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slicers/slicer3.xml" ContentType="application/vnd.ms-excel.slicer+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xl/diagrams/data6.xml" ContentType="application/vnd.openxmlformats-officedocument.drawingml.diagramData+xml"/>
  <Override PartName="/xl/diagrams/layout6.xml" ContentType="application/vnd.openxmlformats-officedocument.drawingml.diagramLayout+xml"/>
  <Override PartName="/xl/diagrams/quickStyle6.xml" ContentType="application/vnd.openxmlformats-officedocument.drawingml.diagramStyle+xml"/>
  <Override PartName="/xl/diagrams/colors6.xml" ContentType="application/vnd.openxmlformats-officedocument.drawingml.diagramColors+xml"/>
  <Override PartName="/xl/diagrams/drawing6.xml" ContentType="application/vnd.ms-office.drawingml.diagram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Ex3.xml" ContentType="application/vnd.ms-office.chartex+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pivotTables/pivotTable9.xml" ContentType="application/vnd.openxmlformats-officedocument.spreadsheetml.pivotTable+xml"/>
  <Override PartName="/xl/drawings/drawing7.xml" ContentType="application/vnd.openxmlformats-officedocument.drawing+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1.xml" ContentType="application/vnd.openxmlformats-officedocument.spreadsheetml.pivotTable+xml"/>
  <Override PartName="/xl/drawings/drawing9.xml" ContentType="application/vnd.openxmlformats-officedocument.drawing+xml"/>
  <Override PartName="/xl/charts/chartEx4.xml" ContentType="application/vnd.ms-office.chartex+xml"/>
  <Override PartName="/xl/charts/style23.xml" ContentType="application/vnd.ms-office.chartstyle+xml"/>
  <Override PartName="/xl/charts/colors23.xml" ContentType="application/vnd.ms-office.chartcolorstyle+xml"/>
  <Override PartName="/xl/pivotTables/pivotTable12.xml" ContentType="application/vnd.openxmlformats-officedocument.spreadsheetml.pivotTable+xml"/>
  <Override PartName="/xl/drawings/drawing10.xml" ContentType="application/vnd.openxmlformats-officedocument.drawing+xml"/>
  <Override PartName="/xl/charts/chart21.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3.xml" ContentType="application/vnd.openxmlformats-officedocument.spreadsheetml.pivotTable+xml"/>
  <Override PartName="/xl/drawings/drawing11.xml" ContentType="application/vnd.openxmlformats-officedocument.drawing+xml"/>
  <Override PartName="/xl/charts/chart22.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4.xml" ContentType="application/vnd.openxmlformats-officedocument.spreadsheetml.pivotTable+xml"/>
  <Override PartName="/xl/drawings/drawing12.xml" ContentType="application/vnd.openxmlformats-officedocument.drawing+xml"/>
  <Override PartName="/xl/charts/chart23.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15.xml" ContentType="application/vnd.openxmlformats-officedocument.spreadsheetml.pivotTable+xml"/>
  <Override PartName="/xl/drawings/drawing13.xml" ContentType="application/vnd.openxmlformats-officedocument.drawing+xml"/>
  <Override PartName="/xl/charts/chart24.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16.xml" ContentType="application/vnd.openxmlformats-officedocument.spreadsheetml.pivotTable+xml"/>
  <Override PartName="/xl/drawings/drawing14.xml" ContentType="application/vnd.openxmlformats-officedocument.drawing+xml"/>
  <Override PartName="/xl/charts/chart25.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17.xml" ContentType="application/vnd.openxmlformats-officedocument.spreadsheetml.pivotTable+xml"/>
  <Override PartName="/xl/drawings/drawing15.xml" ContentType="application/vnd.openxmlformats-officedocument.drawing+xml"/>
  <Override PartName="/xl/charts/chart26.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18.xml" ContentType="application/vnd.openxmlformats-officedocument.spreadsheetml.pivotTable+xml"/>
  <Override PartName="/xl/drawings/drawing16.xml" ContentType="application/vnd.openxmlformats-officedocument.drawing+xml"/>
  <Override PartName="/xl/charts/chart27.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19.xml" ContentType="application/vnd.openxmlformats-officedocument.spreadsheetml.pivotTable+xml"/>
  <Override PartName="/xl/drawings/drawing17.xml" ContentType="application/vnd.openxmlformats-officedocument.drawing+xml"/>
  <Override PartName="/xl/charts/chart28.xml" ContentType="application/vnd.openxmlformats-officedocument.drawingml.chart+xml"/>
  <Override PartName="/xl/charts/style31.xml" ContentType="application/vnd.ms-office.chartstyle+xml"/>
  <Override PartName="/xl/charts/colors3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202300"/>
  <mc:AlternateContent xmlns:mc="http://schemas.openxmlformats.org/markup-compatibility/2006">
    <mc:Choice Requires="x15">
      <x15ac:absPath xmlns:x15ac="http://schemas.microsoft.com/office/spreadsheetml/2010/11/ac" url="C:\Users\randh\Desktop\DATA ANALYST MATERIAL\ENVISION LECTURES\Project 1\"/>
    </mc:Choice>
  </mc:AlternateContent>
  <xr:revisionPtr revIDLastSave="0" documentId="13_ncr:1_{F31288E0-4D29-41F1-A89D-5FF5887B7089}" xr6:coauthVersionLast="47" xr6:coauthVersionMax="47" xr10:uidLastSave="{00000000-0000-0000-0000-000000000000}"/>
  <bookViews>
    <workbookView xWindow="-108" yWindow="-108" windowWidth="23256" windowHeight="14856" activeTab="2" xr2:uid="{2379EA09-DD94-4D9F-92C5-15B1A020ADD1}"/>
  </bookViews>
  <sheets>
    <sheet name="EXECUTIVE SUMMARY" sheetId="28" r:id="rId1"/>
    <sheet name="SALES SUMMARY" sheetId="29" r:id="rId2"/>
    <sheet name="PROFIT SUMMARY" sheetId="30" r:id="rId3"/>
    <sheet name="CustomerOrderingTrend" sheetId="22" state="hidden" r:id="rId4"/>
    <sheet name="Executive 1" sheetId="24" state="hidden" r:id="rId5"/>
    <sheet name="SalesOverStates" sheetId="26" state="hidden" r:id="rId6"/>
    <sheet name="DataSheet" sheetId="1" state="hidden" r:id="rId7"/>
    <sheet name="ProfitOverRegion" sheetId="18" state="hidden" r:id="rId8"/>
    <sheet name="ProfitByCustomerSegment" sheetId="14" state="hidden" r:id="rId9"/>
    <sheet name="ProfitByStates" sheetId="15" state="hidden" r:id="rId10"/>
    <sheet name="Profit5Top" sheetId="16" state="hidden" r:id="rId11"/>
    <sheet name="ProftByManager" sheetId="17" state="hidden" r:id="rId12"/>
    <sheet name="ProfitByDays" sheetId="8" state="hidden" r:id="rId13"/>
    <sheet name="SalesTop5" sheetId="11" state="hidden" r:id="rId14"/>
    <sheet name="SalesByManager" sheetId="7" state="hidden" r:id="rId15"/>
    <sheet name="SalesOverCustomerSegment" sheetId="6" state="hidden" r:id="rId16"/>
    <sheet name="SalesOverRegion" sheetId="5" state="hidden" r:id="rId17"/>
    <sheet name="SalesOverMonth" sheetId="3" state="hidden" r:id="rId18"/>
  </sheets>
  <definedNames>
    <definedName name="_xlnm._FilterDatabase" localSheetId="6" hidden="1">DataSheet!$A$1:$AE$1937</definedName>
    <definedName name="_xlchart.v5.0" hidden="1">SalesOverStates!$A$3</definedName>
    <definedName name="_xlchart.v5.1" hidden="1">SalesOverStates!$A$4:$A$52</definedName>
    <definedName name="_xlchart.v5.10" hidden="1">SalesOverStates!$B$3</definedName>
    <definedName name="_xlchart.v5.11" hidden="1">SalesOverStates!$B$4:$B$52</definedName>
    <definedName name="_xlchart.v5.12" hidden="1">ProfitByStates!$A$3</definedName>
    <definedName name="_xlchart.v5.13" hidden="1">ProfitByStates!$A$4:$A$52</definedName>
    <definedName name="_xlchart.v5.14" hidden="1">ProfitByStates!$B$3</definedName>
    <definedName name="_xlchart.v5.15" hidden="1">ProfitByStates!$B$4:$B$52</definedName>
    <definedName name="_xlchart.v5.2" hidden="1">SalesOverStates!$B$3</definedName>
    <definedName name="_xlchart.v5.3" hidden="1">SalesOverStates!$B$4:$B$52</definedName>
    <definedName name="_xlchart.v5.4" hidden="1">ProfitByStates!$A$3</definedName>
    <definedName name="_xlchart.v5.5" hidden="1">ProfitByStates!$A$4:$A$52</definedName>
    <definedName name="_xlchart.v5.6" hidden="1">ProfitByStates!$B$3</definedName>
    <definedName name="_xlchart.v5.7" hidden="1">ProfitByStates!$B$4:$B$52</definedName>
    <definedName name="_xlchart.v5.8" hidden="1">SalesOverStates!$A$3</definedName>
    <definedName name="_xlchart.v5.9" hidden="1">SalesOverStates!$A$4:$A$52</definedName>
    <definedName name="ExternalData_1" localSheetId="6">DataSheet!$A$1:$AB$1937</definedName>
    <definedName name="Slicer_Product_Category">#N/A</definedName>
  </definedNames>
  <calcPr calcId="191029"/>
  <pivotCaches>
    <pivotCache cacheId="0" r:id="rId19"/>
  </pivotCaches>
  <extLst>
    <ext xmlns:x14="http://schemas.microsoft.com/office/spreadsheetml/2009/9/main" uri="{BBE1A952-AA13-448e-AADC-164F8A28A991}">
      <x14:slicerCaches>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E1937" i="1" l="1"/>
  <c r="AD1937" i="1"/>
  <c r="AC1937" i="1"/>
  <c r="X1937" i="1"/>
  <c r="V1937" i="1"/>
  <c r="U1937" i="1"/>
  <c r="T1937" i="1"/>
  <c r="AE1936" i="1"/>
  <c r="AD1936" i="1"/>
  <c r="AC1936" i="1"/>
  <c r="X1936" i="1"/>
  <c r="V1936" i="1"/>
  <c r="U1936" i="1"/>
  <c r="T1936" i="1"/>
  <c r="AE1935" i="1"/>
  <c r="AD1935" i="1"/>
  <c r="AC1935" i="1"/>
  <c r="X1935" i="1"/>
  <c r="V1935" i="1"/>
  <c r="U1935" i="1"/>
  <c r="T1935" i="1"/>
  <c r="AE1934" i="1"/>
  <c r="AD1934" i="1"/>
  <c r="AC1934" i="1"/>
  <c r="X1934" i="1"/>
  <c r="V1934" i="1"/>
  <c r="U1934" i="1"/>
  <c r="T1934" i="1"/>
  <c r="AE1933" i="1"/>
  <c r="AD1933" i="1"/>
  <c r="AC1933" i="1"/>
  <c r="X1933" i="1"/>
  <c r="V1933" i="1"/>
  <c r="U1933" i="1"/>
  <c r="T1933" i="1"/>
  <c r="AE1932" i="1"/>
  <c r="AD1932" i="1"/>
  <c r="AC1932" i="1"/>
  <c r="X1932" i="1"/>
  <c r="V1932" i="1"/>
  <c r="U1932" i="1"/>
  <c r="T1932" i="1"/>
  <c r="AE1931" i="1"/>
  <c r="AD1931" i="1"/>
  <c r="AC1931" i="1"/>
  <c r="X1931" i="1"/>
  <c r="V1931" i="1"/>
  <c r="U1931" i="1"/>
  <c r="T1931" i="1"/>
  <c r="AE1930" i="1"/>
  <c r="AD1930" i="1"/>
  <c r="AC1930" i="1"/>
  <c r="X1930" i="1"/>
  <c r="V1930" i="1"/>
  <c r="U1930" i="1"/>
  <c r="T1930" i="1"/>
  <c r="AE1929" i="1"/>
  <c r="AD1929" i="1"/>
  <c r="AC1929" i="1"/>
  <c r="X1929" i="1"/>
  <c r="V1929" i="1"/>
  <c r="U1929" i="1"/>
  <c r="T1929" i="1"/>
  <c r="AE1928" i="1"/>
  <c r="AD1928" i="1"/>
  <c r="AC1928" i="1"/>
  <c r="X1928" i="1"/>
  <c r="V1928" i="1"/>
  <c r="U1928" i="1"/>
  <c r="T1928" i="1"/>
  <c r="AE1927" i="1"/>
  <c r="AD1927" i="1"/>
  <c r="AC1927" i="1"/>
  <c r="X1927" i="1"/>
  <c r="V1927" i="1"/>
  <c r="U1927" i="1"/>
  <c r="T1927" i="1"/>
  <c r="AE1926" i="1"/>
  <c r="AD1926" i="1"/>
  <c r="AC1926" i="1"/>
  <c r="X1926" i="1"/>
  <c r="V1926" i="1"/>
  <c r="U1926" i="1"/>
  <c r="T1926" i="1"/>
  <c r="AE1925" i="1"/>
  <c r="AD1925" i="1"/>
  <c r="AC1925" i="1"/>
  <c r="X1925" i="1"/>
  <c r="V1925" i="1"/>
  <c r="U1925" i="1"/>
  <c r="T1925" i="1"/>
  <c r="AE1924" i="1"/>
  <c r="AD1924" i="1"/>
  <c r="AC1924" i="1"/>
  <c r="X1924" i="1"/>
  <c r="V1924" i="1"/>
  <c r="U1924" i="1"/>
  <c r="T1924" i="1"/>
  <c r="AE1923" i="1"/>
  <c r="AD1923" i="1"/>
  <c r="AC1923" i="1"/>
  <c r="X1923" i="1"/>
  <c r="V1923" i="1"/>
  <c r="U1923" i="1"/>
  <c r="T1923" i="1"/>
  <c r="AE1922" i="1"/>
  <c r="AD1922" i="1"/>
  <c r="AC1922" i="1"/>
  <c r="X1922" i="1"/>
  <c r="V1922" i="1"/>
  <c r="U1922" i="1"/>
  <c r="T1922" i="1"/>
  <c r="AE1921" i="1"/>
  <c r="AD1921" i="1"/>
  <c r="AC1921" i="1"/>
  <c r="X1921" i="1"/>
  <c r="V1921" i="1"/>
  <c r="U1921" i="1"/>
  <c r="T1921" i="1"/>
  <c r="AE1920" i="1"/>
  <c r="AD1920" i="1"/>
  <c r="AC1920" i="1"/>
  <c r="X1920" i="1"/>
  <c r="V1920" i="1"/>
  <c r="U1920" i="1"/>
  <c r="T1920" i="1"/>
  <c r="AE1919" i="1"/>
  <c r="AD1919" i="1"/>
  <c r="AC1919" i="1"/>
  <c r="X1919" i="1"/>
  <c r="V1919" i="1"/>
  <c r="U1919" i="1"/>
  <c r="T1919" i="1"/>
  <c r="AE1918" i="1"/>
  <c r="AD1918" i="1"/>
  <c r="AC1918" i="1"/>
  <c r="X1918" i="1"/>
  <c r="V1918" i="1"/>
  <c r="U1918" i="1"/>
  <c r="T1918" i="1"/>
  <c r="AE1917" i="1"/>
  <c r="AD1917" i="1"/>
  <c r="AC1917" i="1"/>
  <c r="X1917" i="1"/>
  <c r="V1917" i="1"/>
  <c r="U1917" i="1"/>
  <c r="T1917" i="1"/>
  <c r="AE1916" i="1"/>
  <c r="AD1916" i="1"/>
  <c r="AC1916" i="1"/>
  <c r="X1916" i="1"/>
  <c r="V1916" i="1"/>
  <c r="U1916" i="1"/>
  <c r="T1916" i="1"/>
  <c r="AE1915" i="1"/>
  <c r="AD1915" i="1"/>
  <c r="AC1915" i="1"/>
  <c r="X1915" i="1"/>
  <c r="V1915" i="1"/>
  <c r="U1915" i="1"/>
  <c r="T1915" i="1"/>
  <c r="AE1914" i="1"/>
  <c r="AD1914" i="1"/>
  <c r="AC1914" i="1"/>
  <c r="X1914" i="1"/>
  <c r="V1914" i="1"/>
  <c r="U1914" i="1"/>
  <c r="T1914" i="1"/>
  <c r="AE1913" i="1"/>
  <c r="AD1913" i="1"/>
  <c r="AC1913" i="1"/>
  <c r="X1913" i="1"/>
  <c r="V1913" i="1"/>
  <c r="U1913" i="1"/>
  <c r="T1913" i="1"/>
  <c r="AE1912" i="1"/>
  <c r="AD1912" i="1"/>
  <c r="AC1912" i="1"/>
  <c r="X1912" i="1"/>
  <c r="V1912" i="1"/>
  <c r="U1912" i="1"/>
  <c r="T1912" i="1"/>
  <c r="AE1911" i="1"/>
  <c r="AD1911" i="1"/>
  <c r="AC1911" i="1"/>
  <c r="X1911" i="1"/>
  <c r="V1911" i="1"/>
  <c r="U1911" i="1"/>
  <c r="T1911" i="1"/>
  <c r="AE1910" i="1"/>
  <c r="AD1910" i="1"/>
  <c r="AC1910" i="1"/>
  <c r="X1910" i="1"/>
  <c r="V1910" i="1"/>
  <c r="U1910" i="1"/>
  <c r="T1910" i="1"/>
  <c r="AE1909" i="1"/>
  <c r="AD1909" i="1"/>
  <c r="AC1909" i="1"/>
  <c r="X1909" i="1"/>
  <c r="V1909" i="1"/>
  <c r="U1909" i="1"/>
  <c r="T1909" i="1"/>
  <c r="AE1908" i="1"/>
  <c r="AD1908" i="1"/>
  <c r="AC1908" i="1"/>
  <c r="X1908" i="1"/>
  <c r="V1908" i="1"/>
  <c r="U1908" i="1"/>
  <c r="T1908" i="1"/>
  <c r="AE1907" i="1"/>
  <c r="AD1907" i="1"/>
  <c r="AC1907" i="1"/>
  <c r="X1907" i="1"/>
  <c r="V1907" i="1"/>
  <c r="U1907" i="1"/>
  <c r="T1907" i="1"/>
  <c r="AE1906" i="1"/>
  <c r="AD1906" i="1"/>
  <c r="AC1906" i="1"/>
  <c r="X1906" i="1"/>
  <c r="V1906" i="1"/>
  <c r="U1906" i="1"/>
  <c r="T1906" i="1"/>
  <c r="AE1905" i="1"/>
  <c r="AD1905" i="1"/>
  <c r="AC1905" i="1"/>
  <c r="X1905" i="1"/>
  <c r="V1905" i="1"/>
  <c r="U1905" i="1"/>
  <c r="T1905" i="1"/>
  <c r="AE1904" i="1"/>
  <c r="AD1904" i="1"/>
  <c r="AC1904" i="1"/>
  <c r="X1904" i="1"/>
  <c r="V1904" i="1"/>
  <c r="U1904" i="1"/>
  <c r="T1904" i="1"/>
  <c r="AE1903" i="1"/>
  <c r="AD1903" i="1"/>
  <c r="AC1903" i="1"/>
  <c r="X1903" i="1"/>
  <c r="V1903" i="1"/>
  <c r="U1903" i="1"/>
  <c r="T1903" i="1"/>
  <c r="AE1902" i="1"/>
  <c r="AD1902" i="1"/>
  <c r="AC1902" i="1"/>
  <c r="X1902" i="1"/>
  <c r="V1902" i="1"/>
  <c r="U1902" i="1"/>
  <c r="T1902" i="1"/>
  <c r="AE1901" i="1"/>
  <c r="AD1901" i="1"/>
  <c r="AC1901" i="1"/>
  <c r="X1901" i="1"/>
  <c r="V1901" i="1"/>
  <c r="U1901" i="1"/>
  <c r="T1901" i="1"/>
  <c r="AE1900" i="1"/>
  <c r="AD1900" i="1"/>
  <c r="AC1900" i="1"/>
  <c r="X1900" i="1"/>
  <c r="V1900" i="1"/>
  <c r="U1900" i="1"/>
  <c r="T1900" i="1"/>
  <c r="AE1899" i="1"/>
  <c r="AD1899" i="1"/>
  <c r="AC1899" i="1"/>
  <c r="X1899" i="1"/>
  <c r="V1899" i="1"/>
  <c r="U1899" i="1"/>
  <c r="T1899" i="1"/>
  <c r="AE1898" i="1"/>
  <c r="AD1898" i="1"/>
  <c r="AC1898" i="1"/>
  <c r="X1898" i="1"/>
  <c r="V1898" i="1"/>
  <c r="U1898" i="1"/>
  <c r="T1898" i="1"/>
  <c r="AE1897" i="1"/>
  <c r="AD1897" i="1"/>
  <c r="AC1897" i="1"/>
  <c r="X1897" i="1"/>
  <c r="V1897" i="1"/>
  <c r="U1897" i="1"/>
  <c r="T1897" i="1"/>
  <c r="AE1896" i="1"/>
  <c r="AD1896" i="1"/>
  <c r="AC1896" i="1"/>
  <c r="X1896" i="1"/>
  <c r="V1896" i="1"/>
  <c r="U1896" i="1"/>
  <c r="T1896" i="1"/>
  <c r="AE1895" i="1"/>
  <c r="AD1895" i="1"/>
  <c r="AC1895" i="1"/>
  <c r="X1895" i="1"/>
  <c r="V1895" i="1"/>
  <c r="U1895" i="1"/>
  <c r="T1895" i="1"/>
  <c r="AE1894" i="1"/>
  <c r="AD1894" i="1"/>
  <c r="AC1894" i="1"/>
  <c r="X1894" i="1"/>
  <c r="V1894" i="1"/>
  <c r="U1894" i="1"/>
  <c r="T1894" i="1"/>
  <c r="AE1893" i="1"/>
  <c r="AD1893" i="1"/>
  <c r="AC1893" i="1"/>
  <c r="X1893" i="1"/>
  <c r="V1893" i="1"/>
  <c r="U1893" i="1"/>
  <c r="T1893" i="1"/>
  <c r="AE1892" i="1"/>
  <c r="AD1892" i="1"/>
  <c r="AC1892" i="1"/>
  <c r="X1892" i="1"/>
  <c r="V1892" i="1"/>
  <c r="U1892" i="1"/>
  <c r="T1892" i="1"/>
  <c r="AE1891" i="1"/>
  <c r="AD1891" i="1"/>
  <c r="AC1891" i="1"/>
  <c r="X1891" i="1"/>
  <c r="V1891" i="1"/>
  <c r="U1891" i="1"/>
  <c r="T1891" i="1"/>
  <c r="AE1890" i="1"/>
  <c r="AD1890" i="1"/>
  <c r="AC1890" i="1"/>
  <c r="X1890" i="1"/>
  <c r="V1890" i="1"/>
  <c r="U1890" i="1"/>
  <c r="T1890" i="1"/>
  <c r="AE1889" i="1"/>
  <c r="AD1889" i="1"/>
  <c r="AC1889" i="1"/>
  <c r="X1889" i="1"/>
  <c r="V1889" i="1"/>
  <c r="U1889" i="1"/>
  <c r="T1889" i="1"/>
  <c r="AE1888" i="1"/>
  <c r="AD1888" i="1"/>
  <c r="AC1888" i="1"/>
  <c r="X1888" i="1"/>
  <c r="V1888" i="1"/>
  <c r="U1888" i="1"/>
  <c r="T1888" i="1"/>
  <c r="AE1887" i="1"/>
  <c r="AD1887" i="1"/>
  <c r="AC1887" i="1"/>
  <c r="X1887" i="1"/>
  <c r="V1887" i="1"/>
  <c r="U1887" i="1"/>
  <c r="T1887" i="1"/>
  <c r="AE1886" i="1"/>
  <c r="AD1886" i="1"/>
  <c r="AC1886" i="1"/>
  <c r="X1886" i="1"/>
  <c r="V1886" i="1"/>
  <c r="U1886" i="1"/>
  <c r="T1886" i="1"/>
  <c r="AE1885" i="1"/>
  <c r="AD1885" i="1"/>
  <c r="AC1885" i="1"/>
  <c r="X1885" i="1"/>
  <c r="V1885" i="1"/>
  <c r="U1885" i="1"/>
  <c r="T1885" i="1"/>
  <c r="AE1884" i="1"/>
  <c r="AD1884" i="1"/>
  <c r="AC1884" i="1"/>
  <c r="X1884" i="1"/>
  <c r="V1884" i="1"/>
  <c r="U1884" i="1"/>
  <c r="T1884" i="1"/>
  <c r="AE1883" i="1"/>
  <c r="AD1883" i="1"/>
  <c r="AC1883" i="1"/>
  <c r="X1883" i="1"/>
  <c r="V1883" i="1"/>
  <c r="U1883" i="1"/>
  <c r="T1883" i="1"/>
  <c r="AE1882" i="1"/>
  <c r="AD1882" i="1"/>
  <c r="AC1882" i="1"/>
  <c r="X1882" i="1"/>
  <c r="V1882" i="1"/>
  <c r="U1882" i="1"/>
  <c r="T1882" i="1"/>
  <c r="AE1881" i="1"/>
  <c r="AD1881" i="1"/>
  <c r="AC1881" i="1"/>
  <c r="X1881" i="1"/>
  <c r="V1881" i="1"/>
  <c r="U1881" i="1"/>
  <c r="T1881" i="1"/>
  <c r="AE1880" i="1"/>
  <c r="AD1880" i="1"/>
  <c r="AC1880" i="1"/>
  <c r="X1880" i="1"/>
  <c r="V1880" i="1"/>
  <c r="U1880" i="1"/>
  <c r="T1880" i="1"/>
  <c r="AE1879" i="1"/>
  <c r="AD1879" i="1"/>
  <c r="AC1879" i="1"/>
  <c r="X1879" i="1"/>
  <c r="V1879" i="1"/>
  <c r="U1879" i="1"/>
  <c r="T1879" i="1"/>
  <c r="AE1878" i="1"/>
  <c r="AD1878" i="1"/>
  <c r="AC1878" i="1"/>
  <c r="X1878" i="1"/>
  <c r="V1878" i="1"/>
  <c r="U1878" i="1"/>
  <c r="T1878" i="1"/>
  <c r="AE1877" i="1"/>
  <c r="AD1877" i="1"/>
  <c r="AC1877" i="1"/>
  <c r="X1877" i="1"/>
  <c r="V1877" i="1"/>
  <c r="U1877" i="1"/>
  <c r="T1877" i="1"/>
  <c r="AE1876" i="1"/>
  <c r="AD1876" i="1"/>
  <c r="AC1876" i="1"/>
  <c r="X1876" i="1"/>
  <c r="V1876" i="1"/>
  <c r="U1876" i="1"/>
  <c r="T1876" i="1"/>
  <c r="AE1875" i="1"/>
  <c r="AD1875" i="1"/>
  <c r="AC1875" i="1"/>
  <c r="X1875" i="1"/>
  <c r="V1875" i="1"/>
  <c r="U1875" i="1"/>
  <c r="T1875" i="1"/>
  <c r="AE1874" i="1"/>
  <c r="AD1874" i="1"/>
  <c r="AC1874" i="1"/>
  <c r="X1874" i="1"/>
  <c r="V1874" i="1"/>
  <c r="U1874" i="1"/>
  <c r="T1874" i="1"/>
  <c r="AE1873" i="1"/>
  <c r="AD1873" i="1"/>
  <c r="AC1873" i="1"/>
  <c r="X1873" i="1"/>
  <c r="V1873" i="1"/>
  <c r="U1873" i="1"/>
  <c r="T1873" i="1"/>
  <c r="AE1872" i="1"/>
  <c r="AD1872" i="1"/>
  <c r="AC1872" i="1"/>
  <c r="X1872" i="1"/>
  <c r="V1872" i="1"/>
  <c r="U1872" i="1"/>
  <c r="T1872" i="1"/>
  <c r="AE1871" i="1"/>
  <c r="AD1871" i="1"/>
  <c r="AC1871" i="1"/>
  <c r="X1871" i="1"/>
  <c r="V1871" i="1"/>
  <c r="U1871" i="1"/>
  <c r="T1871" i="1"/>
  <c r="AE1870" i="1"/>
  <c r="AD1870" i="1"/>
  <c r="AC1870" i="1"/>
  <c r="X1870" i="1"/>
  <c r="V1870" i="1"/>
  <c r="U1870" i="1"/>
  <c r="T1870" i="1"/>
  <c r="AE1869" i="1"/>
  <c r="AD1869" i="1"/>
  <c r="AC1869" i="1"/>
  <c r="X1869" i="1"/>
  <c r="V1869" i="1"/>
  <c r="U1869" i="1"/>
  <c r="T1869" i="1"/>
  <c r="AE1868" i="1"/>
  <c r="AD1868" i="1"/>
  <c r="AC1868" i="1"/>
  <c r="X1868" i="1"/>
  <c r="V1868" i="1"/>
  <c r="U1868" i="1"/>
  <c r="T1868" i="1"/>
  <c r="AE1867" i="1"/>
  <c r="AD1867" i="1"/>
  <c r="AC1867" i="1"/>
  <c r="X1867" i="1"/>
  <c r="V1867" i="1"/>
  <c r="U1867" i="1"/>
  <c r="T1867" i="1"/>
  <c r="AE1866" i="1"/>
  <c r="AD1866" i="1"/>
  <c r="AC1866" i="1"/>
  <c r="X1866" i="1"/>
  <c r="V1866" i="1"/>
  <c r="U1866" i="1"/>
  <c r="T1866" i="1"/>
  <c r="AE1865" i="1"/>
  <c r="AD1865" i="1"/>
  <c r="AC1865" i="1"/>
  <c r="X1865" i="1"/>
  <c r="V1865" i="1"/>
  <c r="U1865" i="1"/>
  <c r="T1865" i="1"/>
  <c r="AE1864" i="1"/>
  <c r="AD1864" i="1"/>
  <c r="AC1864" i="1"/>
  <c r="X1864" i="1"/>
  <c r="V1864" i="1"/>
  <c r="U1864" i="1"/>
  <c r="T1864" i="1"/>
  <c r="AE1863" i="1"/>
  <c r="AD1863" i="1"/>
  <c r="AC1863" i="1"/>
  <c r="X1863" i="1"/>
  <c r="V1863" i="1"/>
  <c r="U1863" i="1"/>
  <c r="T1863" i="1"/>
  <c r="AE1862" i="1"/>
  <c r="AD1862" i="1"/>
  <c r="AC1862" i="1"/>
  <c r="X1862" i="1"/>
  <c r="V1862" i="1"/>
  <c r="U1862" i="1"/>
  <c r="T1862" i="1"/>
  <c r="AE1861" i="1"/>
  <c r="AD1861" i="1"/>
  <c r="AC1861" i="1"/>
  <c r="X1861" i="1"/>
  <c r="V1861" i="1"/>
  <c r="U1861" i="1"/>
  <c r="T1861" i="1"/>
  <c r="AE1860" i="1"/>
  <c r="AD1860" i="1"/>
  <c r="AC1860" i="1"/>
  <c r="X1860" i="1"/>
  <c r="V1860" i="1"/>
  <c r="U1860" i="1"/>
  <c r="T1860" i="1"/>
  <c r="AE1859" i="1"/>
  <c r="AD1859" i="1"/>
  <c r="AC1859" i="1"/>
  <c r="X1859" i="1"/>
  <c r="V1859" i="1"/>
  <c r="U1859" i="1"/>
  <c r="T1859" i="1"/>
  <c r="AE1858" i="1"/>
  <c r="AD1858" i="1"/>
  <c r="AC1858" i="1"/>
  <c r="X1858" i="1"/>
  <c r="V1858" i="1"/>
  <c r="U1858" i="1"/>
  <c r="T1858" i="1"/>
  <c r="AE1857" i="1"/>
  <c r="AD1857" i="1"/>
  <c r="AC1857" i="1"/>
  <c r="X1857" i="1"/>
  <c r="V1857" i="1"/>
  <c r="U1857" i="1"/>
  <c r="T1857" i="1"/>
  <c r="AE1856" i="1"/>
  <c r="AD1856" i="1"/>
  <c r="AC1856" i="1"/>
  <c r="X1856" i="1"/>
  <c r="V1856" i="1"/>
  <c r="U1856" i="1"/>
  <c r="T1856" i="1"/>
  <c r="AE1855" i="1"/>
  <c r="AD1855" i="1"/>
  <c r="AC1855" i="1"/>
  <c r="X1855" i="1"/>
  <c r="V1855" i="1"/>
  <c r="U1855" i="1"/>
  <c r="T1855" i="1"/>
  <c r="AE1854" i="1"/>
  <c r="AD1854" i="1"/>
  <c r="AC1854" i="1"/>
  <c r="X1854" i="1"/>
  <c r="V1854" i="1"/>
  <c r="U1854" i="1"/>
  <c r="T1854" i="1"/>
  <c r="AE1853" i="1"/>
  <c r="AD1853" i="1"/>
  <c r="AC1853" i="1"/>
  <c r="X1853" i="1"/>
  <c r="V1853" i="1"/>
  <c r="U1853" i="1"/>
  <c r="T1853" i="1"/>
  <c r="AE1852" i="1"/>
  <c r="AD1852" i="1"/>
  <c r="AC1852" i="1"/>
  <c r="X1852" i="1"/>
  <c r="V1852" i="1"/>
  <c r="U1852" i="1"/>
  <c r="T1852" i="1"/>
  <c r="AE1851" i="1"/>
  <c r="AD1851" i="1"/>
  <c r="AC1851" i="1"/>
  <c r="X1851" i="1"/>
  <c r="V1851" i="1"/>
  <c r="U1851" i="1"/>
  <c r="T1851" i="1"/>
  <c r="AE1850" i="1"/>
  <c r="AD1850" i="1"/>
  <c r="AC1850" i="1"/>
  <c r="X1850" i="1"/>
  <c r="V1850" i="1"/>
  <c r="U1850" i="1"/>
  <c r="T1850" i="1"/>
  <c r="AE1849" i="1"/>
  <c r="AD1849" i="1"/>
  <c r="AC1849" i="1"/>
  <c r="X1849" i="1"/>
  <c r="V1849" i="1"/>
  <c r="U1849" i="1"/>
  <c r="T1849" i="1"/>
  <c r="AE1848" i="1"/>
  <c r="AD1848" i="1"/>
  <c r="AC1848" i="1"/>
  <c r="X1848" i="1"/>
  <c r="V1848" i="1"/>
  <c r="U1848" i="1"/>
  <c r="T1848" i="1"/>
  <c r="AE1847" i="1"/>
  <c r="AD1847" i="1"/>
  <c r="AC1847" i="1"/>
  <c r="X1847" i="1"/>
  <c r="V1847" i="1"/>
  <c r="U1847" i="1"/>
  <c r="T1847" i="1"/>
  <c r="AE1846" i="1"/>
  <c r="AD1846" i="1"/>
  <c r="AC1846" i="1"/>
  <c r="X1846" i="1"/>
  <c r="V1846" i="1"/>
  <c r="U1846" i="1"/>
  <c r="T1846" i="1"/>
  <c r="AE1845" i="1"/>
  <c r="AD1845" i="1"/>
  <c r="AC1845" i="1"/>
  <c r="X1845" i="1"/>
  <c r="V1845" i="1"/>
  <c r="U1845" i="1"/>
  <c r="T1845" i="1"/>
  <c r="AE1844" i="1"/>
  <c r="AD1844" i="1"/>
  <c r="AC1844" i="1"/>
  <c r="X1844" i="1"/>
  <c r="V1844" i="1"/>
  <c r="U1844" i="1"/>
  <c r="T1844" i="1"/>
  <c r="AE1843" i="1"/>
  <c r="AD1843" i="1"/>
  <c r="AC1843" i="1"/>
  <c r="X1843" i="1"/>
  <c r="V1843" i="1"/>
  <c r="U1843" i="1"/>
  <c r="T1843" i="1"/>
  <c r="AE1842" i="1"/>
  <c r="AD1842" i="1"/>
  <c r="AC1842" i="1"/>
  <c r="X1842" i="1"/>
  <c r="V1842" i="1"/>
  <c r="U1842" i="1"/>
  <c r="T1842" i="1"/>
  <c r="AE1841" i="1"/>
  <c r="AD1841" i="1"/>
  <c r="AC1841" i="1"/>
  <c r="X1841" i="1"/>
  <c r="V1841" i="1"/>
  <c r="U1841" i="1"/>
  <c r="T1841" i="1"/>
  <c r="AE1840" i="1"/>
  <c r="AD1840" i="1"/>
  <c r="AC1840" i="1"/>
  <c r="X1840" i="1"/>
  <c r="V1840" i="1"/>
  <c r="U1840" i="1"/>
  <c r="T1840" i="1"/>
  <c r="AE1839" i="1"/>
  <c r="AD1839" i="1"/>
  <c r="AC1839" i="1"/>
  <c r="X1839" i="1"/>
  <c r="V1839" i="1"/>
  <c r="U1839" i="1"/>
  <c r="T1839" i="1"/>
  <c r="AE1838" i="1"/>
  <c r="AD1838" i="1"/>
  <c r="AC1838" i="1"/>
  <c r="X1838" i="1"/>
  <c r="V1838" i="1"/>
  <c r="U1838" i="1"/>
  <c r="T1838" i="1"/>
  <c r="AE1837" i="1"/>
  <c r="AD1837" i="1"/>
  <c r="AC1837" i="1"/>
  <c r="X1837" i="1"/>
  <c r="V1837" i="1"/>
  <c r="U1837" i="1"/>
  <c r="T1837" i="1"/>
  <c r="AE1836" i="1"/>
  <c r="AD1836" i="1"/>
  <c r="AC1836" i="1"/>
  <c r="X1836" i="1"/>
  <c r="V1836" i="1"/>
  <c r="U1836" i="1"/>
  <c r="T1836" i="1"/>
  <c r="AE1835" i="1"/>
  <c r="AD1835" i="1"/>
  <c r="AC1835" i="1"/>
  <c r="X1835" i="1"/>
  <c r="V1835" i="1"/>
  <c r="U1835" i="1"/>
  <c r="T1835" i="1"/>
  <c r="AE1834" i="1"/>
  <c r="AD1834" i="1"/>
  <c r="AC1834" i="1"/>
  <c r="X1834" i="1"/>
  <c r="V1834" i="1"/>
  <c r="U1834" i="1"/>
  <c r="T1834" i="1"/>
  <c r="AE1833" i="1"/>
  <c r="AD1833" i="1"/>
  <c r="AC1833" i="1"/>
  <c r="X1833" i="1"/>
  <c r="V1833" i="1"/>
  <c r="U1833" i="1"/>
  <c r="T1833" i="1"/>
  <c r="AE1832" i="1"/>
  <c r="AD1832" i="1"/>
  <c r="AC1832" i="1"/>
  <c r="X1832" i="1"/>
  <c r="V1832" i="1"/>
  <c r="U1832" i="1"/>
  <c r="T1832" i="1"/>
  <c r="AE1831" i="1"/>
  <c r="AD1831" i="1"/>
  <c r="AC1831" i="1"/>
  <c r="X1831" i="1"/>
  <c r="V1831" i="1"/>
  <c r="U1831" i="1"/>
  <c r="T1831" i="1"/>
  <c r="AE1830" i="1"/>
  <c r="AD1830" i="1"/>
  <c r="AC1830" i="1"/>
  <c r="X1830" i="1"/>
  <c r="V1830" i="1"/>
  <c r="U1830" i="1"/>
  <c r="T1830" i="1"/>
  <c r="AE1829" i="1"/>
  <c r="AD1829" i="1"/>
  <c r="AC1829" i="1"/>
  <c r="X1829" i="1"/>
  <c r="V1829" i="1"/>
  <c r="U1829" i="1"/>
  <c r="T1829" i="1"/>
  <c r="AE1828" i="1"/>
  <c r="AD1828" i="1"/>
  <c r="AC1828" i="1"/>
  <c r="X1828" i="1"/>
  <c r="V1828" i="1"/>
  <c r="U1828" i="1"/>
  <c r="T1828" i="1"/>
  <c r="AE1827" i="1"/>
  <c r="AD1827" i="1"/>
  <c r="AC1827" i="1"/>
  <c r="X1827" i="1"/>
  <c r="V1827" i="1"/>
  <c r="U1827" i="1"/>
  <c r="T1827" i="1"/>
  <c r="AE1826" i="1"/>
  <c r="AD1826" i="1"/>
  <c r="AC1826" i="1"/>
  <c r="X1826" i="1"/>
  <c r="V1826" i="1"/>
  <c r="U1826" i="1"/>
  <c r="T1826" i="1"/>
  <c r="AE1825" i="1"/>
  <c r="AD1825" i="1"/>
  <c r="AC1825" i="1"/>
  <c r="X1825" i="1"/>
  <c r="V1825" i="1"/>
  <c r="U1825" i="1"/>
  <c r="T1825" i="1"/>
  <c r="AE1824" i="1"/>
  <c r="AD1824" i="1"/>
  <c r="AC1824" i="1"/>
  <c r="X1824" i="1"/>
  <c r="V1824" i="1"/>
  <c r="U1824" i="1"/>
  <c r="T1824" i="1"/>
  <c r="AE1823" i="1"/>
  <c r="AD1823" i="1"/>
  <c r="AC1823" i="1"/>
  <c r="X1823" i="1"/>
  <c r="V1823" i="1"/>
  <c r="U1823" i="1"/>
  <c r="T1823" i="1"/>
  <c r="AE1822" i="1"/>
  <c r="AD1822" i="1"/>
  <c r="AC1822" i="1"/>
  <c r="X1822" i="1"/>
  <c r="V1822" i="1"/>
  <c r="U1822" i="1"/>
  <c r="T1822" i="1"/>
  <c r="AE1821" i="1"/>
  <c r="AD1821" i="1"/>
  <c r="AC1821" i="1"/>
  <c r="X1821" i="1"/>
  <c r="V1821" i="1"/>
  <c r="U1821" i="1"/>
  <c r="T1821" i="1"/>
  <c r="AE1820" i="1"/>
  <c r="AD1820" i="1"/>
  <c r="AC1820" i="1"/>
  <c r="X1820" i="1"/>
  <c r="V1820" i="1"/>
  <c r="U1820" i="1"/>
  <c r="T1820" i="1"/>
  <c r="AE1819" i="1"/>
  <c r="AD1819" i="1"/>
  <c r="AC1819" i="1"/>
  <c r="X1819" i="1"/>
  <c r="V1819" i="1"/>
  <c r="U1819" i="1"/>
  <c r="T1819" i="1"/>
  <c r="AE1818" i="1"/>
  <c r="AD1818" i="1"/>
  <c r="AC1818" i="1"/>
  <c r="X1818" i="1"/>
  <c r="V1818" i="1"/>
  <c r="U1818" i="1"/>
  <c r="T1818" i="1"/>
  <c r="AE1817" i="1"/>
  <c r="AD1817" i="1"/>
  <c r="AC1817" i="1"/>
  <c r="X1817" i="1"/>
  <c r="V1817" i="1"/>
  <c r="U1817" i="1"/>
  <c r="T1817" i="1"/>
  <c r="AE1816" i="1"/>
  <c r="AD1816" i="1"/>
  <c r="AC1816" i="1"/>
  <c r="X1816" i="1"/>
  <c r="V1816" i="1"/>
  <c r="U1816" i="1"/>
  <c r="T1816" i="1"/>
  <c r="AE1815" i="1"/>
  <c r="AD1815" i="1"/>
  <c r="AC1815" i="1"/>
  <c r="X1815" i="1"/>
  <c r="V1815" i="1"/>
  <c r="U1815" i="1"/>
  <c r="T1815" i="1"/>
  <c r="AE1814" i="1"/>
  <c r="AD1814" i="1"/>
  <c r="AC1814" i="1"/>
  <c r="X1814" i="1"/>
  <c r="V1814" i="1"/>
  <c r="U1814" i="1"/>
  <c r="T1814" i="1"/>
  <c r="AE1813" i="1"/>
  <c r="AD1813" i="1"/>
  <c r="AC1813" i="1"/>
  <c r="X1813" i="1"/>
  <c r="V1813" i="1"/>
  <c r="U1813" i="1"/>
  <c r="T1813" i="1"/>
  <c r="AE1812" i="1"/>
  <c r="AD1812" i="1"/>
  <c r="AC1812" i="1"/>
  <c r="X1812" i="1"/>
  <c r="V1812" i="1"/>
  <c r="U1812" i="1"/>
  <c r="T1812" i="1"/>
  <c r="AE1811" i="1"/>
  <c r="AD1811" i="1"/>
  <c r="AC1811" i="1"/>
  <c r="X1811" i="1"/>
  <c r="V1811" i="1"/>
  <c r="U1811" i="1"/>
  <c r="T1811" i="1"/>
  <c r="AE1810" i="1"/>
  <c r="AD1810" i="1"/>
  <c r="AC1810" i="1"/>
  <c r="X1810" i="1"/>
  <c r="V1810" i="1"/>
  <c r="U1810" i="1"/>
  <c r="T1810" i="1"/>
  <c r="AE1809" i="1"/>
  <c r="AD1809" i="1"/>
  <c r="AC1809" i="1"/>
  <c r="X1809" i="1"/>
  <c r="V1809" i="1"/>
  <c r="U1809" i="1"/>
  <c r="T1809" i="1"/>
  <c r="AE1808" i="1"/>
  <c r="AD1808" i="1"/>
  <c r="AC1808" i="1"/>
  <c r="X1808" i="1"/>
  <c r="V1808" i="1"/>
  <c r="U1808" i="1"/>
  <c r="T1808" i="1"/>
  <c r="AE1807" i="1"/>
  <c r="AD1807" i="1"/>
  <c r="AC1807" i="1"/>
  <c r="X1807" i="1"/>
  <c r="V1807" i="1"/>
  <c r="U1807" i="1"/>
  <c r="T1807" i="1"/>
  <c r="AE1806" i="1"/>
  <c r="AD1806" i="1"/>
  <c r="AC1806" i="1"/>
  <c r="X1806" i="1"/>
  <c r="V1806" i="1"/>
  <c r="U1806" i="1"/>
  <c r="T1806" i="1"/>
  <c r="AE1805" i="1"/>
  <c r="AD1805" i="1"/>
  <c r="AC1805" i="1"/>
  <c r="X1805" i="1"/>
  <c r="V1805" i="1"/>
  <c r="U1805" i="1"/>
  <c r="T1805" i="1"/>
  <c r="AE1804" i="1"/>
  <c r="AD1804" i="1"/>
  <c r="AC1804" i="1"/>
  <c r="X1804" i="1"/>
  <c r="V1804" i="1"/>
  <c r="U1804" i="1"/>
  <c r="T1804" i="1"/>
  <c r="AE1803" i="1"/>
  <c r="AD1803" i="1"/>
  <c r="AC1803" i="1"/>
  <c r="X1803" i="1"/>
  <c r="V1803" i="1"/>
  <c r="U1803" i="1"/>
  <c r="T1803" i="1"/>
  <c r="AE1802" i="1"/>
  <c r="AD1802" i="1"/>
  <c r="AC1802" i="1"/>
  <c r="X1802" i="1"/>
  <c r="V1802" i="1"/>
  <c r="U1802" i="1"/>
  <c r="T1802" i="1"/>
  <c r="AE1801" i="1"/>
  <c r="AD1801" i="1"/>
  <c r="AC1801" i="1"/>
  <c r="X1801" i="1"/>
  <c r="V1801" i="1"/>
  <c r="U1801" i="1"/>
  <c r="T1801" i="1"/>
  <c r="AE1800" i="1"/>
  <c r="AD1800" i="1"/>
  <c r="AC1800" i="1"/>
  <c r="X1800" i="1"/>
  <c r="V1800" i="1"/>
  <c r="U1800" i="1"/>
  <c r="T1800" i="1"/>
  <c r="AE1799" i="1"/>
  <c r="AD1799" i="1"/>
  <c r="AC1799" i="1"/>
  <c r="X1799" i="1"/>
  <c r="V1799" i="1"/>
  <c r="U1799" i="1"/>
  <c r="T1799" i="1"/>
  <c r="AE1798" i="1"/>
  <c r="AD1798" i="1"/>
  <c r="AC1798" i="1"/>
  <c r="X1798" i="1"/>
  <c r="V1798" i="1"/>
  <c r="U1798" i="1"/>
  <c r="T1798" i="1"/>
  <c r="AE1797" i="1"/>
  <c r="AD1797" i="1"/>
  <c r="AC1797" i="1"/>
  <c r="X1797" i="1"/>
  <c r="V1797" i="1"/>
  <c r="U1797" i="1"/>
  <c r="T1797" i="1"/>
  <c r="AE1796" i="1"/>
  <c r="AD1796" i="1"/>
  <c r="AC1796" i="1"/>
  <c r="X1796" i="1"/>
  <c r="V1796" i="1"/>
  <c r="U1796" i="1"/>
  <c r="T1796" i="1"/>
  <c r="AE1795" i="1"/>
  <c r="AD1795" i="1"/>
  <c r="AC1795" i="1"/>
  <c r="X1795" i="1"/>
  <c r="V1795" i="1"/>
  <c r="U1795" i="1"/>
  <c r="T1795" i="1"/>
  <c r="AE1794" i="1"/>
  <c r="AD1794" i="1"/>
  <c r="AC1794" i="1"/>
  <c r="X1794" i="1"/>
  <c r="V1794" i="1"/>
  <c r="U1794" i="1"/>
  <c r="T1794" i="1"/>
  <c r="AE1793" i="1"/>
  <c r="AD1793" i="1"/>
  <c r="AC1793" i="1"/>
  <c r="X1793" i="1"/>
  <c r="V1793" i="1"/>
  <c r="U1793" i="1"/>
  <c r="T1793" i="1"/>
  <c r="AE1792" i="1"/>
  <c r="AD1792" i="1"/>
  <c r="AC1792" i="1"/>
  <c r="X1792" i="1"/>
  <c r="V1792" i="1"/>
  <c r="U1792" i="1"/>
  <c r="T1792" i="1"/>
  <c r="AE1791" i="1"/>
  <c r="AD1791" i="1"/>
  <c r="AC1791" i="1"/>
  <c r="X1791" i="1"/>
  <c r="V1791" i="1"/>
  <c r="U1791" i="1"/>
  <c r="T1791" i="1"/>
  <c r="AE1790" i="1"/>
  <c r="AD1790" i="1"/>
  <c r="AC1790" i="1"/>
  <c r="X1790" i="1"/>
  <c r="V1790" i="1"/>
  <c r="U1790" i="1"/>
  <c r="T1790" i="1"/>
  <c r="AE1789" i="1"/>
  <c r="AD1789" i="1"/>
  <c r="AC1789" i="1"/>
  <c r="X1789" i="1"/>
  <c r="V1789" i="1"/>
  <c r="U1789" i="1"/>
  <c r="T1789" i="1"/>
  <c r="AE1788" i="1"/>
  <c r="AD1788" i="1"/>
  <c r="AC1788" i="1"/>
  <c r="X1788" i="1"/>
  <c r="V1788" i="1"/>
  <c r="U1788" i="1"/>
  <c r="T1788" i="1"/>
  <c r="AE1787" i="1"/>
  <c r="AD1787" i="1"/>
  <c r="AC1787" i="1"/>
  <c r="X1787" i="1"/>
  <c r="V1787" i="1"/>
  <c r="U1787" i="1"/>
  <c r="T1787" i="1"/>
  <c r="AE1786" i="1"/>
  <c r="AD1786" i="1"/>
  <c r="AC1786" i="1"/>
  <c r="X1786" i="1"/>
  <c r="V1786" i="1"/>
  <c r="U1786" i="1"/>
  <c r="T1786" i="1"/>
  <c r="AE1785" i="1"/>
  <c r="AD1785" i="1"/>
  <c r="AC1785" i="1"/>
  <c r="X1785" i="1"/>
  <c r="V1785" i="1"/>
  <c r="U1785" i="1"/>
  <c r="T1785" i="1"/>
  <c r="AE1784" i="1"/>
  <c r="AD1784" i="1"/>
  <c r="AC1784" i="1"/>
  <c r="X1784" i="1"/>
  <c r="V1784" i="1"/>
  <c r="U1784" i="1"/>
  <c r="T1784" i="1"/>
  <c r="AE1783" i="1"/>
  <c r="AD1783" i="1"/>
  <c r="AC1783" i="1"/>
  <c r="X1783" i="1"/>
  <c r="V1783" i="1"/>
  <c r="U1783" i="1"/>
  <c r="T1783" i="1"/>
  <c r="AE1782" i="1"/>
  <c r="AD1782" i="1"/>
  <c r="AC1782" i="1"/>
  <c r="X1782" i="1"/>
  <c r="V1782" i="1"/>
  <c r="U1782" i="1"/>
  <c r="T1782" i="1"/>
  <c r="AE1781" i="1"/>
  <c r="AD1781" i="1"/>
  <c r="AC1781" i="1"/>
  <c r="X1781" i="1"/>
  <c r="V1781" i="1"/>
  <c r="U1781" i="1"/>
  <c r="T1781" i="1"/>
  <c r="AE1780" i="1"/>
  <c r="AD1780" i="1"/>
  <c r="AC1780" i="1"/>
  <c r="X1780" i="1"/>
  <c r="V1780" i="1"/>
  <c r="U1780" i="1"/>
  <c r="T1780" i="1"/>
  <c r="AE1779" i="1"/>
  <c r="AD1779" i="1"/>
  <c r="AC1779" i="1"/>
  <c r="X1779" i="1"/>
  <c r="V1779" i="1"/>
  <c r="U1779" i="1"/>
  <c r="T1779" i="1"/>
  <c r="AE1778" i="1"/>
  <c r="AD1778" i="1"/>
  <c r="AC1778" i="1"/>
  <c r="X1778" i="1"/>
  <c r="V1778" i="1"/>
  <c r="U1778" i="1"/>
  <c r="T1778" i="1"/>
  <c r="AE1777" i="1"/>
  <c r="AD1777" i="1"/>
  <c r="AC1777" i="1"/>
  <c r="X1777" i="1"/>
  <c r="V1777" i="1"/>
  <c r="U1777" i="1"/>
  <c r="T1777" i="1"/>
  <c r="AE1776" i="1"/>
  <c r="AD1776" i="1"/>
  <c r="AC1776" i="1"/>
  <c r="X1776" i="1"/>
  <c r="V1776" i="1"/>
  <c r="U1776" i="1"/>
  <c r="T1776" i="1"/>
  <c r="AE1775" i="1"/>
  <c r="AD1775" i="1"/>
  <c r="AC1775" i="1"/>
  <c r="X1775" i="1"/>
  <c r="V1775" i="1"/>
  <c r="U1775" i="1"/>
  <c r="T1775" i="1"/>
  <c r="AE1774" i="1"/>
  <c r="AD1774" i="1"/>
  <c r="AC1774" i="1"/>
  <c r="X1774" i="1"/>
  <c r="V1774" i="1"/>
  <c r="U1774" i="1"/>
  <c r="T1774" i="1"/>
  <c r="AE1773" i="1"/>
  <c r="AD1773" i="1"/>
  <c r="AC1773" i="1"/>
  <c r="X1773" i="1"/>
  <c r="V1773" i="1"/>
  <c r="U1773" i="1"/>
  <c r="T1773" i="1"/>
  <c r="AE1772" i="1"/>
  <c r="AD1772" i="1"/>
  <c r="AC1772" i="1"/>
  <c r="X1772" i="1"/>
  <c r="V1772" i="1"/>
  <c r="U1772" i="1"/>
  <c r="T1772" i="1"/>
  <c r="AE1771" i="1"/>
  <c r="AD1771" i="1"/>
  <c r="AC1771" i="1"/>
  <c r="X1771" i="1"/>
  <c r="V1771" i="1"/>
  <c r="U1771" i="1"/>
  <c r="T1771" i="1"/>
  <c r="AE1770" i="1"/>
  <c r="AD1770" i="1"/>
  <c r="AC1770" i="1"/>
  <c r="X1770" i="1"/>
  <c r="V1770" i="1"/>
  <c r="U1770" i="1"/>
  <c r="T1770" i="1"/>
  <c r="AE1769" i="1"/>
  <c r="AD1769" i="1"/>
  <c r="AC1769" i="1"/>
  <c r="X1769" i="1"/>
  <c r="V1769" i="1"/>
  <c r="U1769" i="1"/>
  <c r="T1769" i="1"/>
  <c r="AE1768" i="1"/>
  <c r="AD1768" i="1"/>
  <c r="AC1768" i="1"/>
  <c r="X1768" i="1"/>
  <c r="V1768" i="1"/>
  <c r="U1768" i="1"/>
  <c r="T1768" i="1"/>
  <c r="AE1767" i="1"/>
  <c r="AD1767" i="1"/>
  <c r="AC1767" i="1"/>
  <c r="X1767" i="1"/>
  <c r="V1767" i="1"/>
  <c r="U1767" i="1"/>
  <c r="T1767" i="1"/>
  <c r="AE1766" i="1"/>
  <c r="AD1766" i="1"/>
  <c r="AC1766" i="1"/>
  <c r="X1766" i="1"/>
  <c r="V1766" i="1"/>
  <c r="U1766" i="1"/>
  <c r="T1766" i="1"/>
  <c r="AE1765" i="1"/>
  <c r="AD1765" i="1"/>
  <c r="AC1765" i="1"/>
  <c r="X1765" i="1"/>
  <c r="V1765" i="1"/>
  <c r="U1765" i="1"/>
  <c r="T1765" i="1"/>
  <c r="AE1764" i="1"/>
  <c r="AD1764" i="1"/>
  <c r="AC1764" i="1"/>
  <c r="X1764" i="1"/>
  <c r="V1764" i="1"/>
  <c r="U1764" i="1"/>
  <c r="T1764" i="1"/>
  <c r="AE1763" i="1"/>
  <c r="AD1763" i="1"/>
  <c r="AC1763" i="1"/>
  <c r="X1763" i="1"/>
  <c r="V1763" i="1"/>
  <c r="U1763" i="1"/>
  <c r="T1763" i="1"/>
  <c r="AE1762" i="1"/>
  <c r="AD1762" i="1"/>
  <c r="AC1762" i="1"/>
  <c r="X1762" i="1"/>
  <c r="V1762" i="1"/>
  <c r="U1762" i="1"/>
  <c r="T1762" i="1"/>
  <c r="AE1761" i="1"/>
  <c r="AD1761" i="1"/>
  <c r="AC1761" i="1"/>
  <c r="X1761" i="1"/>
  <c r="V1761" i="1"/>
  <c r="U1761" i="1"/>
  <c r="T1761" i="1"/>
  <c r="AE1760" i="1"/>
  <c r="AD1760" i="1"/>
  <c r="AC1760" i="1"/>
  <c r="X1760" i="1"/>
  <c r="V1760" i="1"/>
  <c r="U1760" i="1"/>
  <c r="T1760" i="1"/>
  <c r="AE1759" i="1"/>
  <c r="AD1759" i="1"/>
  <c r="AC1759" i="1"/>
  <c r="X1759" i="1"/>
  <c r="V1759" i="1"/>
  <c r="U1759" i="1"/>
  <c r="T1759" i="1"/>
  <c r="AE1758" i="1"/>
  <c r="AD1758" i="1"/>
  <c r="AC1758" i="1"/>
  <c r="X1758" i="1"/>
  <c r="V1758" i="1"/>
  <c r="U1758" i="1"/>
  <c r="T1758" i="1"/>
  <c r="AE1757" i="1"/>
  <c r="AD1757" i="1"/>
  <c r="AC1757" i="1"/>
  <c r="X1757" i="1"/>
  <c r="V1757" i="1"/>
  <c r="U1757" i="1"/>
  <c r="T1757" i="1"/>
  <c r="AE1756" i="1"/>
  <c r="AD1756" i="1"/>
  <c r="AC1756" i="1"/>
  <c r="X1756" i="1"/>
  <c r="V1756" i="1"/>
  <c r="U1756" i="1"/>
  <c r="T1756" i="1"/>
  <c r="AE1755" i="1"/>
  <c r="AD1755" i="1"/>
  <c r="AC1755" i="1"/>
  <c r="X1755" i="1"/>
  <c r="V1755" i="1"/>
  <c r="U1755" i="1"/>
  <c r="T1755" i="1"/>
  <c r="AE1754" i="1"/>
  <c r="AD1754" i="1"/>
  <c r="AC1754" i="1"/>
  <c r="X1754" i="1"/>
  <c r="V1754" i="1"/>
  <c r="U1754" i="1"/>
  <c r="T1754" i="1"/>
  <c r="AE1753" i="1"/>
  <c r="AD1753" i="1"/>
  <c r="AC1753" i="1"/>
  <c r="X1753" i="1"/>
  <c r="V1753" i="1"/>
  <c r="U1753" i="1"/>
  <c r="T1753" i="1"/>
  <c r="AE1752" i="1"/>
  <c r="AD1752" i="1"/>
  <c r="AC1752" i="1"/>
  <c r="X1752" i="1"/>
  <c r="V1752" i="1"/>
  <c r="U1752" i="1"/>
  <c r="T1752" i="1"/>
  <c r="AE1751" i="1"/>
  <c r="AD1751" i="1"/>
  <c r="AC1751" i="1"/>
  <c r="X1751" i="1"/>
  <c r="V1751" i="1"/>
  <c r="U1751" i="1"/>
  <c r="T1751" i="1"/>
  <c r="AE1750" i="1"/>
  <c r="AD1750" i="1"/>
  <c r="AC1750" i="1"/>
  <c r="X1750" i="1"/>
  <c r="V1750" i="1"/>
  <c r="U1750" i="1"/>
  <c r="T1750" i="1"/>
  <c r="AE1749" i="1"/>
  <c r="AD1749" i="1"/>
  <c r="AC1749" i="1"/>
  <c r="X1749" i="1"/>
  <c r="V1749" i="1"/>
  <c r="U1749" i="1"/>
  <c r="T1749" i="1"/>
  <c r="AE1748" i="1"/>
  <c r="AD1748" i="1"/>
  <c r="AC1748" i="1"/>
  <c r="X1748" i="1"/>
  <c r="V1748" i="1"/>
  <c r="U1748" i="1"/>
  <c r="T1748" i="1"/>
  <c r="AE1747" i="1"/>
  <c r="AD1747" i="1"/>
  <c r="AC1747" i="1"/>
  <c r="X1747" i="1"/>
  <c r="V1747" i="1"/>
  <c r="U1747" i="1"/>
  <c r="T1747" i="1"/>
  <c r="AE1746" i="1"/>
  <c r="AD1746" i="1"/>
  <c r="AC1746" i="1"/>
  <c r="X1746" i="1"/>
  <c r="V1746" i="1"/>
  <c r="U1746" i="1"/>
  <c r="T1746" i="1"/>
  <c r="AE1745" i="1"/>
  <c r="AD1745" i="1"/>
  <c r="AC1745" i="1"/>
  <c r="X1745" i="1"/>
  <c r="V1745" i="1"/>
  <c r="U1745" i="1"/>
  <c r="T1745" i="1"/>
  <c r="AE1744" i="1"/>
  <c r="AD1744" i="1"/>
  <c r="AC1744" i="1"/>
  <c r="X1744" i="1"/>
  <c r="V1744" i="1"/>
  <c r="U1744" i="1"/>
  <c r="T1744" i="1"/>
  <c r="AE1743" i="1"/>
  <c r="AD1743" i="1"/>
  <c r="AC1743" i="1"/>
  <c r="X1743" i="1"/>
  <c r="V1743" i="1"/>
  <c r="U1743" i="1"/>
  <c r="T1743" i="1"/>
  <c r="AE1742" i="1"/>
  <c r="AD1742" i="1"/>
  <c r="AC1742" i="1"/>
  <c r="X1742" i="1"/>
  <c r="V1742" i="1"/>
  <c r="U1742" i="1"/>
  <c r="T1742" i="1"/>
  <c r="AE1741" i="1"/>
  <c r="AD1741" i="1"/>
  <c r="AC1741" i="1"/>
  <c r="X1741" i="1"/>
  <c r="V1741" i="1"/>
  <c r="U1741" i="1"/>
  <c r="T1741" i="1"/>
  <c r="AE1740" i="1"/>
  <c r="AD1740" i="1"/>
  <c r="AC1740" i="1"/>
  <c r="X1740" i="1"/>
  <c r="V1740" i="1"/>
  <c r="U1740" i="1"/>
  <c r="T1740" i="1"/>
  <c r="AE1739" i="1"/>
  <c r="AD1739" i="1"/>
  <c r="AC1739" i="1"/>
  <c r="X1739" i="1"/>
  <c r="V1739" i="1"/>
  <c r="U1739" i="1"/>
  <c r="T1739" i="1"/>
  <c r="AE1738" i="1"/>
  <c r="AD1738" i="1"/>
  <c r="AC1738" i="1"/>
  <c r="X1738" i="1"/>
  <c r="V1738" i="1"/>
  <c r="U1738" i="1"/>
  <c r="T1738" i="1"/>
  <c r="AE1737" i="1"/>
  <c r="AD1737" i="1"/>
  <c r="AC1737" i="1"/>
  <c r="X1737" i="1"/>
  <c r="V1737" i="1"/>
  <c r="U1737" i="1"/>
  <c r="T1737" i="1"/>
  <c r="AE1736" i="1"/>
  <c r="AD1736" i="1"/>
  <c r="AC1736" i="1"/>
  <c r="X1736" i="1"/>
  <c r="V1736" i="1"/>
  <c r="U1736" i="1"/>
  <c r="T1736" i="1"/>
  <c r="AE1735" i="1"/>
  <c r="AD1735" i="1"/>
  <c r="AC1735" i="1"/>
  <c r="X1735" i="1"/>
  <c r="V1735" i="1"/>
  <c r="U1735" i="1"/>
  <c r="T1735" i="1"/>
  <c r="AE1734" i="1"/>
  <c r="AD1734" i="1"/>
  <c r="AC1734" i="1"/>
  <c r="X1734" i="1"/>
  <c r="V1734" i="1"/>
  <c r="U1734" i="1"/>
  <c r="T1734" i="1"/>
  <c r="AE1733" i="1"/>
  <c r="AD1733" i="1"/>
  <c r="AC1733" i="1"/>
  <c r="X1733" i="1"/>
  <c r="V1733" i="1"/>
  <c r="U1733" i="1"/>
  <c r="T1733" i="1"/>
  <c r="AE1732" i="1"/>
  <c r="AD1732" i="1"/>
  <c r="AC1732" i="1"/>
  <c r="X1732" i="1"/>
  <c r="V1732" i="1"/>
  <c r="U1732" i="1"/>
  <c r="T1732" i="1"/>
  <c r="AE1731" i="1"/>
  <c r="AD1731" i="1"/>
  <c r="AC1731" i="1"/>
  <c r="X1731" i="1"/>
  <c r="V1731" i="1"/>
  <c r="U1731" i="1"/>
  <c r="T1731" i="1"/>
  <c r="AE1730" i="1"/>
  <c r="AD1730" i="1"/>
  <c r="AC1730" i="1"/>
  <c r="X1730" i="1"/>
  <c r="V1730" i="1"/>
  <c r="U1730" i="1"/>
  <c r="T1730" i="1"/>
  <c r="AE1729" i="1"/>
  <c r="AD1729" i="1"/>
  <c r="AC1729" i="1"/>
  <c r="X1729" i="1"/>
  <c r="V1729" i="1"/>
  <c r="U1729" i="1"/>
  <c r="T1729" i="1"/>
  <c r="AE1728" i="1"/>
  <c r="AD1728" i="1"/>
  <c r="AC1728" i="1"/>
  <c r="X1728" i="1"/>
  <c r="V1728" i="1"/>
  <c r="U1728" i="1"/>
  <c r="T1728" i="1"/>
  <c r="AE1727" i="1"/>
  <c r="AD1727" i="1"/>
  <c r="AC1727" i="1"/>
  <c r="X1727" i="1"/>
  <c r="V1727" i="1"/>
  <c r="U1727" i="1"/>
  <c r="T1727" i="1"/>
  <c r="AE1726" i="1"/>
  <c r="AD1726" i="1"/>
  <c r="AC1726" i="1"/>
  <c r="X1726" i="1"/>
  <c r="V1726" i="1"/>
  <c r="U1726" i="1"/>
  <c r="T1726" i="1"/>
  <c r="AE1725" i="1"/>
  <c r="AD1725" i="1"/>
  <c r="AC1725" i="1"/>
  <c r="X1725" i="1"/>
  <c r="V1725" i="1"/>
  <c r="U1725" i="1"/>
  <c r="T1725" i="1"/>
  <c r="AE1724" i="1"/>
  <c r="AD1724" i="1"/>
  <c r="AC1724" i="1"/>
  <c r="X1724" i="1"/>
  <c r="V1724" i="1"/>
  <c r="U1724" i="1"/>
  <c r="T1724" i="1"/>
  <c r="AE1723" i="1"/>
  <c r="AD1723" i="1"/>
  <c r="AC1723" i="1"/>
  <c r="X1723" i="1"/>
  <c r="V1723" i="1"/>
  <c r="U1723" i="1"/>
  <c r="T1723" i="1"/>
  <c r="AE1722" i="1"/>
  <c r="AD1722" i="1"/>
  <c r="AC1722" i="1"/>
  <c r="X1722" i="1"/>
  <c r="V1722" i="1"/>
  <c r="U1722" i="1"/>
  <c r="T1722" i="1"/>
  <c r="AE1721" i="1"/>
  <c r="AD1721" i="1"/>
  <c r="AC1721" i="1"/>
  <c r="X1721" i="1"/>
  <c r="V1721" i="1"/>
  <c r="U1721" i="1"/>
  <c r="T1721" i="1"/>
  <c r="AE1720" i="1"/>
  <c r="AD1720" i="1"/>
  <c r="AC1720" i="1"/>
  <c r="X1720" i="1"/>
  <c r="V1720" i="1"/>
  <c r="U1720" i="1"/>
  <c r="T1720" i="1"/>
  <c r="AE1719" i="1"/>
  <c r="AD1719" i="1"/>
  <c r="AC1719" i="1"/>
  <c r="X1719" i="1"/>
  <c r="V1719" i="1"/>
  <c r="U1719" i="1"/>
  <c r="T1719" i="1"/>
  <c r="AE1718" i="1"/>
  <c r="AD1718" i="1"/>
  <c r="AC1718" i="1"/>
  <c r="X1718" i="1"/>
  <c r="V1718" i="1"/>
  <c r="U1718" i="1"/>
  <c r="T1718" i="1"/>
  <c r="AE1717" i="1"/>
  <c r="AD1717" i="1"/>
  <c r="AC1717" i="1"/>
  <c r="X1717" i="1"/>
  <c r="V1717" i="1"/>
  <c r="U1717" i="1"/>
  <c r="T1717" i="1"/>
  <c r="AE1716" i="1"/>
  <c r="AD1716" i="1"/>
  <c r="AC1716" i="1"/>
  <c r="X1716" i="1"/>
  <c r="V1716" i="1"/>
  <c r="U1716" i="1"/>
  <c r="T1716" i="1"/>
  <c r="AE1715" i="1"/>
  <c r="AD1715" i="1"/>
  <c r="AC1715" i="1"/>
  <c r="X1715" i="1"/>
  <c r="V1715" i="1"/>
  <c r="U1715" i="1"/>
  <c r="T1715" i="1"/>
  <c r="AE1714" i="1"/>
  <c r="AD1714" i="1"/>
  <c r="AC1714" i="1"/>
  <c r="X1714" i="1"/>
  <c r="V1714" i="1"/>
  <c r="U1714" i="1"/>
  <c r="T1714" i="1"/>
  <c r="AE1713" i="1"/>
  <c r="AD1713" i="1"/>
  <c r="AC1713" i="1"/>
  <c r="X1713" i="1"/>
  <c r="V1713" i="1"/>
  <c r="U1713" i="1"/>
  <c r="T1713" i="1"/>
  <c r="AE1712" i="1"/>
  <c r="AD1712" i="1"/>
  <c r="AC1712" i="1"/>
  <c r="X1712" i="1"/>
  <c r="V1712" i="1"/>
  <c r="U1712" i="1"/>
  <c r="T1712" i="1"/>
  <c r="AE1711" i="1"/>
  <c r="AD1711" i="1"/>
  <c r="AC1711" i="1"/>
  <c r="X1711" i="1"/>
  <c r="V1711" i="1"/>
  <c r="U1711" i="1"/>
  <c r="T1711" i="1"/>
  <c r="AE1710" i="1"/>
  <c r="AD1710" i="1"/>
  <c r="AC1710" i="1"/>
  <c r="X1710" i="1"/>
  <c r="V1710" i="1"/>
  <c r="U1710" i="1"/>
  <c r="T1710" i="1"/>
  <c r="AE1709" i="1"/>
  <c r="AD1709" i="1"/>
  <c r="AC1709" i="1"/>
  <c r="X1709" i="1"/>
  <c r="V1709" i="1"/>
  <c r="U1709" i="1"/>
  <c r="T1709" i="1"/>
  <c r="AE1708" i="1"/>
  <c r="AD1708" i="1"/>
  <c r="AC1708" i="1"/>
  <c r="X1708" i="1"/>
  <c r="V1708" i="1"/>
  <c r="U1708" i="1"/>
  <c r="T1708" i="1"/>
  <c r="AE1707" i="1"/>
  <c r="AD1707" i="1"/>
  <c r="AC1707" i="1"/>
  <c r="X1707" i="1"/>
  <c r="V1707" i="1"/>
  <c r="U1707" i="1"/>
  <c r="T1707" i="1"/>
  <c r="AE1706" i="1"/>
  <c r="AD1706" i="1"/>
  <c r="AC1706" i="1"/>
  <c r="X1706" i="1"/>
  <c r="V1706" i="1"/>
  <c r="U1706" i="1"/>
  <c r="T1706" i="1"/>
  <c r="AE1705" i="1"/>
  <c r="AD1705" i="1"/>
  <c r="AC1705" i="1"/>
  <c r="X1705" i="1"/>
  <c r="V1705" i="1"/>
  <c r="U1705" i="1"/>
  <c r="T1705" i="1"/>
  <c r="AE1704" i="1"/>
  <c r="AD1704" i="1"/>
  <c r="AC1704" i="1"/>
  <c r="X1704" i="1"/>
  <c r="V1704" i="1"/>
  <c r="U1704" i="1"/>
  <c r="T1704" i="1"/>
  <c r="AE1703" i="1"/>
  <c r="AD1703" i="1"/>
  <c r="AC1703" i="1"/>
  <c r="X1703" i="1"/>
  <c r="V1703" i="1"/>
  <c r="U1703" i="1"/>
  <c r="T1703" i="1"/>
  <c r="AE1702" i="1"/>
  <c r="AD1702" i="1"/>
  <c r="AC1702" i="1"/>
  <c r="X1702" i="1"/>
  <c r="V1702" i="1"/>
  <c r="U1702" i="1"/>
  <c r="T1702" i="1"/>
  <c r="AE1701" i="1"/>
  <c r="AD1701" i="1"/>
  <c r="AC1701" i="1"/>
  <c r="X1701" i="1"/>
  <c r="V1701" i="1"/>
  <c r="U1701" i="1"/>
  <c r="T1701" i="1"/>
  <c r="AE1700" i="1"/>
  <c r="AD1700" i="1"/>
  <c r="AC1700" i="1"/>
  <c r="X1700" i="1"/>
  <c r="V1700" i="1"/>
  <c r="U1700" i="1"/>
  <c r="T1700" i="1"/>
  <c r="AE1699" i="1"/>
  <c r="AD1699" i="1"/>
  <c r="AC1699" i="1"/>
  <c r="X1699" i="1"/>
  <c r="V1699" i="1"/>
  <c r="U1699" i="1"/>
  <c r="T1699" i="1"/>
  <c r="AE1698" i="1"/>
  <c r="AD1698" i="1"/>
  <c r="AC1698" i="1"/>
  <c r="X1698" i="1"/>
  <c r="V1698" i="1"/>
  <c r="U1698" i="1"/>
  <c r="T1698" i="1"/>
  <c r="AE1697" i="1"/>
  <c r="AD1697" i="1"/>
  <c r="AC1697" i="1"/>
  <c r="X1697" i="1"/>
  <c r="V1697" i="1"/>
  <c r="U1697" i="1"/>
  <c r="T1697" i="1"/>
  <c r="AE1696" i="1"/>
  <c r="AD1696" i="1"/>
  <c r="AC1696" i="1"/>
  <c r="X1696" i="1"/>
  <c r="V1696" i="1"/>
  <c r="U1696" i="1"/>
  <c r="T1696" i="1"/>
  <c r="AE1695" i="1"/>
  <c r="AD1695" i="1"/>
  <c r="AC1695" i="1"/>
  <c r="X1695" i="1"/>
  <c r="V1695" i="1"/>
  <c r="U1695" i="1"/>
  <c r="T1695" i="1"/>
  <c r="AE1694" i="1"/>
  <c r="AD1694" i="1"/>
  <c r="AC1694" i="1"/>
  <c r="X1694" i="1"/>
  <c r="V1694" i="1"/>
  <c r="U1694" i="1"/>
  <c r="T1694" i="1"/>
  <c r="AE1693" i="1"/>
  <c r="AD1693" i="1"/>
  <c r="AC1693" i="1"/>
  <c r="X1693" i="1"/>
  <c r="V1693" i="1"/>
  <c r="U1693" i="1"/>
  <c r="T1693" i="1"/>
  <c r="AE1692" i="1"/>
  <c r="AD1692" i="1"/>
  <c r="AC1692" i="1"/>
  <c r="X1692" i="1"/>
  <c r="V1692" i="1"/>
  <c r="U1692" i="1"/>
  <c r="T1692" i="1"/>
  <c r="AE1691" i="1"/>
  <c r="AD1691" i="1"/>
  <c r="AC1691" i="1"/>
  <c r="X1691" i="1"/>
  <c r="V1691" i="1"/>
  <c r="U1691" i="1"/>
  <c r="T1691" i="1"/>
  <c r="AE1690" i="1"/>
  <c r="AD1690" i="1"/>
  <c r="AC1690" i="1"/>
  <c r="X1690" i="1"/>
  <c r="V1690" i="1"/>
  <c r="U1690" i="1"/>
  <c r="T1690" i="1"/>
  <c r="AE1689" i="1"/>
  <c r="AD1689" i="1"/>
  <c r="AC1689" i="1"/>
  <c r="X1689" i="1"/>
  <c r="V1689" i="1"/>
  <c r="U1689" i="1"/>
  <c r="T1689" i="1"/>
  <c r="AE1688" i="1"/>
  <c r="AD1688" i="1"/>
  <c r="AC1688" i="1"/>
  <c r="X1688" i="1"/>
  <c r="V1688" i="1"/>
  <c r="U1688" i="1"/>
  <c r="T1688" i="1"/>
  <c r="AE1687" i="1"/>
  <c r="AD1687" i="1"/>
  <c r="AC1687" i="1"/>
  <c r="X1687" i="1"/>
  <c r="V1687" i="1"/>
  <c r="U1687" i="1"/>
  <c r="T1687" i="1"/>
  <c r="AE1686" i="1"/>
  <c r="AD1686" i="1"/>
  <c r="AC1686" i="1"/>
  <c r="X1686" i="1"/>
  <c r="V1686" i="1"/>
  <c r="U1686" i="1"/>
  <c r="T1686" i="1"/>
  <c r="AE1685" i="1"/>
  <c r="AD1685" i="1"/>
  <c r="AC1685" i="1"/>
  <c r="X1685" i="1"/>
  <c r="V1685" i="1"/>
  <c r="U1685" i="1"/>
  <c r="T1685" i="1"/>
  <c r="AE1684" i="1"/>
  <c r="AD1684" i="1"/>
  <c r="AC1684" i="1"/>
  <c r="X1684" i="1"/>
  <c r="V1684" i="1"/>
  <c r="U1684" i="1"/>
  <c r="T1684" i="1"/>
  <c r="AE1683" i="1"/>
  <c r="AD1683" i="1"/>
  <c r="AC1683" i="1"/>
  <c r="X1683" i="1"/>
  <c r="V1683" i="1"/>
  <c r="U1683" i="1"/>
  <c r="T1683" i="1"/>
  <c r="AE1682" i="1"/>
  <c r="AD1682" i="1"/>
  <c r="AC1682" i="1"/>
  <c r="X1682" i="1"/>
  <c r="V1682" i="1"/>
  <c r="U1682" i="1"/>
  <c r="T1682" i="1"/>
  <c r="AE1681" i="1"/>
  <c r="AD1681" i="1"/>
  <c r="AC1681" i="1"/>
  <c r="X1681" i="1"/>
  <c r="V1681" i="1"/>
  <c r="U1681" i="1"/>
  <c r="T1681" i="1"/>
  <c r="AE1680" i="1"/>
  <c r="AD1680" i="1"/>
  <c r="AC1680" i="1"/>
  <c r="X1680" i="1"/>
  <c r="V1680" i="1"/>
  <c r="U1680" i="1"/>
  <c r="T1680" i="1"/>
  <c r="AE1679" i="1"/>
  <c r="AD1679" i="1"/>
  <c r="AC1679" i="1"/>
  <c r="X1679" i="1"/>
  <c r="V1679" i="1"/>
  <c r="U1679" i="1"/>
  <c r="T1679" i="1"/>
  <c r="AE1678" i="1"/>
  <c r="AD1678" i="1"/>
  <c r="AC1678" i="1"/>
  <c r="X1678" i="1"/>
  <c r="V1678" i="1"/>
  <c r="U1678" i="1"/>
  <c r="T1678" i="1"/>
  <c r="AE1677" i="1"/>
  <c r="AD1677" i="1"/>
  <c r="AC1677" i="1"/>
  <c r="X1677" i="1"/>
  <c r="V1677" i="1"/>
  <c r="U1677" i="1"/>
  <c r="T1677" i="1"/>
  <c r="AE1676" i="1"/>
  <c r="AD1676" i="1"/>
  <c r="AC1676" i="1"/>
  <c r="X1676" i="1"/>
  <c r="V1676" i="1"/>
  <c r="U1676" i="1"/>
  <c r="T1676" i="1"/>
  <c r="AE1675" i="1"/>
  <c r="AD1675" i="1"/>
  <c r="AC1675" i="1"/>
  <c r="X1675" i="1"/>
  <c r="V1675" i="1"/>
  <c r="U1675" i="1"/>
  <c r="T1675" i="1"/>
  <c r="AE1674" i="1"/>
  <c r="AD1674" i="1"/>
  <c r="AC1674" i="1"/>
  <c r="X1674" i="1"/>
  <c r="V1674" i="1"/>
  <c r="U1674" i="1"/>
  <c r="T1674" i="1"/>
  <c r="AE1673" i="1"/>
  <c r="AD1673" i="1"/>
  <c r="AC1673" i="1"/>
  <c r="X1673" i="1"/>
  <c r="V1673" i="1"/>
  <c r="U1673" i="1"/>
  <c r="T1673" i="1"/>
  <c r="AE1672" i="1"/>
  <c r="AD1672" i="1"/>
  <c r="AC1672" i="1"/>
  <c r="X1672" i="1"/>
  <c r="V1672" i="1"/>
  <c r="U1672" i="1"/>
  <c r="T1672" i="1"/>
  <c r="AE1671" i="1"/>
  <c r="AD1671" i="1"/>
  <c r="AC1671" i="1"/>
  <c r="X1671" i="1"/>
  <c r="V1671" i="1"/>
  <c r="U1671" i="1"/>
  <c r="T1671" i="1"/>
  <c r="AE1670" i="1"/>
  <c r="AD1670" i="1"/>
  <c r="AC1670" i="1"/>
  <c r="X1670" i="1"/>
  <c r="V1670" i="1"/>
  <c r="U1670" i="1"/>
  <c r="T1670" i="1"/>
  <c r="AE1669" i="1"/>
  <c r="AD1669" i="1"/>
  <c r="AC1669" i="1"/>
  <c r="X1669" i="1"/>
  <c r="V1669" i="1"/>
  <c r="U1669" i="1"/>
  <c r="T1669" i="1"/>
  <c r="AE1668" i="1"/>
  <c r="AD1668" i="1"/>
  <c r="AC1668" i="1"/>
  <c r="X1668" i="1"/>
  <c r="V1668" i="1"/>
  <c r="U1668" i="1"/>
  <c r="T1668" i="1"/>
  <c r="AE1667" i="1"/>
  <c r="AD1667" i="1"/>
  <c r="AC1667" i="1"/>
  <c r="X1667" i="1"/>
  <c r="V1667" i="1"/>
  <c r="U1667" i="1"/>
  <c r="T1667" i="1"/>
  <c r="AE1666" i="1"/>
  <c r="AD1666" i="1"/>
  <c r="AC1666" i="1"/>
  <c r="X1666" i="1"/>
  <c r="V1666" i="1"/>
  <c r="U1666" i="1"/>
  <c r="T1666" i="1"/>
  <c r="AE1665" i="1"/>
  <c r="AD1665" i="1"/>
  <c r="AC1665" i="1"/>
  <c r="X1665" i="1"/>
  <c r="V1665" i="1"/>
  <c r="U1665" i="1"/>
  <c r="T1665" i="1"/>
  <c r="AE1664" i="1"/>
  <c r="AD1664" i="1"/>
  <c r="AC1664" i="1"/>
  <c r="X1664" i="1"/>
  <c r="V1664" i="1"/>
  <c r="U1664" i="1"/>
  <c r="T1664" i="1"/>
  <c r="AE1663" i="1"/>
  <c r="AD1663" i="1"/>
  <c r="AC1663" i="1"/>
  <c r="X1663" i="1"/>
  <c r="V1663" i="1"/>
  <c r="U1663" i="1"/>
  <c r="T1663" i="1"/>
  <c r="AE1662" i="1"/>
  <c r="AD1662" i="1"/>
  <c r="AC1662" i="1"/>
  <c r="X1662" i="1"/>
  <c r="V1662" i="1"/>
  <c r="U1662" i="1"/>
  <c r="T1662" i="1"/>
  <c r="AE1661" i="1"/>
  <c r="AD1661" i="1"/>
  <c r="AC1661" i="1"/>
  <c r="X1661" i="1"/>
  <c r="V1661" i="1"/>
  <c r="U1661" i="1"/>
  <c r="T1661" i="1"/>
  <c r="AE1660" i="1"/>
  <c r="AD1660" i="1"/>
  <c r="AC1660" i="1"/>
  <c r="X1660" i="1"/>
  <c r="V1660" i="1"/>
  <c r="U1660" i="1"/>
  <c r="T1660" i="1"/>
  <c r="AE1659" i="1"/>
  <c r="AD1659" i="1"/>
  <c r="AC1659" i="1"/>
  <c r="X1659" i="1"/>
  <c r="V1659" i="1"/>
  <c r="U1659" i="1"/>
  <c r="T1659" i="1"/>
  <c r="AE1658" i="1"/>
  <c r="AD1658" i="1"/>
  <c r="AC1658" i="1"/>
  <c r="X1658" i="1"/>
  <c r="V1658" i="1"/>
  <c r="U1658" i="1"/>
  <c r="T1658" i="1"/>
  <c r="AE1657" i="1"/>
  <c r="AD1657" i="1"/>
  <c r="AC1657" i="1"/>
  <c r="X1657" i="1"/>
  <c r="V1657" i="1"/>
  <c r="U1657" i="1"/>
  <c r="T1657" i="1"/>
  <c r="AE1656" i="1"/>
  <c r="AD1656" i="1"/>
  <c r="AC1656" i="1"/>
  <c r="X1656" i="1"/>
  <c r="V1656" i="1"/>
  <c r="U1656" i="1"/>
  <c r="T1656" i="1"/>
  <c r="AE1655" i="1"/>
  <c r="AD1655" i="1"/>
  <c r="AC1655" i="1"/>
  <c r="X1655" i="1"/>
  <c r="V1655" i="1"/>
  <c r="U1655" i="1"/>
  <c r="T1655" i="1"/>
  <c r="AE1654" i="1"/>
  <c r="AD1654" i="1"/>
  <c r="AC1654" i="1"/>
  <c r="X1654" i="1"/>
  <c r="V1654" i="1"/>
  <c r="U1654" i="1"/>
  <c r="T1654" i="1"/>
  <c r="AE1653" i="1"/>
  <c r="AD1653" i="1"/>
  <c r="AC1653" i="1"/>
  <c r="X1653" i="1"/>
  <c r="V1653" i="1"/>
  <c r="U1653" i="1"/>
  <c r="T1653" i="1"/>
  <c r="AE1652" i="1"/>
  <c r="AD1652" i="1"/>
  <c r="AC1652" i="1"/>
  <c r="X1652" i="1"/>
  <c r="V1652" i="1"/>
  <c r="U1652" i="1"/>
  <c r="T1652" i="1"/>
  <c r="AE1651" i="1"/>
  <c r="AD1651" i="1"/>
  <c r="AC1651" i="1"/>
  <c r="X1651" i="1"/>
  <c r="V1651" i="1"/>
  <c r="U1651" i="1"/>
  <c r="T1651" i="1"/>
  <c r="AE1650" i="1"/>
  <c r="AD1650" i="1"/>
  <c r="AC1650" i="1"/>
  <c r="X1650" i="1"/>
  <c r="V1650" i="1"/>
  <c r="U1650" i="1"/>
  <c r="T1650" i="1"/>
  <c r="AE1649" i="1"/>
  <c r="AD1649" i="1"/>
  <c r="AC1649" i="1"/>
  <c r="X1649" i="1"/>
  <c r="V1649" i="1"/>
  <c r="U1649" i="1"/>
  <c r="T1649" i="1"/>
  <c r="AE1648" i="1"/>
  <c r="AD1648" i="1"/>
  <c r="AC1648" i="1"/>
  <c r="X1648" i="1"/>
  <c r="V1648" i="1"/>
  <c r="U1648" i="1"/>
  <c r="T1648" i="1"/>
  <c r="AE1647" i="1"/>
  <c r="AD1647" i="1"/>
  <c r="AC1647" i="1"/>
  <c r="X1647" i="1"/>
  <c r="V1647" i="1"/>
  <c r="U1647" i="1"/>
  <c r="T1647" i="1"/>
  <c r="AE1646" i="1"/>
  <c r="AD1646" i="1"/>
  <c r="AC1646" i="1"/>
  <c r="X1646" i="1"/>
  <c r="V1646" i="1"/>
  <c r="U1646" i="1"/>
  <c r="T1646" i="1"/>
  <c r="AE1645" i="1"/>
  <c r="AD1645" i="1"/>
  <c r="AC1645" i="1"/>
  <c r="X1645" i="1"/>
  <c r="V1645" i="1"/>
  <c r="U1645" i="1"/>
  <c r="T1645" i="1"/>
  <c r="AE1644" i="1"/>
  <c r="AD1644" i="1"/>
  <c r="AC1644" i="1"/>
  <c r="X1644" i="1"/>
  <c r="V1644" i="1"/>
  <c r="U1644" i="1"/>
  <c r="T1644" i="1"/>
  <c r="AE1643" i="1"/>
  <c r="AD1643" i="1"/>
  <c r="AC1643" i="1"/>
  <c r="X1643" i="1"/>
  <c r="V1643" i="1"/>
  <c r="U1643" i="1"/>
  <c r="T1643" i="1"/>
  <c r="AE1642" i="1"/>
  <c r="AD1642" i="1"/>
  <c r="AC1642" i="1"/>
  <c r="X1642" i="1"/>
  <c r="V1642" i="1"/>
  <c r="U1642" i="1"/>
  <c r="T1642" i="1"/>
  <c r="AE1641" i="1"/>
  <c r="AD1641" i="1"/>
  <c r="AC1641" i="1"/>
  <c r="X1641" i="1"/>
  <c r="V1641" i="1"/>
  <c r="U1641" i="1"/>
  <c r="T1641" i="1"/>
  <c r="AE1640" i="1"/>
  <c r="AD1640" i="1"/>
  <c r="AC1640" i="1"/>
  <c r="X1640" i="1"/>
  <c r="V1640" i="1"/>
  <c r="U1640" i="1"/>
  <c r="T1640" i="1"/>
  <c r="AE1639" i="1"/>
  <c r="AD1639" i="1"/>
  <c r="AC1639" i="1"/>
  <c r="X1639" i="1"/>
  <c r="V1639" i="1"/>
  <c r="U1639" i="1"/>
  <c r="T1639" i="1"/>
  <c r="AE1638" i="1"/>
  <c r="AD1638" i="1"/>
  <c r="AC1638" i="1"/>
  <c r="X1638" i="1"/>
  <c r="V1638" i="1"/>
  <c r="U1638" i="1"/>
  <c r="T1638" i="1"/>
  <c r="AE1637" i="1"/>
  <c r="AD1637" i="1"/>
  <c r="AC1637" i="1"/>
  <c r="X1637" i="1"/>
  <c r="V1637" i="1"/>
  <c r="U1637" i="1"/>
  <c r="T1637" i="1"/>
  <c r="AE1636" i="1"/>
  <c r="AD1636" i="1"/>
  <c r="AC1636" i="1"/>
  <c r="X1636" i="1"/>
  <c r="V1636" i="1"/>
  <c r="U1636" i="1"/>
  <c r="T1636" i="1"/>
  <c r="AE1635" i="1"/>
  <c r="AD1635" i="1"/>
  <c r="AC1635" i="1"/>
  <c r="X1635" i="1"/>
  <c r="V1635" i="1"/>
  <c r="U1635" i="1"/>
  <c r="T1635" i="1"/>
  <c r="AE1634" i="1"/>
  <c r="AD1634" i="1"/>
  <c r="AC1634" i="1"/>
  <c r="X1634" i="1"/>
  <c r="V1634" i="1"/>
  <c r="U1634" i="1"/>
  <c r="T1634" i="1"/>
  <c r="AE1633" i="1"/>
  <c r="AD1633" i="1"/>
  <c r="AC1633" i="1"/>
  <c r="X1633" i="1"/>
  <c r="V1633" i="1"/>
  <c r="U1633" i="1"/>
  <c r="T1633" i="1"/>
  <c r="AE1632" i="1"/>
  <c r="AD1632" i="1"/>
  <c r="AC1632" i="1"/>
  <c r="X1632" i="1"/>
  <c r="V1632" i="1"/>
  <c r="U1632" i="1"/>
  <c r="T1632" i="1"/>
  <c r="AE1631" i="1"/>
  <c r="AD1631" i="1"/>
  <c r="AC1631" i="1"/>
  <c r="X1631" i="1"/>
  <c r="V1631" i="1"/>
  <c r="U1631" i="1"/>
  <c r="T1631" i="1"/>
  <c r="AE1630" i="1"/>
  <c r="AD1630" i="1"/>
  <c r="AC1630" i="1"/>
  <c r="X1630" i="1"/>
  <c r="V1630" i="1"/>
  <c r="U1630" i="1"/>
  <c r="T1630" i="1"/>
  <c r="AE1629" i="1"/>
  <c r="AD1629" i="1"/>
  <c r="AC1629" i="1"/>
  <c r="X1629" i="1"/>
  <c r="V1629" i="1"/>
  <c r="U1629" i="1"/>
  <c r="T1629" i="1"/>
  <c r="AE1628" i="1"/>
  <c r="AD1628" i="1"/>
  <c r="AC1628" i="1"/>
  <c r="X1628" i="1"/>
  <c r="V1628" i="1"/>
  <c r="U1628" i="1"/>
  <c r="T1628" i="1"/>
  <c r="AE1627" i="1"/>
  <c r="AD1627" i="1"/>
  <c r="AC1627" i="1"/>
  <c r="X1627" i="1"/>
  <c r="V1627" i="1"/>
  <c r="U1627" i="1"/>
  <c r="T1627" i="1"/>
  <c r="AE1626" i="1"/>
  <c r="AD1626" i="1"/>
  <c r="AC1626" i="1"/>
  <c r="X1626" i="1"/>
  <c r="V1626" i="1"/>
  <c r="U1626" i="1"/>
  <c r="T1626" i="1"/>
  <c r="AE1625" i="1"/>
  <c r="AD1625" i="1"/>
  <c r="AC1625" i="1"/>
  <c r="X1625" i="1"/>
  <c r="V1625" i="1"/>
  <c r="U1625" i="1"/>
  <c r="T1625" i="1"/>
  <c r="AE1624" i="1"/>
  <c r="AD1624" i="1"/>
  <c r="AC1624" i="1"/>
  <c r="X1624" i="1"/>
  <c r="V1624" i="1"/>
  <c r="U1624" i="1"/>
  <c r="T1624" i="1"/>
  <c r="AE1623" i="1"/>
  <c r="AD1623" i="1"/>
  <c r="AC1623" i="1"/>
  <c r="X1623" i="1"/>
  <c r="V1623" i="1"/>
  <c r="U1623" i="1"/>
  <c r="T1623" i="1"/>
  <c r="AE1622" i="1"/>
  <c r="AD1622" i="1"/>
  <c r="AC1622" i="1"/>
  <c r="X1622" i="1"/>
  <c r="V1622" i="1"/>
  <c r="U1622" i="1"/>
  <c r="T1622" i="1"/>
  <c r="AE1621" i="1"/>
  <c r="AD1621" i="1"/>
  <c r="AC1621" i="1"/>
  <c r="X1621" i="1"/>
  <c r="V1621" i="1"/>
  <c r="U1621" i="1"/>
  <c r="T1621" i="1"/>
  <c r="AE1620" i="1"/>
  <c r="AD1620" i="1"/>
  <c r="AC1620" i="1"/>
  <c r="X1620" i="1"/>
  <c r="V1620" i="1"/>
  <c r="U1620" i="1"/>
  <c r="T1620" i="1"/>
  <c r="AE1619" i="1"/>
  <c r="AD1619" i="1"/>
  <c r="AC1619" i="1"/>
  <c r="X1619" i="1"/>
  <c r="V1619" i="1"/>
  <c r="U1619" i="1"/>
  <c r="T1619" i="1"/>
  <c r="AE1618" i="1"/>
  <c r="AD1618" i="1"/>
  <c r="AC1618" i="1"/>
  <c r="X1618" i="1"/>
  <c r="V1618" i="1"/>
  <c r="U1618" i="1"/>
  <c r="T1618" i="1"/>
  <c r="AE1617" i="1"/>
  <c r="AD1617" i="1"/>
  <c r="AC1617" i="1"/>
  <c r="X1617" i="1"/>
  <c r="V1617" i="1"/>
  <c r="U1617" i="1"/>
  <c r="T1617" i="1"/>
  <c r="AE1616" i="1"/>
  <c r="AD1616" i="1"/>
  <c r="AC1616" i="1"/>
  <c r="X1616" i="1"/>
  <c r="V1616" i="1"/>
  <c r="U1616" i="1"/>
  <c r="T1616" i="1"/>
  <c r="AE1615" i="1"/>
  <c r="AD1615" i="1"/>
  <c r="AC1615" i="1"/>
  <c r="X1615" i="1"/>
  <c r="V1615" i="1"/>
  <c r="U1615" i="1"/>
  <c r="T1615" i="1"/>
  <c r="AE1614" i="1"/>
  <c r="AD1614" i="1"/>
  <c r="AC1614" i="1"/>
  <c r="X1614" i="1"/>
  <c r="V1614" i="1"/>
  <c r="U1614" i="1"/>
  <c r="T1614" i="1"/>
  <c r="AE1613" i="1"/>
  <c r="AD1613" i="1"/>
  <c r="AC1613" i="1"/>
  <c r="X1613" i="1"/>
  <c r="V1613" i="1"/>
  <c r="U1613" i="1"/>
  <c r="T1613" i="1"/>
  <c r="AE1612" i="1"/>
  <c r="AD1612" i="1"/>
  <c r="AC1612" i="1"/>
  <c r="X1612" i="1"/>
  <c r="V1612" i="1"/>
  <c r="U1612" i="1"/>
  <c r="T1612" i="1"/>
  <c r="AE1611" i="1"/>
  <c r="AD1611" i="1"/>
  <c r="AC1611" i="1"/>
  <c r="X1611" i="1"/>
  <c r="V1611" i="1"/>
  <c r="U1611" i="1"/>
  <c r="T1611" i="1"/>
  <c r="AE1610" i="1"/>
  <c r="AD1610" i="1"/>
  <c r="AC1610" i="1"/>
  <c r="X1610" i="1"/>
  <c r="V1610" i="1"/>
  <c r="U1610" i="1"/>
  <c r="T1610" i="1"/>
  <c r="AE1609" i="1"/>
  <c r="AD1609" i="1"/>
  <c r="AC1609" i="1"/>
  <c r="X1609" i="1"/>
  <c r="V1609" i="1"/>
  <c r="U1609" i="1"/>
  <c r="T1609" i="1"/>
  <c r="AE1608" i="1"/>
  <c r="AD1608" i="1"/>
  <c r="AC1608" i="1"/>
  <c r="X1608" i="1"/>
  <c r="V1608" i="1"/>
  <c r="U1608" i="1"/>
  <c r="T1608" i="1"/>
  <c r="AE1607" i="1"/>
  <c r="AD1607" i="1"/>
  <c r="AC1607" i="1"/>
  <c r="X1607" i="1"/>
  <c r="V1607" i="1"/>
  <c r="U1607" i="1"/>
  <c r="T1607" i="1"/>
  <c r="AE1606" i="1"/>
  <c r="AD1606" i="1"/>
  <c r="AC1606" i="1"/>
  <c r="X1606" i="1"/>
  <c r="V1606" i="1"/>
  <c r="U1606" i="1"/>
  <c r="T1606" i="1"/>
  <c r="AE1605" i="1"/>
  <c r="AD1605" i="1"/>
  <c r="AC1605" i="1"/>
  <c r="X1605" i="1"/>
  <c r="V1605" i="1"/>
  <c r="U1605" i="1"/>
  <c r="T1605" i="1"/>
  <c r="AE1604" i="1"/>
  <c r="AD1604" i="1"/>
  <c r="AC1604" i="1"/>
  <c r="X1604" i="1"/>
  <c r="V1604" i="1"/>
  <c r="U1604" i="1"/>
  <c r="T1604" i="1"/>
  <c r="AE1603" i="1"/>
  <c r="AD1603" i="1"/>
  <c r="AC1603" i="1"/>
  <c r="X1603" i="1"/>
  <c r="V1603" i="1"/>
  <c r="U1603" i="1"/>
  <c r="T1603" i="1"/>
  <c r="AE1602" i="1"/>
  <c r="AD1602" i="1"/>
  <c r="AC1602" i="1"/>
  <c r="X1602" i="1"/>
  <c r="V1602" i="1"/>
  <c r="U1602" i="1"/>
  <c r="T1602" i="1"/>
  <c r="AE1601" i="1"/>
  <c r="AD1601" i="1"/>
  <c r="AC1601" i="1"/>
  <c r="X1601" i="1"/>
  <c r="V1601" i="1"/>
  <c r="U1601" i="1"/>
  <c r="T1601" i="1"/>
  <c r="AE1600" i="1"/>
  <c r="AD1600" i="1"/>
  <c r="AC1600" i="1"/>
  <c r="X1600" i="1"/>
  <c r="V1600" i="1"/>
  <c r="U1600" i="1"/>
  <c r="T1600" i="1"/>
  <c r="AE1599" i="1"/>
  <c r="AD1599" i="1"/>
  <c r="AC1599" i="1"/>
  <c r="X1599" i="1"/>
  <c r="V1599" i="1"/>
  <c r="U1599" i="1"/>
  <c r="T1599" i="1"/>
  <c r="AE1598" i="1"/>
  <c r="AD1598" i="1"/>
  <c r="AC1598" i="1"/>
  <c r="X1598" i="1"/>
  <c r="V1598" i="1"/>
  <c r="U1598" i="1"/>
  <c r="T1598" i="1"/>
  <c r="AE1597" i="1"/>
  <c r="AD1597" i="1"/>
  <c r="AC1597" i="1"/>
  <c r="X1597" i="1"/>
  <c r="V1597" i="1"/>
  <c r="U1597" i="1"/>
  <c r="T1597" i="1"/>
  <c r="AE1596" i="1"/>
  <c r="AD1596" i="1"/>
  <c r="AC1596" i="1"/>
  <c r="X1596" i="1"/>
  <c r="V1596" i="1"/>
  <c r="U1596" i="1"/>
  <c r="T1596" i="1"/>
  <c r="AE1595" i="1"/>
  <c r="AD1595" i="1"/>
  <c r="AC1595" i="1"/>
  <c r="X1595" i="1"/>
  <c r="V1595" i="1"/>
  <c r="U1595" i="1"/>
  <c r="T1595" i="1"/>
  <c r="AE1594" i="1"/>
  <c r="AD1594" i="1"/>
  <c r="AC1594" i="1"/>
  <c r="X1594" i="1"/>
  <c r="V1594" i="1"/>
  <c r="U1594" i="1"/>
  <c r="T1594" i="1"/>
  <c r="AE1593" i="1"/>
  <c r="AD1593" i="1"/>
  <c r="AC1593" i="1"/>
  <c r="X1593" i="1"/>
  <c r="V1593" i="1"/>
  <c r="U1593" i="1"/>
  <c r="T1593" i="1"/>
  <c r="AE1592" i="1"/>
  <c r="AD1592" i="1"/>
  <c r="AC1592" i="1"/>
  <c r="X1592" i="1"/>
  <c r="V1592" i="1"/>
  <c r="U1592" i="1"/>
  <c r="T1592" i="1"/>
  <c r="AE1591" i="1"/>
  <c r="AD1591" i="1"/>
  <c r="AC1591" i="1"/>
  <c r="X1591" i="1"/>
  <c r="V1591" i="1"/>
  <c r="U1591" i="1"/>
  <c r="T1591" i="1"/>
  <c r="AE1590" i="1"/>
  <c r="AD1590" i="1"/>
  <c r="AC1590" i="1"/>
  <c r="X1590" i="1"/>
  <c r="V1590" i="1"/>
  <c r="U1590" i="1"/>
  <c r="T1590" i="1"/>
  <c r="AE1589" i="1"/>
  <c r="AD1589" i="1"/>
  <c r="AC1589" i="1"/>
  <c r="X1589" i="1"/>
  <c r="V1589" i="1"/>
  <c r="U1589" i="1"/>
  <c r="T1589" i="1"/>
  <c r="AE1588" i="1"/>
  <c r="AD1588" i="1"/>
  <c r="AC1588" i="1"/>
  <c r="X1588" i="1"/>
  <c r="V1588" i="1"/>
  <c r="U1588" i="1"/>
  <c r="T1588" i="1"/>
  <c r="AE1587" i="1"/>
  <c r="AD1587" i="1"/>
  <c r="AC1587" i="1"/>
  <c r="X1587" i="1"/>
  <c r="V1587" i="1"/>
  <c r="U1587" i="1"/>
  <c r="T1587" i="1"/>
  <c r="AE1586" i="1"/>
  <c r="AD1586" i="1"/>
  <c r="AC1586" i="1"/>
  <c r="X1586" i="1"/>
  <c r="V1586" i="1"/>
  <c r="U1586" i="1"/>
  <c r="T1586" i="1"/>
  <c r="AE1585" i="1"/>
  <c r="AD1585" i="1"/>
  <c r="AC1585" i="1"/>
  <c r="X1585" i="1"/>
  <c r="V1585" i="1"/>
  <c r="U1585" i="1"/>
  <c r="T1585" i="1"/>
  <c r="AE1584" i="1"/>
  <c r="AD1584" i="1"/>
  <c r="AC1584" i="1"/>
  <c r="X1584" i="1"/>
  <c r="V1584" i="1"/>
  <c r="U1584" i="1"/>
  <c r="T1584" i="1"/>
  <c r="AE1583" i="1"/>
  <c r="AD1583" i="1"/>
  <c r="AC1583" i="1"/>
  <c r="X1583" i="1"/>
  <c r="V1583" i="1"/>
  <c r="U1583" i="1"/>
  <c r="T1583" i="1"/>
  <c r="AE1582" i="1"/>
  <c r="AD1582" i="1"/>
  <c r="AC1582" i="1"/>
  <c r="X1582" i="1"/>
  <c r="V1582" i="1"/>
  <c r="U1582" i="1"/>
  <c r="T1582" i="1"/>
  <c r="AE1581" i="1"/>
  <c r="AD1581" i="1"/>
  <c r="AC1581" i="1"/>
  <c r="X1581" i="1"/>
  <c r="V1581" i="1"/>
  <c r="U1581" i="1"/>
  <c r="T1581" i="1"/>
  <c r="AE1580" i="1"/>
  <c r="AD1580" i="1"/>
  <c r="AC1580" i="1"/>
  <c r="X1580" i="1"/>
  <c r="V1580" i="1"/>
  <c r="U1580" i="1"/>
  <c r="T1580" i="1"/>
  <c r="AE1579" i="1"/>
  <c r="AD1579" i="1"/>
  <c r="AC1579" i="1"/>
  <c r="X1579" i="1"/>
  <c r="V1579" i="1"/>
  <c r="U1579" i="1"/>
  <c r="T1579" i="1"/>
  <c r="AE1578" i="1"/>
  <c r="AD1578" i="1"/>
  <c r="AC1578" i="1"/>
  <c r="X1578" i="1"/>
  <c r="V1578" i="1"/>
  <c r="U1578" i="1"/>
  <c r="T1578" i="1"/>
  <c r="AE1577" i="1"/>
  <c r="AD1577" i="1"/>
  <c r="AC1577" i="1"/>
  <c r="X1577" i="1"/>
  <c r="V1577" i="1"/>
  <c r="U1577" i="1"/>
  <c r="T1577" i="1"/>
  <c r="AE1576" i="1"/>
  <c r="AD1576" i="1"/>
  <c r="AC1576" i="1"/>
  <c r="X1576" i="1"/>
  <c r="V1576" i="1"/>
  <c r="U1576" i="1"/>
  <c r="T1576" i="1"/>
  <c r="AE1575" i="1"/>
  <c r="AD1575" i="1"/>
  <c r="AC1575" i="1"/>
  <c r="X1575" i="1"/>
  <c r="V1575" i="1"/>
  <c r="U1575" i="1"/>
  <c r="T1575" i="1"/>
  <c r="AE1574" i="1"/>
  <c r="AD1574" i="1"/>
  <c r="AC1574" i="1"/>
  <c r="X1574" i="1"/>
  <c r="V1574" i="1"/>
  <c r="U1574" i="1"/>
  <c r="T1574" i="1"/>
  <c r="AE1573" i="1"/>
  <c r="AD1573" i="1"/>
  <c r="AC1573" i="1"/>
  <c r="X1573" i="1"/>
  <c r="V1573" i="1"/>
  <c r="U1573" i="1"/>
  <c r="T1573" i="1"/>
  <c r="AE1572" i="1"/>
  <c r="AD1572" i="1"/>
  <c r="AC1572" i="1"/>
  <c r="X1572" i="1"/>
  <c r="V1572" i="1"/>
  <c r="U1572" i="1"/>
  <c r="T1572" i="1"/>
  <c r="AE1571" i="1"/>
  <c r="AD1571" i="1"/>
  <c r="AC1571" i="1"/>
  <c r="X1571" i="1"/>
  <c r="V1571" i="1"/>
  <c r="U1571" i="1"/>
  <c r="T1571" i="1"/>
  <c r="AE1570" i="1"/>
  <c r="AD1570" i="1"/>
  <c r="AC1570" i="1"/>
  <c r="X1570" i="1"/>
  <c r="V1570" i="1"/>
  <c r="U1570" i="1"/>
  <c r="T1570" i="1"/>
  <c r="AE1569" i="1"/>
  <c r="AD1569" i="1"/>
  <c r="AC1569" i="1"/>
  <c r="X1569" i="1"/>
  <c r="V1569" i="1"/>
  <c r="U1569" i="1"/>
  <c r="T1569" i="1"/>
  <c r="AE1568" i="1"/>
  <c r="AD1568" i="1"/>
  <c r="AC1568" i="1"/>
  <c r="X1568" i="1"/>
  <c r="V1568" i="1"/>
  <c r="U1568" i="1"/>
  <c r="T1568" i="1"/>
  <c r="AE1567" i="1"/>
  <c r="AD1567" i="1"/>
  <c r="AC1567" i="1"/>
  <c r="X1567" i="1"/>
  <c r="V1567" i="1"/>
  <c r="U1567" i="1"/>
  <c r="T1567" i="1"/>
  <c r="AE1566" i="1"/>
  <c r="AD1566" i="1"/>
  <c r="AC1566" i="1"/>
  <c r="X1566" i="1"/>
  <c r="V1566" i="1"/>
  <c r="U1566" i="1"/>
  <c r="T1566" i="1"/>
  <c r="AE1565" i="1"/>
  <c r="AD1565" i="1"/>
  <c r="AC1565" i="1"/>
  <c r="X1565" i="1"/>
  <c r="V1565" i="1"/>
  <c r="U1565" i="1"/>
  <c r="T1565" i="1"/>
  <c r="AE1564" i="1"/>
  <c r="AD1564" i="1"/>
  <c r="AC1564" i="1"/>
  <c r="X1564" i="1"/>
  <c r="V1564" i="1"/>
  <c r="U1564" i="1"/>
  <c r="T1564" i="1"/>
  <c r="AE1563" i="1"/>
  <c r="AD1563" i="1"/>
  <c r="AC1563" i="1"/>
  <c r="X1563" i="1"/>
  <c r="V1563" i="1"/>
  <c r="U1563" i="1"/>
  <c r="T1563" i="1"/>
  <c r="AE1562" i="1"/>
  <c r="AD1562" i="1"/>
  <c r="AC1562" i="1"/>
  <c r="X1562" i="1"/>
  <c r="V1562" i="1"/>
  <c r="U1562" i="1"/>
  <c r="T1562" i="1"/>
  <c r="AE1561" i="1"/>
  <c r="AD1561" i="1"/>
  <c r="AC1561" i="1"/>
  <c r="X1561" i="1"/>
  <c r="V1561" i="1"/>
  <c r="U1561" i="1"/>
  <c r="T1561" i="1"/>
  <c r="AE1560" i="1"/>
  <c r="AD1560" i="1"/>
  <c r="AC1560" i="1"/>
  <c r="X1560" i="1"/>
  <c r="V1560" i="1"/>
  <c r="U1560" i="1"/>
  <c r="T1560" i="1"/>
  <c r="AE1559" i="1"/>
  <c r="AD1559" i="1"/>
  <c r="AC1559" i="1"/>
  <c r="X1559" i="1"/>
  <c r="V1559" i="1"/>
  <c r="U1559" i="1"/>
  <c r="T1559" i="1"/>
  <c r="AE1558" i="1"/>
  <c r="AD1558" i="1"/>
  <c r="AC1558" i="1"/>
  <c r="X1558" i="1"/>
  <c r="V1558" i="1"/>
  <c r="U1558" i="1"/>
  <c r="T1558" i="1"/>
  <c r="AE1557" i="1"/>
  <c r="AD1557" i="1"/>
  <c r="AC1557" i="1"/>
  <c r="X1557" i="1"/>
  <c r="V1557" i="1"/>
  <c r="U1557" i="1"/>
  <c r="T1557" i="1"/>
  <c r="AE1556" i="1"/>
  <c r="AD1556" i="1"/>
  <c r="AC1556" i="1"/>
  <c r="X1556" i="1"/>
  <c r="V1556" i="1"/>
  <c r="U1556" i="1"/>
  <c r="T1556" i="1"/>
  <c r="AE1555" i="1"/>
  <c r="AD1555" i="1"/>
  <c r="AC1555" i="1"/>
  <c r="X1555" i="1"/>
  <c r="V1555" i="1"/>
  <c r="U1555" i="1"/>
  <c r="T1555" i="1"/>
  <c r="AE1554" i="1"/>
  <c r="AD1554" i="1"/>
  <c r="AC1554" i="1"/>
  <c r="X1554" i="1"/>
  <c r="V1554" i="1"/>
  <c r="U1554" i="1"/>
  <c r="T1554" i="1"/>
  <c r="AE1553" i="1"/>
  <c r="AD1553" i="1"/>
  <c r="AC1553" i="1"/>
  <c r="X1553" i="1"/>
  <c r="V1553" i="1"/>
  <c r="U1553" i="1"/>
  <c r="T1553" i="1"/>
  <c r="AE1552" i="1"/>
  <c r="AD1552" i="1"/>
  <c r="AC1552" i="1"/>
  <c r="X1552" i="1"/>
  <c r="V1552" i="1"/>
  <c r="U1552" i="1"/>
  <c r="T1552" i="1"/>
  <c r="AE1551" i="1"/>
  <c r="AD1551" i="1"/>
  <c r="AC1551" i="1"/>
  <c r="X1551" i="1"/>
  <c r="V1551" i="1"/>
  <c r="U1551" i="1"/>
  <c r="T1551" i="1"/>
  <c r="AE1550" i="1"/>
  <c r="AD1550" i="1"/>
  <c r="AC1550" i="1"/>
  <c r="X1550" i="1"/>
  <c r="V1550" i="1"/>
  <c r="U1550" i="1"/>
  <c r="T1550" i="1"/>
  <c r="AE1549" i="1"/>
  <c r="AD1549" i="1"/>
  <c r="AC1549" i="1"/>
  <c r="X1549" i="1"/>
  <c r="V1549" i="1"/>
  <c r="U1549" i="1"/>
  <c r="T1549" i="1"/>
  <c r="AE1548" i="1"/>
  <c r="AD1548" i="1"/>
  <c r="AC1548" i="1"/>
  <c r="X1548" i="1"/>
  <c r="V1548" i="1"/>
  <c r="U1548" i="1"/>
  <c r="T1548" i="1"/>
  <c r="AE1547" i="1"/>
  <c r="AD1547" i="1"/>
  <c r="AC1547" i="1"/>
  <c r="X1547" i="1"/>
  <c r="V1547" i="1"/>
  <c r="U1547" i="1"/>
  <c r="T1547" i="1"/>
  <c r="AE1546" i="1"/>
  <c r="AD1546" i="1"/>
  <c r="AC1546" i="1"/>
  <c r="X1546" i="1"/>
  <c r="V1546" i="1"/>
  <c r="U1546" i="1"/>
  <c r="T1546" i="1"/>
  <c r="AE1545" i="1"/>
  <c r="AD1545" i="1"/>
  <c r="AC1545" i="1"/>
  <c r="X1545" i="1"/>
  <c r="V1545" i="1"/>
  <c r="U1545" i="1"/>
  <c r="T1545" i="1"/>
  <c r="AE1544" i="1"/>
  <c r="AD1544" i="1"/>
  <c r="AC1544" i="1"/>
  <c r="X1544" i="1"/>
  <c r="V1544" i="1"/>
  <c r="U1544" i="1"/>
  <c r="T1544" i="1"/>
  <c r="AE1543" i="1"/>
  <c r="AD1543" i="1"/>
  <c r="AC1543" i="1"/>
  <c r="X1543" i="1"/>
  <c r="V1543" i="1"/>
  <c r="U1543" i="1"/>
  <c r="T1543" i="1"/>
  <c r="AE1542" i="1"/>
  <c r="AD1542" i="1"/>
  <c r="AC1542" i="1"/>
  <c r="X1542" i="1"/>
  <c r="V1542" i="1"/>
  <c r="U1542" i="1"/>
  <c r="T1542" i="1"/>
  <c r="AE1541" i="1"/>
  <c r="AD1541" i="1"/>
  <c r="AC1541" i="1"/>
  <c r="X1541" i="1"/>
  <c r="V1541" i="1"/>
  <c r="U1541" i="1"/>
  <c r="T1541" i="1"/>
  <c r="AE1540" i="1"/>
  <c r="AD1540" i="1"/>
  <c r="AC1540" i="1"/>
  <c r="X1540" i="1"/>
  <c r="V1540" i="1"/>
  <c r="U1540" i="1"/>
  <c r="T1540" i="1"/>
  <c r="AE1539" i="1"/>
  <c r="AD1539" i="1"/>
  <c r="AC1539" i="1"/>
  <c r="X1539" i="1"/>
  <c r="V1539" i="1"/>
  <c r="U1539" i="1"/>
  <c r="T1539" i="1"/>
  <c r="AE1538" i="1"/>
  <c r="AD1538" i="1"/>
  <c r="AC1538" i="1"/>
  <c r="X1538" i="1"/>
  <c r="V1538" i="1"/>
  <c r="U1538" i="1"/>
  <c r="T1538" i="1"/>
  <c r="AE1537" i="1"/>
  <c r="AD1537" i="1"/>
  <c r="AC1537" i="1"/>
  <c r="X1537" i="1"/>
  <c r="V1537" i="1"/>
  <c r="U1537" i="1"/>
  <c r="T1537" i="1"/>
  <c r="AE1536" i="1"/>
  <c r="AD1536" i="1"/>
  <c r="AC1536" i="1"/>
  <c r="X1536" i="1"/>
  <c r="V1536" i="1"/>
  <c r="U1536" i="1"/>
  <c r="T1536" i="1"/>
  <c r="AE1535" i="1"/>
  <c r="AD1535" i="1"/>
  <c r="AC1535" i="1"/>
  <c r="X1535" i="1"/>
  <c r="V1535" i="1"/>
  <c r="U1535" i="1"/>
  <c r="T1535" i="1"/>
  <c r="AE1534" i="1"/>
  <c r="AD1534" i="1"/>
  <c r="AC1534" i="1"/>
  <c r="X1534" i="1"/>
  <c r="V1534" i="1"/>
  <c r="U1534" i="1"/>
  <c r="T1534" i="1"/>
  <c r="AE1533" i="1"/>
  <c r="AD1533" i="1"/>
  <c r="AC1533" i="1"/>
  <c r="X1533" i="1"/>
  <c r="V1533" i="1"/>
  <c r="U1533" i="1"/>
  <c r="T1533" i="1"/>
  <c r="AE1532" i="1"/>
  <c r="AD1532" i="1"/>
  <c r="AC1532" i="1"/>
  <c r="X1532" i="1"/>
  <c r="V1532" i="1"/>
  <c r="U1532" i="1"/>
  <c r="T1532" i="1"/>
  <c r="AE1531" i="1"/>
  <c r="AD1531" i="1"/>
  <c r="AC1531" i="1"/>
  <c r="X1531" i="1"/>
  <c r="V1531" i="1"/>
  <c r="U1531" i="1"/>
  <c r="T1531" i="1"/>
  <c r="AE1530" i="1"/>
  <c r="AD1530" i="1"/>
  <c r="AC1530" i="1"/>
  <c r="X1530" i="1"/>
  <c r="V1530" i="1"/>
  <c r="U1530" i="1"/>
  <c r="T1530" i="1"/>
  <c r="AE1529" i="1"/>
  <c r="AD1529" i="1"/>
  <c r="AC1529" i="1"/>
  <c r="X1529" i="1"/>
  <c r="V1529" i="1"/>
  <c r="U1529" i="1"/>
  <c r="T1529" i="1"/>
  <c r="AE1528" i="1"/>
  <c r="AD1528" i="1"/>
  <c r="AC1528" i="1"/>
  <c r="X1528" i="1"/>
  <c r="V1528" i="1"/>
  <c r="U1528" i="1"/>
  <c r="T1528" i="1"/>
  <c r="AE1527" i="1"/>
  <c r="AD1527" i="1"/>
  <c r="AC1527" i="1"/>
  <c r="X1527" i="1"/>
  <c r="V1527" i="1"/>
  <c r="U1527" i="1"/>
  <c r="T1527" i="1"/>
  <c r="AE1526" i="1"/>
  <c r="AD1526" i="1"/>
  <c r="AC1526" i="1"/>
  <c r="X1526" i="1"/>
  <c r="V1526" i="1"/>
  <c r="U1526" i="1"/>
  <c r="T1526" i="1"/>
  <c r="AE1525" i="1"/>
  <c r="AD1525" i="1"/>
  <c r="AC1525" i="1"/>
  <c r="X1525" i="1"/>
  <c r="V1525" i="1"/>
  <c r="U1525" i="1"/>
  <c r="T1525" i="1"/>
  <c r="AE1524" i="1"/>
  <c r="AD1524" i="1"/>
  <c r="AC1524" i="1"/>
  <c r="X1524" i="1"/>
  <c r="V1524" i="1"/>
  <c r="U1524" i="1"/>
  <c r="T1524" i="1"/>
  <c r="AE1523" i="1"/>
  <c r="AD1523" i="1"/>
  <c r="AC1523" i="1"/>
  <c r="X1523" i="1"/>
  <c r="V1523" i="1"/>
  <c r="U1523" i="1"/>
  <c r="T1523" i="1"/>
  <c r="AE1522" i="1"/>
  <c r="AD1522" i="1"/>
  <c r="AC1522" i="1"/>
  <c r="X1522" i="1"/>
  <c r="V1522" i="1"/>
  <c r="U1522" i="1"/>
  <c r="T1522" i="1"/>
  <c r="AE1521" i="1"/>
  <c r="AD1521" i="1"/>
  <c r="AC1521" i="1"/>
  <c r="X1521" i="1"/>
  <c r="V1521" i="1"/>
  <c r="U1521" i="1"/>
  <c r="T1521" i="1"/>
  <c r="AE1520" i="1"/>
  <c r="AD1520" i="1"/>
  <c r="AC1520" i="1"/>
  <c r="X1520" i="1"/>
  <c r="V1520" i="1"/>
  <c r="U1520" i="1"/>
  <c r="T1520" i="1"/>
  <c r="AE1519" i="1"/>
  <c r="AD1519" i="1"/>
  <c r="AC1519" i="1"/>
  <c r="X1519" i="1"/>
  <c r="V1519" i="1"/>
  <c r="U1519" i="1"/>
  <c r="T1519" i="1"/>
  <c r="AE1518" i="1"/>
  <c r="AD1518" i="1"/>
  <c r="AC1518" i="1"/>
  <c r="X1518" i="1"/>
  <c r="V1518" i="1"/>
  <c r="U1518" i="1"/>
  <c r="T1518" i="1"/>
  <c r="AE1517" i="1"/>
  <c r="AD1517" i="1"/>
  <c r="AC1517" i="1"/>
  <c r="X1517" i="1"/>
  <c r="V1517" i="1"/>
  <c r="U1517" i="1"/>
  <c r="T1517" i="1"/>
  <c r="AE1516" i="1"/>
  <c r="AD1516" i="1"/>
  <c r="AC1516" i="1"/>
  <c r="X1516" i="1"/>
  <c r="V1516" i="1"/>
  <c r="U1516" i="1"/>
  <c r="T1516" i="1"/>
  <c r="AE1515" i="1"/>
  <c r="AD1515" i="1"/>
  <c r="AC1515" i="1"/>
  <c r="X1515" i="1"/>
  <c r="V1515" i="1"/>
  <c r="U1515" i="1"/>
  <c r="T1515" i="1"/>
  <c r="AE1514" i="1"/>
  <c r="AD1514" i="1"/>
  <c r="AC1514" i="1"/>
  <c r="X1514" i="1"/>
  <c r="V1514" i="1"/>
  <c r="U1514" i="1"/>
  <c r="T1514" i="1"/>
  <c r="AE1513" i="1"/>
  <c r="AD1513" i="1"/>
  <c r="AC1513" i="1"/>
  <c r="X1513" i="1"/>
  <c r="V1513" i="1"/>
  <c r="U1513" i="1"/>
  <c r="T1513" i="1"/>
  <c r="AE1512" i="1"/>
  <c r="AD1512" i="1"/>
  <c r="AC1512" i="1"/>
  <c r="X1512" i="1"/>
  <c r="V1512" i="1"/>
  <c r="U1512" i="1"/>
  <c r="T1512" i="1"/>
  <c r="AE1511" i="1"/>
  <c r="AD1511" i="1"/>
  <c r="AC1511" i="1"/>
  <c r="X1511" i="1"/>
  <c r="V1511" i="1"/>
  <c r="U1511" i="1"/>
  <c r="T1511" i="1"/>
  <c r="AE1510" i="1"/>
  <c r="AD1510" i="1"/>
  <c r="AC1510" i="1"/>
  <c r="X1510" i="1"/>
  <c r="V1510" i="1"/>
  <c r="U1510" i="1"/>
  <c r="T1510" i="1"/>
  <c r="AE1509" i="1"/>
  <c r="AD1509" i="1"/>
  <c r="AC1509" i="1"/>
  <c r="X1509" i="1"/>
  <c r="V1509" i="1"/>
  <c r="U1509" i="1"/>
  <c r="T1509" i="1"/>
  <c r="AE1508" i="1"/>
  <c r="AD1508" i="1"/>
  <c r="AC1508" i="1"/>
  <c r="X1508" i="1"/>
  <c r="V1508" i="1"/>
  <c r="U1508" i="1"/>
  <c r="T1508" i="1"/>
  <c r="AE1507" i="1"/>
  <c r="AD1507" i="1"/>
  <c r="AC1507" i="1"/>
  <c r="X1507" i="1"/>
  <c r="V1507" i="1"/>
  <c r="U1507" i="1"/>
  <c r="T1507" i="1"/>
  <c r="AE1506" i="1"/>
  <c r="AD1506" i="1"/>
  <c r="AC1506" i="1"/>
  <c r="X1506" i="1"/>
  <c r="V1506" i="1"/>
  <c r="U1506" i="1"/>
  <c r="T1506" i="1"/>
  <c r="AE1505" i="1"/>
  <c r="AD1505" i="1"/>
  <c r="AC1505" i="1"/>
  <c r="X1505" i="1"/>
  <c r="V1505" i="1"/>
  <c r="U1505" i="1"/>
  <c r="T1505" i="1"/>
  <c r="AE1504" i="1"/>
  <c r="AD1504" i="1"/>
  <c r="AC1504" i="1"/>
  <c r="X1504" i="1"/>
  <c r="V1504" i="1"/>
  <c r="U1504" i="1"/>
  <c r="T1504" i="1"/>
  <c r="AE1503" i="1"/>
  <c r="AD1503" i="1"/>
  <c r="AC1503" i="1"/>
  <c r="X1503" i="1"/>
  <c r="V1503" i="1"/>
  <c r="U1503" i="1"/>
  <c r="T1503" i="1"/>
  <c r="AE1502" i="1"/>
  <c r="AD1502" i="1"/>
  <c r="AC1502" i="1"/>
  <c r="X1502" i="1"/>
  <c r="V1502" i="1"/>
  <c r="U1502" i="1"/>
  <c r="T1502" i="1"/>
  <c r="AE1501" i="1"/>
  <c r="AD1501" i="1"/>
  <c r="AC1501" i="1"/>
  <c r="X1501" i="1"/>
  <c r="V1501" i="1"/>
  <c r="U1501" i="1"/>
  <c r="T1501" i="1"/>
  <c r="AE1500" i="1"/>
  <c r="AD1500" i="1"/>
  <c r="AC1500" i="1"/>
  <c r="X1500" i="1"/>
  <c r="V1500" i="1"/>
  <c r="U1500" i="1"/>
  <c r="T1500" i="1"/>
  <c r="AE1499" i="1"/>
  <c r="AD1499" i="1"/>
  <c r="AC1499" i="1"/>
  <c r="X1499" i="1"/>
  <c r="V1499" i="1"/>
  <c r="U1499" i="1"/>
  <c r="T1499" i="1"/>
  <c r="AE1498" i="1"/>
  <c r="AD1498" i="1"/>
  <c r="AC1498" i="1"/>
  <c r="X1498" i="1"/>
  <c r="V1498" i="1"/>
  <c r="U1498" i="1"/>
  <c r="T1498" i="1"/>
  <c r="AE1497" i="1"/>
  <c r="AD1497" i="1"/>
  <c r="AC1497" i="1"/>
  <c r="X1497" i="1"/>
  <c r="V1497" i="1"/>
  <c r="U1497" i="1"/>
  <c r="T1497" i="1"/>
  <c r="AE1496" i="1"/>
  <c r="AD1496" i="1"/>
  <c r="AC1496" i="1"/>
  <c r="X1496" i="1"/>
  <c r="V1496" i="1"/>
  <c r="U1496" i="1"/>
  <c r="T1496" i="1"/>
  <c r="AE1495" i="1"/>
  <c r="AD1495" i="1"/>
  <c r="AC1495" i="1"/>
  <c r="X1495" i="1"/>
  <c r="V1495" i="1"/>
  <c r="U1495" i="1"/>
  <c r="T1495" i="1"/>
  <c r="AE1494" i="1"/>
  <c r="AD1494" i="1"/>
  <c r="AC1494" i="1"/>
  <c r="X1494" i="1"/>
  <c r="V1494" i="1"/>
  <c r="U1494" i="1"/>
  <c r="T1494" i="1"/>
  <c r="AE1493" i="1"/>
  <c r="AD1493" i="1"/>
  <c r="AC1493" i="1"/>
  <c r="X1493" i="1"/>
  <c r="V1493" i="1"/>
  <c r="U1493" i="1"/>
  <c r="T1493" i="1"/>
  <c r="AE1492" i="1"/>
  <c r="AD1492" i="1"/>
  <c r="AC1492" i="1"/>
  <c r="X1492" i="1"/>
  <c r="V1492" i="1"/>
  <c r="U1492" i="1"/>
  <c r="T1492" i="1"/>
  <c r="AE1491" i="1"/>
  <c r="AD1491" i="1"/>
  <c r="AC1491" i="1"/>
  <c r="X1491" i="1"/>
  <c r="V1491" i="1"/>
  <c r="U1491" i="1"/>
  <c r="T1491" i="1"/>
  <c r="AE1490" i="1"/>
  <c r="AD1490" i="1"/>
  <c r="AC1490" i="1"/>
  <c r="X1490" i="1"/>
  <c r="V1490" i="1"/>
  <c r="U1490" i="1"/>
  <c r="T1490" i="1"/>
  <c r="AE1489" i="1"/>
  <c r="AD1489" i="1"/>
  <c r="AC1489" i="1"/>
  <c r="X1489" i="1"/>
  <c r="V1489" i="1"/>
  <c r="U1489" i="1"/>
  <c r="T1489" i="1"/>
  <c r="AE1488" i="1"/>
  <c r="AD1488" i="1"/>
  <c r="AC1488" i="1"/>
  <c r="X1488" i="1"/>
  <c r="V1488" i="1"/>
  <c r="U1488" i="1"/>
  <c r="T1488" i="1"/>
  <c r="AE1487" i="1"/>
  <c r="AD1487" i="1"/>
  <c r="AC1487" i="1"/>
  <c r="X1487" i="1"/>
  <c r="V1487" i="1"/>
  <c r="U1487" i="1"/>
  <c r="T1487" i="1"/>
  <c r="AE1486" i="1"/>
  <c r="AD1486" i="1"/>
  <c r="AC1486" i="1"/>
  <c r="X1486" i="1"/>
  <c r="V1486" i="1"/>
  <c r="U1486" i="1"/>
  <c r="T1486" i="1"/>
  <c r="AE1485" i="1"/>
  <c r="AD1485" i="1"/>
  <c r="AC1485" i="1"/>
  <c r="X1485" i="1"/>
  <c r="V1485" i="1"/>
  <c r="U1485" i="1"/>
  <c r="T1485" i="1"/>
  <c r="AE1484" i="1"/>
  <c r="AD1484" i="1"/>
  <c r="AC1484" i="1"/>
  <c r="X1484" i="1"/>
  <c r="V1484" i="1"/>
  <c r="U1484" i="1"/>
  <c r="T1484" i="1"/>
  <c r="AE1483" i="1"/>
  <c r="AD1483" i="1"/>
  <c r="AC1483" i="1"/>
  <c r="X1483" i="1"/>
  <c r="V1483" i="1"/>
  <c r="U1483" i="1"/>
  <c r="T1483" i="1"/>
  <c r="AE1482" i="1"/>
  <c r="AD1482" i="1"/>
  <c r="AC1482" i="1"/>
  <c r="X1482" i="1"/>
  <c r="V1482" i="1"/>
  <c r="U1482" i="1"/>
  <c r="T1482" i="1"/>
  <c r="AE1481" i="1"/>
  <c r="AD1481" i="1"/>
  <c r="AC1481" i="1"/>
  <c r="X1481" i="1"/>
  <c r="V1481" i="1"/>
  <c r="U1481" i="1"/>
  <c r="T1481" i="1"/>
  <c r="AE1480" i="1"/>
  <c r="AD1480" i="1"/>
  <c r="AC1480" i="1"/>
  <c r="X1480" i="1"/>
  <c r="V1480" i="1"/>
  <c r="U1480" i="1"/>
  <c r="T1480" i="1"/>
  <c r="AE1479" i="1"/>
  <c r="AD1479" i="1"/>
  <c r="AC1479" i="1"/>
  <c r="X1479" i="1"/>
  <c r="V1479" i="1"/>
  <c r="U1479" i="1"/>
  <c r="T1479" i="1"/>
  <c r="AE1478" i="1"/>
  <c r="AD1478" i="1"/>
  <c r="AC1478" i="1"/>
  <c r="X1478" i="1"/>
  <c r="V1478" i="1"/>
  <c r="U1478" i="1"/>
  <c r="T1478" i="1"/>
  <c r="AE1477" i="1"/>
  <c r="AD1477" i="1"/>
  <c r="AC1477" i="1"/>
  <c r="X1477" i="1"/>
  <c r="V1477" i="1"/>
  <c r="U1477" i="1"/>
  <c r="T1477" i="1"/>
  <c r="AE1476" i="1"/>
  <c r="AD1476" i="1"/>
  <c r="AC1476" i="1"/>
  <c r="X1476" i="1"/>
  <c r="V1476" i="1"/>
  <c r="U1476" i="1"/>
  <c r="T1476" i="1"/>
  <c r="AE1475" i="1"/>
  <c r="AD1475" i="1"/>
  <c r="AC1475" i="1"/>
  <c r="X1475" i="1"/>
  <c r="V1475" i="1"/>
  <c r="U1475" i="1"/>
  <c r="T1475" i="1"/>
  <c r="AE1474" i="1"/>
  <c r="AD1474" i="1"/>
  <c r="AC1474" i="1"/>
  <c r="X1474" i="1"/>
  <c r="V1474" i="1"/>
  <c r="U1474" i="1"/>
  <c r="T1474" i="1"/>
  <c r="AE1473" i="1"/>
  <c r="AD1473" i="1"/>
  <c r="AC1473" i="1"/>
  <c r="X1473" i="1"/>
  <c r="V1473" i="1"/>
  <c r="U1473" i="1"/>
  <c r="T1473" i="1"/>
  <c r="AE1472" i="1"/>
  <c r="AD1472" i="1"/>
  <c r="AC1472" i="1"/>
  <c r="X1472" i="1"/>
  <c r="V1472" i="1"/>
  <c r="U1472" i="1"/>
  <c r="T1472" i="1"/>
  <c r="AE1471" i="1"/>
  <c r="AD1471" i="1"/>
  <c r="AC1471" i="1"/>
  <c r="X1471" i="1"/>
  <c r="V1471" i="1"/>
  <c r="U1471" i="1"/>
  <c r="T1471" i="1"/>
  <c r="AE1470" i="1"/>
  <c r="AD1470" i="1"/>
  <c r="AC1470" i="1"/>
  <c r="X1470" i="1"/>
  <c r="V1470" i="1"/>
  <c r="U1470" i="1"/>
  <c r="T1470" i="1"/>
  <c r="AE1469" i="1"/>
  <c r="AD1469" i="1"/>
  <c r="AC1469" i="1"/>
  <c r="X1469" i="1"/>
  <c r="V1469" i="1"/>
  <c r="U1469" i="1"/>
  <c r="T1469" i="1"/>
  <c r="AE1468" i="1"/>
  <c r="AD1468" i="1"/>
  <c r="AC1468" i="1"/>
  <c r="X1468" i="1"/>
  <c r="V1468" i="1"/>
  <c r="U1468" i="1"/>
  <c r="T1468" i="1"/>
  <c r="AE1467" i="1"/>
  <c r="AD1467" i="1"/>
  <c r="AC1467" i="1"/>
  <c r="X1467" i="1"/>
  <c r="V1467" i="1"/>
  <c r="U1467" i="1"/>
  <c r="T1467" i="1"/>
  <c r="AE1466" i="1"/>
  <c r="AD1466" i="1"/>
  <c r="AC1466" i="1"/>
  <c r="X1466" i="1"/>
  <c r="V1466" i="1"/>
  <c r="U1466" i="1"/>
  <c r="T1466" i="1"/>
  <c r="AE1465" i="1"/>
  <c r="AD1465" i="1"/>
  <c r="AC1465" i="1"/>
  <c r="X1465" i="1"/>
  <c r="V1465" i="1"/>
  <c r="U1465" i="1"/>
  <c r="T1465" i="1"/>
  <c r="AE1464" i="1"/>
  <c r="AD1464" i="1"/>
  <c r="AC1464" i="1"/>
  <c r="X1464" i="1"/>
  <c r="V1464" i="1"/>
  <c r="U1464" i="1"/>
  <c r="T1464" i="1"/>
  <c r="AE1463" i="1"/>
  <c r="AD1463" i="1"/>
  <c r="AC1463" i="1"/>
  <c r="X1463" i="1"/>
  <c r="V1463" i="1"/>
  <c r="U1463" i="1"/>
  <c r="T1463" i="1"/>
  <c r="AE1462" i="1"/>
  <c r="AD1462" i="1"/>
  <c r="AC1462" i="1"/>
  <c r="X1462" i="1"/>
  <c r="V1462" i="1"/>
  <c r="U1462" i="1"/>
  <c r="T1462" i="1"/>
  <c r="AE1461" i="1"/>
  <c r="AD1461" i="1"/>
  <c r="AC1461" i="1"/>
  <c r="X1461" i="1"/>
  <c r="V1461" i="1"/>
  <c r="U1461" i="1"/>
  <c r="T1461" i="1"/>
  <c r="AE1460" i="1"/>
  <c r="AD1460" i="1"/>
  <c r="AC1460" i="1"/>
  <c r="X1460" i="1"/>
  <c r="V1460" i="1"/>
  <c r="U1460" i="1"/>
  <c r="T1460" i="1"/>
  <c r="AE1459" i="1"/>
  <c r="AD1459" i="1"/>
  <c r="AC1459" i="1"/>
  <c r="X1459" i="1"/>
  <c r="V1459" i="1"/>
  <c r="U1459" i="1"/>
  <c r="T1459" i="1"/>
  <c r="AE1458" i="1"/>
  <c r="AD1458" i="1"/>
  <c r="AC1458" i="1"/>
  <c r="X1458" i="1"/>
  <c r="V1458" i="1"/>
  <c r="U1458" i="1"/>
  <c r="T1458" i="1"/>
  <c r="AE1457" i="1"/>
  <c r="AD1457" i="1"/>
  <c r="AC1457" i="1"/>
  <c r="X1457" i="1"/>
  <c r="V1457" i="1"/>
  <c r="U1457" i="1"/>
  <c r="T1457" i="1"/>
  <c r="AE1456" i="1"/>
  <c r="AD1456" i="1"/>
  <c r="AC1456" i="1"/>
  <c r="X1456" i="1"/>
  <c r="V1456" i="1"/>
  <c r="U1456" i="1"/>
  <c r="T1456" i="1"/>
  <c r="AE1455" i="1"/>
  <c r="AD1455" i="1"/>
  <c r="AC1455" i="1"/>
  <c r="X1455" i="1"/>
  <c r="V1455" i="1"/>
  <c r="U1455" i="1"/>
  <c r="T1455" i="1"/>
  <c r="AE1454" i="1"/>
  <c r="AD1454" i="1"/>
  <c r="AC1454" i="1"/>
  <c r="X1454" i="1"/>
  <c r="V1454" i="1"/>
  <c r="U1454" i="1"/>
  <c r="T1454" i="1"/>
  <c r="AE1453" i="1"/>
  <c r="AD1453" i="1"/>
  <c r="AC1453" i="1"/>
  <c r="X1453" i="1"/>
  <c r="V1453" i="1"/>
  <c r="U1453" i="1"/>
  <c r="T1453" i="1"/>
  <c r="AE1452" i="1"/>
  <c r="AD1452" i="1"/>
  <c r="AC1452" i="1"/>
  <c r="X1452" i="1"/>
  <c r="V1452" i="1"/>
  <c r="U1452" i="1"/>
  <c r="T1452" i="1"/>
  <c r="AE1451" i="1"/>
  <c r="AD1451" i="1"/>
  <c r="AC1451" i="1"/>
  <c r="X1451" i="1"/>
  <c r="V1451" i="1"/>
  <c r="U1451" i="1"/>
  <c r="T1451" i="1"/>
  <c r="AE1450" i="1"/>
  <c r="AD1450" i="1"/>
  <c r="AC1450" i="1"/>
  <c r="X1450" i="1"/>
  <c r="V1450" i="1"/>
  <c r="U1450" i="1"/>
  <c r="T1450" i="1"/>
  <c r="AE1449" i="1"/>
  <c r="AD1449" i="1"/>
  <c r="AC1449" i="1"/>
  <c r="X1449" i="1"/>
  <c r="V1449" i="1"/>
  <c r="U1449" i="1"/>
  <c r="T1449" i="1"/>
  <c r="AE1448" i="1"/>
  <c r="AD1448" i="1"/>
  <c r="AC1448" i="1"/>
  <c r="X1448" i="1"/>
  <c r="V1448" i="1"/>
  <c r="U1448" i="1"/>
  <c r="T1448" i="1"/>
  <c r="AE1447" i="1"/>
  <c r="AD1447" i="1"/>
  <c r="AC1447" i="1"/>
  <c r="X1447" i="1"/>
  <c r="V1447" i="1"/>
  <c r="U1447" i="1"/>
  <c r="T1447" i="1"/>
  <c r="AE1446" i="1"/>
  <c r="AD1446" i="1"/>
  <c r="AC1446" i="1"/>
  <c r="X1446" i="1"/>
  <c r="V1446" i="1"/>
  <c r="U1446" i="1"/>
  <c r="T1446" i="1"/>
  <c r="AE1445" i="1"/>
  <c r="AD1445" i="1"/>
  <c r="AC1445" i="1"/>
  <c r="X1445" i="1"/>
  <c r="V1445" i="1"/>
  <c r="U1445" i="1"/>
  <c r="T1445" i="1"/>
  <c r="AE1444" i="1"/>
  <c r="AD1444" i="1"/>
  <c r="AC1444" i="1"/>
  <c r="X1444" i="1"/>
  <c r="V1444" i="1"/>
  <c r="U1444" i="1"/>
  <c r="T1444" i="1"/>
  <c r="AE1443" i="1"/>
  <c r="AD1443" i="1"/>
  <c r="AC1443" i="1"/>
  <c r="X1443" i="1"/>
  <c r="V1443" i="1"/>
  <c r="U1443" i="1"/>
  <c r="T1443" i="1"/>
  <c r="AE1442" i="1"/>
  <c r="AD1442" i="1"/>
  <c r="AC1442" i="1"/>
  <c r="X1442" i="1"/>
  <c r="V1442" i="1"/>
  <c r="U1442" i="1"/>
  <c r="T1442" i="1"/>
  <c r="AE1441" i="1"/>
  <c r="AD1441" i="1"/>
  <c r="AC1441" i="1"/>
  <c r="X1441" i="1"/>
  <c r="V1441" i="1"/>
  <c r="U1441" i="1"/>
  <c r="T1441" i="1"/>
  <c r="AE1440" i="1"/>
  <c r="AD1440" i="1"/>
  <c r="AC1440" i="1"/>
  <c r="X1440" i="1"/>
  <c r="V1440" i="1"/>
  <c r="U1440" i="1"/>
  <c r="T1440" i="1"/>
  <c r="AE1439" i="1"/>
  <c r="AD1439" i="1"/>
  <c r="AC1439" i="1"/>
  <c r="X1439" i="1"/>
  <c r="V1439" i="1"/>
  <c r="U1439" i="1"/>
  <c r="T1439" i="1"/>
  <c r="AE1438" i="1"/>
  <c r="AD1438" i="1"/>
  <c r="AC1438" i="1"/>
  <c r="X1438" i="1"/>
  <c r="V1438" i="1"/>
  <c r="U1438" i="1"/>
  <c r="T1438" i="1"/>
  <c r="AE1437" i="1"/>
  <c r="AD1437" i="1"/>
  <c r="AC1437" i="1"/>
  <c r="X1437" i="1"/>
  <c r="V1437" i="1"/>
  <c r="U1437" i="1"/>
  <c r="T1437" i="1"/>
  <c r="AE1436" i="1"/>
  <c r="AD1436" i="1"/>
  <c r="AC1436" i="1"/>
  <c r="X1436" i="1"/>
  <c r="V1436" i="1"/>
  <c r="U1436" i="1"/>
  <c r="T1436" i="1"/>
  <c r="AE1435" i="1"/>
  <c r="AD1435" i="1"/>
  <c r="AC1435" i="1"/>
  <c r="X1435" i="1"/>
  <c r="V1435" i="1"/>
  <c r="U1435" i="1"/>
  <c r="T1435" i="1"/>
  <c r="AE1434" i="1"/>
  <c r="AD1434" i="1"/>
  <c r="AC1434" i="1"/>
  <c r="X1434" i="1"/>
  <c r="V1434" i="1"/>
  <c r="U1434" i="1"/>
  <c r="T1434" i="1"/>
  <c r="AE1433" i="1"/>
  <c r="AD1433" i="1"/>
  <c r="AC1433" i="1"/>
  <c r="X1433" i="1"/>
  <c r="V1433" i="1"/>
  <c r="U1433" i="1"/>
  <c r="T1433" i="1"/>
  <c r="AE1432" i="1"/>
  <c r="AD1432" i="1"/>
  <c r="AC1432" i="1"/>
  <c r="X1432" i="1"/>
  <c r="V1432" i="1"/>
  <c r="U1432" i="1"/>
  <c r="T1432" i="1"/>
  <c r="AE1431" i="1"/>
  <c r="AD1431" i="1"/>
  <c r="AC1431" i="1"/>
  <c r="X1431" i="1"/>
  <c r="V1431" i="1"/>
  <c r="U1431" i="1"/>
  <c r="T1431" i="1"/>
  <c r="AE1430" i="1"/>
  <c r="AD1430" i="1"/>
  <c r="AC1430" i="1"/>
  <c r="X1430" i="1"/>
  <c r="V1430" i="1"/>
  <c r="U1430" i="1"/>
  <c r="T1430" i="1"/>
  <c r="AE1429" i="1"/>
  <c r="AD1429" i="1"/>
  <c r="AC1429" i="1"/>
  <c r="X1429" i="1"/>
  <c r="V1429" i="1"/>
  <c r="U1429" i="1"/>
  <c r="T1429" i="1"/>
  <c r="AE1428" i="1"/>
  <c r="AD1428" i="1"/>
  <c r="AC1428" i="1"/>
  <c r="X1428" i="1"/>
  <c r="V1428" i="1"/>
  <c r="U1428" i="1"/>
  <c r="T1428" i="1"/>
  <c r="AE1427" i="1"/>
  <c r="AD1427" i="1"/>
  <c r="AC1427" i="1"/>
  <c r="X1427" i="1"/>
  <c r="V1427" i="1"/>
  <c r="U1427" i="1"/>
  <c r="T1427" i="1"/>
  <c r="AE1426" i="1"/>
  <c r="AD1426" i="1"/>
  <c r="AC1426" i="1"/>
  <c r="X1426" i="1"/>
  <c r="V1426" i="1"/>
  <c r="U1426" i="1"/>
  <c r="T1426" i="1"/>
  <c r="AE1425" i="1"/>
  <c r="AD1425" i="1"/>
  <c r="AC1425" i="1"/>
  <c r="X1425" i="1"/>
  <c r="V1425" i="1"/>
  <c r="U1425" i="1"/>
  <c r="T1425" i="1"/>
  <c r="AE1424" i="1"/>
  <c r="AD1424" i="1"/>
  <c r="AC1424" i="1"/>
  <c r="X1424" i="1"/>
  <c r="V1424" i="1"/>
  <c r="U1424" i="1"/>
  <c r="T1424" i="1"/>
  <c r="AE1423" i="1"/>
  <c r="AD1423" i="1"/>
  <c r="AC1423" i="1"/>
  <c r="X1423" i="1"/>
  <c r="V1423" i="1"/>
  <c r="U1423" i="1"/>
  <c r="T1423" i="1"/>
  <c r="AE1422" i="1"/>
  <c r="AD1422" i="1"/>
  <c r="AC1422" i="1"/>
  <c r="X1422" i="1"/>
  <c r="V1422" i="1"/>
  <c r="U1422" i="1"/>
  <c r="T1422" i="1"/>
  <c r="AE1421" i="1"/>
  <c r="AD1421" i="1"/>
  <c r="AC1421" i="1"/>
  <c r="X1421" i="1"/>
  <c r="V1421" i="1"/>
  <c r="U1421" i="1"/>
  <c r="T1421" i="1"/>
  <c r="AE1420" i="1"/>
  <c r="AD1420" i="1"/>
  <c r="AC1420" i="1"/>
  <c r="X1420" i="1"/>
  <c r="V1420" i="1"/>
  <c r="U1420" i="1"/>
  <c r="T1420" i="1"/>
  <c r="AE1419" i="1"/>
  <c r="AD1419" i="1"/>
  <c r="AC1419" i="1"/>
  <c r="X1419" i="1"/>
  <c r="V1419" i="1"/>
  <c r="U1419" i="1"/>
  <c r="T1419" i="1"/>
  <c r="AE1418" i="1"/>
  <c r="AD1418" i="1"/>
  <c r="AC1418" i="1"/>
  <c r="X1418" i="1"/>
  <c r="V1418" i="1"/>
  <c r="U1418" i="1"/>
  <c r="T1418" i="1"/>
  <c r="AE1417" i="1"/>
  <c r="AD1417" i="1"/>
  <c r="AC1417" i="1"/>
  <c r="X1417" i="1"/>
  <c r="V1417" i="1"/>
  <c r="U1417" i="1"/>
  <c r="T1417" i="1"/>
  <c r="AE1416" i="1"/>
  <c r="AD1416" i="1"/>
  <c r="AC1416" i="1"/>
  <c r="X1416" i="1"/>
  <c r="V1416" i="1"/>
  <c r="U1416" i="1"/>
  <c r="T1416" i="1"/>
  <c r="AE1415" i="1"/>
  <c r="AD1415" i="1"/>
  <c r="AC1415" i="1"/>
  <c r="X1415" i="1"/>
  <c r="V1415" i="1"/>
  <c r="U1415" i="1"/>
  <c r="T1415" i="1"/>
  <c r="AE1414" i="1"/>
  <c r="AD1414" i="1"/>
  <c r="AC1414" i="1"/>
  <c r="X1414" i="1"/>
  <c r="V1414" i="1"/>
  <c r="U1414" i="1"/>
  <c r="T1414" i="1"/>
  <c r="AE1413" i="1"/>
  <c r="AD1413" i="1"/>
  <c r="AC1413" i="1"/>
  <c r="X1413" i="1"/>
  <c r="V1413" i="1"/>
  <c r="U1413" i="1"/>
  <c r="T1413" i="1"/>
  <c r="AE1412" i="1"/>
  <c r="AD1412" i="1"/>
  <c r="AC1412" i="1"/>
  <c r="X1412" i="1"/>
  <c r="V1412" i="1"/>
  <c r="U1412" i="1"/>
  <c r="T1412" i="1"/>
  <c r="AE1411" i="1"/>
  <c r="AD1411" i="1"/>
  <c r="AC1411" i="1"/>
  <c r="X1411" i="1"/>
  <c r="V1411" i="1"/>
  <c r="U1411" i="1"/>
  <c r="T1411" i="1"/>
  <c r="AE1410" i="1"/>
  <c r="AD1410" i="1"/>
  <c r="AC1410" i="1"/>
  <c r="X1410" i="1"/>
  <c r="V1410" i="1"/>
  <c r="U1410" i="1"/>
  <c r="T1410" i="1"/>
  <c r="AE1409" i="1"/>
  <c r="AD1409" i="1"/>
  <c r="AC1409" i="1"/>
  <c r="X1409" i="1"/>
  <c r="V1409" i="1"/>
  <c r="U1409" i="1"/>
  <c r="T1409" i="1"/>
  <c r="AE1408" i="1"/>
  <c r="AD1408" i="1"/>
  <c r="AC1408" i="1"/>
  <c r="X1408" i="1"/>
  <c r="V1408" i="1"/>
  <c r="U1408" i="1"/>
  <c r="T1408" i="1"/>
  <c r="AE1407" i="1"/>
  <c r="AD1407" i="1"/>
  <c r="AC1407" i="1"/>
  <c r="X1407" i="1"/>
  <c r="V1407" i="1"/>
  <c r="U1407" i="1"/>
  <c r="T1407" i="1"/>
  <c r="AE1406" i="1"/>
  <c r="AD1406" i="1"/>
  <c r="AC1406" i="1"/>
  <c r="X1406" i="1"/>
  <c r="V1406" i="1"/>
  <c r="U1406" i="1"/>
  <c r="T1406" i="1"/>
  <c r="AE1405" i="1"/>
  <c r="AD1405" i="1"/>
  <c r="AC1405" i="1"/>
  <c r="X1405" i="1"/>
  <c r="V1405" i="1"/>
  <c r="U1405" i="1"/>
  <c r="T1405" i="1"/>
  <c r="AE1404" i="1"/>
  <c r="AD1404" i="1"/>
  <c r="AC1404" i="1"/>
  <c r="X1404" i="1"/>
  <c r="V1404" i="1"/>
  <c r="U1404" i="1"/>
  <c r="T1404" i="1"/>
  <c r="AE1403" i="1"/>
  <c r="AD1403" i="1"/>
  <c r="AC1403" i="1"/>
  <c r="X1403" i="1"/>
  <c r="V1403" i="1"/>
  <c r="U1403" i="1"/>
  <c r="T1403" i="1"/>
  <c r="AE1402" i="1"/>
  <c r="AD1402" i="1"/>
  <c r="AC1402" i="1"/>
  <c r="X1402" i="1"/>
  <c r="V1402" i="1"/>
  <c r="U1402" i="1"/>
  <c r="T1402" i="1"/>
  <c r="AE1401" i="1"/>
  <c r="AD1401" i="1"/>
  <c r="AC1401" i="1"/>
  <c r="X1401" i="1"/>
  <c r="V1401" i="1"/>
  <c r="U1401" i="1"/>
  <c r="T1401" i="1"/>
  <c r="AE1400" i="1"/>
  <c r="AD1400" i="1"/>
  <c r="AC1400" i="1"/>
  <c r="X1400" i="1"/>
  <c r="V1400" i="1"/>
  <c r="U1400" i="1"/>
  <c r="T1400" i="1"/>
  <c r="AE1399" i="1"/>
  <c r="AD1399" i="1"/>
  <c r="AC1399" i="1"/>
  <c r="X1399" i="1"/>
  <c r="V1399" i="1"/>
  <c r="U1399" i="1"/>
  <c r="T1399" i="1"/>
  <c r="AE1398" i="1"/>
  <c r="AD1398" i="1"/>
  <c r="AC1398" i="1"/>
  <c r="X1398" i="1"/>
  <c r="V1398" i="1"/>
  <c r="U1398" i="1"/>
  <c r="T1398" i="1"/>
  <c r="AE1397" i="1"/>
  <c r="AD1397" i="1"/>
  <c r="AC1397" i="1"/>
  <c r="X1397" i="1"/>
  <c r="V1397" i="1"/>
  <c r="U1397" i="1"/>
  <c r="T1397" i="1"/>
  <c r="AE1396" i="1"/>
  <c r="AD1396" i="1"/>
  <c r="AC1396" i="1"/>
  <c r="X1396" i="1"/>
  <c r="V1396" i="1"/>
  <c r="U1396" i="1"/>
  <c r="T1396" i="1"/>
  <c r="AE1395" i="1"/>
  <c r="AD1395" i="1"/>
  <c r="AC1395" i="1"/>
  <c r="X1395" i="1"/>
  <c r="V1395" i="1"/>
  <c r="U1395" i="1"/>
  <c r="T1395" i="1"/>
  <c r="AE1394" i="1"/>
  <c r="AD1394" i="1"/>
  <c r="AC1394" i="1"/>
  <c r="X1394" i="1"/>
  <c r="V1394" i="1"/>
  <c r="U1394" i="1"/>
  <c r="T1394" i="1"/>
  <c r="AE1393" i="1"/>
  <c r="AD1393" i="1"/>
  <c r="AC1393" i="1"/>
  <c r="X1393" i="1"/>
  <c r="V1393" i="1"/>
  <c r="U1393" i="1"/>
  <c r="T1393" i="1"/>
  <c r="AE1392" i="1"/>
  <c r="AD1392" i="1"/>
  <c r="AC1392" i="1"/>
  <c r="X1392" i="1"/>
  <c r="V1392" i="1"/>
  <c r="U1392" i="1"/>
  <c r="T1392" i="1"/>
  <c r="AE1391" i="1"/>
  <c r="AD1391" i="1"/>
  <c r="AC1391" i="1"/>
  <c r="X1391" i="1"/>
  <c r="V1391" i="1"/>
  <c r="U1391" i="1"/>
  <c r="T1391" i="1"/>
  <c r="AE1390" i="1"/>
  <c r="AD1390" i="1"/>
  <c r="AC1390" i="1"/>
  <c r="X1390" i="1"/>
  <c r="V1390" i="1"/>
  <c r="U1390" i="1"/>
  <c r="T1390" i="1"/>
  <c r="AE1389" i="1"/>
  <c r="AD1389" i="1"/>
  <c r="AC1389" i="1"/>
  <c r="X1389" i="1"/>
  <c r="V1389" i="1"/>
  <c r="U1389" i="1"/>
  <c r="T1389" i="1"/>
  <c r="AE1388" i="1"/>
  <c r="AD1388" i="1"/>
  <c r="AC1388" i="1"/>
  <c r="X1388" i="1"/>
  <c r="V1388" i="1"/>
  <c r="U1388" i="1"/>
  <c r="T1388" i="1"/>
  <c r="AE1387" i="1"/>
  <c r="AD1387" i="1"/>
  <c r="AC1387" i="1"/>
  <c r="X1387" i="1"/>
  <c r="V1387" i="1"/>
  <c r="U1387" i="1"/>
  <c r="T1387" i="1"/>
  <c r="AE1386" i="1"/>
  <c r="AD1386" i="1"/>
  <c r="AC1386" i="1"/>
  <c r="X1386" i="1"/>
  <c r="V1386" i="1"/>
  <c r="U1386" i="1"/>
  <c r="T1386" i="1"/>
  <c r="AE1385" i="1"/>
  <c r="AD1385" i="1"/>
  <c r="AC1385" i="1"/>
  <c r="X1385" i="1"/>
  <c r="V1385" i="1"/>
  <c r="U1385" i="1"/>
  <c r="T1385" i="1"/>
  <c r="AE1384" i="1"/>
  <c r="AD1384" i="1"/>
  <c r="AC1384" i="1"/>
  <c r="X1384" i="1"/>
  <c r="V1384" i="1"/>
  <c r="U1384" i="1"/>
  <c r="T1384" i="1"/>
  <c r="AE1383" i="1"/>
  <c r="AD1383" i="1"/>
  <c r="AC1383" i="1"/>
  <c r="X1383" i="1"/>
  <c r="V1383" i="1"/>
  <c r="U1383" i="1"/>
  <c r="T1383" i="1"/>
  <c r="AE1382" i="1"/>
  <c r="AD1382" i="1"/>
  <c r="AC1382" i="1"/>
  <c r="X1382" i="1"/>
  <c r="V1382" i="1"/>
  <c r="U1382" i="1"/>
  <c r="T1382" i="1"/>
  <c r="AE1381" i="1"/>
  <c r="AD1381" i="1"/>
  <c r="AC1381" i="1"/>
  <c r="X1381" i="1"/>
  <c r="V1381" i="1"/>
  <c r="U1381" i="1"/>
  <c r="T1381" i="1"/>
  <c r="AE1380" i="1"/>
  <c r="AD1380" i="1"/>
  <c r="AC1380" i="1"/>
  <c r="X1380" i="1"/>
  <c r="V1380" i="1"/>
  <c r="U1380" i="1"/>
  <c r="T1380" i="1"/>
  <c r="AE1379" i="1"/>
  <c r="AD1379" i="1"/>
  <c r="AC1379" i="1"/>
  <c r="X1379" i="1"/>
  <c r="V1379" i="1"/>
  <c r="U1379" i="1"/>
  <c r="T1379" i="1"/>
  <c r="AE1378" i="1"/>
  <c r="AD1378" i="1"/>
  <c r="AC1378" i="1"/>
  <c r="X1378" i="1"/>
  <c r="V1378" i="1"/>
  <c r="U1378" i="1"/>
  <c r="T1378" i="1"/>
  <c r="AE1377" i="1"/>
  <c r="AD1377" i="1"/>
  <c r="AC1377" i="1"/>
  <c r="X1377" i="1"/>
  <c r="V1377" i="1"/>
  <c r="U1377" i="1"/>
  <c r="T1377" i="1"/>
  <c r="AE1376" i="1"/>
  <c r="AD1376" i="1"/>
  <c r="AC1376" i="1"/>
  <c r="X1376" i="1"/>
  <c r="V1376" i="1"/>
  <c r="U1376" i="1"/>
  <c r="T1376" i="1"/>
  <c r="AE1375" i="1"/>
  <c r="AD1375" i="1"/>
  <c r="AC1375" i="1"/>
  <c r="X1375" i="1"/>
  <c r="V1375" i="1"/>
  <c r="U1375" i="1"/>
  <c r="T1375" i="1"/>
  <c r="AE1374" i="1"/>
  <c r="AD1374" i="1"/>
  <c r="AC1374" i="1"/>
  <c r="X1374" i="1"/>
  <c r="V1374" i="1"/>
  <c r="U1374" i="1"/>
  <c r="T1374" i="1"/>
  <c r="AE1373" i="1"/>
  <c r="AD1373" i="1"/>
  <c r="AC1373" i="1"/>
  <c r="X1373" i="1"/>
  <c r="V1373" i="1"/>
  <c r="U1373" i="1"/>
  <c r="T1373" i="1"/>
  <c r="AE1372" i="1"/>
  <c r="AD1372" i="1"/>
  <c r="AC1372" i="1"/>
  <c r="X1372" i="1"/>
  <c r="V1372" i="1"/>
  <c r="U1372" i="1"/>
  <c r="T1372" i="1"/>
  <c r="AE1371" i="1"/>
  <c r="AD1371" i="1"/>
  <c r="AC1371" i="1"/>
  <c r="X1371" i="1"/>
  <c r="V1371" i="1"/>
  <c r="U1371" i="1"/>
  <c r="T1371" i="1"/>
  <c r="AE1370" i="1"/>
  <c r="AD1370" i="1"/>
  <c r="AC1370" i="1"/>
  <c r="X1370" i="1"/>
  <c r="V1370" i="1"/>
  <c r="U1370" i="1"/>
  <c r="T1370" i="1"/>
  <c r="AE1369" i="1"/>
  <c r="AD1369" i="1"/>
  <c r="AC1369" i="1"/>
  <c r="X1369" i="1"/>
  <c r="V1369" i="1"/>
  <c r="U1369" i="1"/>
  <c r="T1369" i="1"/>
  <c r="AE1368" i="1"/>
  <c r="AD1368" i="1"/>
  <c r="AC1368" i="1"/>
  <c r="X1368" i="1"/>
  <c r="V1368" i="1"/>
  <c r="U1368" i="1"/>
  <c r="T1368" i="1"/>
  <c r="AE1367" i="1"/>
  <c r="AD1367" i="1"/>
  <c r="AC1367" i="1"/>
  <c r="X1367" i="1"/>
  <c r="V1367" i="1"/>
  <c r="U1367" i="1"/>
  <c r="T1367" i="1"/>
  <c r="AE1366" i="1"/>
  <c r="AD1366" i="1"/>
  <c r="AC1366" i="1"/>
  <c r="X1366" i="1"/>
  <c r="V1366" i="1"/>
  <c r="U1366" i="1"/>
  <c r="T1366" i="1"/>
  <c r="AE1365" i="1"/>
  <c r="AD1365" i="1"/>
  <c r="AC1365" i="1"/>
  <c r="X1365" i="1"/>
  <c r="V1365" i="1"/>
  <c r="U1365" i="1"/>
  <c r="T1365" i="1"/>
  <c r="AE1364" i="1"/>
  <c r="AD1364" i="1"/>
  <c r="AC1364" i="1"/>
  <c r="X1364" i="1"/>
  <c r="V1364" i="1"/>
  <c r="U1364" i="1"/>
  <c r="T1364" i="1"/>
  <c r="AE1363" i="1"/>
  <c r="AD1363" i="1"/>
  <c r="AC1363" i="1"/>
  <c r="X1363" i="1"/>
  <c r="V1363" i="1"/>
  <c r="U1363" i="1"/>
  <c r="T1363" i="1"/>
  <c r="AE1362" i="1"/>
  <c r="AD1362" i="1"/>
  <c r="AC1362" i="1"/>
  <c r="X1362" i="1"/>
  <c r="V1362" i="1"/>
  <c r="U1362" i="1"/>
  <c r="T1362" i="1"/>
  <c r="AE1361" i="1"/>
  <c r="AD1361" i="1"/>
  <c r="AC1361" i="1"/>
  <c r="X1361" i="1"/>
  <c r="V1361" i="1"/>
  <c r="U1361" i="1"/>
  <c r="T1361" i="1"/>
  <c r="AE1360" i="1"/>
  <c r="AD1360" i="1"/>
  <c r="AC1360" i="1"/>
  <c r="X1360" i="1"/>
  <c r="V1360" i="1"/>
  <c r="U1360" i="1"/>
  <c r="T1360" i="1"/>
  <c r="AE1359" i="1"/>
  <c r="AD1359" i="1"/>
  <c r="AC1359" i="1"/>
  <c r="X1359" i="1"/>
  <c r="V1359" i="1"/>
  <c r="U1359" i="1"/>
  <c r="T1359" i="1"/>
  <c r="AE1358" i="1"/>
  <c r="AD1358" i="1"/>
  <c r="AC1358" i="1"/>
  <c r="X1358" i="1"/>
  <c r="V1358" i="1"/>
  <c r="U1358" i="1"/>
  <c r="T1358" i="1"/>
  <c r="AE1357" i="1"/>
  <c r="AD1357" i="1"/>
  <c r="AC1357" i="1"/>
  <c r="X1357" i="1"/>
  <c r="V1357" i="1"/>
  <c r="U1357" i="1"/>
  <c r="T1357" i="1"/>
  <c r="AE1356" i="1"/>
  <c r="AD1356" i="1"/>
  <c r="AC1356" i="1"/>
  <c r="X1356" i="1"/>
  <c r="V1356" i="1"/>
  <c r="U1356" i="1"/>
  <c r="T1356" i="1"/>
  <c r="AE1355" i="1"/>
  <c r="AD1355" i="1"/>
  <c r="AC1355" i="1"/>
  <c r="X1355" i="1"/>
  <c r="V1355" i="1"/>
  <c r="U1355" i="1"/>
  <c r="T1355" i="1"/>
  <c r="AE1354" i="1"/>
  <c r="AD1354" i="1"/>
  <c r="AC1354" i="1"/>
  <c r="X1354" i="1"/>
  <c r="V1354" i="1"/>
  <c r="U1354" i="1"/>
  <c r="T1354" i="1"/>
  <c r="AE1353" i="1"/>
  <c r="AD1353" i="1"/>
  <c r="AC1353" i="1"/>
  <c r="X1353" i="1"/>
  <c r="V1353" i="1"/>
  <c r="U1353" i="1"/>
  <c r="T1353" i="1"/>
  <c r="AE1352" i="1"/>
  <c r="AD1352" i="1"/>
  <c r="AC1352" i="1"/>
  <c r="X1352" i="1"/>
  <c r="V1352" i="1"/>
  <c r="U1352" i="1"/>
  <c r="T1352" i="1"/>
  <c r="AE1351" i="1"/>
  <c r="AD1351" i="1"/>
  <c r="AC1351" i="1"/>
  <c r="X1351" i="1"/>
  <c r="V1351" i="1"/>
  <c r="U1351" i="1"/>
  <c r="T1351" i="1"/>
  <c r="AE1350" i="1"/>
  <c r="AD1350" i="1"/>
  <c r="AC1350" i="1"/>
  <c r="X1350" i="1"/>
  <c r="V1350" i="1"/>
  <c r="U1350" i="1"/>
  <c r="T1350" i="1"/>
  <c r="AE1349" i="1"/>
  <c r="AD1349" i="1"/>
  <c r="AC1349" i="1"/>
  <c r="X1349" i="1"/>
  <c r="V1349" i="1"/>
  <c r="U1349" i="1"/>
  <c r="T1349" i="1"/>
  <c r="AE1348" i="1"/>
  <c r="AD1348" i="1"/>
  <c r="AC1348" i="1"/>
  <c r="X1348" i="1"/>
  <c r="V1348" i="1"/>
  <c r="U1348" i="1"/>
  <c r="T1348" i="1"/>
  <c r="AE1347" i="1"/>
  <c r="AD1347" i="1"/>
  <c r="AC1347" i="1"/>
  <c r="X1347" i="1"/>
  <c r="V1347" i="1"/>
  <c r="U1347" i="1"/>
  <c r="T1347" i="1"/>
  <c r="AE1346" i="1"/>
  <c r="AD1346" i="1"/>
  <c r="AC1346" i="1"/>
  <c r="X1346" i="1"/>
  <c r="V1346" i="1"/>
  <c r="U1346" i="1"/>
  <c r="T1346" i="1"/>
  <c r="AE1345" i="1"/>
  <c r="AD1345" i="1"/>
  <c r="AC1345" i="1"/>
  <c r="X1345" i="1"/>
  <c r="V1345" i="1"/>
  <c r="U1345" i="1"/>
  <c r="T1345" i="1"/>
  <c r="AE1344" i="1"/>
  <c r="AD1344" i="1"/>
  <c r="AC1344" i="1"/>
  <c r="X1344" i="1"/>
  <c r="V1344" i="1"/>
  <c r="U1344" i="1"/>
  <c r="T1344" i="1"/>
  <c r="AE1343" i="1"/>
  <c r="AD1343" i="1"/>
  <c r="AC1343" i="1"/>
  <c r="X1343" i="1"/>
  <c r="V1343" i="1"/>
  <c r="U1343" i="1"/>
  <c r="T1343" i="1"/>
  <c r="AE1342" i="1"/>
  <c r="AD1342" i="1"/>
  <c r="AC1342" i="1"/>
  <c r="X1342" i="1"/>
  <c r="V1342" i="1"/>
  <c r="U1342" i="1"/>
  <c r="T1342" i="1"/>
  <c r="AE1341" i="1"/>
  <c r="AD1341" i="1"/>
  <c r="AC1341" i="1"/>
  <c r="X1341" i="1"/>
  <c r="V1341" i="1"/>
  <c r="U1341" i="1"/>
  <c r="T1341" i="1"/>
  <c r="AE1340" i="1"/>
  <c r="AD1340" i="1"/>
  <c r="AC1340" i="1"/>
  <c r="X1340" i="1"/>
  <c r="V1340" i="1"/>
  <c r="U1340" i="1"/>
  <c r="T1340" i="1"/>
  <c r="AE1339" i="1"/>
  <c r="AD1339" i="1"/>
  <c r="AC1339" i="1"/>
  <c r="X1339" i="1"/>
  <c r="V1339" i="1"/>
  <c r="U1339" i="1"/>
  <c r="T1339" i="1"/>
  <c r="AE1338" i="1"/>
  <c r="AD1338" i="1"/>
  <c r="AC1338" i="1"/>
  <c r="X1338" i="1"/>
  <c r="V1338" i="1"/>
  <c r="U1338" i="1"/>
  <c r="T1338" i="1"/>
  <c r="AE1337" i="1"/>
  <c r="AD1337" i="1"/>
  <c r="AC1337" i="1"/>
  <c r="X1337" i="1"/>
  <c r="V1337" i="1"/>
  <c r="U1337" i="1"/>
  <c r="T1337" i="1"/>
  <c r="AE1336" i="1"/>
  <c r="AD1336" i="1"/>
  <c r="AC1336" i="1"/>
  <c r="X1336" i="1"/>
  <c r="V1336" i="1"/>
  <c r="U1336" i="1"/>
  <c r="T1336" i="1"/>
  <c r="AE1335" i="1"/>
  <c r="AD1335" i="1"/>
  <c r="AC1335" i="1"/>
  <c r="X1335" i="1"/>
  <c r="V1335" i="1"/>
  <c r="U1335" i="1"/>
  <c r="T1335" i="1"/>
  <c r="AE1334" i="1"/>
  <c r="AD1334" i="1"/>
  <c r="AC1334" i="1"/>
  <c r="X1334" i="1"/>
  <c r="V1334" i="1"/>
  <c r="U1334" i="1"/>
  <c r="T1334" i="1"/>
  <c r="AE1333" i="1"/>
  <c r="AD1333" i="1"/>
  <c r="AC1333" i="1"/>
  <c r="X1333" i="1"/>
  <c r="V1333" i="1"/>
  <c r="U1333" i="1"/>
  <c r="T1333" i="1"/>
  <c r="AE1332" i="1"/>
  <c r="AD1332" i="1"/>
  <c r="AC1332" i="1"/>
  <c r="X1332" i="1"/>
  <c r="V1332" i="1"/>
  <c r="U1332" i="1"/>
  <c r="T1332" i="1"/>
  <c r="AE1331" i="1"/>
  <c r="AD1331" i="1"/>
  <c r="AC1331" i="1"/>
  <c r="X1331" i="1"/>
  <c r="V1331" i="1"/>
  <c r="U1331" i="1"/>
  <c r="T1331" i="1"/>
  <c r="AE1330" i="1"/>
  <c r="AD1330" i="1"/>
  <c r="AC1330" i="1"/>
  <c r="X1330" i="1"/>
  <c r="V1330" i="1"/>
  <c r="U1330" i="1"/>
  <c r="T1330" i="1"/>
  <c r="AE1329" i="1"/>
  <c r="AD1329" i="1"/>
  <c r="AC1329" i="1"/>
  <c r="X1329" i="1"/>
  <c r="V1329" i="1"/>
  <c r="U1329" i="1"/>
  <c r="T1329" i="1"/>
  <c r="AE1328" i="1"/>
  <c r="AD1328" i="1"/>
  <c r="AC1328" i="1"/>
  <c r="X1328" i="1"/>
  <c r="V1328" i="1"/>
  <c r="U1328" i="1"/>
  <c r="T1328" i="1"/>
  <c r="AE1327" i="1"/>
  <c r="AD1327" i="1"/>
  <c r="AC1327" i="1"/>
  <c r="X1327" i="1"/>
  <c r="V1327" i="1"/>
  <c r="U1327" i="1"/>
  <c r="T1327" i="1"/>
  <c r="AE1326" i="1"/>
  <c r="AD1326" i="1"/>
  <c r="AC1326" i="1"/>
  <c r="X1326" i="1"/>
  <c r="V1326" i="1"/>
  <c r="U1326" i="1"/>
  <c r="T1326" i="1"/>
  <c r="AE1325" i="1"/>
  <c r="AD1325" i="1"/>
  <c r="AC1325" i="1"/>
  <c r="X1325" i="1"/>
  <c r="V1325" i="1"/>
  <c r="U1325" i="1"/>
  <c r="T1325" i="1"/>
  <c r="AE1324" i="1"/>
  <c r="AD1324" i="1"/>
  <c r="AC1324" i="1"/>
  <c r="X1324" i="1"/>
  <c r="V1324" i="1"/>
  <c r="U1324" i="1"/>
  <c r="T1324" i="1"/>
  <c r="AE1323" i="1"/>
  <c r="AD1323" i="1"/>
  <c r="AC1323" i="1"/>
  <c r="X1323" i="1"/>
  <c r="V1323" i="1"/>
  <c r="U1323" i="1"/>
  <c r="T1323" i="1"/>
  <c r="AE1322" i="1"/>
  <c r="AD1322" i="1"/>
  <c r="AC1322" i="1"/>
  <c r="X1322" i="1"/>
  <c r="V1322" i="1"/>
  <c r="U1322" i="1"/>
  <c r="T1322" i="1"/>
  <c r="AE1321" i="1"/>
  <c r="AD1321" i="1"/>
  <c r="AC1321" i="1"/>
  <c r="X1321" i="1"/>
  <c r="V1321" i="1"/>
  <c r="U1321" i="1"/>
  <c r="T1321" i="1"/>
  <c r="AE1320" i="1"/>
  <c r="AD1320" i="1"/>
  <c r="AC1320" i="1"/>
  <c r="X1320" i="1"/>
  <c r="V1320" i="1"/>
  <c r="U1320" i="1"/>
  <c r="T1320" i="1"/>
  <c r="AE1319" i="1"/>
  <c r="AD1319" i="1"/>
  <c r="AC1319" i="1"/>
  <c r="X1319" i="1"/>
  <c r="V1319" i="1"/>
  <c r="U1319" i="1"/>
  <c r="T1319" i="1"/>
  <c r="AE1318" i="1"/>
  <c r="AD1318" i="1"/>
  <c r="AC1318" i="1"/>
  <c r="X1318" i="1"/>
  <c r="V1318" i="1"/>
  <c r="U1318" i="1"/>
  <c r="T1318" i="1"/>
  <c r="AE1317" i="1"/>
  <c r="AD1317" i="1"/>
  <c r="AC1317" i="1"/>
  <c r="X1317" i="1"/>
  <c r="V1317" i="1"/>
  <c r="U1317" i="1"/>
  <c r="T1317" i="1"/>
  <c r="AE1316" i="1"/>
  <c r="AD1316" i="1"/>
  <c r="AC1316" i="1"/>
  <c r="X1316" i="1"/>
  <c r="V1316" i="1"/>
  <c r="U1316" i="1"/>
  <c r="T1316" i="1"/>
  <c r="AE1315" i="1"/>
  <c r="AD1315" i="1"/>
  <c r="AC1315" i="1"/>
  <c r="X1315" i="1"/>
  <c r="V1315" i="1"/>
  <c r="U1315" i="1"/>
  <c r="T1315" i="1"/>
  <c r="AE1314" i="1"/>
  <c r="AD1314" i="1"/>
  <c r="AC1314" i="1"/>
  <c r="X1314" i="1"/>
  <c r="V1314" i="1"/>
  <c r="U1314" i="1"/>
  <c r="T1314" i="1"/>
  <c r="AE1313" i="1"/>
  <c r="AD1313" i="1"/>
  <c r="AC1313" i="1"/>
  <c r="X1313" i="1"/>
  <c r="V1313" i="1"/>
  <c r="U1313" i="1"/>
  <c r="T1313" i="1"/>
  <c r="AE1312" i="1"/>
  <c r="AD1312" i="1"/>
  <c r="AC1312" i="1"/>
  <c r="X1312" i="1"/>
  <c r="V1312" i="1"/>
  <c r="U1312" i="1"/>
  <c r="T1312" i="1"/>
  <c r="AE1311" i="1"/>
  <c r="AD1311" i="1"/>
  <c r="AC1311" i="1"/>
  <c r="X1311" i="1"/>
  <c r="V1311" i="1"/>
  <c r="U1311" i="1"/>
  <c r="T1311" i="1"/>
  <c r="AE1310" i="1"/>
  <c r="AD1310" i="1"/>
  <c r="AC1310" i="1"/>
  <c r="X1310" i="1"/>
  <c r="V1310" i="1"/>
  <c r="U1310" i="1"/>
  <c r="T1310" i="1"/>
  <c r="AE1309" i="1"/>
  <c r="AD1309" i="1"/>
  <c r="AC1309" i="1"/>
  <c r="X1309" i="1"/>
  <c r="V1309" i="1"/>
  <c r="U1309" i="1"/>
  <c r="T1309" i="1"/>
  <c r="AE1308" i="1"/>
  <c r="AD1308" i="1"/>
  <c r="AC1308" i="1"/>
  <c r="X1308" i="1"/>
  <c r="V1308" i="1"/>
  <c r="U1308" i="1"/>
  <c r="T1308" i="1"/>
  <c r="AE1307" i="1"/>
  <c r="AD1307" i="1"/>
  <c r="AC1307" i="1"/>
  <c r="X1307" i="1"/>
  <c r="V1307" i="1"/>
  <c r="U1307" i="1"/>
  <c r="T1307" i="1"/>
  <c r="AE1306" i="1"/>
  <c r="AD1306" i="1"/>
  <c r="AC1306" i="1"/>
  <c r="X1306" i="1"/>
  <c r="V1306" i="1"/>
  <c r="U1306" i="1"/>
  <c r="T1306" i="1"/>
  <c r="AE1305" i="1"/>
  <c r="AD1305" i="1"/>
  <c r="AC1305" i="1"/>
  <c r="X1305" i="1"/>
  <c r="V1305" i="1"/>
  <c r="U1305" i="1"/>
  <c r="T1305" i="1"/>
  <c r="AE1304" i="1"/>
  <c r="AD1304" i="1"/>
  <c r="AC1304" i="1"/>
  <c r="X1304" i="1"/>
  <c r="V1304" i="1"/>
  <c r="U1304" i="1"/>
  <c r="T1304" i="1"/>
  <c r="AE1303" i="1"/>
  <c r="AD1303" i="1"/>
  <c r="AC1303" i="1"/>
  <c r="X1303" i="1"/>
  <c r="V1303" i="1"/>
  <c r="U1303" i="1"/>
  <c r="T1303" i="1"/>
  <c r="AE1302" i="1"/>
  <c r="AD1302" i="1"/>
  <c r="AC1302" i="1"/>
  <c r="X1302" i="1"/>
  <c r="V1302" i="1"/>
  <c r="U1302" i="1"/>
  <c r="T1302" i="1"/>
  <c r="AE1301" i="1"/>
  <c r="AD1301" i="1"/>
  <c r="AC1301" i="1"/>
  <c r="X1301" i="1"/>
  <c r="V1301" i="1"/>
  <c r="U1301" i="1"/>
  <c r="T1301" i="1"/>
  <c r="AE1300" i="1"/>
  <c r="AD1300" i="1"/>
  <c r="AC1300" i="1"/>
  <c r="X1300" i="1"/>
  <c r="V1300" i="1"/>
  <c r="U1300" i="1"/>
  <c r="T1300" i="1"/>
  <c r="AE1299" i="1"/>
  <c r="AD1299" i="1"/>
  <c r="AC1299" i="1"/>
  <c r="X1299" i="1"/>
  <c r="V1299" i="1"/>
  <c r="U1299" i="1"/>
  <c r="T1299" i="1"/>
  <c r="AE1298" i="1"/>
  <c r="AD1298" i="1"/>
  <c r="AC1298" i="1"/>
  <c r="X1298" i="1"/>
  <c r="V1298" i="1"/>
  <c r="U1298" i="1"/>
  <c r="T1298" i="1"/>
  <c r="AE1297" i="1"/>
  <c r="AD1297" i="1"/>
  <c r="AC1297" i="1"/>
  <c r="X1297" i="1"/>
  <c r="V1297" i="1"/>
  <c r="U1297" i="1"/>
  <c r="T1297" i="1"/>
  <c r="AE1296" i="1"/>
  <c r="AD1296" i="1"/>
  <c r="AC1296" i="1"/>
  <c r="X1296" i="1"/>
  <c r="V1296" i="1"/>
  <c r="U1296" i="1"/>
  <c r="T1296" i="1"/>
  <c r="AE1295" i="1"/>
  <c r="AD1295" i="1"/>
  <c r="AC1295" i="1"/>
  <c r="X1295" i="1"/>
  <c r="V1295" i="1"/>
  <c r="U1295" i="1"/>
  <c r="T1295" i="1"/>
  <c r="AE1294" i="1"/>
  <c r="AD1294" i="1"/>
  <c r="AC1294" i="1"/>
  <c r="X1294" i="1"/>
  <c r="V1294" i="1"/>
  <c r="U1294" i="1"/>
  <c r="T1294" i="1"/>
  <c r="AE1293" i="1"/>
  <c r="AD1293" i="1"/>
  <c r="AC1293" i="1"/>
  <c r="X1293" i="1"/>
  <c r="V1293" i="1"/>
  <c r="U1293" i="1"/>
  <c r="T1293" i="1"/>
  <c r="AE1292" i="1"/>
  <c r="AD1292" i="1"/>
  <c r="AC1292" i="1"/>
  <c r="X1292" i="1"/>
  <c r="V1292" i="1"/>
  <c r="U1292" i="1"/>
  <c r="T1292" i="1"/>
  <c r="AE1291" i="1"/>
  <c r="AD1291" i="1"/>
  <c r="AC1291" i="1"/>
  <c r="X1291" i="1"/>
  <c r="V1291" i="1"/>
  <c r="U1291" i="1"/>
  <c r="T1291" i="1"/>
  <c r="AE1290" i="1"/>
  <c r="AD1290" i="1"/>
  <c r="AC1290" i="1"/>
  <c r="X1290" i="1"/>
  <c r="V1290" i="1"/>
  <c r="U1290" i="1"/>
  <c r="T1290" i="1"/>
  <c r="AE1289" i="1"/>
  <c r="AD1289" i="1"/>
  <c r="AC1289" i="1"/>
  <c r="X1289" i="1"/>
  <c r="V1289" i="1"/>
  <c r="U1289" i="1"/>
  <c r="T1289" i="1"/>
  <c r="AE1288" i="1"/>
  <c r="AD1288" i="1"/>
  <c r="AC1288" i="1"/>
  <c r="X1288" i="1"/>
  <c r="V1288" i="1"/>
  <c r="U1288" i="1"/>
  <c r="T1288" i="1"/>
  <c r="AE1287" i="1"/>
  <c r="AD1287" i="1"/>
  <c r="AC1287" i="1"/>
  <c r="X1287" i="1"/>
  <c r="V1287" i="1"/>
  <c r="U1287" i="1"/>
  <c r="T1287" i="1"/>
  <c r="AE1286" i="1"/>
  <c r="AD1286" i="1"/>
  <c r="AC1286" i="1"/>
  <c r="X1286" i="1"/>
  <c r="V1286" i="1"/>
  <c r="U1286" i="1"/>
  <c r="T1286" i="1"/>
  <c r="AE1285" i="1"/>
  <c r="AD1285" i="1"/>
  <c r="AC1285" i="1"/>
  <c r="X1285" i="1"/>
  <c r="V1285" i="1"/>
  <c r="U1285" i="1"/>
  <c r="T1285" i="1"/>
  <c r="AE1284" i="1"/>
  <c r="AD1284" i="1"/>
  <c r="AC1284" i="1"/>
  <c r="X1284" i="1"/>
  <c r="V1284" i="1"/>
  <c r="U1284" i="1"/>
  <c r="T1284" i="1"/>
  <c r="AE1283" i="1"/>
  <c r="AD1283" i="1"/>
  <c r="AC1283" i="1"/>
  <c r="X1283" i="1"/>
  <c r="V1283" i="1"/>
  <c r="U1283" i="1"/>
  <c r="T1283" i="1"/>
  <c r="AE1282" i="1"/>
  <c r="AD1282" i="1"/>
  <c r="AC1282" i="1"/>
  <c r="X1282" i="1"/>
  <c r="V1282" i="1"/>
  <c r="U1282" i="1"/>
  <c r="T1282" i="1"/>
  <c r="AE1281" i="1"/>
  <c r="AD1281" i="1"/>
  <c r="AC1281" i="1"/>
  <c r="X1281" i="1"/>
  <c r="V1281" i="1"/>
  <c r="U1281" i="1"/>
  <c r="T1281" i="1"/>
  <c r="AE1280" i="1"/>
  <c r="AD1280" i="1"/>
  <c r="AC1280" i="1"/>
  <c r="X1280" i="1"/>
  <c r="V1280" i="1"/>
  <c r="U1280" i="1"/>
  <c r="T1280" i="1"/>
  <c r="AE1279" i="1"/>
  <c r="AD1279" i="1"/>
  <c r="AC1279" i="1"/>
  <c r="X1279" i="1"/>
  <c r="V1279" i="1"/>
  <c r="U1279" i="1"/>
  <c r="T1279" i="1"/>
  <c r="AE1278" i="1"/>
  <c r="AD1278" i="1"/>
  <c r="AC1278" i="1"/>
  <c r="X1278" i="1"/>
  <c r="V1278" i="1"/>
  <c r="U1278" i="1"/>
  <c r="T1278" i="1"/>
  <c r="AE1277" i="1"/>
  <c r="AD1277" i="1"/>
  <c r="AC1277" i="1"/>
  <c r="X1277" i="1"/>
  <c r="V1277" i="1"/>
  <c r="U1277" i="1"/>
  <c r="T1277" i="1"/>
  <c r="AE1276" i="1"/>
  <c r="AD1276" i="1"/>
  <c r="AC1276" i="1"/>
  <c r="X1276" i="1"/>
  <c r="V1276" i="1"/>
  <c r="U1276" i="1"/>
  <c r="T1276" i="1"/>
  <c r="AE1275" i="1"/>
  <c r="AD1275" i="1"/>
  <c r="AC1275" i="1"/>
  <c r="X1275" i="1"/>
  <c r="V1275" i="1"/>
  <c r="U1275" i="1"/>
  <c r="T1275" i="1"/>
  <c r="AE1274" i="1"/>
  <c r="AD1274" i="1"/>
  <c r="AC1274" i="1"/>
  <c r="X1274" i="1"/>
  <c r="V1274" i="1"/>
  <c r="U1274" i="1"/>
  <c r="T1274" i="1"/>
  <c r="AE1273" i="1"/>
  <c r="AD1273" i="1"/>
  <c r="AC1273" i="1"/>
  <c r="X1273" i="1"/>
  <c r="V1273" i="1"/>
  <c r="U1273" i="1"/>
  <c r="T1273" i="1"/>
  <c r="AE1272" i="1"/>
  <c r="AD1272" i="1"/>
  <c r="AC1272" i="1"/>
  <c r="X1272" i="1"/>
  <c r="V1272" i="1"/>
  <c r="U1272" i="1"/>
  <c r="T1272" i="1"/>
  <c r="AE1271" i="1"/>
  <c r="AD1271" i="1"/>
  <c r="AC1271" i="1"/>
  <c r="X1271" i="1"/>
  <c r="V1271" i="1"/>
  <c r="U1271" i="1"/>
  <c r="T1271" i="1"/>
  <c r="AE1270" i="1"/>
  <c r="AD1270" i="1"/>
  <c r="AC1270" i="1"/>
  <c r="X1270" i="1"/>
  <c r="V1270" i="1"/>
  <c r="U1270" i="1"/>
  <c r="T1270" i="1"/>
  <c r="AE1269" i="1"/>
  <c r="AD1269" i="1"/>
  <c r="AC1269" i="1"/>
  <c r="X1269" i="1"/>
  <c r="V1269" i="1"/>
  <c r="U1269" i="1"/>
  <c r="T1269" i="1"/>
  <c r="AE1268" i="1"/>
  <c r="AD1268" i="1"/>
  <c r="AC1268" i="1"/>
  <c r="X1268" i="1"/>
  <c r="V1268" i="1"/>
  <c r="U1268" i="1"/>
  <c r="T1268" i="1"/>
  <c r="AE1267" i="1"/>
  <c r="AD1267" i="1"/>
  <c r="AC1267" i="1"/>
  <c r="X1267" i="1"/>
  <c r="V1267" i="1"/>
  <c r="U1267" i="1"/>
  <c r="T1267" i="1"/>
  <c r="AE1266" i="1"/>
  <c r="AD1266" i="1"/>
  <c r="AC1266" i="1"/>
  <c r="X1266" i="1"/>
  <c r="V1266" i="1"/>
  <c r="U1266" i="1"/>
  <c r="T1266" i="1"/>
  <c r="AE1265" i="1"/>
  <c r="AD1265" i="1"/>
  <c r="AC1265" i="1"/>
  <c r="X1265" i="1"/>
  <c r="V1265" i="1"/>
  <c r="U1265" i="1"/>
  <c r="T1265" i="1"/>
  <c r="AE1264" i="1"/>
  <c r="AD1264" i="1"/>
  <c r="AC1264" i="1"/>
  <c r="X1264" i="1"/>
  <c r="V1264" i="1"/>
  <c r="U1264" i="1"/>
  <c r="T1264" i="1"/>
  <c r="AE1263" i="1"/>
  <c r="AD1263" i="1"/>
  <c r="AC1263" i="1"/>
  <c r="X1263" i="1"/>
  <c r="V1263" i="1"/>
  <c r="U1263" i="1"/>
  <c r="T1263" i="1"/>
  <c r="AE1262" i="1"/>
  <c r="AD1262" i="1"/>
  <c r="AC1262" i="1"/>
  <c r="X1262" i="1"/>
  <c r="V1262" i="1"/>
  <c r="U1262" i="1"/>
  <c r="T1262" i="1"/>
  <c r="AE1261" i="1"/>
  <c r="AD1261" i="1"/>
  <c r="AC1261" i="1"/>
  <c r="X1261" i="1"/>
  <c r="V1261" i="1"/>
  <c r="U1261" i="1"/>
  <c r="T1261" i="1"/>
  <c r="AE1260" i="1"/>
  <c r="AD1260" i="1"/>
  <c r="AC1260" i="1"/>
  <c r="X1260" i="1"/>
  <c r="V1260" i="1"/>
  <c r="U1260" i="1"/>
  <c r="T1260" i="1"/>
  <c r="AE1259" i="1"/>
  <c r="AD1259" i="1"/>
  <c r="AC1259" i="1"/>
  <c r="X1259" i="1"/>
  <c r="V1259" i="1"/>
  <c r="U1259" i="1"/>
  <c r="T1259" i="1"/>
  <c r="AE1258" i="1"/>
  <c r="AD1258" i="1"/>
  <c r="AC1258" i="1"/>
  <c r="X1258" i="1"/>
  <c r="V1258" i="1"/>
  <c r="U1258" i="1"/>
  <c r="T1258" i="1"/>
  <c r="AE1257" i="1"/>
  <c r="AD1257" i="1"/>
  <c r="AC1257" i="1"/>
  <c r="X1257" i="1"/>
  <c r="V1257" i="1"/>
  <c r="U1257" i="1"/>
  <c r="T1257" i="1"/>
  <c r="AE1256" i="1"/>
  <c r="AD1256" i="1"/>
  <c r="AC1256" i="1"/>
  <c r="X1256" i="1"/>
  <c r="V1256" i="1"/>
  <c r="U1256" i="1"/>
  <c r="T1256" i="1"/>
  <c r="AE1255" i="1"/>
  <c r="AD1255" i="1"/>
  <c r="AC1255" i="1"/>
  <c r="X1255" i="1"/>
  <c r="V1255" i="1"/>
  <c r="U1255" i="1"/>
  <c r="T1255" i="1"/>
  <c r="AE1254" i="1"/>
  <c r="AD1254" i="1"/>
  <c r="AC1254" i="1"/>
  <c r="X1254" i="1"/>
  <c r="V1254" i="1"/>
  <c r="U1254" i="1"/>
  <c r="T1254" i="1"/>
  <c r="AE1253" i="1"/>
  <c r="AD1253" i="1"/>
  <c r="AC1253" i="1"/>
  <c r="X1253" i="1"/>
  <c r="V1253" i="1"/>
  <c r="U1253" i="1"/>
  <c r="T1253" i="1"/>
  <c r="AE1252" i="1"/>
  <c r="AD1252" i="1"/>
  <c r="AC1252" i="1"/>
  <c r="X1252" i="1"/>
  <c r="V1252" i="1"/>
  <c r="U1252" i="1"/>
  <c r="T1252" i="1"/>
  <c r="AE1251" i="1"/>
  <c r="AD1251" i="1"/>
  <c r="AC1251" i="1"/>
  <c r="X1251" i="1"/>
  <c r="V1251" i="1"/>
  <c r="U1251" i="1"/>
  <c r="T1251" i="1"/>
  <c r="AE1250" i="1"/>
  <c r="AD1250" i="1"/>
  <c r="AC1250" i="1"/>
  <c r="X1250" i="1"/>
  <c r="V1250" i="1"/>
  <c r="U1250" i="1"/>
  <c r="T1250" i="1"/>
  <c r="AE1249" i="1"/>
  <c r="AD1249" i="1"/>
  <c r="AC1249" i="1"/>
  <c r="X1249" i="1"/>
  <c r="V1249" i="1"/>
  <c r="U1249" i="1"/>
  <c r="T1249" i="1"/>
  <c r="AE1248" i="1"/>
  <c r="AD1248" i="1"/>
  <c r="AC1248" i="1"/>
  <c r="X1248" i="1"/>
  <c r="V1248" i="1"/>
  <c r="U1248" i="1"/>
  <c r="T1248" i="1"/>
  <c r="AE1247" i="1"/>
  <c r="AD1247" i="1"/>
  <c r="AC1247" i="1"/>
  <c r="X1247" i="1"/>
  <c r="V1247" i="1"/>
  <c r="U1247" i="1"/>
  <c r="T1247" i="1"/>
  <c r="AE1246" i="1"/>
  <c r="AD1246" i="1"/>
  <c r="AC1246" i="1"/>
  <c r="X1246" i="1"/>
  <c r="V1246" i="1"/>
  <c r="U1246" i="1"/>
  <c r="T1246" i="1"/>
  <c r="AE1245" i="1"/>
  <c r="AD1245" i="1"/>
  <c r="AC1245" i="1"/>
  <c r="X1245" i="1"/>
  <c r="V1245" i="1"/>
  <c r="U1245" i="1"/>
  <c r="T1245" i="1"/>
  <c r="AE1244" i="1"/>
  <c r="AD1244" i="1"/>
  <c r="AC1244" i="1"/>
  <c r="X1244" i="1"/>
  <c r="V1244" i="1"/>
  <c r="U1244" i="1"/>
  <c r="T1244" i="1"/>
  <c r="AE1243" i="1"/>
  <c r="AD1243" i="1"/>
  <c r="AC1243" i="1"/>
  <c r="X1243" i="1"/>
  <c r="V1243" i="1"/>
  <c r="U1243" i="1"/>
  <c r="T1243" i="1"/>
  <c r="AE1242" i="1"/>
  <c r="AD1242" i="1"/>
  <c r="AC1242" i="1"/>
  <c r="X1242" i="1"/>
  <c r="V1242" i="1"/>
  <c r="U1242" i="1"/>
  <c r="T1242" i="1"/>
  <c r="AE1241" i="1"/>
  <c r="AD1241" i="1"/>
  <c r="AC1241" i="1"/>
  <c r="X1241" i="1"/>
  <c r="V1241" i="1"/>
  <c r="U1241" i="1"/>
  <c r="T1241" i="1"/>
  <c r="AE1240" i="1"/>
  <c r="AD1240" i="1"/>
  <c r="AC1240" i="1"/>
  <c r="X1240" i="1"/>
  <c r="V1240" i="1"/>
  <c r="U1240" i="1"/>
  <c r="T1240" i="1"/>
  <c r="AE1239" i="1"/>
  <c r="AD1239" i="1"/>
  <c r="AC1239" i="1"/>
  <c r="X1239" i="1"/>
  <c r="V1239" i="1"/>
  <c r="U1239" i="1"/>
  <c r="T1239" i="1"/>
  <c r="AE1238" i="1"/>
  <c r="AD1238" i="1"/>
  <c r="AC1238" i="1"/>
  <c r="X1238" i="1"/>
  <c r="V1238" i="1"/>
  <c r="U1238" i="1"/>
  <c r="T1238" i="1"/>
  <c r="AE1237" i="1"/>
  <c r="AD1237" i="1"/>
  <c r="AC1237" i="1"/>
  <c r="X1237" i="1"/>
  <c r="V1237" i="1"/>
  <c r="U1237" i="1"/>
  <c r="T1237" i="1"/>
  <c r="AE1236" i="1"/>
  <c r="AD1236" i="1"/>
  <c r="AC1236" i="1"/>
  <c r="X1236" i="1"/>
  <c r="V1236" i="1"/>
  <c r="U1236" i="1"/>
  <c r="T1236" i="1"/>
  <c r="AE1235" i="1"/>
  <c r="AD1235" i="1"/>
  <c r="AC1235" i="1"/>
  <c r="X1235" i="1"/>
  <c r="V1235" i="1"/>
  <c r="U1235" i="1"/>
  <c r="T1235" i="1"/>
  <c r="AE1234" i="1"/>
  <c r="AD1234" i="1"/>
  <c r="AC1234" i="1"/>
  <c r="X1234" i="1"/>
  <c r="V1234" i="1"/>
  <c r="U1234" i="1"/>
  <c r="T1234" i="1"/>
  <c r="AE1233" i="1"/>
  <c r="AD1233" i="1"/>
  <c r="AC1233" i="1"/>
  <c r="X1233" i="1"/>
  <c r="V1233" i="1"/>
  <c r="U1233" i="1"/>
  <c r="T1233" i="1"/>
  <c r="AE1232" i="1"/>
  <c r="AD1232" i="1"/>
  <c r="AC1232" i="1"/>
  <c r="X1232" i="1"/>
  <c r="V1232" i="1"/>
  <c r="U1232" i="1"/>
  <c r="T1232" i="1"/>
  <c r="AE1231" i="1"/>
  <c r="AD1231" i="1"/>
  <c r="AC1231" i="1"/>
  <c r="X1231" i="1"/>
  <c r="V1231" i="1"/>
  <c r="U1231" i="1"/>
  <c r="T1231" i="1"/>
  <c r="AE1230" i="1"/>
  <c r="AD1230" i="1"/>
  <c r="AC1230" i="1"/>
  <c r="X1230" i="1"/>
  <c r="V1230" i="1"/>
  <c r="U1230" i="1"/>
  <c r="T1230" i="1"/>
  <c r="AE1229" i="1"/>
  <c r="AD1229" i="1"/>
  <c r="AC1229" i="1"/>
  <c r="X1229" i="1"/>
  <c r="V1229" i="1"/>
  <c r="U1229" i="1"/>
  <c r="T1229" i="1"/>
  <c r="AE1228" i="1"/>
  <c r="AD1228" i="1"/>
  <c r="AC1228" i="1"/>
  <c r="X1228" i="1"/>
  <c r="V1228" i="1"/>
  <c r="U1228" i="1"/>
  <c r="T1228" i="1"/>
  <c r="AE1227" i="1"/>
  <c r="AD1227" i="1"/>
  <c r="AC1227" i="1"/>
  <c r="X1227" i="1"/>
  <c r="V1227" i="1"/>
  <c r="U1227" i="1"/>
  <c r="T1227" i="1"/>
  <c r="AE1226" i="1"/>
  <c r="AD1226" i="1"/>
  <c r="AC1226" i="1"/>
  <c r="X1226" i="1"/>
  <c r="V1226" i="1"/>
  <c r="U1226" i="1"/>
  <c r="T1226" i="1"/>
  <c r="AE1225" i="1"/>
  <c r="AD1225" i="1"/>
  <c r="AC1225" i="1"/>
  <c r="X1225" i="1"/>
  <c r="V1225" i="1"/>
  <c r="U1225" i="1"/>
  <c r="T1225" i="1"/>
  <c r="AE1224" i="1"/>
  <c r="AD1224" i="1"/>
  <c r="AC1224" i="1"/>
  <c r="X1224" i="1"/>
  <c r="V1224" i="1"/>
  <c r="U1224" i="1"/>
  <c r="T1224" i="1"/>
  <c r="AE1223" i="1"/>
  <c r="AD1223" i="1"/>
  <c r="AC1223" i="1"/>
  <c r="X1223" i="1"/>
  <c r="V1223" i="1"/>
  <c r="U1223" i="1"/>
  <c r="T1223" i="1"/>
  <c r="AE1222" i="1"/>
  <c r="AD1222" i="1"/>
  <c r="AC1222" i="1"/>
  <c r="X1222" i="1"/>
  <c r="V1222" i="1"/>
  <c r="U1222" i="1"/>
  <c r="T1222" i="1"/>
  <c r="AE1221" i="1"/>
  <c r="AD1221" i="1"/>
  <c r="AC1221" i="1"/>
  <c r="X1221" i="1"/>
  <c r="V1221" i="1"/>
  <c r="U1221" i="1"/>
  <c r="T1221" i="1"/>
  <c r="AE1220" i="1"/>
  <c r="AD1220" i="1"/>
  <c r="AC1220" i="1"/>
  <c r="X1220" i="1"/>
  <c r="V1220" i="1"/>
  <c r="U1220" i="1"/>
  <c r="T1220" i="1"/>
  <c r="AE1219" i="1"/>
  <c r="AD1219" i="1"/>
  <c r="AC1219" i="1"/>
  <c r="X1219" i="1"/>
  <c r="V1219" i="1"/>
  <c r="U1219" i="1"/>
  <c r="T1219" i="1"/>
  <c r="AE1218" i="1"/>
  <c r="AD1218" i="1"/>
  <c r="AC1218" i="1"/>
  <c r="X1218" i="1"/>
  <c r="V1218" i="1"/>
  <c r="U1218" i="1"/>
  <c r="T1218" i="1"/>
  <c r="AE1217" i="1"/>
  <c r="AD1217" i="1"/>
  <c r="AC1217" i="1"/>
  <c r="X1217" i="1"/>
  <c r="V1217" i="1"/>
  <c r="U1217" i="1"/>
  <c r="T1217" i="1"/>
  <c r="AE1216" i="1"/>
  <c r="AD1216" i="1"/>
  <c r="AC1216" i="1"/>
  <c r="X1216" i="1"/>
  <c r="V1216" i="1"/>
  <c r="U1216" i="1"/>
  <c r="T1216" i="1"/>
  <c r="AE1215" i="1"/>
  <c r="AD1215" i="1"/>
  <c r="AC1215" i="1"/>
  <c r="X1215" i="1"/>
  <c r="V1215" i="1"/>
  <c r="U1215" i="1"/>
  <c r="T1215" i="1"/>
  <c r="AE1214" i="1"/>
  <c r="AD1214" i="1"/>
  <c r="AC1214" i="1"/>
  <c r="X1214" i="1"/>
  <c r="V1214" i="1"/>
  <c r="U1214" i="1"/>
  <c r="T1214" i="1"/>
  <c r="AE1213" i="1"/>
  <c r="AD1213" i="1"/>
  <c r="AC1213" i="1"/>
  <c r="X1213" i="1"/>
  <c r="V1213" i="1"/>
  <c r="U1213" i="1"/>
  <c r="T1213" i="1"/>
  <c r="AE1212" i="1"/>
  <c r="AD1212" i="1"/>
  <c r="AC1212" i="1"/>
  <c r="X1212" i="1"/>
  <c r="V1212" i="1"/>
  <c r="U1212" i="1"/>
  <c r="T1212" i="1"/>
  <c r="AE1211" i="1"/>
  <c r="AD1211" i="1"/>
  <c r="AC1211" i="1"/>
  <c r="X1211" i="1"/>
  <c r="V1211" i="1"/>
  <c r="U1211" i="1"/>
  <c r="T1211" i="1"/>
  <c r="AE1210" i="1"/>
  <c r="AD1210" i="1"/>
  <c r="AC1210" i="1"/>
  <c r="X1210" i="1"/>
  <c r="V1210" i="1"/>
  <c r="U1210" i="1"/>
  <c r="T1210" i="1"/>
  <c r="AE1209" i="1"/>
  <c r="AD1209" i="1"/>
  <c r="AC1209" i="1"/>
  <c r="X1209" i="1"/>
  <c r="V1209" i="1"/>
  <c r="U1209" i="1"/>
  <c r="T1209" i="1"/>
  <c r="AE1208" i="1"/>
  <c r="AD1208" i="1"/>
  <c r="AC1208" i="1"/>
  <c r="X1208" i="1"/>
  <c r="V1208" i="1"/>
  <c r="U1208" i="1"/>
  <c r="T1208" i="1"/>
  <c r="AE1207" i="1"/>
  <c r="AD1207" i="1"/>
  <c r="AC1207" i="1"/>
  <c r="X1207" i="1"/>
  <c r="V1207" i="1"/>
  <c r="U1207" i="1"/>
  <c r="T1207" i="1"/>
  <c r="AE1206" i="1"/>
  <c r="AD1206" i="1"/>
  <c r="AC1206" i="1"/>
  <c r="X1206" i="1"/>
  <c r="V1206" i="1"/>
  <c r="U1206" i="1"/>
  <c r="T1206" i="1"/>
  <c r="AE1205" i="1"/>
  <c r="AD1205" i="1"/>
  <c r="AC1205" i="1"/>
  <c r="X1205" i="1"/>
  <c r="V1205" i="1"/>
  <c r="U1205" i="1"/>
  <c r="T1205" i="1"/>
  <c r="AE1204" i="1"/>
  <c r="AD1204" i="1"/>
  <c r="AC1204" i="1"/>
  <c r="X1204" i="1"/>
  <c r="V1204" i="1"/>
  <c r="U1204" i="1"/>
  <c r="T1204" i="1"/>
  <c r="AE1203" i="1"/>
  <c r="AD1203" i="1"/>
  <c r="AC1203" i="1"/>
  <c r="X1203" i="1"/>
  <c r="V1203" i="1"/>
  <c r="U1203" i="1"/>
  <c r="T1203" i="1"/>
  <c r="AE1202" i="1"/>
  <c r="AD1202" i="1"/>
  <c r="AC1202" i="1"/>
  <c r="X1202" i="1"/>
  <c r="V1202" i="1"/>
  <c r="U1202" i="1"/>
  <c r="T1202" i="1"/>
  <c r="AE1201" i="1"/>
  <c r="AD1201" i="1"/>
  <c r="AC1201" i="1"/>
  <c r="X1201" i="1"/>
  <c r="V1201" i="1"/>
  <c r="U1201" i="1"/>
  <c r="T1201" i="1"/>
  <c r="AE1200" i="1"/>
  <c r="AD1200" i="1"/>
  <c r="AC1200" i="1"/>
  <c r="X1200" i="1"/>
  <c r="V1200" i="1"/>
  <c r="U1200" i="1"/>
  <c r="T1200" i="1"/>
  <c r="AE1199" i="1"/>
  <c r="AD1199" i="1"/>
  <c r="AC1199" i="1"/>
  <c r="X1199" i="1"/>
  <c r="V1199" i="1"/>
  <c r="U1199" i="1"/>
  <c r="T1199" i="1"/>
  <c r="AE1198" i="1"/>
  <c r="AD1198" i="1"/>
  <c r="AC1198" i="1"/>
  <c r="X1198" i="1"/>
  <c r="V1198" i="1"/>
  <c r="U1198" i="1"/>
  <c r="T1198" i="1"/>
  <c r="AE1197" i="1"/>
  <c r="AD1197" i="1"/>
  <c r="AC1197" i="1"/>
  <c r="X1197" i="1"/>
  <c r="V1197" i="1"/>
  <c r="U1197" i="1"/>
  <c r="T1197" i="1"/>
  <c r="AE1196" i="1"/>
  <c r="AD1196" i="1"/>
  <c r="AC1196" i="1"/>
  <c r="X1196" i="1"/>
  <c r="V1196" i="1"/>
  <c r="U1196" i="1"/>
  <c r="T1196" i="1"/>
  <c r="AE1195" i="1"/>
  <c r="AD1195" i="1"/>
  <c r="AC1195" i="1"/>
  <c r="X1195" i="1"/>
  <c r="V1195" i="1"/>
  <c r="U1195" i="1"/>
  <c r="T1195" i="1"/>
  <c r="AE1194" i="1"/>
  <c r="AD1194" i="1"/>
  <c r="AC1194" i="1"/>
  <c r="X1194" i="1"/>
  <c r="V1194" i="1"/>
  <c r="U1194" i="1"/>
  <c r="T1194" i="1"/>
  <c r="AE1193" i="1"/>
  <c r="AD1193" i="1"/>
  <c r="AC1193" i="1"/>
  <c r="X1193" i="1"/>
  <c r="V1193" i="1"/>
  <c r="U1193" i="1"/>
  <c r="T1193" i="1"/>
  <c r="AE1192" i="1"/>
  <c r="AD1192" i="1"/>
  <c r="AC1192" i="1"/>
  <c r="X1192" i="1"/>
  <c r="V1192" i="1"/>
  <c r="U1192" i="1"/>
  <c r="T1192" i="1"/>
  <c r="AE1191" i="1"/>
  <c r="AD1191" i="1"/>
  <c r="AC1191" i="1"/>
  <c r="X1191" i="1"/>
  <c r="V1191" i="1"/>
  <c r="U1191" i="1"/>
  <c r="T1191" i="1"/>
  <c r="AE1190" i="1"/>
  <c r="AD1190" i="1"/>
  <c r="AC1190" i="1"/>
  <c r="X1190" i="1"/>
  <c r="V1190" i="1"/>
  <c r="U1190" i="1"/>
  <c r="T1190" i="1"/>
  <c r="AE1189" i="1"/>
  <c r="AD1189" i="1"/>
  <c r="AC1189" i="1"/>
  <c r="X1189" i="1"/>
  <c r="V1189" i="1"/>
  <c r="U1189" i="1"/>
  <c r="T1189" i="1"/>
  <c r="AE1188" i="1"/>
  <c r="AD1188" i="1"/>
  <c r="AC1188" i="1"/>
  <c r="X1188" i="1"/>
  <c r="V1188" i="1"/>
  <c r="U1188" i="1"/>
  <c r="T1188" i="1"/>
  <c r="AE1187" i="1"/>
  <c r="AD1187" i="1"/>
  <c r="AC1187" i="1"/>
  <c r="X1187" i="1"/>
  <c r="V1187" i="1"/>
  <c r="U1187" i="1"/>
  <c r="T1187" i="1"/>
  <c r="AE1186" i="1"/>
  <c r="AD1186" i="1"/>
  <c r="AC1186" i="1"/>
  <c r="X1186" i="1"/>
  <c r="V1186" i="1"/>
  <c r="U1186" i="1"/>
  <c r="T1186" i="1"/>
  <c r="AE1185" i="1"/>
  <c r="AD1185" i="1"/>
  <c r="AC1185" i="1"/>
  <c r="X1185" i="1"/>
  <c r="V1185" i="1"/>
  <c r="U1185" i="1"/>
  <c r="T1185" i="1"/>
  <c r="AE1184" i="1"/>
  <c r="AD1184" i="1"/>
  <c r="AC1184" i="1"/>
  <c r="X1184" i="1"/>
  <c r="V1184" i="1"/>
  <c r="U1184" i="1"/>
  <c r="T1184" i="1"/>
  <c r="AE1183" i="1"/>
  <c r="AD1183" i="1"/>
  <c r="AC1183" i="1"/>
  <c r="X1183" i="1"/>
  <c r="V1183" i="1"/>
  <c r="U1183" i="1"/>
  <c r="T1183" i="1"/>
  <c r="AE1182" i="1"/>
  <c r="AD1182" i="1"/>
  <c r="AC1182" i="1"/>
  <c r="X1182" i="1"/>
  <c r="V1182" i="1"/>
  <c r="U1182" i="1"/>
  <c r="T1182" i="1"/>
  <c r="AE1181" i="1"/>
  <c r="AD1181" i="1"/>
  <c r="AC1181" i="1"/>
  <c r="X1181" i="1"/>
  <c r="V1181" i="1"/>
  <c r="U1181" i="1"/>
  <c r="T1181" i="1"/>
  <c r="AE1180" i="1"/>
  <c r="AD1180" i="1"/>
  <c r="AC1180" i="1"/>
  <c r="X1180" i="1"/>
  <c r="V1180" i="1"/>
  <c r="U1180" i="1"/>
  <c r="T1180" i="1"/>
  <c r="AE1179" i="1"/>
  <c r="AD1179" i="1"/>
  <c r="AC1179" i="1"/>
  <c r="X1179" i="1"/>
  <c r="V1179" i="1"/>
  <c r="U1179" i="1"/>
  <c r="T1179" i="1"/>
  <c r="AE1178" i="1"/>
  <c r="AD1178" i="1"/>
  <c r="AC1178" i="1"/>
  <c r="X1178" i="1"/>
  <c r="V1178" i="1"/>
  <c r="U1178" i="1"/>
  <c r="T1178" i="1"/>
  <c r="AE1177" i="1"/>
  <c r="AD1177" i="1"/>
  <c r="AC1177" i="1"/>
  <c r="X1177" i="1"/>
  <c r="V1177" i="1"/>
  <c r="U1177" i="1"/>
  <c r="T1177" i="1"/>
  <c r="AE1176" i="1"/>
  <c r="AD1176" i="1"/>
  <c r="AC1176" i="1"/>
  <c r="X1176" i="1"/>
  <c r="V1176" i="1"/>
  <c r="U1176" i="1"/>
  <c r="T1176" i="1"/>
  <c r="AE1175" i="1"/>
  <c r="AD1175" i="1"/>
  <c r="AC1175" i="1"/>
  <c r="X1175" i="1"/>
  <c r="V1175" i="1"/>
  <c r="U1175" i="1"/>
  <c r="T1175" i="1"/>
  <c r="AE1174" i="1"/>
  <c r="AD1174" i="1"/>
  <c r="AC1174" i="1"/>
  <c r="X1174" i="1"/>
  <c r="V1174" i="1"/>
  <c r="U1174" i="1"/>
  <c r="T1174" i="1"/>
  <c r="AE1173" i="1"/>
  <c r="AD1173" i="1"/>
  <c r="AC1173" i="1"/>
  <c r="X1173" i="1"/>
  <c r="V1173" i="1"/>
  <c r="U1173" i="1"/>
  <c r="T1173" i="1"/>
  <c r="AE1172" i="1"/>
  <c r="AD1172" i="1"/>
  <c r="AC1172" i="1"/>
  <c r="X1172" i="1"/>
  <c r="V1172" i="1"/>
  <c r="U1172" i="1"/>
  <c r="T1172" i="1"/>
  <c r="AE1171" i="1"/>
  <c r="AD1171" i="1"/>
  <c r="AC1171" i="1"/>
  <c r="X1171" i="1"/>
  <c r="V1171" i="1"/>
  <c r="U1171" i="1"/>
  <c r="T1171" i="1"/>
  <c r="AE1170" i="1"/>
  <c r="AD1170" i="1"/>
  <c r="AC1170" i="1"/>
  <c r="X1170" i="1"/>
  <c r="V1170" i="1"/>
  <c r="U1170" i="1"/>
  <c r="T1170" i="1"/>
  <c r="AE1169" i="1"/>
  <c r="AD1169" i="1"/>
  <c r="AC1169" i="1"/>
  <c r="X1169" i="1"/>
  <c r="V1169" i="1"/>
  <c r="U1169" i="1"/>
  <c r="T1169" i="1"/>
  <c r="AE1168" i="1"/>
  <c r="AD1168" i="1"/>
  <c r="AC1168" i="1"/>
  <c r="X1168" i="1"/>
  <c r="V1168" i="1"/>
  <c r="U1168" i="1"/>
  <c r="T1168" i="1"/>
  <c r="AE1167" i="1"/>
  <c r="AD1167" i="1"/>
  <c r="AC1167" i="1"/>
  <c r="X1167" i="1"/>
  <c r="V1167" i="1"/>
  <c r="U1167" i="1"/>
  <c r="T1167" i="1"/>
  <c r="AE1166" i="1"/>
  <c r="AD1166" i="1"/>
  <c r="AC1166" i="1"/>
  <c r="X1166" i="1"/>
  <c r="V1166" i="1"/>
  <c r="U1166" i="1"/>
  <c r="T1166" i="1"/>
  <c r="AE1165" i="1"/>
  <c r="AD1165" i="1"/>
  <c r="AC1165" i="1"/>
  <c r="X1165" i="1"/>
  <c r="V1165" i="1"/>
  <c r="U1165" i="1"/>
  <c r="T1165" i="1"/>
  <c r="AE1164" i="1"/>
  <c r="AD1164" i="1"/>
  <c r="AC1164" i="1"/>
  <c r="X1164" i="1"/>
  <c r="V1164" i="1"/>
  <c r="U1164" i="1"/>
  <c r="T1164" i="1"/>
  <c r="AE1163" i="1"/>
  <c r="AD1163" i="1"/>
  <c r="AC1163" i="1"/>
  <c r="X1163" i="1"/>
  <c r="V1163" i="1"/>
  <c r="U1163" i="1"/>
  <c r="T1163" i="1"/>
  <c r="AE1162" i="1"/>
  <c r="AD1162" i="1"/>
  <c r="AC1162" i="1"/>
  <c r="X1162" i="1"/>
  <c r="V1162" i="1"/>
  <c r="U1162" i="1"/>
  <c r="T1162" i="1"/>
  <c r="AE1161" i="1"/>
  <c r="AD1161" i="1"/>
  <c r="AC1161" i="1"/>
  <c r="X1161" i="1"/>
  <c r="V1161" i="1"/>
  <c r="U1161" i="1"/>
  <c r="T1161" i="1"/>
  <c r="AE1160" i="1"/>
  <c r="AD1160" i="1"/>
  <c r="AC1160" i="1"/>
  <c r="X1160" i="1"/>
  <c r="V1160" i="1"/>
  <c r="U1160" i="1"/>
  <c r="T1160" i="1"/>
  <c r="AE1159" i="1"/>
  <c r="AD1159" i="1"/>
  <c r="AC1159" i="1"/>
  <c r="X1159" i="1"/>
  <c r="V1159" i="1"/>
  <c r="U1159" i="1"/>
  <c r="T1159" i="1"/>
  <c r="AE1158" i="1"/>
  <c r="AD1158" i="1"/>
  <c r="AC1158" i="1"/>
  <c r="X1158" i="1"/>
  <c r="V1158" i="1"/>
  <c r="U1158" i="1"/>
  <c r="T1158" i="1"/>
  <c r="AE1157" i="1"/>
  <c r="AD1157" i="1"/>
  <c r="AC1157" i="1"/>
  <c r="X1157" i="1"/>
  <c r="V1157" i="1"/>
  <c r="U1157" i="1"/>
  <c r="T1157" i="1"/>
  <c r="AE1156" i="1"/>
  <c r="AD1156" i="1"/>
  <c r="AC1156" i="1"/>
  <c r="X1156" i="1"/>
  <c r="V1156" i="1"/>
  <c r="U1156" i="1"/>
  <c r="T1156" i="1"/>
  <c r="AE1155" i="1"/>
  <c r="AD1155" i="1"/>
  <c r="AC1155" i="1"/>
  <c r="X1155" i="1"/>
  <c r="V1155" i="1"/>
  <c r="U1155" i="1"/>
  <c r="T1155" i="1"/>
  <c r="AE1154" i="1"/>
  <c r="AD1154" i="1"/>
  <c r="AC1154" i="1"/>
  <c r="X1154" i="1"/>
  <c r="V1154" i="1"/>
  <c r="U1154" i="1"/>
  <c r="T1154" i="1"/>
  <c r="AE1153" i="1"/>
  <c r="AD1153" i="1"/>
  <c r="AC1153" i="1"/>
  <c r="X1153" i="1"/>
  <c r="V1153" i="1"/>
  <c r="U1153" i="1"/>
  <c r="T1153" i="1"/>
  <c r="AE1152" i="1"/>
  <c r="AD1152" i="1"/>
  <c r="AC1152" i="1"/>
  <c r="X1152" i="1"/>
  <c r="V1152" i="1"/>
  <c r="U1152" i="1"/>
  <c r="T1152" i="1"/>
  <c r="AE1151" i="1"/>
  <c r="AD1151" i="1"/>
  <c r="AC1151" i="1"/>
  <c r="X1151" i="1"/>
  <c r="V1151" i="1"/>
  <c r="U1151" i="1"/>
  <c r="T1151" i="1"/>
  <c r="AE1150" i="1"/>
  <c r="AD1150" i="1"/>
  <c r="AC1150" i="1"/>
  <c r="X1150" i="1"/>
  <c r="V1150" i="1"/>
  <c r="U1150" i="1"/>
  <c r="T1150" i="1"/>
  <c r="AE1149" i="1"/>
  <c r="AD1149" i="1"/>
  <c r="AC1149" i="1"/>
  <c r="X1149" i="1"/>
  <c r="V1149" i="1"/>
  <c r="U1149" i="1"/>
  <c r="T1149" i="1"/>
  <c r="AE1148" i="1"/>
  <c r="AD1148" i="1"/>
  <c r="AC1148" i="1"/>
  <c r="X1148" i="1"/>
  <c r="V1148" i="1"/>
  <c r="U1148" i="1"/>
  <c r="T1148" i="1"/>
  <c r="AE1147" i="1"/>
  <c r="AD1147" i="1"/>
  <c r="AC1147" i="1"/>
  <c r="X1147" i="1"/>
  <c r="V1147" i="1"/>
  <c r="U1147" i="1"/>
  <c r="T1147" i="1"/>
  <c r="AE1146" i="1"/>
  <c r="AD1146" i="1"/>
  <c r="AC1146" i="1"/>
  <c r="X1146" i="1"/>
  <c r="V1146" i="1"/>
  <c r="U1146" i="1"/>
  <c r="T1146" i="1"/>
  <c r="AE1145" i="1"/>
  <c r="AD1145" i="1"/>
  <c r="AC1145" i="1"/>
  <c r="X1145" i="1"/>
  <c r="V1145" i="1"/>
  <c r="U1145" i="1"/>
  <c r="T1145" i="1"/>
  <c r="AE1144" i="1"/>
  <c r="AD1144" i="1"/>
  <c r="AC1144" i="1"/>
  <c r="X1144" i="1"/>
  <c r="V1144" i="1"/>
  <c r="U1144" i="1"/>
  <c r="T1144" i="1"/>
  <c r="AE1143" i="1"/>
  <c r="AD1143" i="1"/>
  <c r="AC1143" i="1"/>
  <c r="X1143" i="1"/>
  <c r="V1143" i="1"/>
  <c r="U1143" i="1"/>
  <c r="T1143" i="1"/>
  <c r="AE1142" i="1"/>
  <c r="AD1142" i="1"/>
  <c r="AC1142" i="1"/>
  <c r="X1142" i="1"/>
  <c r="V1142" i="1"/>
  <c r="U1142" i="1"/>
  <c r="T1142" i="1"/>
  <c r="AE1141" i="1"/>
  <c r="AD1141" i="1"/>
  <c r="AC1141" i="1"/>
  <c r="X1141" i="1"/>
  <c r="V1141" i="1"/>
  <c r="U1141" i="1"/>
  <c r="T1141" i="1"/>
  <c r="AE1140" i="1"/>
  <c r="AD1140" i="1"/>
  <c r="AC1140" i="1"/>
  <c r="X1140" i="1"/>
  <c r="V1140" i="1"/>
  <c r="U1140" i="1"/>
  <c r="T1140" i="1"/>
  <c r="AE1139" i="1"/>
  <c r="AD1139" i="1"/>
  <c r="AC1139" i="1"/>
  <c r="X1139" i="1"/>
  <c r="V1139" i="1"/>
  <c r="U1139" i="1"/>
  <c r="T1139" i="1"/>
  <c r="AE1138" i="1"/>
  <c r="AD1138" i="1"/>
  <c r="AC1138" i="1"/>
  <c r="X1138" i="1"/>
  <c r="V1138" i="1"/>
  <c r="U1138" i="1"/>
  <c r="T1138" i="1"/>
  <c r="AE1137" i="1"/>
  <c r="AD1137" i="1"/>
  <c r="AC1137" i="1"/>
  <c r="X1137" i="1"/>
  <c r="V1137" i="1"/>
  <c r="U1137" i="1"/>
  <c r="T1137" i="1"/>
  <c r="AE1136" i="1"/>
  <c r="AD1136" i="1"/>
  <c r="AC1136" i="1"/>
  <c r="X1136" i="1"/>
  <c r="V1136" i="1"/>
  <c r="U1136" i="1"/>
  <c r="T1136" i="1"/>
  <c r="AE1135" i="1"/>
  <c r="AD1135" i="1"/>
  <c r="AC1135" i="1"/>
  <c r="X1135" i="1"/>
  <c r="V1135" i="1"/>
  <c r="U1135" i="1"/>
  <c r="T1135" i="1"/>
  <c r="AE1134" i="1"/>
  <c r="AD1134" i="1"/>
  <c r="AC1134" i="1"/>
  <c r="X1134" i="1"/>
  <c r="V1134" i="1"/>
  <c r="U1134" i="1"/>
  <c r="T1134" i="1"/>
  <c r="AE1133" i="1"/>
  <c r="AD1133" i="1"/>
  <c r="AC1133" i="1"/>
  <c r="X1133" i="1"/>
  <c r="V1133" i="1"/>
  <c r="U1133" i="1"/>
  <c r="T1133" i="1"/>
  <c r="AE1132" i="1"/>
  <c r="AD1132" i="1"/>
  <c r="AC1132" i="1"/>
  <c r="X1132" i="1"/>
  <c r="V1132" i="1"/>
  <c r="U1132" i="1"/>
  <c r="T1132" i="1"/>
  <c r="AE1131" i="1"/>
  <c r="AD1131" i="1"/>
  <c r="AC1131" i="1"/>
  <c r="X1131" i="1"/>
  <c r="V1131" i="1"/>
  <c r="U1131" i="1"/>
  <c r="T1131" i="1"/>
  <c r="AE1130" i="1"/>
  <c r="AD1130" i="1"/>
  <c r="AC1130" i="1"/>
  <c r="X1130" i="1"/>
  <c r="V1130" i="1"/>
  <c r="U1130" i="1"/>
  <c r="T1130" i="1"/>
  <c r="AE1129" i="1"/>
  <c r="AD1129" i="1"/>
  <c r="AC1129" i="1"/>
  <c r="X1129" i="1"/>
  <c r="V1129" i="1"/>
  <c r="U1129" i="1"/>
  <c r="T1129" i="1"/>
  <c r="AE1128" i="1"/>
  <c r="AD1128" i="1"/>
  <c r="AC1128" i="1"/>
  <c r="X1128" i="1"/>
  <c r="V1128" i="1"/>
  <c r="U1128" i="1"/>
  <c r="T1128" i="1"/>
  <c r="AE1127" i="1"/>
  <c r="AD1127" i="1"/>
  <c r="AC1127" i="1"/>
  <c r="X1127" i="1"/>
  <c r="V1127" i="1"/>
  <c r="U1127" i="1"/>
  <c r="T1127" i="1"/>
  <c r="AE1126" i="1"/>
  <c r="AD1126" i="1"/>
  <c r="AC1126" i="1"/>
  <c r="X1126" i="1"/>
  <c r="V1126" i="1"/>
  <c r="U1126" i="1"/>
  <c r="T1126" i="1"/>
  <c r="AE1125" i="1"/>
  <c r="AD1125" i="1"/>
  <c r="AC1125" i="1"/>
  <c r="X1125" i="1"/>
  <c r="V1125" i="1"/>
  <c r="U1125" i="1"/>
  <c r="T1125" i="1"/>
  <c r="AE1124" i="1"/>
  <c r="AD1124" i="1"/>
  <c r="AC1124" i="1"/>
  <c r="X1124" i="1"/>
  <c r="V1124" i="1"/>
  <c r="U1124" i="1"/>
  <c r="T1124" i="1"/>
  <c r="AE1123" i="1"/>
  <c r="AD1123" i="1"/>
  <c r="AC1123" i="1"/>
  <c r="X1123" i="1"/>
  <c r="V1123" i="1"/>
  <c r="U1123" i="1"/>
  <c r="T1123" i="1"/>
  <c r="AE1122" i="1"/>
  <c r="AD1122" i="1"/>
  <c r="AC1122" i="1"/>
  <c r="X1122" i="1"/>
  <c r="V1122" i="1"/>
  <c r="U1122" i="1"/>
  <c r="T1122" i="1"/>
  <c r="AE1121" i="1"/>
  <c r="AD1121" i="1"/>
  <c r="AC1121" i="1"/>
  <c r="X1121" i="1"/>
  <c r="V1121" i="1"/>
  <c r="U1121" i="1"/>
  <c r="T1121" i="1"/>
  <c r="AE1120" i="1"/>
  <c r="AD1120" i="1"/>
  <c r="AC1120" i="1"/>
  <c r="X1120" i="1"/>
  <c r="V1120" i="1"/>
  <c r="U1120" i="1"/>
  <c r="T1120" i="1"/>
  <c r="AE1119" i="1"/>
  <c r="AD1119" i="1"/>
  <c r="AC1119" i="1"/>
  <c r="X1119" i="1"/>
  <c r="V1119" i="1"/>
  <c r="U1119" i="1"/>
  <c r="T1119" i="1"/>
  <c r="AE1118" i="1"/>
  <c r="AD1118" i="1"/>
  <c r="AC1118" i="1"/>
  <c r="X1118" i="1"/>
  <c r="V1118" i="1"/>
  <c r="U1118" i="1"/>
  <c r="T1118" i="1"/>
  <c r="AE1117" i="1"/>
  <c r="AD1117" i="1"/>
  <c r="AC1117" i="1"/>
  <c r="X1117" i="1"/>
  <c r="V1117" i="1"/>
  <c r="U1117" i="1"/>
  <c r="T1117" i="1"/>
  <c r="AE1116" i="1"/>
  <c r="AD1116" i="1"/>
  <c r="AC1116" i="1"/>
  <c r="X1116" i="1"/>
  <c r="V1116" i="1"/>
  <c r="U1116" i="1"/>
  <c r="T1116" i="1"/>
  <c r="AE1115" i="1"/>
  <c r="AD1115" i="1"/>
  <c r="AC1115" i="1"/>
  <c r="X1115" i="1"/>
  <c r="V1115" i="1"/>
  <c r="U1115" i="1"/>
  <c r="T1115" i="1"/>
  <c r="AE1114" i="1"/>
  <c r="AD1114" i="1"/>
  <c r="AC1114" i="1"/>
  <c r="X1114" i="1"/>
  <c r="V1114" i="1"/>
  <c r="U1114" i="1"/>
  <c r="T1114" i="1"/>
  <c r="AE1113" i="1"/>
  <c r="AD1113" i="1"/>
  <c r="AC1113" i="1"/>
  <c r="X1113" i="1"/>
  <c r="V1113" i="1"/>
  <c r="U1113" i="1"/>
  <c r="T1113" i="1"/>
  <c r="AE1112" i="1"/>
  <c r="AD1112" i="1"/>
  <c r="AC1112" i="1"/>
  <c r="X1112" i="1"/>
  <c r="V1112" i="1"/>
  <c r="U1112" i="1"/>
  <c r="T1112" i="1"/>
  <c r="AE1111" i="1"/>
  <c r="AD1111" i="1"/>
  <c r="AC1111" i="1"/>
  <c r="X1111" i="1"/>
  <c r="V1111" i="1"/>
  <c r="U1111" i="1"/>
  <c r="T1111" i="1"/>
  <c r="AE1110" i="1"/>
  <c r="AD1110" i="1"/>
  <c r="AC1110" i="1"/>
  <c r="X1110" i="1"/>
  <c r="V1110" i="1"/>
  <c r="U1110" i="1"/>
  <c r="T1110" i="1"/>
  <c r="AE1109" i="1"/>
  <c r="AD1109" i="1"/>
  <c r="AC1109" i="1"/>
  <c r="X1109" i="1"/>
  <c r="V1109" i="1"/>
  <c r="U1109" i="1"/>
  <c r="T1109" i="1"/>
  <c r="AE1108" i="1"/>
  <c r="AD1108" i="1"/>
  <c r="AC1108" i="1"/>
  <c r="X1108" i="1"/>
  <c r="V1108" i="1"/>
  <c r="U1108" i="1"/>
  <c r="T1108" i="1"/>
  <c r="AE1107" i="1"/>
  <c r="AD1107" i="1"/>
  <c r="AC1107" i="1"/>
  <c r="X1107" i="1"/>
  <c r="V1107" i="1"/>
  <c r="U1107" i="1"/>
  <c r="T1107" i="1"/>
  <c r="AE1106" i="1"/>
  <c r="AD1106" i="1"/>
  <c r="AC1106" i="1"/>
  <c r="X1106" i="1"/>
  <c r="V1106" i="1"/>
  <c r="U1106" i="1"/>
  <c r="T1106" i="1"/>
  <c r="AE1105" i="1"/>
  <c r="AD1105" i="1"/>
  <c r="AC1105" i="1"/>
  <c r="X1105" i="1"/>
  <c r="V1105" i="1"/>
  <c r="U1105" i="1"/>
  <c r="T1105" i="1"/>
  <c r="AE1104" i="1"/>
  <c r="AD1104" i="1"/>
  <c r="AC1104" i="1"/>
  <c r="X1104" i="1"/>
  <c r="V1104" i="1"/>
  <c r="U1104" i="1"/>
  <c r="T1104" i="1"/>
  <c r="AE1103" i="1"/>
  <c r="AD1103" i="1"/>
  <c r="AC1103" i="1"/>
  <c r="X1103" i="1"/>
  <c r="V1103" i="1"/>
  <c r="U1103" i="1"/>
  <c r="T1103" i="1"/>
  <c r="AE1102" i="1"/>
  <c r="AD1102" i="1"/>
  <c r="AC1102" i="1"/>
  <c r="X1102" i="1"/>
  <c r="V1102" i="1"/>
  <c r="U1102" i="1"/>
  <c r="T1102" i="1"/>
  <c r="AE1101" i="1"/>
  <c r="AD1101" i="1"/>
  <c r="AC1101" i="1"/>
  <c r="X1101" i="1"/>
  <c r="V1101" i="1"/>
  <c r="U1101" i="1"/>
  <c r="T1101" i="1"/>
  <c r="AE1100" i="1"/>
  <c r="AD1100" i="1"/>
  <c r="AC1100" i="1"/>
  <c r="X1100" i="1"/>
  <c r="V1100" i="1"/>
  <c r="U1100" i="1"/>
  <c r="T1100" i="1"/>
  <c r="AE1099" i="1"/>
  <c r="AD1099" i="1"/>
  <c r="AC1099" i="1"/>
  <c r="X1099" i="1"/>
  <c r="V1099" i="1"/>
  <c r="U1099" i="1"/>
  <c r="T1099" i="1"/>
  <c r="AE1098" i="1"/>
  <c r="AD1098" i="1"/>
  <c r="AC1098" i="1"/>
  <c r="X1098" i="1"/>
  <c r="V1098" i="1"/>
  <c r="U1098" i="1"/>
  <c r="T1098" i="1"/>
  <c r="AE1097" i="1"/>
  <c r="AD1097" i="1"/>
  <c r="AC1097" i="1"/>
  <c r="X1097" i="1"/>
  <c r="V1097" i="1"/>
  <c r="U1097" i="1"/>
  <c r="T1097" i="1"/>
  <c r="AE1096" i="1"/>
  <c r="AD1096" i="1"/>
  <c r="AC1096" i="1"/>
  <c r="X1096" i="1"/>
  <c r="V1096" i="1"/>
  <c r="U1096" i="1"/>
  <c r="T1096" i="1"/>
  <c r="AE1095" i="1"/>
  <c r="AD1095" i="1"/>
  <c r="AC1095" i="1"/>
  <c r="X1095" i="1"/>
  <c r="V1095" i="1"/>
  <c r="U1095" i="1"/>
  <c r="T1095" i="1"/>
  <c r="AE1094" i="1"/>
  <c r="AD1094" i="1"/>
  <c r="AC1094" i="1"/>
  <c r="X1094" i="1"/>
  <c r="V1094" i="1"/>
  <c r="U1094" i="1"/>
  <c r="T1094" i="1"/>
  <c r="AE1093" i="1"/>
  <c r="AD1093" i="1"/>
  <c r="AC1093" i="1"/>
  <c r="X1093" i="1"/>
  <c r="V1093" i="1"/>
  <c r="U1093" i="1"/>
  <c r="T1093" i="1"/>
  <c r="AE1092" i="1"/>
  <c r="AD1092" i="1"/>
  <c r="AC1092" i="1"/>
  <c r="X1092" i="1"/>
  <c r="V1092" i="1"/>
  <c r="U1092" i="1"/>
  <c r="T1092" i="1"/>
  <c r="AE1091" i="1"/>
  <c r="AD1091" i="1"/>
  <c r="AC1091" i="1"/>
  <c r="X1091" i="1"/>
  <c r="V1091" i="1"/>
  <c r="U1091" i="1"/>
  <c r="T1091" i="1"/>
  <c r="AE1090" i="1"/>
  <c r="AD1090" i="1"/>
  <c r="AC1090" i="1"/>
  <c r="X1090" i="1"/>
  <c r="V1090" i="1"/>
  <c r="U1090" i="1"/>
  <c r="T1090" i="1"/>
  <c r="AE1089" i="1"/>
  <c r="AD1089" i="1"/>
  <c r="AC1089" i="1"/>
  <c r="X1089" i="1"/>
  <c r="V1089" i="1"/>
  <c r="U1089" i="1"/>
  <c r="T1089" i="1"/>
  <c r="AE1088" i="1"/>
  <c r="AD1088" i="1"/>
  <c r="AC1088" i="1"/>
  <c r="X1088" i="1"/>
  <c r="V1088" i="1"/>
  <c r="U1088" i="1"/>
  <c r="T1088" i="1"/>
  <c r="AE1087" i="1"/>
  <c r="AD1087" i="1"/>
  <c r="AC1087" i="1"/>
  <c r="X1087" i="1"/>
  <c r="V1087" i="1"/>
  <c r="U1087" i="1"/>
  <c r="T1087" i="1"/>
  <c r="AE1086" i="1"/>
  <c r="AD1086" i="1"/>
  <c r="AC1086" i="1"/>
  <c r="X1086" i="1"/>
  <c r="V1086" i="1"/>
  <c r="U1086" i="1"/>
  <c r="T1086" i="1"/>
  <c r="AE1085" i="1"/>
  <c r="AD1085" i="1"/>
  <c r="AC1085" i="1"/>
  <c r="X1085" i="1"/>
  <c r="V1085" i="1"/>
  <c r="U1085" i="1"/>
  <c r="T1085" i="1"/>
  <c r="AE1084" i="1"/>
  <c r="AD1084" i="1"/>
  <c r="AC1084" i="1"/>
  <c r="X1084" i="1"/>
  <c r="V1084" i="1"/>
  <c r="U1084" i="1"/>
  <c r="T1084" i="1"/>
  <c r="AE1083" i="1"/>
  <c r="AD1083" i="1"/>
  <c r="AC1083" i="1"/>
  <c r="X1083" i="1"/>
  <c r="V1083" i="1"/>
  <c r="U1083" i="1"/>
  <c r="T1083" i="1"/>
  <c r="AE1082" i="1"/>
  <c r="AD1082" i="1"/>
  <c r="AC1082" i="1"/>
  <c r="X1082" i="1"/>
  <c r="V1082" i="1"/>
  <c r="U1082" i="1"/>
  <c r="T1082" i="1"/>
  <c r="AE1081" i="1"/>
  <c r="AD1081" i="1"/>
  <c r="AC1081" i="1"/>
  <c r="X1081" i="1"/>
  <c r="V1081" i="1"/>
  <c r="U1081" i="1"/>
  <c r="T1081" i="1"/>
  <c r="AE1080" i="1"/>
  <c r="AD1080" i="1"/>
  <c r="AC1080" i="1"/>
  <c r="X1080" i="1"/>
  <c r="V1080" i="1"/>
  <c r="U1080" i="1"/>
  <c r="T1080" i="1"/>
  <c r="AE1079" i="1"/>
  <c r="AD1079" i="1"/>
  <c r="AC1079" i="1"/>
  <c r="X1079" i="1"/>
  <c r="V1079" i="1"/>
  <c r="U1079" i="1"/>
  <c r="T1079" i="1"/>
  <c r="AE1078" i="1"/>
  <c r="AD1078" i="1"/>
  <c r="AC1078" i="1"/>
  <c r="X1078" i="1"/>
  <c r="V1078" i="1"/>
  <c r="U1078" i="1"/>
  <c r="T1078" i="1"/>
  <c r="AE1077" i="1"/>
  <c r="AD1077" i="1"/>
  <c r="AC1077" i="1"/>
  <c r="X1077" i="1"/>
  <c r="V1077" i="1"/>
  <c r="U1077" i="1"/>
  <c r="T1077" i="1"/>
  <c r="AE1076" i="1"/>
  <c r="AD1076" i="1"/>
  <c r="AC1076" i="1"/>
  <c r="X1076" i="1"/>
  <c r="V1076" i="1"/>
  <c r="U1076" i="1"/>
  <c r="T1076" i="1"/>
  <c r="AE1075" i="1"/>
  <c r="AD1075" i="1"/>
  <c r="AC1075" i="1"/>
  <c r="X1075" i="1"/>
  <c r="V1075" i="1"/>
  <c r="U1075" i="1"/>
  <c r="T1075" i="1"/>
  <c r="AE1074" i="1"/>
  <c r="AD1074" i="1"/>
  <c r="AC1074" i="1"/>
  <c r="X1074" i="1"/>
  <c r="V1074" i="1"/>
  <c r="U1074" i="1"/>
  <c r="T1074" i="1"/>
  <c r="AE1073" i="1"/>
  <c r="AD1073" i="1"/>
  <c r="AC1073" i="1"/>
  <c r="X1073" i="1"/>
  <c r="V1073" i="1"/>
  <c r="U1073" i="1"/>
  <c r="T1073" i="1"/>
  <c r="AE1072" i="1"/>
  <c r="AD1072" i="1"/>
  <c r="AC1072" i="1"/>
  <c r="X1072" i="1"/>
  <c r="V1072" i="1"/>
  <c r="U1072" i="1"/>
  <c r="T1072" i="1"/>
  <c r="AE1071" i="1"/>
  <c r="AD1071" i="1"/>
  <c r="AC1071" i="1"/>
  <c r="X1071" i="1"/>
  <c r="V1071" i="1"/>
  <c r="U1071" i="1"/>
  <c r="T1071" i="1"/>
  <c r="AE1070" i="1"/>
  <c r="AD1070" i="1"/>
  <c r="AC1070" i="1"/>
  <c r="X1070" i="1"/>
  <c r="V1070" i="1"/>
  <c r="U1070" i="1"/>
  <c r="T1070" i="1"/>
  <c r="AE1069" i="1"/>
  <c r="AD1069" i="1"/>
  <c r="AC1069" i="1"/>
  <c r="X1069" i="1"/>
  <c r="V1069" i="1"/>
  <c r="U1069" i="1"/>
  <c r="T1069" i="1"/>
  <c r="AE1068" i="1"/>
  <c r="AD1068" i="1"/>
  <c r="AC1068" i="1"/>
  <c r="X1068" i="1"/>
  <c r="V1068" i="1"/>
  <c r="U1068" i="1"/>
  <c r="T1068" i="1"/>
  <c r="AE1067" i="1"/>
  <c r="AD1067" i="1"/>
  <c r="AC1067" i="1"/>
  <c r="X1067" i="1"/>
  <c r="V1067" i="1"/>
  <c r="U1067" i="1"/>
  <c r="T1067" i="1"/>
  <c r="AE1066" i="1"/>
  <c r="AD1066" i="1"/>
  <c r="AC1066" i="1"/>
  <c r="X1066" i="1"/>
  <c r="V1066" i="1"/>
  <c r="U1066" i="1"/>
  <c r="T1066" i="1"/>
  <c r="AE1065" i="1"/>
  <c r="AD1065" i="1"/>
  <c r="AC1065" i="1"/>
  <c r="X1065" i="1"/>
  <c r="V1065" i="1"/>
  <c r="U1065" i="1"/>
  <c r="T1065" i="1"/>
  <c r="AE1064" i="1"/>
  <c r="AD1064" i="1"/>
  <c r="AC1064" i="1"/>
  <c r="X1064" i="1"/>
  <c r="V1064" i="1"/>
  <c r="U1064" i="1"/>
  <c r="T1064" i="1"/>
  <c r="AE1063" i="1"/>
  <c r="AD1063" i="1"/>
  <c r="AC1063" i="1"/>
  <c r="X1063" i="1"/>
  <c r="V1063" i="1"/>
  <c r="U1063" i="1"/>
  <c r="T1063" i="1"/>
  <c r="AE1062" i="1"/>
  <c r="AD1062" i="1"/>
  <c r="AC1062" i="1"/>
  <c r="X1062" i="1"/>
  <c r="V1062" i="1"/>
  <c r="U1062" i="1"/>
  <c r="T1062" i="1"/>
  <c r="AE1061" i="1"/>
  <c r="AD1061" i="1"/>
  <c r="AC1061" i="1"/>
  <c r="X1061" i="1"/>
  <c r="V1061" i="1"/>
  <c r="U1061" i="1"/>
  <c r="T1061" i="1"/>
  <c r="AE1060" i="1"/>
  <c r="AD1060" i="1"/>
  <c r="AC1060" i="1"/>
  <c r="X1060" i="1"/>
  <c r="V1060" i="1"/>
  <c r="U1060" i="1"/>
  <c r="T1060" i="1"/>
  <c r="AE1059" i="1"/>
  <c r="AD1059" i="1"/>
  <c r="AC1059" i="1"/>
  <c r="X1059" i="1"/>
  <c r="V1059" i="1"/>
  <c r="U1059" i="1"/>
  <c r="T1059" i="1"/>
  <c r="AE1058" i="1"/>
  <c r="AD1058" i="1"/>
  <c r="AC1058" i="1"/>
  <c r="X1058" i="1"/>
  <c r="V1058" i="1"/>
  <c r="U1058" i="1"/>
  <c r="T1058" i="1"/>
  <c r="AE1057" i="1"/>
  <c r="AD1057" i="1"/>
  <c r="AC1057" i="1"/>
  <c r="X1057" i="1"/>
  <c r="V1057" i="1"/>
  <c r="U1057" i="1"/>
  <c r="T1057" i="1"/>
  <c r="AE1056" i="1"/>
  <c r="AD1056" i="1"/>
  <c r="AC1056" i="1"/>
  <c r="X1056" i="1"/>
  <c r="V1056" i="1"/>
  <c r="U1056" i="1"/>
  <c r="T1056" i="1"/>
  <c r="AE1055" i="1"/>
  <c r="AD1055" i="1"/>
  <c r="AC1055" i="1"/>
  <c r="X1055" i="1"/>
  <c r="V1055" i="1"/>
  <c r="U1055" i="1"/>
  <c r="T1055" i="1"/>
  <c r="AE1054" i="1"/>
  <c r="AD1054" i="1"/>
  <c r="AC1054" i="1"/>
  <c r="X1054" i="1"/>
  <c r="V1054" i="1"/>
  <c r="U1054" i="1"/>
  <c r="T1054" i="1"/>
  <c r="AE1053" i="1"/>
  <c r="AD1053" i="1"/>
  <c r="AC1053" i="1"/>
  <c r="X1053" i="1"/>
  <c r="V1053" i="1"/>
  <c r="U1053" i="1"/>
  <c r="T1053" i="1"/>
  <c r="AE1052" i="1"/>
  <c r="AD1052" i="1"/>
  <c r="AC1052" i="1"/>
  <c r="X1052" i="1"/>
  <c r="V1052" i="1"/>
  <c r="U1052" i="1"/>
  <c r="T1052" i="1"/>
  <c r="AE1051" i="1"/>
  <c r="AD1051" i="1"/>
  <c r="AC1051" i="1"/>
  <c r="X1051" i="1"/>
  <c r="V1051" i="1"/>
  <c r="U1051" i="1"/>
  <c r="T1051" i="1"/>
  <c r="AE1050" i="1"/>
  <c r="AD1050" i="1"/>
  <c r="AC1050" i="1"/>
  <c r="X1050" i="1"/>
  <c r="V1050" i="1"/>
  <c r="U1050" i="1"/>
  <c r="T1050" i="1"/>
  <c r="AE1049" i="1"/>
  <c r="AD1049" i="1"/>
  <c r="AC1049" i="1"/>
  <c r="X1049" i="1"/>
  <c r="V1049" i="1"/>
  <c r="U1049" i="1"/>
  <c r="T1049" i="1"/>
  <c r="AE1048" i="1"/>
  <c r="AD1048" i="1"/>
  <c r="AC1048" i="1"/>
  <c r="X1048" i="1"/>
  <c r="V1048" i="1"/>
  <c r="U1048" i="1"/>
  <c r="T1048" i="1"/>
  <c r="AE1047" i="1"/>
  <c r="AD1047" i="1"/>
  <c r="AC1047" i="1"/>
  <c r="X1047" i="1"/>
  <c r="V1047" i="1"/>
  <c r="U1047" i="1"/>
  <c r="T1047" i="1"/>
  <c r="AE1046" i="1"/>
  <c r="AD1046" i="1"/>
  <c r="AC1046" i="1"/>
  <c r="X1046" i="1"/>
  <c r="V1046" i="1"/>
  <c r="U1046" i="1"/>
  <c r="T1046" i="1"/>
  <c r="AE1045" i="1"/>
  <c r="AD1045" i="1"/>
  <c r="AC1045" i="1"/>
  <c r="X1045" i="1"/>
  <c r="V1045" i="1"/>
  <c r="U1045" i="1"/>
  <c r="T1045" i="1"/>
  <c r="AE1044" i="1"/>
  <c r="AD1044" i="1"/>
  <c r="AC1044" i="1"/>
  <c r="X1044" i="1"/>
  <c r="V1044" i="1"/>
  <c r="U1044" i="1"/>
  <c r="T1044" i="1"/>
  <c r="AE1043" i="1"/>
  <c r="AD1043" i="1"/>
  <c r="AC1043" i="1"/>
  <c r="X1043" i="1"/>
  <c r="V1043" i="1"/>
  <c r="U1043" i="1"/>
  <c r="T1043" i="1"/>
  <c r="AE1042" i="1"/>
  <c r="AD1042" i="1"/>
  <c r="AC1042" i="1"/>
  <c r="X1042" i="1"/>
  <c r="V1042" i="1"/>
  <c r="U1042" i="1"/>
  <c r="T1042" i="1"/>
  <c r="AE1041" i="1"/>
  <c r="AD1041" i="1"/>
  <c r="AC1041" i="1"/>
  <c r="X1041" i="1"/>
  <c r="V1041" i="1"/>
  <c r="U1041" i="1"/>
  <c r="T1041" i="1"/>
  <c r="AE1040" i="1"/>
  <c r="AD1040" i="1"/>
  <c r="AC1040" i="1"/>
  <c r="X1040" i="1"/>
  <c r="V1040" i="1"/>
  <c r="U1040" i="1"/>
  <c r="T1040" i="1"/>
  <c r="AE1039" i="1"/>
  <c r="AD1039" i="1"/>
  <c r="AC1039" i="1"/>
  <c r="X1039" i="1"/>
  <c r="V1039" i="1"/>
  <c r="U1039" i="1"/>
  <c r="T1039" i="1"/>
  <c r="AE1038" i="1"/>
  <c r="AD1038" i="1"/>
  <c r="AC1038" i="1"/>
  <c r="X1038" i="1"/>
  <c r="V1038" i="1"/>
  <c r="U1038" i="1"/>
  <c r="T1038" i="1"/>
  <c r="AE1037" i="1"/>
  <c r="AD1037" i="1"/>
  <c r="AC1037" i="1"/>
  <c r="X1037" i="1"/>
  <c r="V1037" i="1"/>
  <c r="U1037" i="1"/>
  <c r="T1037" i="1"/>
  <c r="AE1036" i="1"/>
  <c r="AD1036" i="1"/>
  <c r="AC1036" i="1"/>
  <c r="X1036" i="1"/>
  <c r="V1036" i="1"/>
  <c r="U1036" i="1"/>
  <c r="T1036" i="1"/>
  <c r="AE1035" i="1"/>
  <c r="AD1035" i="1"/>
  <c r="AC1035" i="1"/>
  <c r="X1035" i="1"/>
  <c r="V1035" i="1"/>
  <c r="U1035" i="1"/>
  <c r="T1035" i="1"/>
  <c r="AE1034" i="1"/>
  <c r="AD1034" i="1"/>
  <c r="AC1034" i="1"/>
  <c r="X1034" i="1"/>
  <c r="V1034" i="1"/>
  <c r="U1034" i="1"/>
  <c r="T1034" i="1"/>
  <c r="AE1033" i="1"/>
  <c r="AD1033" i="1"/>
  <c r="AC1033" i="1"/>
  <c r="X1033" i="1"/>
  <c r="V1033" i="1"/>
  <c r="U1033" i="1"/>
  <c r="T1033" i="1"/>
  <c r="AE1032" i="1"/>
  <c r="AD1032" i="1"/>
  <c r="AC1032" i="1"/>
  <c r="X1032" i="1"/>
  <c r="V1032" i="1"/>
  <c r="U1032" i="1"/>
  <c r="T1032" i="1"/>
  <c r="AE1031" i="1"/>
  <c r="AD1031" i="1"/>
  <c r="AC1031" i="1"/>
  <c r="X1031" i="1"/>
  <c r="V1031" i="1"/>
  <c r="U1031" i="1"/>
  <c r="T1031" i="1"/>
  <c r="AE1030" i="1"/>
  <c r="AD1030" i="1"/>
  <c r="AC1030" i="1"/>
  <c r="X1030" i="1"/>
  <c r="V1030" i="1"/>
  <c r="U1030" i="1"/>
  <c r="T1030" i="1"/>
  <c r="AE1029" i="1"/>
  <c r="AD1029" i="1"/>
  <c r="AC1029" i="1"/>
  <c r="X1029" i="1"/>
  <c r="V1029" i="1"/>
  <c r="U1029" i="1"/>
  <c r="T1029" i="1"/>
  <c r="AE1028" i="1"/>
  <c r="AD1028" i="1"/>
  <c r="AC1028" i="1"/>
  <c r="X1028" i="1"/>
  <c r="V1028" i="1"/>
  <c r="U1028" i="1"/>
  <c r="T1028" i="1"/>
  <c r="AE1027" i="1"/>
  <c r="AD1027" i="1"/>
  <c r="AC1027" i="1"/>
  <c r="X1027" i="1"/>
  <c r="V1027" i="1"/>
  <c r="U1027" i="1"/>
  <c r="T1027" i="1"/>
  <c r="AE1026" i="1"/>
  <c r="AD1026" i="1"/>
  <c r="AC1026" i="1"/>
  <c r="X1026" i="1"/>
  <c r="V1026" i="1"/>
  <c r="U1026" i="1"/>
  <c r="T1026" i="1"/>
  <c r="AE1025" i="1"/>
  <c r="AD1025" i="1"/>
  <c r="AC1025" i="1"/>
  <c r="X1025" i="1"/>
  <c r="V1025" i="1"/>
  <c r="U1025" i="1"/>
  <c r="T1025" i="1"/>
  <c r="AE1024" i="1"/>
  <c r="AD1024" i="1"/>
  <c r="AC1024" i="1"/>
  <c r="X1024" i="1"/>
  <c r="V1024" i="1"/>
  <c r="U1024" i="1"/>
  <c r="T1024" i="1"/>
  <c r="AE1023" i="1"/>
  <c r="AD1023" i="1"/>
  <c r="AC1023" i="1"/>
  <c r="X1023" i="1"/>
  <c r="V1023" i="1"/>
  <c r="U1023" i="1"/>
  <c r="T1023" i="1"/>
  <c r="AE1022" i="1"/>
  <c r="AD1022" i="1"/>
  <c r="AC1022" i="1"/>
  <c r="X1022" i="1"/>
  <c r="V1022" i="1"/>
  <c r="U1022" i="1"/>
  <c r="T1022" i="1"/>
  <c r="AE1021" i="1"/>
  <c r="AD1021" i="1"/>
  <c r="AC1021" i="1"/>
  <c r="X1021" i="1"/>
  <c r="V1021" i="1"/>
  <c r="U1021" i="1"/>
  <c r="T1021" i="1"/>
  <c r="AE1020" i="1"/>
  <c r="AD1020" i="1"/>
  <c r="AC1020" i="1"/>
  <c r="X1020" i="1"/>
  <c r="V1020" i="1"/>
  <c r="U1020" i="1"/>
  <c r="T1020" i="1"/>
  <c r="AE1019" i="1"/>
  <c r="AD1019" i="1"/>
  <c r="AC1019" i="1"/>
  <c r="X1019" i="1"/>
  <c r="V1019" i="1"/>
  <c r="U1019" i="1"/>
  <c r="T1019" i="1"/>
  <c r="AE1018" i="1"/>
  <c r="AD1018" i="1"/>
  <c r="AC1018" i="1"/>
  <c r="X1018" i="1"/>
  <c r="V1018" i="1"/>
  <c r="U1018" i="1"/>
  <c r="T1018" i="1"/>
  <c r="AE1017" i="1"/>
  <c r="AD1017" i="1"/>
  <c r="AC1017" i="1"/>
  <c r="X1017" i="1"/>
  <c r="V1017" i="1"/>
  <c r="U1017" i="1"/>
  <c r="T1017" i="1"/>
  <c r="AE1016" i="1"/>
  <c r="AD1016" i="1"/>
  <c r="AC1016" i="1"/>
  <c r="X1016" i="1"/>
  <c r="V1016" i="1"/>
  <c r="U1016" i="1"/>
  <c r="T1016" i="1"/>
  <c r="AE1015" i="1"/>
  <c r="AD1015" i="1"/>
  <c r="AC1015" i="1"/>
  <c r="X1015" i="1"/>
  <c r="V1015" i="1"/>
  <c r="U1015" i="1"/>
  <c r="T1015" i="1"/>
  <c r="AE1014" i="1"/>
  <c r="AD1014" i="1"/>
  <c r="AC1014" i="1"/>
  <c r="X1014" i="1"/>
  <c r="V1014" i="1"/>
  <c r="U1014" i="1"/>
  <c r="T1014" i="1"/>
  <c r="AE1013" i="1"/>
  <c r="AD1013" i="1"/>
  <c r="AC1013" i="1"/>
  <c r="X1013" i="1"/>
  <c r="V1013" i="1"/>
  <c r="U1013" i="1"/>
  <c r="T1013" i="1"/>
  <c r="AE1012" i="1"/>
  <c r="AD1012" i="1"/>
  <c r="AC1012" i="1"/>
  <c r="X1012" i="1"/>
  <c r="V1012" i="1"/>
  <c r="U1012" i="1"/>
  <c r="T1012" i="1"/>
  <c r="AE1011" i="1"/>
  <c r="AD1011" i="1"/>
  <c r="AC1011" i="1"/>
  <c r="X1011" i="1"/>
  <c r="V1011" i="1"/>
  <c r="U1011" i="1"/>
  <c r="T1011" i="1"/>
  <c r="AE1010" i="1"/>
  <c r="AD1010" i="1"/>
  <c r="AC1010" i="1"/>
  <c r="X1010" i="1"/>
  <c r="V1010" i="1"/>
  <c r="U1010" i="1"/>
  <c r="T1010" i="1"/>
  <c r="AE1009" i="1"/>
  <c r="AD1009" i="1"/>
  <c r="AC1009" i="1"/>
  <c r="X1009" i="1"/>
  <c r="V1009" i="1"/>
  <c r="U1009" i="1"/>
  <c r="T1009" i="1"/>
  <c r="AE1008" i="1"/>
  <c r="AD1008" i="1"/>
  <c r="AC1008" i="1"/>
  <c r="X1008" i="1"/>
  <c r="V1008" i="1"/>
  <c r="U1008" i="1"/>
  <c r="T1008" i="1"/>
  <c r="AE1007" i="1"/>
  <c r="AD1007" i="1"/>
  <c r="AC1007" i="1"/>
  <c r="X1007" i="1"/>
  <c r="V1007" i="1"/>
  <c r="U1007" i="1"/>
  <c r="T1007" i="1"/>
  <c r="AE1006" i="1"/>
  <c r="AD1006" i="1"/>
  <c r="AC1006" i="1"/>
  <c r="X1006" i="1"/>
  <c r="V1006" i="1"/>
  <c r="U1006" i="1"/>
  <c r="T1006" i="1"/>
  <c r="AE1005" i="1"/>
  <c r="AD1005" i="1"/>
  <c r="AC1005" i="1"/>
  <c r="X1005" i="1"/>
  <c r="V1005" i="1"/>
  <c r="U1005" i="1"/>
  <c r="T1005" i="1"/>
  <c r="AE1004" i="1"/>
  <c r="AD1004" i="1"/>
  <c r="AC1004" i="1"/>
  <c r="X1004" i="1"/>
  <c r="V1004" i="1"/>
  <c r="U1004" i="1"/>
  <c r="T1004" i="1"/>
  <c r="AE1003" i="1"/>
  <c r="AD1003" i="1"/>
  <c r="AC1003" i="1"/>
  <c r="X1003" i="1"/>
  <c r="V1003" i="1"/>
  <c r="U1003" i="1"/>
  <c r="T1003" i="1"/>
  <c r="AE1002" i="1"/>
  <c r="AD1002" i="1"/>
  <c r="AC1002" i="1"/>
  <c r="X1002" i="1"/>
  <c r="V1002" i="1"/>
  <c r="U1002" i="1"/>
  <c r="T1002" i="1"/>
  <c r="AE1001" i="1"/>
  <c r="AD1001" i="1"/>
  <c r="AC1001" i="1"/>
  <c r="X1001" i="1"/>
  <c r="V1001" i="1"/>
  <c r="U1001" i="1"/>
  <c r="T1001" i="1"/>
  <c r="AE1000" i="1"/>
  <c r="AD1000" i="1"/>
  <c r="AC1000" i="1"/>
  <c r="X1000" i="1"/>
  <c r="V1000" i="1"/>
  <c r="U1000" i="1"/>
  <c r="T1000" i="1"/>
  <c r="AE999" i="1"/>
  <c r="AD999" i="1"/>
  <c r="AC999" i="1"/>
  <c r="X999" i="1"/>
  <c r="V999" i="1"/>
  <c r="U999" i="1"/>
  <c r="T999" i="1"/>
  <c r="AE998" i="1"/>
  <c r="AD998" i="1"/>
  <c r="AC998" i="1"/>
  <c r="X998" i="1"/>
  <c r="V998" i="1"/>
  <c r="U998" i="1"/>
  <c r="T998" i="1"/>
  <c r="AE997" i="1"/>
  <c r="AD997" i="1"/>
  <c r="AC997" i="1"/>
  <c r="X997" i="1"/>
  <c r="V997" i="1"/>
  <c r="U997" i="1"/>
  <c r="T997" i="1"/>
  <c r="AE996" i="1"/>
  <c r="AD996" i="1"/>
  <c r="AC996" i="1"/>
  <c r="X996" i="1"/>
  <c r="V996" i="1"/>
  <c r="U996" i="1"/>
  <c r="T996" i="1"/>
  <c r="AE995" i="1"/>
  <c r="AD995" i="1"/>
  <c r="AC995" i="1"/>
  <c r="X995" i="1"/>
  <c r="V995" i="1"/>
  <c r="U995" i="1"/>
  <c r="T995" i="1"/>
  <c r="AE994" i="1"/>
  <c r="AD994" i="1"/>
  <c r="AC994" i="1"/>
  <c r="X994" i="1"/>
  <c r="V994" i="1"/>
  <c r="U994" i="1"/>
  <c r="T994" i="1"/>
  <c r="AE993" i="1"/>
  <c r="AD993" i="1"/>
  <c r="AC993" i="1"/>
  <c r="X993" i="1"/>
  <c r="V993" i="1"/>
  <c r="U993" i="1"/>
  <c r="T993" i="1"/>
  <c r="AE992" i="1"/>
  <c r="AD992" i="1"/>
  <c r="AC992" i="1"/>
  <c r="X992" i="1"/>
  <c r="V992" i="1"/>
  <c r="U992" i="1"/>
  <c r="T992" i="1"/>
  <c r="AE991" i="1"/>
  <c r="AD991" i="1"/>
  <c r="AC991" i="1"/>
  <c r="X991" i="1"/>
  <c r="V991" i="1"/>
  <c r="U991" i="1"/>
  <c r="T991" i="1"/>
  <c r="AE990" i="1"/>
  <c r="AD990" i="1"/>
  <c r="AC990" i="1"/>
  <c r="X990" i="1"/>
  <c r="V990" i="1"/>
  <c r="U990" i="1"/>
  <c r="T990" i="1"/>
  <c r="AE989" i="1"/>
  <c r="AD989" i="1"/>
  <c r="AC989" i="1"/>
  <c r="X989" i="1"/>
  <c r="V989" i="1"/>
  <c r="U989" i="1"/>
  <c r="T989" i="1"/>
  <c r="AE988" i="1"/>
  <c r="AD988" i="1"/>
  <c r="AC988" i="1"/>
  <c r="X988" i="1"/>
  <c r="V988" i="1"/>
  <c r="U988" i="1"/>
  <c r="T988" i="1"/>
  <c r="AE987" i="1"/>
  <c r="AD987" i="1"/>
  <c r="AC987" i="1"/>
  <c r="X987" i="1"/>
  <c r="V987" i="1"/>
  <c r="U987" i="1"/>
  <c r="T987" i="1"/>
  <c r="AE986" i="1"/>
  <c r="AD986" i="1"/>
  <c r="AC986" i="1"/>
  <c r="X986" i="1"/>
  <c r="V986" i="1"/>
  <c r="U986" i="1"/>
  <c r="T986" i="1"/>
  <c r="AE985" i="1"/>
  <c r="AD985" i="1"/>
  <c r="AC985" i="1"/>
  <c r="X985" i="1"/>
  <c r="V985" i="1"/>
  <c r="U985" i="1"/>
  <c r="T985" i="1"/>
  <c r="AE984" i="1"/>
  <c r="AD984" i="1"/>
  <c r="AC984" i="1"/>
  <c r="X984" i="1"/>
  <c r="V984" i="1"/>
  <c r="U984" i="1"/>
  <c r="T984" i="1"/>
  <c r="AE983" i="1"/>
  <c r="AD983" i="1"/>
  <c r="AC983" i="1"/>
  <c r="X983" i="1"/>
  <c r="V983" i="1"/>
  <c r="U983" i="1"/>
  <c r="T983" i="1"/>
  <c r="AE982" i="1"/>
  <c r="AD982" i="1"/>
  <c r="AC982" i="1"/>
  <c r="X982" i="1"/>
  <c r="V982" i="1"/>
  <c r="U982" i="1"/>
  <c r="T982" i="1"/>
  <c r="AE981" i="1"/>
  <c r="AD981" i="1"/>
  <c r="AC981" i="1"/>
  <c r="X981" i="1"/>
  <c r="V981" i="1"/>
  <c r="U981" i="1"/>
  <c r="T981" i="1"/>
  <c r="AE980" i="1"/>
  <c r="AD980" i="1"/>
  <c r="AC980" i="1"/>
  <c r="X980" i="1"/>
  <c r="V980" i="1"/>
  <c r="U980" i="1"/>
  <c r="T980" i="1"/>
  <c r="AE979" i="1"/>
  <c r="AD979" i="1"/>
  <c r="AC979" i="1"/>
  <c r="X979" i="1"/>
  <c r="V979" i="1"/>
  <c r="U979" i="1"/>
  <c r="T979" i="1"/>
  <c r="AE978" i="1"/>
  <c r="AD978" i="1"/>
  <c r="AC978" i="1"/>
  <c r="X978" i="1"/>
  <c r="V978" i="1"/>
  <c r="U978" i="1"/>
  <c r="T978" i="1"/>
  <c r="AE977" i="1"/>
  <c r="AD977" i="1"/>
  <c r="AC977" i="1"/>
  <c r="X977" i="1"/>
  <c r="V977" i="1"/>
  <c r="U977" i="1"/>
  <c r="T977" i="1"/>
  <c r="AE976" i="1"/>
  <c r="AD976" i="1"/>
  <c r="AC976" i="1"/>
  <c r="X976" i="1"/>
  <c r="V976" i="1"/>
  <c r="U976" i="1"/>
  <c r="T976" i="1"/>
  <c r="AE975" i="1"/>
  <c r="AD975" i="1"/>
  <c r="AC975" i="1"/>
  <c r="X975" i="1"/>
  <c r="V975" i="1"/>
  <c r="U975" i="1"/>
  <c r="T975" i="1"/>
  <c r="AE974" i="1"/>
  <c r="AD974" i="1"/>
  <c r="AC974" i="1"/>
  <c r="X974" i="1"/>
  <c r="V974" i="1"/>
  <c r="U974" i="1"/>
  <c r="T974" i="1"/>
  <c r="AE973" i="1"/>
  <c r="AD973" i="1"/>
  <c r="AC973" i="1"/>
  <c r="X973" i="1"/>
  <c r="V973" i="1"/>
  <c r="U973" i="1"/>
  <c r="T973" i="1"/>
  <c r="AE972" i="1"/>
  <c r="AD972" i="1"/>
  <c r="AC972" i="1"/>
  <c r="X972" i="1"/>
  <c r="V972" i="1"/>
  <c r="U972" i="1"/>
  <c r="T972" i="1"/>
  <c r="AE971" i="1"/>
  <c r="AD971" i="1"/>
  <c r="AC971" i="1"/>
  <c r="X971" i="1"/>
  <c r="V971" i="1"/>
  <c r="U971" i="1"/>
  <c r="T971" i="1"/>
  <c r="AE970" i="1"/>
  <c r="AD970" i="1"/>
  <c r="AC970" i="1"/>
  <c r="X970" i="1"/>
  <c r="V970" i="1"/>
  <c r="U970" i="1"/>
  <c r="T970" i="1"/>
  <c r="AE969" i="1"/>
  <c r="AD969" i="1"/>
  <c r="AC969" i="1"/>
  <c r="X969" i="1"/>
  <c r="V969" i="1"/>
  <c r="U969" i="1"/>
  <c r="T969" i="1"/>
  <c r="AE968" i="1"/>
  <c r="AD968" i="1"/>
  <c r="AC968" i="1"/>
  <c r="X968" i="1"/>
  <c r="V968" i="1"/>
  <c r="U968" i="1"/>
  <c r="T968" i="1"/>
  <c r="AE967" i="1"/>
  <c r="AD967" i="1"/>
  <c r="AC967" i="1"/>
  <c r="X967" i="1"/>
  <c r="V967" i="1"/>
  <c r="U967" i="1"/>
  <c r="T967" i="1"/>
  <c r="AE966" i="1"/>
  <c r="AD966" i="1"/>
  <c r="AC966" i="1"/>
  <c r="X966" i="1"/>
  <c r="V966" i="1"/>
  <c r="U966" i="1"/>
  <c r="T966" i="1"/>
  <c r="AE965" i="1"/>
  <c r="AD965" i="1"/>
  <c r="AC965" i="1"/>
  <c r="X965" i="1"/>
  <c r="V965" i="1"/>
  <c r="U965" i="1"/>
  <c r="T965" i="1"/>
  <c r="AE964" i="1"/>
  <c r="AD964" i="1"/>
  <c r="AC964" i="1"/>
  <c r="X964" i="1"/>
  <c r="V964" i="1"/>
  <c r="U964" i="1"/>
  <c r="T964" i="1"/>
  <c r="AE963" i="1"/>
  <c r="AD963" i="1"/>
  <c r="AC963" i="1"/>
  <c r="X963" i="1"/>
  <c r="V963" i="1"/>
  <c r="U963" i="1"/>
  <c r="T963" i="1"/>
  <c r="AE962" i="1"/>
  <c r="AD962" i="1"/>
  <c r="AC962" i="1"/>
  <c r="X962" i="1"/>
  <c r="V962" i="1"/>
  <c r="U962" i="1"/>
  <c r="T962" i="1"/>
  <c r="AE961" i="1"/>
  <c r="AD961" i="1"/>
  <c r="AC961" i="1"/>
  <c r="X961" i="1"/>
  <c r="V961" i="1"/>
  <c r="U961" i="1"/>
  <c r="T961" i="1"/>
  <c r="AE960" i="1"/>
  <c r="AD960" i="1"/>
  <c r="AC960" i="1"/>
  <c r="X960" i="1"/>
  <c r="V960" i="1"/>
  <c r="U960" i="1"/>
  <c r="T960" i="1"/>
  <c r="AE959" i="1"/>
  <c r="AD959" i="1"/>
  <c r="AC959" i="1"/>
  <c r="X959" i="1"/>
  <c r="V959" i="1"/>
  <c r="U959" i="1"/>
  <c r="T959" i="1"/>
  <c r="AE958" i="1"/>
  <c r="AD958" i="1"/>
  <c r="AC958" i="1"/>
  <c r="X958" i="1"/>
  <c r="V958" i="1"/>
  <c r="U958" i="1"/>
  <c r="T958" i="1"/>
  <c r="AE957" i="1"/>
  <c r="AD957" i="1"/>
  <c r="AC957" i="1"/>
  <c r="X957" i="1"/>
  <c r="V957" i="1"/>
  <c r="U957" i="1"/>
  <c r="T957" i="1"/>
  <c r="AE956" i="1"/>
  <c r="AD956" i="1"/>
  <c r="AC956" i="1"/>
  <c r="X956" i="1"/>
  <c r="V956" i="1"/>
  <c r="U956" i="1"/>
  <c r="T956" i="1"/>
  <c r="AE955" i="1"/>
  <c r="AD955" i="1"/>
  <c r="AC955" i="1"/>
  <c r="X955" i="1"/>
  <c r="V955" i="1"/>
  <c r="U955" i="1"/>
  <c r="T955" i="1"/>
  <c r="AE954" i="1"/>
  <c r="AD954" i="1"/>
  <c r="AC954" i="1"/>
  <c r="X954" i="1"/>
  <c r="V954" i="1"/>
  <c r="U954" i="1"/>
  <c r="T954" i="1"/>
  <c r="AE953" i="1"/>
  <c r="AD953" i="1"/>
  <c r="AC953" i="1"/>
  <c r="X953" i="1"/>
  <c r="V953" i="1"/>
  <c r="U953" i="1"/>
  <c r="T953" i="1"/>
  <c r="AE952" i="1"/>
  <c r="AD952" i="1"/>
  <c r="AC952" i="1"/>
  <c r="X952" i="1"/>
  <c r="V952" i="1"/>
  <c r="U952" i="1"/>
  <c r="T952" i="1"/>
  <c r="AE951" i="1"/>
  <c r="AD951" i="1"/>
  <c r="AC951" i="1"/>
  <c r="X951" i="1"/>
  <c r="V951" i="1"/>
  <c r="U951" i="1"/>
  <c r="T951" i="1"/>
  <c r="AE950" i="1"/>
  <c r="AD950" i="1"/>
  <c r="AC950" i="1"/>
  <c r="X950" i="1"/>
  <c r="V950" i="1"/>
  <c r="U950" i="1"/>
  <c r="T950" i="1"/>
  <c r="AE949" i="1"/>
  <c r="AD949" i="1"/>
  <c r="AC949" i="1"/>
  <c r="X949" i="1"/>
  <c r="V949" i="1"/>
  <c r="U949" i="1"/>
  <c r="T949" i="1"/>
  <c r="AE948" i="1"/>
  <c r="AD948" i="1"/>
  <c r="AC948" i="1"/>
  <c r="X948" i="1"/>
  <c r="V948" i="1"/>
  <c r="U948" i="1"/>
  <c r="T948" i="1"/>
  <c r="AE947" i="1"/>
  <c r="AD947" i="1"/>
  <c r="AC947" i="1"/>
  <c r="X947" i="1"/>
  <c r="V947" i="1"/>
  <c r="U947" i="1"/>
  <c r="T947" i="1"/>
  <c r="AE946" i="1"/>
  <c r="AD946" i="1"/>
  <c r="AC946" i="1"/>
  <c r="X946" i="1"/>
  <c r="V946" i="1"/>
  <c r="U946" i="1"/>
  <c r="T946" i="1"/>
  <c r="AE945" i="1"/>
  <c r="AD945" i="1"/>
  <c r="AC945" i="1"/>
  <c r="X945" i="1"/>
  <c r="V945" i="1"/>
  <c r="U945" i="1"/>
  <c r="T945" i="1"/>
  <c r="AE944" i="1"/>
  <c r="AD944" i="1"/>
  <c r="AC944" i="1"/>
  <c r="X944" i="1"/>
  <c r="V944" i="1"/>
  <c r="U944" i="1"/>
  <c r="T944" i="1"/>
  <c r="AE943" i="1"/>
  <c r="AD943" i="1"/>
  <c r="AC943" i="1"/>
  <c r="X943" i="1"/>
  <c r="V943" i="1"/>
  <c r="U943" i="1"/>
  <c r="T943" i="1"/>
  <c r="AE942" i="1"/>
  <c r="AD942" i="1"/>
  <c r="AC942" i="1"/>
  <c r="X942" i="1"/>
  <c r="V942" i="1"/>
  <c r="U942" i="1"/>
  <c r="T942" i="1"/>
  <c r="AE941" i="1"/>
  <c r="AD941" i="1"/>
  <c r="AC941" i="1"/>
  <c r="X941" i="1"/>
  <c r="V941" i="1"/>
  <c r="U941" i="1"/>
  <c r="T941" i="1"/>
  <c r="AE940" i="1"/>
  <c r="AD940" i="1"/>
  <c r="AC940" i="1"/>
  <c r="X940" i="1"/>
  <c r="V940" i="1"/>
  <c r="U940" i="1"/>
  <c r="T940" i="1"/>
  <c r="AE939" i="1"/>
  <c r="AD939" i="1"/>
  <c r="AC939" i="1"/>
  <c r="X939" i="1"/>
  <c r="V939" i="1"/>
  <c r="U939" i="1"/>
  <c r="T939" i="1"/>
  <c r="AE938" i="1"/>
  <c r="AD938" i="1"/>
  <c r="AC938" i="1"/>
  <c r="X938" i="1"/>
  <c r="V938" i="1"/>
  <c r="U938" i="1"/>
  <c r="T938" i="1"/>
  <c r="AE937" i="1"/>
  <c r="AD937" i="1"/>
  <c r="AC937" i="1"/>
  <c r="X937" i="1"/>
  <c r="V937" i="1"/>
  <c r="U937" i="1"/>
  <c r="T937" i="1"/>
  <c r="AE936" i="1"/>
  <c r="AD936" i="1"/>
  <c r="AC936" i="1"/>
  <c r="X936" i="1"/>
  <c r="V936" i="1"/>
  <c r="U936" i="1"/>
  <c r="T936" i="1"/>
  <c r="AE935" i="1"/>
  <c r="AD935" i="1"/>
  <c r="AC935" i="1"/>
  <c r="X935" i="1"/>
  <c r="V935" i="1"/>
  <c r="U935" i="1"/>
  <c r="T935" i="1"/>
  <c r="AE934" i="1"/>
  <c r="AD934" i="1"/>
  <c r="AC934" i="1"/>
  <c r="X934" i="1"/>
  <c r="V934" i="1"/>
  <c r="U934" i="1"/>
  <c r="T934" i="1"/>
  <c r="AE933" i="1"/>
  <c r="AD933" i="1"/>
  <c r="AC933" i="1"/>
  <c r="X933" i="1"/>
  <c r="V933" i="1"/>
  <c r="U933" i="1"/>
  <c r="T933" i="1"/>
  <c r="AE932" i="1"/>
  <c r="AD932" i="1"/>
  <c r="AC932" i="1"/>
  <c r="X932" i="1"/>
  <c r="V932" i="1"/>
  <c r="U932" i="1"/>
  <c r="T932" i="1"/>
  <c r="AE931" i="1"/>
  <c r="AD931" i="1"/>
  <c r="AC931" i="1"/>
  <c r="X931" i="1"/>
  <c r="V931" i="1"/>
  <c r="U931" i="1"/>
  <c r="T931" i="1"/>
  <c r="AE930" i="1"/>
  <c r="AD930" i="1"/>
  <c r="AC930" i="1"/>
  <c r="X930" i="1"/>
  <c r="V930" i="1"/>
  <c r="U930" i="1"/>
  <c r="T930" i="1"/>
  <c r="AE929" i="1"/>
  <c r="AD929" i="1"/>
  <c r="AC929" i="1"/>
  <c r="X929" i="1"/>
  <c r="V929" i="1"/>
  <c r="U929" i="1"/>
  <c r="T929" i="1"/>
  <c r="AE928" i="1"/>
  <c r="AD928" i="1"/>
  <c r="AC928" i="1"/>
  <c r="X928" i="1"/>
  <c r="V928" i="1"/>
  <c r="U928" i="1"/>
  <c r="T928" i="1"/>
  <c r="AE927" i="1"/>
  <c r="AD927" i="1"/>
  <c r="AC927" i="1"/>
  <c r="X927" i="1"/>
  <c r="V927" i="1"/>
  <c r="U927" i="1"/>
  <c r="T927" i="1"/>
  <c r="AE926" i="1"/>
  <c r="AD926" i="1"/>
  <c r="AC926" i="1"/>
  <c r="X926" i="1"/>
  <c r="V926" i="1"/>
  <c r="U926" i="1"/>
  <c r="T926" i="1"/>
  <c r="AE925" i="1"/>
  <c r="AD925" i="1"/>
  <c r="AC925" i="1"/>
  <c r="X925" i="1"/>
  <c r="V925" i="1"/>
  <c r="U925" i="1"/>
  <c r="T925" i="1"/>
  <c r="AE924" i="1"/>
  <c r="AD924" i="1"/>
  <c r="AC924" i="1"/>
  <c r="X924" i="1"/>
  <c r="V924" i="1"/>
  <c r="U924" i="1"/>
  <c r="T924" i="1"/>
  <c r="AE923" i="1"/>
  <c r="AD923" i="1"/>
  <c r="AC923" i="1"/>
  <c r="X923" i="1"/>
  <c r="V923" i="1"/>
  <c r="U923" i="1"/>
  <c r="T923" i="1"/>
  <c r="AE922" i="1"/>
  <c r="AD922" i="1"/>
  <c r="AC922" i="1"/>
  <c r="X922" i="1"/>
  <c r="V922" i="1"/>
  <c r="U922" i="1"/>
  <c r="T922" i="1"/>
  <c r="AE921" i="1"/>
  <c r="AD921" i="1"/>
  <c r="AC921" i="1"/>
  <c r="X921" i="1"/>
  <c r="V921" i="1"/>
  <c r="U921" i="1"/>
  <c r="T921" i="1"/>
  <c r="AE920" i="1"/>
  <c r="AD920" i="1"/>
  <c r="AC920" i="1"/>
  <c r="X920" i="1"/>
  <c r="V920" i="1"/>
  <c r="U920" i="1"/>
  <c r="T920" i="1"/>
  <c r="AE919" i="1"/>
  <c r="AD919" i="1"/>
  <c r="AC919" i="1"/>
  <c r="X919" i="1"/>
  <c r="V919" i="1"/>
  <c r="U919" i="1"/>
  <c r="T919" i="1"/>
  <c r="AE918" i="1"/>
  <c r="AD918" i="1"/>
  <c r="AC918" i="1"/>
  <c r="X918" i="1"/>
  <c r="V918" i="1"/>
  <c r="U918" i="1"/>
  <c r="T918" i="1"/>
  <c r="AE917" i="1"/>
  <c r="AD917" i="1"/>
  <c r="AC917" i="1"/>
  <c r="X917" i="1"/>
  <c r="V917" i="1"/>
  <c r="U917" i="1"/>
  <c r="T917" i="1"/>
  <c r="AE916" i="1"/>
  <c r="AD916" i="1"/>
  <c r="AC916" i="1"/>
  <c r="X916" i="1"/>
  <c r="V916" i="1"/>
  <c r="U916" i="1"/>
  <c r="T916" i="1"/>
  <c r="AE915" i="1"/>
  <c r="AD915" i="1"/>
  <c r="AC915" i="1"/>
  <c r="X915" i="1"/>
  <c r="V915" i="1"/>
  <c r="U915" i="1"/>
  <c r="T915" i="1"/>
  <c r="AE914" i="1"/>
  <c r="AD914" i="1"/>
  <c r="AC914" i="1"/>
  <c r="X914" i="1"/>
  <c r="V914" i="1"/>
  <c r="U914" i="1"/>
  <c r="T914" i="1"/>
  <c r="AE913" i="1"/>
  <c r="AD913" i="1"/>
  <c r="AC913" i="1"/>
  <c r="X913" i="1"/>
  <c r="V913" i="1"/>
  <c r="U913" i="1"/>
  <c r="T913" i="1"/>
  <c r="AE912" i="1"/>
  <c r="AD912" i="1"/>
  <c r="AC912" i="1"/>
  <c r="X912" i="1"/>
  <c r="V912" i="1"/>
  <c r="U912" i="1"/>
  <c r="T912" i="1"/>
  <c r="AE911" i="1"/>
  <c r="AD911" i="1"/>
  <c r="AC911" i="1"/>
  <c r="X911" i="1"/>
  <c r="V911" i="1"/>
  <c r="U911" i="1"/>
  <c r="T911" i="1"/>
  <c r="AE910" i="1"/>
  <c r="AD910" i="1"/>
  <c r="AC910" i="1"/>
  <c r="X910" i="1"/>
  <c r="V910" i="1"/>
  <c r="U910" i="1"/>
  <c r="T910" i="1"/>
  <c r="AE909" i="1"/>
  <c r="AD909" i="1"/>
  <c r="AC909" i="1"/>
  <c r="X909" i="1"/>
  <c r="V909" i="1"/>
  <c r="U909" i="1"/>
  <c r="T909" i="1"/>
  <c r="AE908" i="1"/>
  <c r="AD908" i="1"/>
  <c r="AC908" i="1"/>
  <c r="X908" i="1"/>
  <c r="V908" i="1"/>
  <c r="U908" i="1"/>
  <c r="T908" i="1"/>
  <c r="AE907" i="1"/>
  <c r="AD907" i="1"/>
  <c r="AC907" i="1"/>
  <c r="X907" i="1"/>
  <c r="V907" i="1"/>
  <c r="U907" i="1"/>
  <c r="T907" i="1"/>
  <c r="AE906" i="1"/>
  <c r="AD906" i="1"/>
  <c r="AC906" i="1"/>
  <c r="X906" i="1"/>
  <c r="V906" i="1"/>
  <c r="U906" i="1"/>
  <c r="T906" i="1"/>
  <c r="AE905" i="1"/>
  <c r="AD905" i="1"/>
  <c r="AC905" i="1"/>
  <c r="X905" i="1"/>
  <c r="V905" i="1"/>
  <c r="U905" i="1"/>
  <c r="T905" i="1"/>
  <c r="AE904" i="1"/>
  <c r="AD904" i="1"/>
  <c r="AC904" i="1"/>
  <c r="X904" i="1"/>
  <c r="V904" i="1"/>
  <c r="U904" i="1"/>
  <c r="T904" i="1"/>
  <c r="AE903" i="1"/>
  <c r="AD903" i="1"/>
  <c r="AC903" i="1"/>
  <c r="X903" i="1"/>
  <c r="V903" i="1"/>
  <c r="U903" i="1"/>
  <c r="T903" i="1"/>
  <c r="AE902" i="1"/>
  <c r="AD902" i="1"/>
  <c r="AC902" i="1"/>
  <c r="X902" i="1"/>
  <c r="V902" i="1"/>
  <c r="U902" i="1"/>
  <c r="T902" i="1"/>
  <c r="AE901" i="1"/>
  <c r="AD901" i="1"/>
  <c r="AC901" i="1"/>
  <c r="X901" i="1"/>
  <c r="V901" i="1"/>
  <c r="U901" i="1"/>
  <c r="T901" i="1"/>
  <c r="AE900" i="1"/>
  <c r="AD900" i="1"/>
  <c r="AC900" i="1"/>
  <c r="X900" i="1"/>
  <c r="V900" i="1"/>
  <c r="U900" i="1"/>
  <c r="T900" i="1"/>
  <c r="AE899" i="1"/>
  <c r="AD899" i="1"/>
  <c r="AC899" i="1"/>
  <c r="X899" i="1"/>
  <c r="V899" i="1"/>
  <c r="U899" i="1"/>
  <c r="T899" i="1"/>
  <c r="AE898" i="1"/>
  <c r="AD898" i="1"/>
  <c r="AC898" i="1"/>
  <c r="X898" i="1"/>
  <c r="V898" i="1"/>
  <c r="U898" i="1"/>
  <c r="T898" i="1"/>
  <c r="AE897" i="1"/>
  <c r="AD897" i="1"/>
  <c r="AC897" i="1"/>
  <c r="X897" i="1"/>
  <c r="V897" i="1"/>
  <c r="U897" i="1"/>
  <c r="T897" i="1"/>
  <c r="AE896" i="1"/>
  <c r="AD896" i="1"/>
  <c r="AC896" i="1"/>
  <c r="X896" i="1"/>
  <c r="V896" i="1"/>
  <c r="U896" i="1"/>
  <c r="T896" i="1"/>
  <c r="AE895" i="1"/>
  <c r="AD895" i="1"/>
  <c r="AC895" i="1"/>
  <c r="X895" i="1"/>
  <c r="V895" i="1"/>
  <c r="U895" i="1"/>
  <c r="T895" i="1"/>
  <c r="AE894" i="1"/>
  <c r="AD894" i="1"/>
  <c r="AC894" i="1"/>
  <c r="X894" i="1"/>
  <c r="V894" i="1"/>
  <c r="U894" i="1"/>
  <c r="T894" i="1"/>
  <c r="AE893" i="1"/>
  <c r="AD893" i="1"/>
  <c r="AC893" i="1"/>
  <c r="X893" i="1"/>
  <c r="V893" i="1"/>
  <c r="U893" i="1"/>
  <c r="T893" i="1"/>
  <c r="AE892" i="1"/>
  <c r="AD892" i="1"/>
  <c r="AC892" i="1"/>
  <c r="X892" i="1"/>
  <c r="V892" i="1"/>
  <c r="U892" i="1"/>
  <c r="T892" i="1"/>
  <c r="AE891" i="1"/>
  <c r="AD891" i="1"/>
  <c r="AC891" i="1"/>
  <c r="X891" i="1"/>
  <c r="V891" i="1"/>
  <c r="U891" i="1"/>
  <c r="T891" i="1"/>
  <c r="AE890" i="1"/>
  <c r="AD890" i="1"/>
  <c r="AC890" i="1"/>
  <c r="X890" i="1"/>
  <c r="V890" i="1"/>
  <c r="U890" i="1"/>
  <c r="T890" i="1"/>
  <c r="AE889" i="1"/>
  <c r="AD889" i="1"/>
  <c r="AC889" i="1"/>
  <c r="X889" i="1"/>
  <c r="V889" i="1"/>
  <c r="U889" i="1"/>
  <c r="T889" i="1"/>
  <c r="AE888" i="1"/>
  <c r="AD888" i="1"/>
  <c r="AC888" i="1"/>
  <c r="X888" i="1"/>
  <c r="V888" i="1"/>
  <c r="U888" i="1"/>
  <c r="T888" i="1"/>
  <c r="AE887" i="1"/>
  <c r="AD887" i="1"/>
  <c r="AC887" i="1"/>
  <c r="X887" i="1"/>
  <c r="V887" i="1"/>
  <c r="U887" i="1"/>
  <c r="T887" i="1"/>
  <c r="AE886" i="1"/>
  <c r="AD886" i="1"/>
  <c r="AC886" i="1"/>
  <c r="X886" i="1"/>
  <c r="V886" i="1"/>
  <c r="U886" i="1"/>
  <c r="T886" i="1"/>
  <c r="AE885" i="1"/>
  <c r="AD885" i="1"/>
  <c r="AC885" i="1"/>
  <c r="X885" i="1"/>
  <c r="V885" i="1"/>
  <c r="U885" i="1"/>
  <c r="T885" i="1"/>
  <c r="AE884" i="1"/>
  <c r="AD884" i="1"/>
  <c r="AC884" i="1"/>
  <c r="X884" i="1"/>
  <c r="V884" i="1"/>
  <c r="U884" i="1"/>
  <c r="T884" i="1"/>
  <c r="AE883" i="1"/>
  <c r="AD883" i="1"/>
  <c r="AC883" i="1"/>
  <c r="X883" i="1"/>
  <c r="V883" i="1"/>
  <c r="U883" i="1"/>
  <c r="T883" i="1"/>
  <c r="AE882" i="1"/>
  <c r="AD882" i="1"/>
  <c r="AC882" i="1"/>
  <c r="X882" i="1"/>
  <c r="V882" i="1"/>
  <c r="U882" i="1"/>
  <c r="T882" i="1"/>
  <c r="AE881" i="1"/>
  <c r="AD881" i="1"/>
  <c r="AC881" i="1"/>
  <c r="X881" i="1"/>
  <c r="V881" i="1"/>
  <c r="U881" i="1"/>
  <c r="T881" i="1"/>
  <c r="AE880" i="1"/>
  <c r="AD880" i="1"/>
  <c r="AC880" i="1"/>
  <c r="X880" i="1"/>
  <c r="V880" i="1"/>
  <c r="U880" i="1"/>
  <c r="T880" i="1"/>
  <c r="AE879" i="1"/>
  <c r="AD879" i="1"/>
  <c r="AC879" i="1"/>
  <c r="X879" i="1"/>
  <c r="V879" i="1"/>
  <c r="U879" i="1"/>
  <c r="T879" i="1"/>
  <c r="AE878" i="1"/>
  <c r="AD878" i="1"/>
  <c r="AC878" i="1"/>
  <c r="X878" i="1"/>
  <c r="V878" i="1"/>
  <c r="U878" i="1"/>
  <c r="T878" i="1"/>
  <c r="AE877" i="1"/>
  <c r="AD877" i="1"/>
  <c r="AC877" i="1"/>
  <c r="X877" i="1"/>
  <c r="V877" i="1"/>
  <c r="U877" i="1"/>
  <c r="T877" i="1"/>
  <c r="AE876" i="1"/>
  <c r="AD876" i="1"/>
  <c r="AC876" i="1"/>
  <c r="X876" i="1"/>
  <c r="V876" i="1"/>
  <c r="U876" i="1"/>
  <c r="T876" i="1"/>
  <c r="AE875" i="1"/>
  <c r="AD875" i="1"/>
  <c r="AC875" i="1"/>
  <c r="X875" i="1"/>
  <c r="V875" i="1"/>
  <c r="U875" i="1"/>
  <c r="T875" i="1"/>
  <c r="AE874" i="1"/>
  <c r="AD874" i="1"/>
  <c r="AC874" i="1"/>
  <c r="X874" i="1"/>
  <c r="V874" i="1"/>
  <c r="U874" i="1"/>
  <c r="T874" i="1"/>
  <c r="AE873" i="1"/>
  <c r="AD873" i="1"/>
  <c r="AC873" i="1"/>
  <c r="X873" i="1"/>
  <c r="V873" i="1"/>
  <c r="U873" i="1"/>
  <c r="T873" i="1"/>
  <c r="AE872" i="1"/>
  <c r="AD872" i="1"/>
  <c r="AC872" i="1"/>
  <c r="X872" i="1"/>
  <c r="V872" i="1"/>
  <c r="U872" i="1"/>
  <c r="T872" i="1"/>
  <c r="AE871" i="1"/>
  <c r="AD871" i="1"/>
  <c r="AC871" i="1"/>
  <c r="X871" i="1"/>
  <c r="V871" i="1"/>
  <c r="U871" i="1"/>
  <c r="T871" i="1"/>
  <c r="AE870" i="1"/>
  <c r="AD870" i="1"/>
  <c r="AC870" i="1"/>
  <c r="X870" i="1"/>
  <c r="V870" i="1"/>
  <c r="U870" i="1"/>
  <c r="T870" i="1"/>
  <c r="AE869" i="1"/>
  <c r="AD869" i="1"/>
  <c r="AC869" i="1"/>
  <c r="X869" i="1"/>
  <c r="V869" i="1"/>
  <c r="U869" i="1"/>
  <c r="T869" i="1"/>
  <c r="AE868" i="1"/>
  <c r="AD868" i="1"/>
  <c r="AC868" i="1"/>
  <c r="X868" i="1"/>
  <c r="V868" i="1"/>
  <c r="U868" i="1"/>
  <c r="T868" i="1"/>
  <c r="AE867" i="1"/>
  <c r="AD867" i="1"/>
  <c r="AC867" i="1"/>
  <c r="X867" i="1"/>
  <c r="V867" i="1"/>
  <c r="U867" i="1"/>
  <c r="T867" i="1"/>
  <c r="AE866" i="1"/>
  <c r="AD866" i="1"/>
  <c r="AC866" i="1"/>
  <c r="X866" i="1"/>
  <c r="V866" i="1"/>
  <c r="U866" i="1"/>
  <c r="T866" i="1"/>
  <c r="AE865" i="1"/>
  <c r="AD865" i="1"/>
  <c r="AC865" i="1"/>
  <c r="X865" i="1"/>
  <c r="V865" i="1"/>
  <c r="U865" i="1"/>
  <c r="T865" i="1"/>
  <c r="AE864" i="1"/>
  <c r="AD864" i="1"/>
  <c r="AC864" i="1"/>
  <c r="X864" i="1"/>
  <c r="V864" i="1"/>
  <c r="U864" i="1"/>
  <c r="T864" i="1"/>
  <c r="AE863" i="1"/>
  <c r="AD863" i="1"/>
  <c r="AC863" i="1"/>
  <c r="X863" i="1"/>
  <c r="V863" i="1"/>
  <c r="U863" i="1"/>
  <c r="T863" i="1"/>
  <c r="AE862" i="1"/>
  <c r="AD862" i="1"/>
  <c r="AC862" i="1"/>
  <c r="X862" i="1"/>
  <c r="V862" i="1"/>
  <c r="U862" i="1"/>
  <c r="T862" i="1"/>
  <c r="AE861" i="1"/>
  <c r="AD861" i="1"/>
  <c r="AC861" i="1"/>
  <c r="X861" i="1"/>
  <c r="V861" i="1"/>
  <c r="U861" i="1"/>
  <c r="T861" i="1"/>
  <c r="AE860" i="1"/>
  <c r="AD860" i="1"/>
  <c r="AC860" i="1"/>
  <c r="X860" i="1"/>
  <c r="V860" i="1"/>
  <c r="U860" i="1"/>
  <c r="T860" i="1"/>
  <c r="AE859" i="1"/>
  <c r="AD859" i="1"/>
  <c r="AC859" i="1"/>
  <c r="X859" i="1"/>
  <c r="V859" i="1"/>
  <c r="U859" i="1"/>
  <c r="T859" i="1"/>
  <c r="AE858" i="1"/>
  <c r="AD858" i="1"/>
  <c r="AC858" i="1"/>
  <c r="X858" i="1"/>
  <c r="V858" i="1"/>
  <c r="U858" i="1"/>
  <c r="T858" i="1"/>
  <c r="AE857" i="1"/>
  <c r="AD857" i="1"/>
  <c r="AC857" i="1"/>
  <c r="X857" i="1"/>
  <c r="V857" i="1"/>
  <c r="U857" i="1"/>
  <c r="T857" i="1"/>
  <c r="AE856" i="1"/>
  <c r="AD856" i="1"/>
  <c r="AC856" i="1"/>
  <c r="X856" i="1"/>
  <c r="V856" i="1"/>
  <c r="U856" i="1"/>
  <c r="T856" i="1"/>
  <c r="AE855" i="1"/>
  <c r="AD855" i="1"/>
  <c r="AC855" i="1"/>
  <c r="X855" i="1"/>
  <c r="V855" i="1"/>
  <c r="U855" i="1"/>
  <c r="T855" i="1"/>
  <c r="AE854" i="1"/>
  <c r="AD854" i="1"/>
  <c r="AC854" i="1"/>
  <c r="X854" i="1"/>
  <c r="V854" i="1"/>
  <c r="U854" i="1"/>
  <c r="T854" i="1"/>
  <c r="AE853" i="1"/>
  <c r="AD853" i="1"/>
  <c r="AC853" i="1"/>
  <c r="X853" i="1"/>
  <c r="V853" i="1"/>
  <c r="U853" i="1"/>
  <c r="T853" i="1"/>
  <c r="AE852" i="1"/>
  <c r="AD852" i="1"/>
  <c r="AC852" i="1"/>
  <c r="X852" i="1"/>
  <c r="V852" i="1"/>
  <c r="U852" i="1"/>
  <c r="T852" i="1"/>
  <c r="AE851" i="1"/>
  <c r="AD851" i="1"/>
  <c r="AC851" i="1"/>
  <c r="X851" i="1"/>
  <c r="V851" i="1"/>
  <c r="U851" i="1"/>
  <c r="T851" i="1"/>
  <c r="AE850" i="1"/>
  <c r="AD850" i="1"/>
  <c r="AC850" i="1"/>
  <c r="X850" i="1"/>
  <c r="V850" i="1"/>
  <c r="U850" i="1"/>
  <c r="T850" i="1"/>
  <c r="AE849" i="1"/>
  <c r="AD849" i="1"/>
  <c r="AC849" i="1"/>
  <c r="X849" i="1"/>
  <c r="V849" i="1"/>
  <c r="U849" i="1"/>
  <c r="T849" i="1"/>
  <c r="AE848" i="1"/>
  <c r="AD848" i="1"/>
  <c r="AC848" i="1"/>
  <c r="X848" i="1"/>
  <c r="V848" i="1"/>
  <c r="U848" i="1"/>
  <c r="T848" i="1"/>
  <c r="AE847" i="1"/>
  <c r="AD847" i="1"/>
  <c r="AC847" i="1"/>
  <c r="X847" i="1"/>
  <c r="V847" i="1"/>
  <c r="U847" i="1"/>
  <c r="T847" i="1"/>
  <c r="AE846" i="1"/>
  <c r="AD846" i="1"/>
  <c r="AC846" i="1"/>
  <c r="X846" i="1"/>
  <c r="V846" i="1"/>
  <c r="U846" i="1"/>
  <c r="T846" i="1"/>
  <c r="AE845" i="1"/>
  <c r="AD845" i="1"/>
  <c r="AC845" i="1"/>
  <c r="X845" i="1"/>
  <c r="V845" i="1"/>
  <c r="U845" i="1"/>
  <c r="T845" i="1"/>
  <c r="AE844" i="1"/>
  <c r="AD844" i="1"/>
  <c r="AC844" i="1"/>
  <c r="X844" i="1"/>
  <c r="V844" i="1"/>
  <c r="U844" i="1"/>
  <c r="T844" i="1"/>
  <c r="AE843" i="1"/>
  <c r="AD843" i="1"/>
  <c r="AC843" i="1"/>
  <c r="X843" i="1"/>
  <c r="V843" i="1"/>
  <c r="U843" i="1"/>
  <c r="T843" i="1"/>
  <c r="AE842" i="1"/>
  <c r="AD842" i="1"/>
  <c r="AC842" i="1"/>
  <c r="X842" i="1"/>
  <c r="V842" i="1"/>
  <c r="U842" i="1"/>
  <c r="T842" i="1"/>
  <c r="AE841" i="1"/>
  <c r="AD841" i="1"/>
  <c r="AC841" i="1"/>
  <c r="X841" i="1"/>
  <c r="V841" i="1"/>
  <c r="U841" i="1"/>
  <c r="T841" i="1"/>
  <c r="AE840" i="1"/>
  <c r="AD840" i="1"/>
  <c r="AC840" i="1"/>
  <c r="X840" i="1"/>
  <c r="V840" i="1"/>
  <c r="U840" i="1"/>
  <c r="T840" i="1"/>
  <c r="AE839" i="1"/>
  <c r="AD839" i="1"/>
  <c r="AC839" i="1"/>
  <c r="X839" i="1"/>
  <c r="V839" i="1"/>
  <c r="U839" i="1"/>
  <c r="T839" i="1"/>
  <c r="AE838" i="1"/>
  <c r="AD838" i="1"/>
  <c r="AC838" i="1"/>
  <c r="X838" i="1"/>
  <c r="V838" i="1"/>
  <c r="U838" i="1"/>
  <c r="T838" i="1"/>
  <c r="AE837" i="1"/>
  <c r="AD837" i="1"/>
  <c r="AC837" i="1"/>
  <c r="X837" i="1"/>
  <c r="V837" i="1"/>
  <c r="U837" i="1"/>
  <c r="T837" i="1"/>
  <c r="AE836" i="1"/>
  <c r="AD836" i="1"/>
  <c r="AC836" i="1"/>
  <c r="X836" i="1"/>
  <c r="V836" i="1"/>
  <c r="U836" i="1"/>
  <c r="T836" i="1"/>
  <c r="AE835" i="1"/>
  <c r="AD835" i="1"/>
  <c r="AC835" i="1"/>
  <c r="X835" i="1"/>
  <c r="V835" i="1"/>
  <c r="U835" i="1"/>
  <c r="T835" i="1"/>
  <c r="AE834" i="1"/>
  <c r="AD834" i="1"/>
  <c r="AC834" i="1"/>
  <c r="X834" i="1"/>
  <c r="V834" i="1"/>
  <c r="U834" i="1"/>
  <c r="T834" i="1"/>
  <c r="AE833" i="1"/>
  <c r="AD833" i="1"/>
  <c r="AC833" i="1"/>
  <c r="X833" i="1"/>
  <c r="V833" i="1"/>
  <c r="U833" i="1"/>
  <c r="T833" i="1"/>
  <c r="AE832" i="1"/>
  <c r="AD832" i="1"/>
  <c r="AC832" i="1"/>
  <c r="X832" i="1"/>
  <c r="V832" i="1"/>
  <c r="U832" i="1"/>
  <c r="T832" i="1"/>
  <c r="AE831" i="1"/>
  <c r="AD831" i="1"/>
  <c r="AC831" i="1"/>
  <c r="X831" i="1"/>
  <c r="V831" i="1"/>
  <c r="U831" i="1"/>
  <c r="T831" i="1"/>
  <c r="AE830" i="1"/>
  <c r="AD830" i="1"/>
  <c r="AC830" i="1"/>
  <c r="X830" i="1"/>
  <c r="V830" i="1"/>
  <c r="U830" i="1"/>
  <c r="T830" i="1"/>
  <c r="AE829" i="1"/>
  <c r="AD829" i="1"/>
  <c r="AC829" i="1"/>
  <c r="X829" i="1"/>
  <c r="V829" i="1"/>
  <c r="U829" i="1"/>
  <c r="T829" i="1"/>
  <c r="AE828" i="1"/>
  <c r="AD828" i="1"/>
  <c r="AC828" i="1"/>
  <c r="X828" i="1"/>
  <c r="V828" i="1"/>
  <c r="U828" i="1"/>
  <c r="T828" i="1"/>
  <c r="AE827" i="1"/>
  <c r="AD827" i="1"/>
  <c r="AC827" i="1"/>
  <c r="X827" i="1"/>
  <c r="V827" i="1"/>
  <c r="U827" i="1"/>
  <c r="T827" i="1"/>
  <c r="AE826" i="1"/>
  <c r="AD826" i="1"/>
  <c r="AC826" i="1"/>
  <c r="X826" i="1"/>
  <c r="V826" i="1"/>
  <c r="U826" i="1"/>
  <c r="T826" i="1"/>
  <c r="AE825" i="1"/>
  <c r="AD825" i="1"/>
  <c r="AC825" i="1"/>
  <c r="X825" i="1"/>
  <c r="V825" i="1"/>
  <c r="U825" i="1"/>
  <c r="T825" i="1"/>
  <c r="AE824" i="1"/>
  <c r="AD824" i="1"/>
  <c r="AC824" i="1"/>
  <c r="X824" i="1"/>
  <c r="V824" i="1"/>
  <c r="U824" i="1"/>
  <c r="T824" i="1"/>
  <c r="AE823" i="1"/>
  <c r="AD823" i="1"/>
  <c r="AC823" i="1"/>
  <c r="X823" i="1"/>
  <c r="V823" i="1"/>
  <c r="U823" i="1"/>
  <c r="T823" i="1"/>
  <c r="AE822" i="1"/>
  <c r="AD822" i="1"/>
  <c r="AC822" i="1"/>
  <c r="X822" i="1"/>
  <c r="V822" i="1"/>
  <c r="U822" i="1"/>
  <c r="T822" i="1"/>
  <c r="AE821" i="1"/>
  <c r="AD821" i="1"/>
  <c r="AC821" i="1"/>
  <c r="X821" i="1"/>
  <c r="V821" i="1"/>
  <c r="U821" i="1"/>
  <c r="T821" i="1"/>
  <c r="AE820" i="1"/>
  <c r="AD820" i="1"/>
  <c r="AC820" i="1"/>
  <c r="X820" i="1"/>
  <c r="V820" i="1"/>
  <c r="U820" i="1"/>
  <c r="T820" i="1"/>
  <c r="AE819" i="1"/>
  <c r="AD819" i="1"/>
  <c r="AC819" i="1"/>
  <c r="X819" i="1"/>
  <c r="V819" i="1"/>
  <c r="U819" i="1"/>
  <c r="T819" i="1"/>
  <c r="AE818" i="1"/>
  <c r="AD818" i="1"/>
  <c r="AC818" i="1"/>
  <c r="X818" i="1"/>
  <c r="V818" i="1"/>
  <c r="U818" i="1"/>
  <c r="T818" i="1"/>
  <c r="AE817" i="1"/>
  <c r="AD817" i="1"/>
  <c r="AC817" i="1"/>
  <c r="X817" i="1"/>
  <c r="V817" i="1"/>
  <c r="U817" i="1"/>
  <c r="T817" i="1"/>
  <c r="AE816" i="1"/>
  <c r="AD816" i="1"/>
  <c r="AC816" i="1"/>
  <c r="X816" i="1"/>
  <c r="V816" i="1"/>
  <c r="U816" i="1"/>
  <c r="T816" i="1"/>
  <c r="AE815" i="1"/>
  <c r="AD815" i="1"/>
  <c r="AC815" i="1"/>
  <c r="X815" i="1"/>
  <c r="V815" i="1"/>
  <c r="U815" i="1"/>
  <c r="T815" i="1"/>
  <c r="AE814" i="1"/>
  <c r="AD814" i="1"/>
  <c r="AC814" i="1"/>
  <c r="X814" i="1"/>
  <c r="V814" i="1"/>
  <c r="U814" i="1"/>
  <c r="T814" i="1"/>
  <c r="AE813" i="1"/>
  <c r="AD813" i="1"/>
  <c r="AC813" i="1"/>
  <c r="X813" i="1"/>
  <c r="V813" i="1"/>
  <c r="U813" i="1"/>
  <c r="T813" i="1"/>
  <c r="AE812" i="1"/>
  <c r="AD812" i="1"/>
  <c r="AC812" i="1"/>
  <c r="X812" i="1"/>
  <c r="V812" i="1"/>
  <c r="U812" i="1"/>
  <c r="T812" i="1"/>
  <c r="AE811" i="1"/>
  <c r="AD811" i="1"/>
  <c r="AC811" i="1"/>
  <c r="X811" i="1"/>
  <c r="V811" i="1"/>
  <c r="U811" i="1"/>
  <c r="T811" i="1"/>
  <c r="AE810" i="1"/>
  <c r="AD810" i="1"/>
  <c r="AC810" i="1"/>
  <c r="X810" i="1"/>
  <c r="V810" i="1"/>
  <c r="U810" i="1"/>
  <c r="T810" i="1"/>
  <c r="AE809" i="1"/>
  <c r="AD809" i="1"/>
  <c r="AC809" i="1"/>
  <c r="X809" i="1"/>
  <c r="V809" i="1"/>
  <c r="U809" i="1"/>
  <c r="T809" i="1"/>
  <c r="AE808" i="1"/>
  <c r="AD808" i="1"/>
  <c r="AC808" i="1"/>
  <c r="X808" i="1"/>
  <c r="V808" i="1"/>
  <c r="U808" i="1"/>
  <c r="T808" i="1"/>
  <c r="AE807" i="1"/>
  <c r="AD807" i="1"/>
  <c r="AC807" i="1"/>
  <c r="X807" i="1"/>
  <c r="V807" i="1"/>
  <c r="U807" i="1"/>
  <c r="T807" i="1"/>
  <c r="AE806" i="1"/>
  <c r="AD806" i="1"/>
  <c r="AC806" i="1"/>
  <c r="X806" i="1"/>
  <c r="V806" i="1"/>
  <c r="U806" i="1"/>
  <c r="T806" i="1"/>
  <c r="AE805" i="1"/>
  <c r="AD805" i="1"/>
  <c r="AC805" i="1"/>
  <c r="X805" i="1"/>
  <c r="V805" i="1"/>
  <c r="U805" i="1"/>
  <c r="T805" i="1"/>
  <c r="AE804" i="1"/>
  <c r="AD804" i="1"/>
  <c r="AC804" i="1"/>
  <c r="X804" i="1"/>
  <c r="V804" i="1"/>
  <c r="U804" i="1"/>
  <c r="T804" i="1"/>
  <c r="AE803" i="1"/>
  <c r="AD803" i="1"/>
  <c r="AC803" i="1"/>
  <c r="X803" i="1"/>
  <c r="V803" i="1"/>
  <c r="U803" i="1"/>
  <c r="T803" i="1"/>
  <c r="AE802" i="1"/>
  <c r="AD802" i="1"/>
  <c r="AC802" i="1"/>
  <c r="X802" i="1"/>
  <c r="V802" i="1"/>
  <c r="U802" i="1"/>
  <c r="T802" i="1"/>
  <c r="AE801" i="1"/>
  <c r="AD801" i="1"/>
  <c r="AC801" i="1"/>
  <c r="X801" i="1"/>
  <c r="V801" i="1"/>
  <c r="U801" i="1"/>
  <c r="T801" i="1"/>
  <c r="AE800" i="1"/>
  <c r="AD800" i="1"/>
  <c r="AC800" i="1"/>
  <c r="X800" i="1"/>
  <c r="V800" i="1"/>
  <c r="U800" i="1"/>
  <c r="T800" i="1"/>
  <c r="AE799" i="1"/>
  <c r="AD799" i="1"/>
  <c r="AC799" i="1"/>
  <c r="X799" i="1"/>
  <c r="V799" i="1"/>
  <c r="U799" i="1"/>
  <c r="T799" i="1"/>
  <c r="AE798" i="1"/>
  <c r="AD798" i="1"/>
  <c r="AC798" i="1"/>
  <c r="X798" i="1"/>
  <c r="V798" i="1"/>
  <c r="U798" i="1"/>
  <c r="T798" i="1"/>
  <c r="AE797" i="1"/>
  <c r="AD797" i="1"/>
  <c r="AC797" i="1"/>
  <c r="X797" i="1"/>
  <c r="V797" i="1"/>
  <c r="U797" i="1"/>
  <c r="T797" i="1"/>
  <c r="AE796" i="1"/>
  <c r="AD796" i="1"/>
  <c r="AC796" i="1"/>
  <c r="X796" i="1"/>
  <c r="V796" i="1"/>
  <c r="U796" i="1"/>
  <c r="T796" i="1"/>
  <c r="AE795" i="1"/>
  <c r="AD795" i="1"/>
  <c r="AC795" i="1"/>
  <c r="X795" i="1"/>
  <c r="V795" i="1"/>
  <c r="U795" i="1"/>
  <c r="T795" i="1"/>
  <c r="AE794" i="1"/>
  <c r="AD794" i="1"/>
  <c r="AC794" i="1"/>
  <c r="X794" i="1"/>
  <c r="V794" i="1"/>
  <c r="U794" i="1"/>
  <c r="T794" i="1"/>
  <c r="AE793" i="1"/>
  <c r="AD793" i="1"/>
  <c r="AC793" i="1"/>
  <c r="X793" i="1"/>
  <c r="V793" i="1"/>
  <c r="U793" i="1"/>
  <c r="T793" i="1"/>
  <c r="AE792" i="1"/>
  <c r="AD792" i="1"/>
  <c r="AC792" i="1"/>
  <c r="X792" i="1"/>
  <c r="V792" i="1"/>
  <c r="U792" i="1"/>
  <c r="T792" i="1"/>
  <c r="AE791" i="1"/>
  <c r="AD791" i="1"/>
  <c r="AC791" i="1"/>
  <c r="X791" i="1"/>
  <c r="V791" i="1"/>
  <c r="U791" i="1"/>
  <c r="T791" i="1"/>
  <c r="AE790" i="1"/>
  <c r="AD790" i="1"/>
  <c r="AC790" i="1"/>
  <c r="X790" i="1"/>
  <c r="V790" i="1"/>
  <c r="U790" i="1"/>
  <c r="T790" i="1"/>
  <c r="AE789" i="1"/>
  <c r="AD789" i="1"/>
  <c r="AC789" i="1"/>
  <c r="X789" i="1"/>
  <c r="V789" i="1"/>
  <c r="U789" i="1"/>
  <c r="T789" i="1"/>
  <c r="AE788" i="1"/>
  <c r="AD788" i="1"/>
  <c r="AC788" i="1"/>
  <c r="X788" i="1"/>
  <c r="V788" i="1"/>
  <c r="U788" i="1"/>
  <c r="T788" i="1"/>
  <c r="AE787" i="1"/>
  <c r="AD787" i="1"/>
  <c r="AC787" i="1"/>
  <c r="X787" i="1"/>
  <c r="V787" i="1"/>
  <c r="U787" i="1"/>
  <c r="T787" i="1"/>
  <c r="AE786" i="1"/>
  <c r="AD786" i="1"/>
  <c r="AC786" i="1"/>
  <c r="X786" i="1"/>
  <c r="V786" i="1"/>
  <c r="U786" i="1"/>
  <c r="T786" i="1"/>
  <c r="AE785" i="1"/>
  <c r="AD785" i="1"/>
  <c r="AC785" i="1"/>
  <c r="X785" i="1"/>
  <c r="V785" i="1"/>
  <c r="U785" i="1"/>
  <c r="T785" i="1"/>
  <c r="AE784" i="1"/>
  <c r="AD784" i="1"/>
  <c r="AC784" i="1"/>
  <c r="X784" i="1"/>
  <c r="V784" i="1"/>
  <c r="U784" i="1"/>
  <c r="T784" i="1"/>
  <c r="AE783" i="1"/>
  <c r="AD783" i="1"/>
  <c r="AC783" i="1"/>
  <c r="X783" i="1"/>
  <c r="V783" i="1"/>
  <c r="U783" i="1"/>
  <c r="T783" i="1"/>
  <c r="AE782" i="1"/>
  <c r="AD782" i="1"/>
  <c r="AC782" i="1"/>
  <c r="X782" i="1"/>
  <c r="V782" i="1"/>
  <c r="U782" i="1"/>
  <c r="T782" i="1"/>
  <c r="AE781" i="1"/>
  <c r="AD781" i="1"/>
  <c r="AC781" i="1"/>
  <c r="X781" i="1"/>
  <c r="V781" i="1"/>
  <c r="U781" i="1"/>
  <c r="T781" i="1"/>
  <c r="AE780" i="1"/>
  <c r="AD780" i="1"/>
  <c r="AC780" i="1"/>
  <c r="X780" i="1"/>
  <c r="V780" i="1"/>
  <c r="U780" i="1"/>
  <c r="T780" i="1"/>
  <c r="AE779" i="1"/>
  <c r="AD779" i="1"/>
  <c r="AC779" i="1"/>
  <c r="X779" i="1"/>
  <c r="V779" i="1"/>
  <c r="U779" i="1"/>
  <c r="T779" i="1"/>
  <c r="AE778" i="1"/>
  <c r="AD778" i="1"/>
  <c r="AC778" i="1"/>
  <c r="X778" i="1"/>
  <c r="V778" i="1"/>
  <c r="U778" i="1"/>
  <c r="T778" i="1"/>
  <c r="AE777" i="1"/>
  <c r="AD777" i="1"/>
  <c r="AC777" i="1"/>
  <c r="X777" i="1"/>
  <c r="V777" i="1"/>
  <c r="U777" i="1"/>
  <c r="T777" i="1"/>
  <c r="AE776" i="1"/>
  <c r="AD776" i="1"/>
  <c r="AC776" i="1"/>
  <c r="X776" i="1"/>
  <c r="V776" i="1"/>
  <c r="U776" i="1"/>
  <c r="T776" i="1"/>
  <c r="AE775" i="1"/>
  <c r="AD775" i="1"/>
  <c r="AC775" i="1"/>
  <c r="X775" i="1"/>
  <c r="V775" i="1"/>
  <c r="U775" i="1"/>
  <c r="T775" i="1"/>
  <c r="AE774" i="1"/>
  <c r="AD774" i="1"/>
  <c r="AC774" i="1"/>
  <c r="X774" i="1"/>
  <c r="V774" i="1"/>
  <c r="U774" i="1"/>
  <c r="T774" i="1"/>
  <c r="AE773" i="1"/>
  <c r="AD773" i="1"/>
  <c r="AC773" i="1"/>
  <c r="X773" i="1"/>
  <c r="V773" i="1"/>
  <c r="U773" i="1"/>
  <c r="T773" i="1"/>
  <c r="AE772" i="1"/>
  <c r="AD772" i="1"/>
  <c r="AC772" i="1"/>
  <c r="X772" i="1"/>
  <c r="V772" i="1"/>
  <c r="U772" i="1"/>
  <c r="T772" i="1"/>
  <c r="AE771" i="1"/>
  <c r="AD771" i="1"/>
  <c r="AC771" i="1"/>
  <c r="X771" i="1"/>
  <c r="V771" i="1"/>
  <c r="U771" i="1"/>
  <c r="T771" i="1"/>
  <c r="AE770" i="1"/>
  <c r="AD770" i="1"/>
  <c r="AC770" i="1"/>
  <c r="X770" i="1"/>
  <c r="V770" i="1"/>
  <c r="U770" i="1"/>
  <c r="T770" i="1"/>
  <c r="AE769" i="1"/>
  <c r="AD769" i="1"/>
  <c r="AC769" i="1"/>
  <c r="X769" i="1"/>
  <c r="V769" i="1"/>
  <c r="U769" i="1"/>
  <c r="T769" i="1"/>
  <c r="AE768" i="1"/>
  <c r="AD768" i="1"/>
  <c r="AC768" i="1"/>
  <c r="X768" i="1"/>
  <c r="V768" i="1"/>
  <c r="U768" i="1"/>
  <c r="T768" i="1"/>
  <c r="AE767" i="1"/>
  <c r="AD767" i="1"/>
  <c r="AC767" i="1"/>
  <c r="X767" i="1"/>
  <c r="V767" i="1"/>
  <c r="U767" i="1"/>
  <c r="T767" i="1"/>
  <c r="AE766" i="1"/>
  <c r="AD766" i="1"/>
  <c r="AC766" i="1"/>
  <c r="X766" i="1"/>
  <c r="V766" i="1"/>
  <c r="U766" i="1"/>
  <c r="T766" i="1"/>
  <c r="AE765" i="1"/>
  <c r="AD765" i="1"/>
  <c r="AC765" i="1"/>
  <c r="X765" i="1"/>
  <c r="V765" i="1"/>
  <c r="U765" i="1"/>
  <c r="T765" i="1"/>
  <c r="AE764" i="1"/>
  <c r="AD764" i="1"/>
  <c r="AC764" i="1"/>
  <c r="X764" i="1"/>
  <c r="V764" i="1"/>
  <c r="U764" i="1"/>
  <c r="T764" i="1"/>
  <c r="AE763" i="1"/>
  <c r="AD763" i="1"/>
  <c r="AC763" i="1"/>
  <c r="X763" i="1"/>
  <c r="V763" i="1"/>
  <c r="U763" i="1"/>
  <c r="T763" i="1"/>
  <c r="AE762" i="1"/>
  <c r="AD762" i="1"/>
  <c r="AC762" i="1"/>
  <c r="X762" i="1"/>
  <c r="V762" i="1"/>
  <c r="U762" i="1"/>
  <c r="T762" i="1"/>
  <c r="AE761" i="1"/>
  <c r="AD761" i="1"/>
  <c r="AC761" i="1"/>
  <c r="X761" i="1"/>
  <c r="V761" i="1"/>
  <c r="U761" i="1"/>
  <c r="T761" i="1"/>
  <c r="AE760" i="1"/>
  <c r="AD760" i="1"/>
  <c r="AC760" i="1"/>
  <c r="X760" i="1"/>
  <c r="V760" i="1"/>
  <c r="U760" i="1"/>
  <c r="T760" i="1"/>
  <c r="AE759" i="1"/>
  <c r="AD759" i="1"/>
  <c r="AC759" i="1"/>
  <c r="X759" i="1"/>
  <c r="V759" i="1"/>
  <c r="U759" i="1"/>
  <c r="T759" i="1"/>
  <c r="AE758" i="1"/>
  <c r="AD758" i="1"/>
  <c r="AC758" i="1"/>
  <c r="X758" i="1"/>
  <c r="V758" i="1"/>
  <c r="U758" i="1"/>
  <c r="T758" i="1"/>
  <c r="AE757" i="1"/>
  <c r="AD757" i="1"/>
  <c r="AC757" i="1"/>
  <c r="X757" i="1"/>
  <c r="V757" i="1"/>
  <c r="U757" i="1"/>
  <c r="T757" i="1"/>
  <c r="AE756" i="1"/>
  <c r="AD756" i="1"/>
  <c r="AC756" i="1"/>
  <c r="X756" i="1"/>
  <c r="V756" i="1"/>
  <c r="U756" i="1"/>
  <c r="T756" i="1"/>
  <c r="AE755" i="1"/>
  <c r="AD755" i="1"/>
  <c r="AC755" i="1"/>
  <c r="X755" i="1"/>
  <c r="V755" i="1"/>
  <c r="U755" i="1"/>
  <c r="T755" i="1"/>
  <c r="AE754" i="1"/>
  <c r="AD754" i="1"/>
  <c r="AC754" i="1"/>
  <c r="X754" i="1"/>
  <c r="V754" i="1"/>
  <c r="U754" i="1"/>
  <c r="T754" i="1"/>
  <c r="AE753" i="1"/>
  <c r="AD753" i="1"/>
  <c r="AC753" i="1"/>
  <c r="X753" i="1"/>
  <c r="V753" i="1"/>
  <c r="U753" i="1"/>
  <c r="T753" i="1"/>
  <c r="AE752" i="1"/>
  <c r="AD752" i="1"/>
  <c r="AC752" i="1"/>
  <c r="X752" i="1"/>
  <c r="V752" i="1"/>
  <c r="U752" i="1"/>
  <c r="T752" i="1"/>
  <c r="AE751" i="1"/>
  <c r="AD751" i="1"/>
  <c r="AC751" i="1"/>
  <c r="X751" i="1"/>
  <c r="V751" i="1"/>
  <c r="U751" i="1"/>
  <c r="T751" i="1"/>
  <c r="AE750" i="1"/>
  <c r="AD750" i="1"/>
  <c r="AC750" i="1"/>
  <c r="X750" i="1"/>
  <c r="V750" i="1"/>
  <c r="U750" i="1"/>
  <c r="T750" i="1"/>
  <c r="AE749" i="1"/>
  <c r="AD749" i="1"/>
  <c r="AC749" i="1"/>
  <c r="X749" i="1"/>
  <c r="V749" i="1"/>
  <c r="U749" i="1"/>
  <c r="T749" i="1"/>
  <c r="AE748" i="1"/>
  <c r="AD748" i="1"/>
  <c r="AC748" i="1"/>
  <c r="X748" i="1"/>
  <c r="V748" i="1"/>
  <c r="U748" i="1"/>
  <c r="T748" i="1"/>
  <c r="AE747" i="1"/>
  <c r="AD747" i="1"/>
  <c r="AC747" i="1"/>
  <c r="X747" i="1"/>
  <c r="V747" i="1"/>
  <c r="U747" i="1"/>
  <c r="T747" i="1"/>
  <c r="AE746" i="1"/>
  <c r="AD746" i="1"/>
  <c r="AC746" i="1"/>
  <c r="X746" i="1"/>
  <c r="V746" i="1"/>
  <c r="U746" i="1"/>
  <c r="T746" i="1"/>
  <c r="AE745" i="1"/>
  <c r="AD745" i="1"/>
  <c r="AC745" i="1"/>
  <c r="X745" i="1"/>
  <c r="V745" i="1"/>
  <c r="U745" i="1"/>
  <c r="T745" i="1"/>
  <c r="AE744" i="1"/>
  <c r="AD744" i="1"/>
  <c r="AC744" i="1"/>
  <c r="X744" i="1"/>
  <c r="V744" i="1"/>
  <c r="U744" i="1"/>
  <c r="T744" i="1"/>
  <c r="AE743" i="1"/>
  <c r="AD743" i="1"/>
  <c r="AC743" i="1"/>
  <c r="X743" i="1"/>
  <c r="V743" i="1"/>
  <c r="U743" i="1"/>
  <c r="T743" i="1"/>
  <c r="AE742" i="1"/>
  <c r="AD742" i="1"/>
  <c r="AC742" i="1"/>
  <c r="X742" i="1"/>
  <c r="V742" i="1"/>
  <c r="U742" i="1"/>
  <c r="T742" i="1"/>
  <c r="AE741" i="1"/>
  <c r="AD741" i="1"/>
  <c r="AC741" i="1"/>
  <c r="X741" i="1"/>
  <c r="V741" i="1"/>
  <c r="U741" i="1"/>
  <c r="T741" i="1"/>
  <c r="AE740" i="1"/>
  <c r="AD740" i="1"/>
  <c r="AC740" i="1"/>
  <c r="X740" i="1"/>
  <c r="V740" i="1"/>
  <c r="U740" i="1"/>
  <c r="T740" i="1"/>
  <c r="AE739" i="1"/>
  <c r="AD739" i="1"/>
  <c r="AC739" i="1"/>
  <c r="X739" i="1"/>
  <c r="V739" i="1"/>
  <c r="U739" i="1"/>
  <c r="T739" i="1"/>
  <c r="AE738" i="1"/>
  <c r="AD738" i="1"/>
  <c r="AC738" i="1"/>
  <c r="X738" i="1"/>
  <c r="V738" i="1"/>
  <c r="U738" i="1"/>
  <c r="T738" i="1"/>
  <c r="AE737" i="1"/>
  <c r="AD737" i="1"/>
  <c r="AC737" i="1"/>
  <c r="X737" i="1"/>
  <c r="V737" i="1"/>
  <c r="U737" i="1"/>
  <c r="T737" i="1"/>
  <c r="AE736" i="1"/>
  <c r="AD736" i="1"/>
  <c r="AC736" i="1"/>
  <c r="X736" i="1"/>
  <c r="V736" i="1"/>
  <c r="U736" i="1"/>
  <c r="T736" i="1"/>
  <c r="AE735" i="1"/>
  <c r="AD735" i="1"/>
  <c r="AC735" i="1"/>
  <c r="X735" i="1"/>
  <c r="V735" i="1"/>
  <c r="U735" i="1"/>
  <c r="T735" i="1"/>
  <c r="AE734" i="1"/>
  <c r="AD734" i="1"/>
  <c r="AC734" i="1"/>
  <c r="X734" i="1"/>
  <c r="V734" i="1"/>
  <c r="U734" i="1"/>
  <c r="T734" i="1"/>
  <c r="AE733" i="1"/>
  <c r="AD733" i="1"/>
  <c r="AC733" i="1"/>
  <c r="X733" i="1"/>
  <c r="V733" i="1"/>
  <c r="U733" i="1"/>
  <c r="T733" i="1"/>
  <c r="AE732" i="1"/>
  <c r="AD732" i="1"/>
  <c r="AC732" i="1"/>
  <c r="X732" i="1"/>
  <c r="V732" i="1"/>
  <c r="U732" i="1"/>
  <c r="T732" i="1"/>
  <c r="AE731" i="1"/>
  <c r="AD731" i="1"/>
  <c r="AC731" i="1"/>
  <c r="X731" i="1"/>
  <c r="V731" i="1"/>
  <c r="U731" i="1"/>
  <c r="T731" i="1"/>
  <c r="AE730" i="1"/>
  <c r="AD730" i="1"/>
  <c r="AC730" i="1"/>
  <c r="X730" i="1"/>
  <c r="V730" i="1"/>
  <c r="U730" i="1"/>
  <c r="T730" i="1"/>
  <c r="AE729" i="1"/>
  <c r="AD729" i="1"/>
  <c r="AC729" i="1"/>
  <c r="X729" i="1"/>
  <c r="V729" i="1"/>
  <c r="U729" i="1"/>
  <c r="T729" i="1"/>
  <c r="AE728" i="1"/>
  <c r="AD728" i="1"/>
  <c r="AC728" i="1"/>
  <c r="X728" i="1"/>
  <c r="V728" i="1"/>
  <c r="U728" i="1"/>
  <c r="T728" i="1"/>
  <c r="AE727" i="1"/>
  <c r="AD727" i="1"/>
  <c r="AC727" i="1"/>
  <c r="X727" i="1"/>
  <c r="V727" i="1"/>
  <c r="U727" i="1"/>
  <c r="T727" i="1"/>
  <c r="AE726" i="1"/>
  <c r="AD726" i="1"/>
  <c r="AC726" i="1"/>
  <c r="X726" i="1"/>
  <c r="V726" i="1"/>
  <c r="U726" i="1"/>
  <c r="T726" i="1"/>
  <c r="AE725" i="1"/>
  <c r="AD725" i="1"/>
  <c r="AC725" i="1"/>
  <c r="X725" i="1"/>
  <c r="V725" i="1"/>
  <c r="U725" i="1"/>
  <c r="T725" i="1"/>
  <c r="AE724" i="1"/>
  <c r="AD724" i="1"/>
  <c r="AC724" i="1"/>
  <c r="X724" i="1"/>
  <c r="V724" i="1"/>
  <c r="U724" i="1"/>
  <c r="T724" i="1"/>
  <c r="AE723" i="1"/>
  <c r="AD723" i="1"/>
  <c r="AC723" i="1"/>
  <c r="X723" i="1"/>
  <c r="V723" i="1"/>
  <c r="U723" i="1"/>
  <c r="T723" i="1"/>
  <c r="AE722" i="1"/>
  <c r="AD722" i="1"/>
  <c r="AC722" i="1"/>
  <c r="X722" i="1"/>
  <c r="V722" i="1"/>
  <c r="U722" i="1"/>
  <c r="T722" i="1"/>
  <c r="AE721" i="1"/>
  <c r="AD721" i="1"/>
  <c r="AC721" i="1"/>
  <c r="X721" i="1"/>
  <c r="V721" i="1"/>
  <c r="U721" i="1"/>
  <c r="T721" i="1"/>
  <c r="AE720" i="1"/>
  <c r="AD720" i="1"/>
  <c r="AC720" i="1"/>
  <c r="X720" i="1"/>
  <c r="V720" i="1"/>
  <c r="U720" i="1"/>
  <c r="T720" i="1"/>
  <c r="AE719" i="1"/>
  <c r="AD719" i="1"/>
  <c r="AC719" i="1"/>
  <c r="X719" i="1"/>
  <c r="V719" i="1"/>
  <c r="U719" i="1"/>
  <c r="T719" i="1"/>
  <c r="AE718" i="1"/>
  <c r="AD718" i="1"/>
  <c r="AC718" i="1"/>
  <c r="X718" i="1"/>
  <c r="V718" i="1"/>
  <c r="U718" i="1"/>
  <c r="T718" i="1"/>
  <c r="AE717" i="1"/>
  <c r="AD717" i="1"/>
  <c r="AC717" i="1"/>
  <c r="X717" i="1"/>
  <c r="V717" i="1"/>
  <c r="U717" i="1"/>
  <c r="T717" i="1"/>
  <c r="AE716" i="1"/>
  <c r="AD716" i="1"/>
  <c r="AC716" i="1"/>
  <c r="X716" i="1"/>
  <c r="V716" i="1"/>
  <c r="U716" i="1"/>
  <c r="T716" i="1"/>
  <c r="AE715" i="1"/>
  <c r="AD715" i="1"/>
  <c r="AC715" i="1"/>
  <c r="X715" i="1"/>
  <c r="V715" i="1"/>
  <c r="U715" i="1"/>
  <c r="T715" i="1"/>
  <c r="AE714" i="1"/>
  <c r="AD714" i="1"/>
  <c r="AC714" i="1"/>
  <c r="X714" i="1"/>
  <c r="V714" i="1"/>
  <c r="U714" i="1"/>
  <c r="T714" i="1"/>
  <c r="AE713" i="1"/>
  <c r="AD713" i="1"/>
  <c r="AC713" i="1"/>
  <c r="X713" i="1"/>
  <c r="V713" i="1"/>
  <c r="U713" i="1"/>
  <c r="T713" i="1"/>
  <c r="AE712" i="1"/>
  <c r="AD712" i="1"/>
  <c r="AC712" i="1"/>
  <c r="X712" i="1"/>
  <c r="V712" i="1"/>
  <c r="U712" i="1"/>
  <c r="T712" i="1"/>
  <c r="AE711" i="1"/>
  <c r="AD711" i="1"/>
  <c r="AC711" i="1"/>
  <c r="X711" i="1"/>
  <c r="V711" i="1"/>
  <c r="U711" i="1"/>
  <c r="T711" i="1"/>
  <c r="AE710" i="1"/>
  <c r="AD710" i="1"/>
  <c r="AC710" i="1"/>
  <c r="X710" i="1"/>
  <c r="V710" i="1"/>
  <c r="U710" i="1"/>
  <c r="T710" i="1"/>
  <c r="AE709" i="1"/>
  <c r="AD709" i="1"/>
  <c r="AC709" i="1"/>
  <c r="X709" i="1"/>
  <c r="V709" i="1"/>
  <c r="U709" i="1"/>
  <c r="T709" i="1"/>
  <c r="AE708" i="1"/>
  <c r="AD708" i="1"/>
  <c r="AC708" i="1"/>
  <c r="X708" i="1"/>
  <c r="V708" i="1"/>
  <c r="U708" i="1"/>
  <c r="T708" i="1"/>
  <c r="AE707" i="1"/>
  <c r="AD707" i="1"/>
  <c r="AC707" i="1"/>
  <c r="X707" i="1"/>
  <c r="V707" i="1"/>
  <c r="U707" i="1"/>
  <c r="T707" i="1"/>
  <c r="AE706" i="1"/>
  <c r="AD706" i="1"/>
  <c r="AC706" i="1"/>
  <c r="X706" i="1"/>
  <c r="V706" i="1"/>
  <c r="U706" i="1"/>
  <c r="T706" i="1"/>
  <c r="AE705" i="1"/>
  <c r="AD705" i="1"/>
  <c r="AC705" i="1"/>
  <c r="X705" i="1"/>
  <c r="V705" i="1"/>
  <c r="U705" i="1"/>
  <c r="T705" i="1"/>
  <c r="AE704" i="1"/>
  <c r="AD704" i="1"/>
  <c r="AC704" i="1"/>
  <c r="X704" i="1"/>
  <c r="V704" i="1"/>
  <c r="U704" i="1"/>
  <c r="T704" i="1"/>
  <c r="AE703" i="1"/>
  <c r="AD703" i="1"/>
  <c r="AC703" i="1"/>
  <c r="X703" i="1"/>
  <c r="V703" i="1"/>
  <c r="U703" i="1"/>
  <c r="T703" i="1"/>
  <c r="AE702" i="1"/>
  <c r="AD702" i="1"/>
  <c r="AC702" i="1"/>
  <c r="X702" i="1"/>
  <c r="V702" i="1"/>
  <c r="U702" i="1"/>
  <c r="T702" i="1"/>
  <c r="AE701" i="1"/>
  <c r="AD701" i="1"/>
  <c r="AC701" i="1"/>
  <c r="X701" i="1"/>
  <c r="V701" i="1"/>
  <c r="U701" i="1"/>
  <c r="T701" i="1"/>
  <c r="AE700" i="1"/>
  <c r="AD700" i="1"/>
  <c r="AC700" i="1"/>
  <c r="X700" i="1"/>
  <c r="V700" i="1"/>
  <c r="U700" i="1"/>
  <c r="T700" i="1"/>
  <c r="AE699" i="1"/>
  <c r="AD699" i="1"/>
  <c r="AC699" i="1"/>
  <c r="X699" i="1"/>
  <c r="V699" i="1"/>
  <c r="U699" i="1"/>
  <c r="T699" i="1"/>
  <c r="AE698" i="1"/>
  <c r="AD698" i="1"/>
  <c r="AC698" i="1"/>
  <c r="X698" i="1"/>
  <c r="V698" i="1"/>
  <c r="U698" i="1"/>
  <c r="T698" i="1"/>
  <c r="AE697" i="1"/>
  <c r="AD697" i="1"/>
  <c r="AC697" i="1"/>
  <c r="X697" i="1"/>
  <c r="V697" i="1"/>
  <c r="U697" i="1"/>
  <c r="T697" i="1"/>
  <c r="AE696" i="1"/>
  <c r="AD696" i="1"/>
  <c r="AC696" i="1"/>
  <c r="X696" i="1"/>
  <c r="V696" i="1"/>
  <c r="U696" i="1"/>
  <c r="T696" i="1"/>
  <c r="AE695" i="1"/>
  <c r="AD695" i="1"/>
  <c r="AC695" i="1"/>
  <c r="X695" i="1"/>
  <c r="V695" i="1"/>
  <c r="U695" i="1"/>
  <c r="T695" i="1"/>
  <c r="AE694" i="1"/>
  <c r="AD694" i="1"/>
  <c r="AC694" i="1"/>
  <c r="X694" i="1"/>
  <c r="V694" i="1"/>
  <c r="U694" i="1"/>
  <c r="T694" i="1"/>
  <c r="AE693" i="1"/>
  <c r="AD693" i="1"/>
  <c r="AC693" i="1"/>
  <c r="X693" i="1"/>
  <c r="V693" i="1"/>
  <c r="U693" i="1"/>
  <c r="T693" i="1"/>
  <c r="AE692" i="1"/>
  <c r="AD692" i="1"/>
  <c r="AC692" i="1"/>
  <c r="X692" i="1"/>
  <c r="V692" i="1"/>
  <c r="U692" i="1"/>
  <c r="T692" i="1"/>
  <c r="AE691" i="1"/>
  <c r="AD691" i="1"/>
  <c r="AC691" i="1"/>
  <c r="X691" i="1"/>
  <c r="V691" i="1"/>
  <c r="U691" i="1"/>
  <c r="T691" i="1"/>
  <c r="AE690" i="1"/>
  <c r="AD690" i="1"/>
  <c r="AC690" i="1"/>
  <c r="X690" i="1"/>
  <c r="V690" i="1"/>
  <c r="U690" i="1"/>
  <c r="T690" i="1"/>
  <c r="AE689" i="1"/>
  <c r="AD689" i="1"/>
  <c r="AC689" i="1"/>
  <c r="X689" i="1"/>
  <c r="V689" i="1"/>
  <c r="U689" i="1"/>
  <c r="T689" i="1"/>
  <c r="AE688" i="1"/>
  <c r="AD688" i="1"/>
  <c r="AC688" i="1"/>
  <c r="X688" i="1"/>
  <c r="V688" i="1"/>
  <c r="U688" i="1"/>
  <c r="T688" i="1"/>
  <c r="AE687" i="1"/>
  <c r="AD687" i="1"/>
  <c r="AC687" i="1"/>
  <c r="X687" i="1"/>
  <c r="V687" i="1"/>
  <c r="U687" i="1"/>
  <c r="T687" i="1"/>
  <c r="AE686" i="1"/>
  <c r="AD686" i="1"/>
  <c r="AC686" i="1"/>
  <c r="X686" i="1"/>
  <c r="V686" i="1"/>
  <c r="U686" i="1"/>
  <c r="T686" i="1"/>
  <c r="AE685" i="1"/>
  <c r="AD685" i="1"/>
  <c r="AC685" i="1"/>
  <c r="X685" i="1"/>
  <c r="V685" i="1"/>
  <c r="U685" i="1"/>
  <c r="T685" i="1"/>
  <c r="AE684" i="1"/>
  <c r="AD684" i="1"/>
  <c r="AC684" i="1"/>
  <c r="X684" i="1"/>
  <c r="V684" i="1"/>
  <c r="U684" i="1"/>
  <c r="T684" i="1"/>
  <c r="AE683" i="1"/>
  <c r="AD683" i="1"/>
  <c r="AC683" i="1"/>
  <c r="X683" i="1"/>
  <c r="V683" i="1"/>
  <c r="U683" i="1"/>
  <c r="T683" i="1"/>
  <c r="AE682" i="1"/>
  <c r="AD682" i="1"/>
  <c r="AC682" i="1"/>
  <c r="X682" i="1"/>
  <c r="V682" i="1"/>
  <c r="U682" i="1"/>
  <c r="T682" i="1"/>
  <c r="AE681" i="1"/>
  <c r="AD681" i="1"/>
  <c r="AC681" i="1"/>
  <c r="X681" i="1"/>
  <c r="V681" i="1"/>
  <c r="U681" i="1"/>
  <c r="T681" i="1"/>
  <c r="AE680" i="1"/>
  <c r="AD680" i="1"/>
  <c r="AC680" i="1"/>
  <c r="X680" i="1"/>
  <c r="V680" i="1"/>
  <c r="U680" i="1"/>
  <c r="T680" i="1"/>
  <c r="AE679" i="1"/>
  <c r="AD679" i="1"/>
  <c r="AC679" i="1"/>
  <c r="X679" i="1"/>
  <c r="V679" i="1"/>
  <c r="U679" i="1"/>
  <c r="T679" i="1"/>
  <c r="AE678" i="1"/>
  <c r="AD678" i="1"/>
  <c r="AC678" i="1"/>
  <c r="X678" i="1"/>
  <c r="V678" i="1"/>
  <c r="U678" i="1"/>
  <c r="T678" i="1"/>
  <c r="AE677" i="1"/>
  <c r="AD677" i="1"/>
  <c r="AC677" i="1"/>
  <c r="X677" i="1"/>
  <c r="V677" i="1"/>
  <c r="U677" i="1"/>
  <c r="T677" i="1"/>
  <c r="AE676" i="1"/>
  <c r="AD676" i="1"/>
  <c r="AC676" i="1"/>
  <c r="X676" i="1"/>
  <c r="V676" i="1"/>
  <c r="U676" i="1"/>
  <c r="T676" i="1"/>
  <c r="AE675" i="1"/>
  <c r="AD675" i="1"/>
  <c r="AC675" i="1"/>
  <c r="X675" i="1"/>
  <c r="V675" i="1"/>
  <c r="U675" i="1"/>
  <c r="T675" i="1"/>
  <c r="AE674" i="1"/>
  <c r="AD674" i="1"/>
  <c r="AC674" i="1"/>
  <c r="X674" i="1"/>
  <c r="V674" i="1"/>
  <c r="U674" i="1"/>
  <c r="T674" i="1"/>
  <c r="AE673" i="1"/>
  <c r="AD673" i="1"/>
  <c r="AC673" i="1"/>
  <c r="X673" i="1"/>
  <c r="V673" i="1"/>
  <c r="U673" i="1"/>
  <c r="T673" i="1"/>
  <c r="AE672" i="1"/>
  <c r="AD672" i="1"/>
  <c r="AC672" i="1"/>
  <c r="X672" i="1"/>
  <c r="V672" i="1"/>
  <c r="U672" i="1"/>
  <c r="T672" i="1"/>
  <c r="AE671" i="1"/>
  <c r="AD671" i="1"/>
  <c r="AC671" i="1"/>
  <c r="X671" i="1"/>
  <c r="V671" i="1"/>
  <c r="U671" i="1"/>
  <c r="T671" i="1"/>
  <c r="AE670" i="1"/>
  <c r="AD670" i="1"/>
  <c r="AC670" i="1"/>
  <c r="X670" i="1"/>
  <c r="V670" i="1"/>
  <c r="U670" i="1"/>
  <c r="T670" i="1"/>
  <c r="AE669" i="1"/>
  <c r="AD669" i="1"/>
  <c r="AC669" i="1"/>
  <c r="X669" i="1"/>
  <c r="V669" i="1"/>
  <c r="U669" i="1"/>
  <c r="T669" i="1"/>
  <c r="AE668" i="1"/>
  <c r="AD668" i="1"/>
  <c r="AC668" i="1"/>
  <c r="X668" i="1"/>
  <c r="V668" i="1"/>
  <c r="U668" i="1"/>
  <c r="T668" i="1"/>
  <c r="AE667" i="1"/>
  <c r="AD667" i="1"/>
  <c r="AC667" i="1"/>
  <c r="X667" i="1"/>
  <c r="V667" i="1"/>
  <c r="U667" i="1"/>
  <c r="T667" i="1"/>
  <c r="AE666" i="1"/>
  <c r="AD666" i="1"/>
  <c r="AC666" i="1"/>
  <c r="X666" i="1"/>
  <c r="V666" i="1"/>
  <c r="U666" i="1"/>
  <c r="T666" i="1"/>
  <c r="AE665" i="1"/>
  <c r="AD665" i="1"/>
  <c r="AC665" i="1"/>
  <c r="X665" i="1"/>
  <c r="V665" i="1"/>
  <c r="U665" i="1"/>
  <c r="T665" i="1"/>
  <c r="AE664" i="1"/>
  <c r="AD664" i="1"/>
  <c r="AC664" i="1"/>
  <c r="X664" i="1"/>
  <c r="V664" i="1"/>
  <c r="U664" i="1"/>
  <c r="T664" i="1"/>
  <c r="AE663" i="1"/>
  <c r="AD663" i="1"/>
  <c r="AC663" i="1"/>
  <c r="X663" i="1"/>
  <c r="V663" i="1"/>
  <c r="U663" i="1"/>
  <c r="T663" i="1"/>
  <c r="AE662" i="1"/>
  <c r="AD662" i="1"/>
  <c r="AC662" i="1"/>
  <c r="X662" i="1"/>
  <c r="V662" i="1"/>
  <c r="U662" i="1"/>
  <c r="T662" i="1"/>
  <c r="AE661" i="1"/>
  <c r="AD661" i="1"/>
  <c r="AC661" i="1"/>
  <c r="X661" i="1"/>
  <c r="V661" i="1"/>
  <c r="U661" i="1"/>
  <c r="T661" i="1"/>
  <c r="AE660" i="1"/>
  <c r="AD660" i="1"/>
  <c r="AC660" i="1"/>
  <c r="X660" i="1"/>
  <c r="V660" i="1"/>
  <c r="U660" i="1"/>
  <c r="T660" i="1"/>
  <c r="AE659" i="1"/>
  <c r="AD659" i="1"/>
  <c r="AC659" i="1"/>
  <c r="X659" i="1"/>
  <c r="V659" i="1"/>
  <c r="U659" i="1"/>
  <c r="T659" i="1"/>
  <c r="AE658" i="1"/>
  <c r="AD658" i="1"/>
  <c r="AC658" i="1"/>
  <c r="X658" i="1"/>
  <c r="V658" i="1"/>
  <c r="U658" i="1"/>
  <c r="T658" i="1"/>
  <c r="AE657" i="1"/>
  <c r="AD657" i="1"/>
  <c r="AC657" i="1"/>
  <c r="X657" i="1"/>
  <c r="V657" i="1"/>
  <c r="U657" i="1"/>
  <c r="T657" i="1"/>
  <c r="AE656" i="1"/>
  <c r="AD656" i="1"/>
  <c r="AC656" i="1"/>
  <c r="X656" i="1"/>
  <c r="V656" i="1"/>
  <c r="U656" i="1"/>
  <c r="T656" i="1"/>
  <c r="AE655" i="1"/>
  <c r="AD655" i="1"/>
  <c r="AC655" i="1"/>
  <c r="X655" i="1"/>
  <c r="V655" i="1"/>
  <c r="U655" i="1"/>
  <c r="T655" i="1"/>
  <c r="AE654" i="1"/>
  <c r="AD654" i="1"/>
  <c r="AC654" i="1"/>
  <c r="X654" i="1"/>
  <c r="V654" i="1"/>
  <c r="U654" i="1"/>
  <c r="T654" i="1"/>
  <c r="AE653" i="1"/>
  <c r="AD653" i="1"/>
  <c r="AC653" i="1"/>
  <c r="X653" i="1"/>
  <c r="V653" i="1"/>
  <c r="U653" i="1"/>
  <c r="T653" i="1"/>
  <c r="AE652" i="1"/>
  <c r="AD652" i="1"/>
  <c r="AC652" i="1"/>
  <c r="X652" i="1"/>
  <c r="V652" i="1"/>
  <c r="U652" i="1"/>
  <c r="T652" i="1"/>
  <c r="AE651" i="1"/>
  <c r="AD651" i="1"/>
  <c r="AC651" i="1"/>
  <c r="X651" i="1"/>
  <c r="V651" i="1"/>
  <c r="U651" i="1"/>
  <c r="T651" i="1"/>
  <c r="AE650" i="1"/>
  <c r="AD650" i="1"/>
  <c r="AC650" i="1"/>
  <c r="X650" i="1"/>
  <c r="V650" i="1"/>
  <c r="U650" i="1"/>
  <c r="T650" i="1"/>
  <c r="AE649" i="1"/>
  <c r="AD649" i="1"/>
  <c r="AC649" i="1"/>
  <c r="X649" i="1"/>
  <c r="V649" i="1"/>
  <c r="U649" i="1"/>
  <c r="T649" i="1"/>
  <c r="AE648" i="1"/>
  <c r="AD648" i="1"/>
  <c r="AC648" i="1"/>
  <c r="X648" i="1"/>
  <c r="V648" i="1"/>
  <c r="U648" i="1"/>
  <c r="T648" i="1"/>
  <c r="AE647" i="1"/>
  <c r="AD647" i="1"/>
  <c r="AC647" i="1"/>
  <c r="X647" i="1"/>
  <c r="V647" i="1"/>
  <c r="U647" i="1"/>
  <c r="T647" i="1"/>
  <c r="AE646" i="1"/>
  <c r="AD646" i="1"/>
  <c r="AC646" i="1"/>
  <c r="X646" i="1"/>
  <c r="V646" i="1"/>
  <c r="U646" i="1"/>
  <c r="T646" i="1"/>
  <c r="AE645" i="1"/>
  <c r="AD645" i="1"/>
  <c r="AC645" i="1"/>
  <c r="X645" i="1"/>
  <c r="V645" i="1"/>
  <c r="U645" i="1"/>
  <c r="T645" i="1"/>
  <c r="AE644" i="1"/>
  <c r="AD644" i="1"/>
  <c r="AC644" i="1"/>
  <c r="X644" i="1"/>
  <c r="V644" i="1"/>
  <c r="U644" i="1"/>
  <c r="T644" i="1"/>
  <c r="AE643" i="1"/>
  <c r="AD643" i="1"/>
  <c r="AC643" i="1"/>
  <c r="X643" i="1"/>
  <c r="V643" i="1"/>
  <c r="U643" i="1"/>
  <c r="T643" i="1"/>
  <c r="AE642" i="1"/>
  <c r="AD642" i="1"/>
  <c r="AC642" i="1"/>
  <c r="X642" i="1"/>
  <c r="V642" i="1"/>
  <c r="U642" i="1"/>
  <c r="T642" i="1"/>
  <c r="AE641" i="1"/>
  <c r="AD641" i="1"/>
  <c r="AC641" i="1"/>
  <c r="X641" i="1"/>
  <c r="V641" i="1"/>
  <c r="U641" i="1"/>
  <c r="T641" i="1"/>
  <c r="AE640" i="1"/>
  <c r="AD640" i="1"/>
  <c r="AC640" i="1"/>
  <c r="X640" i="1"/>
  <c r="V640" i="1"/>
  <c r="U640" i="1"/>
  <c r="T640" i="1"/>
  <c r="AE639" i="1"/>
  <c r="AD639" i="1"/>
  <c r="AC639" i="1"/>
  <c r="X639" i="1"/>
  <c r="V639" i="1"/>
  <c r="U639" i="1"/>
  <c r="T639" i="1"/>
  <c r="AE638" i="1"/>
  <c r="AD638" i="1"/>
  <c r="AC638" i="1"/>
  <c r="X638" i="1"/>
  <c r="V638" i="1"/>
  <c r="U638" i="1"/>
  <c r="T638" i="1"/>
  <c r="AE637" i="1"/>
  <c r="AD637" i="1"/>
  <c r="AC637" i="1"/>
  <c r="X637" i="1"/>
  <c r="V637" i="1"/>
  <c r="U637" i="1"/>
  <c r="T637" i="1"/>
  <c r="AE636" i="1"/>
  <c r="AD636" i="1"/>
  <c r="AC636" i="1"/>
  <c r="X636" i="1"/>
  <c r="V636" i="1"/>
  <c r="U636" i="1"/>
  <c r="T636" i="1"/>
  <c r="AE635" i="1"/>
  <c r="AD635" i="1"/>
  <c r="AC635" i="1"/>
  <c r="X635" i="1"/>
  <c r="V635" i="1"/>
  <c r="U635" i="1"/>
  <c r="T635" i="1"/>
  <c r="AE634" i="1"/>
  <c r="AD634" i="1"/>
  <c r="AC634" i="1"/>
  <c r="X634" i="1"/>
  <c r="V634" i="1"/>
  <c r="U634" i="1"/>
  <c r="T634" i="1"/>
  <c r="AE633" i="1"/>
  <c r="AD633" i="1"/>
  <c r="AC633" i="1"/>
  <c r="X633" i="1"/>
  <c r="V633" i="1"/>
  <c r="U633" i="1"/>
  <c r="T633" i="1"/>
  <c r="AE632" i="1"/>
  <c r="AD632" i="1"/>
  <c r="AC632" i="1"/>
  <c r="X632" i="1"/>
  <c r="V632" i="1"/>
  <c r="U632" i="1"/>
  <c r="T632" i="1"/>
  <c r="AE631" i="1"/>
  <c r="AD631" i="1"/>
  <c r="AC631" i="1"/>
  <c r="X631" i="1"/>
  <c r="V631" i="1"/>
  <c r="U631" i="1"/>
  <c r="T631" i="1"/>
  <c r="AE630" i="1"/>
  <c r="AD630" i="1"/>
  <c r="AC630" i="1"/>
  <c r="X630" i="1"/>
  <c r="V630" i="1"/>
  <c r="U630" i="1"/>
  <c r="T630" i="1"/>
  <c r="AE629" i="1"/>
  <c r="AD629" i="1"/>
  <c r="AC629" i="1"/>
  <c r="X629" i="1"/>
  <c r="V629" i="1"/>
  <c r="U629" i="1"/>
  <c r="T629" i="1"/>
  <c r="AE628" i="1"/>
  <c r="AD628" i="1"/>
  <c r="AC628" i="1"/>
  <c r="X628" i="1"/>
  <c r="V628" i="1"/>
  <c r="U628" i="1"/>
  <c r="T628" i="1"/>
  <c r="AE627" i="1"/>
  <c r="AD627" i="1"/>
  <c r="AC627" i="1"/>
  <c r="X627" i="1"/>
  <c r="V627" i="1"/>
  <c r="U627" i="1"/>
  <c r="T627" i="1"/>
  <c r="AE626" i="1"/>
  <c r="AD626" i="1"/>
  <c r="AC626" i="1"/>
  <c r="X626" i="1"/>
  <c r="V626" i="1"/>
  <c r="U626" i="1"/>
  <c r="T626" i="1"/>
  <c r="AE625" i="1"/>
  <c r="AD625" i="1"/>
  <c r="AC625" i="1"/>
  <c r="X625" i="1"/>
  <c r="V625" i="1"/>
  <c r="U625" i="1"/>
  <c r="T625" i="1"/>
  <c r="AE624" i="1"/>
  <c r="AD624" i="1"/>
  <c r="AC624" i="1"/>
  <c r="X624" i="1"/>
  <c r="V624" i="1"/>
  <c r="U624" i="1"/>
  <c r="T624" i="1"/>
  <c r="AE623" i="1"/>
  <c r="AD623" i="1"/>
  <c r="AC623" i="1"/>
  <c r="X623" i="1"/>
  <c r="V623" i="1"/>
  <c r="U623" i="1"/>
  <c r="T623" i="1"/>
  <c r="AE622" i="1"/>
  <c r="AD622" i="1"/>
  <c r="AC622" i="1"/>
  <c r="X622" i="1"/>
  <c r="V622" i="1"/>
  <c r="U622" i="1"/>
  <c r="T622" i="1"/>
  <c r="AE621" i="1"/>
  <c r="AD621" i="1"/>
  <c r="AC621" i="1"/>
  <c r="X621" i="1"/>
  <c r="V621" i="1"/>
  <c r="U621" i="1"/>
  <c r="T621" i="1"/>
  <c r="AE620" i="1"/>
  <c r="AD620" i="1"/>
  <c r="AC620" i="1"/>
  <c r="X620" i="1"/>
  <c r="V620" i="1"/>
  <c r="U620" i="1"/>
  <c r="T620" i="1"/>
  <c r="AE619" i="1"/>
  <c r="AD619" i="1"/>
  <c r="AC619" i="1"/>
  <c r="X619" i="1"/>
  <c r="V619" i="1"/>
  <c r="U619" i="1"/>
  <c r="T619" i="1"/>
  <c r="AE618" i="1"/>
  <c r="AD618" i="1"/>
  <c r="AC618" i="1"/>
  <c r="X618" i="1"/>
  <c r="V618" i="1"/>
  <c r="U618" i="1"/>
  <c r="T618" i="1"/>
  <c r="AE617" i="1"/>
  <c r="AD617" i="1"/>
  <c r="AC617" i="1"/>
  <c r="X617" i="1"/>
  <c r="V617" i="1"/>
  <c r="U617" i="1"/>
  <c r="T617" i="1"/>
  <c r="AE616" i="1"/>
  <c r="AD616" i="1"/>
  <c r="AC616" i="1"/>
  <c r="X616" i="1"/>
  <c r="V616" i="1"/>
  <c r="U616" i="1"/>
  <c r="T616" i="1"/>
  <c r="AE615" i="1"/>
  <c r="AD615" i="1"/>
  <c r="AC615" i="1"/>
  <c r="X615" i="1"/>
  <c r="V615" i="1"/>
  <c r="U615" i="1"/>
  <c r="T615" i="1"/>
  <c r="AE614" i="1"/>
  <c r="AD614" i="1"/>
  <c r="AC614" i="1"/>
  <c r="X614" i="1"/>
  <c r="V614" i="1"/>
  <c r="U614" i="1"/>
  <c r="T614" i="1"/>
  <c r="AE613" i="1"/>
  <c r="AD613" i="1"/>
  <c r="AC613" i="1"/>
  <c r="X613" i="1"/>
  <c r="V613" i="1"/>
  <c r="U613" i="1"/>
  <c r="T613" i="1"/>
  <c r="AE612" i="1"/>
  <c r="AD612" i="1"/>
  <c r="AC612" i="1"/>
  <c r="X612" i="1"/>
  <c r="V612" i="1"/>
  <c r="U612" i="1"/>
  <c r="T612" i="1"/>
  <c r="AE611" i="1"/>
  <c r="AD611" i="1"/>
  <c r="AC611" i="1"/>
  <c r="X611" i="1"/>
  <c r="V611" i="1"/>
  <c r="U611" i="1"/>
  <c r="T611" i="1"/>
  <c r="AE610" i="1"/>
  <c r="AD610" i="1"/>
  <c r="AC610" i="1"/>
  <c r="X610" i="1"/>
  <c r="V610" i="1"/>
  <c r="U610" i="1"/>
  <c r="T610" i="1"/>
  <c r="AE609" i="1"/>
  <c r="AD609" i="1"/>
  <c r="AC609" i="1"/>
  <c r="X609" i="1"/>
  <c r="V609" i="1"/>
  <c r="U609" i="1"/>
  <c r="T609" i="1"/>
  <c r="AE608" i="1"/>
  <c r="AD608" i="1"/>
  <c r="AC608" i="1"/>
  <c r="X608" i="1"/>
  <c r="V608" i="1"/>
  <c r="U608" i="1"/>
  <c r="T608" i="1"/>
  <c r="AE607" i="1"/>
  <c r="AD607" i="1"/>
  <c r="AC607" i="1"/>
  <c r="X607" i="1"/>
  <c r="V607" i="1"/>
  <c r="U607" i="1"/>
  <c r="T607" i="1"/>
  <c r="AE606" i="1"/>
  <c r="AD606" i="1"/>
  <c r="AC606" i="1"/>
  <c r="X606" i="1"/>
  <c r="V606" i="1"/>
  <c r="U606" i="1"/>
  <c r="T606" i="1"/>
  <c r="AE605" i="1"/>
  <c r="AD605" i="1"/>
  <c r="AC605" i="1"/>
  <c r="X605" i="1"/>
  <c r="V605" i="1"/>
  <c r="U605" i="1"/>
  <c r="T605" i="1"/>
  <c r="AE604" i="1"/>
  <c r="AD604" i="1"/>
  <c r="AC604" i="1"/>
  <c r="X604" i="1"/>
  <c r="V604" i="1"/>
  <c r="U604" i="1"/>
  <c r="T604" i="1"/>
  <c r="AE603" i="1"/>
  <c r="AD603" i="1"/>
  <c r="AC603" i="1"/>
  <c r="X603" i="1"/>
  <c r="V603" i="1"/>
  <c r="U603" i="1"/>
  <c r="T603" i="1"/>
  <c r="AE602" i="1"/>
  <c r="AD602" i="1"/>
  <c r="AC602" i="1"/>
  <c r="X602" i="1"/>
  <c r="V602" i="1"/>
  <c r="U602" i="1"/>
  <c r="T602" i="1"/>
  <c r="AE601" i="1"/>
  <c r="AD601" i="1"/>
  <c r="AC601" i="1"/>
  <c r="X601" i="1"/>
  <c r="V601" i="1"/>
  <c r="U601" i="1"/>
  <c r="T601" i="1"/>
  <c r="AE600" i="1"/>
  <c r="AD600" i="1"/>
  <c r="AC600" i="1"/>
  <c r="X600" i="1"/>
  <c r="V600" i="1"/>
  <c r="U600" i="1"/>
  <c r="T600" i="1"/>
  <c r="AE599" i="1"/>
  <c r="AD599" i="1"/>
  <c r="AC599" i="1"/>
  <c r="X599" i="1"/>
  <c r="V599" i="1"/>
  <c r="U599" i="1"/>
  <c r="T599" i="1"/>
  <c r="AE598" i="1"/>
  <c r="AD598" i="1"/>
  <c r="AC598" i="1"/>
  <c r="X598" i="1"/>
  <c r="V598" i="1"/>
  <c r="U598" i="1"/>
  <c r="T598" i="1"/>
  <c r="AE597" i="1"/>
  <c r="AD597" i="1"/>
  <c r="AC597" i="1"/>
  <c r="X597" i="1"/>
  <c r="V597" i="1"/>
  <c r="U597" i="1"/>
  <c r="T597" i="1"/>
  <c r="AE596" i="1"/>
  <c r="AD596" i="1"/>
  <c r="AC596" i="1"/>
  <c r="X596" i="1"/>
  <c r="V596" i="1"/>
  <c r="U596" i="1"/>
  <c r="T596" i="1"/>
  <c r="AE595" i="1"/>
  <c r="AD595" i="1"/>
  <c r="AC595" i="1"/>
  <c r="X595" i="1"/>
  <c r="V595" i="1"/>
  <c r="U595" i="1"/>
  <c r="T595" i="1"/>
  <c r="AE594" i="1"/>
  <c r="AD594" i="1"/>
  <c r="AC594" i="1"/>
  <c r="X594" i="1"/>
  <c r="V594" i="1"/>
  <c r="U594" i="1"/>
  <c r="T594" i="1"/>
  <c r="AE593" i="1"/>
  <c r="AD593" i="1"/>
  <c r="AC593" i="1"/>
  <c r="X593" i="1"/>
  <c r="V593" i="1"/>
  <c r="U593" i="1"/>
  <c r="T593" i="1"/>
  <c r="AE592" i="1"/>
  <c r="AD592" i="1"/>
  <c r="AC592" i="1"/>
  <c r="X592" i="1"/>
  <c r="V592" i="1"/>
  <c r="U592" i="1"/>
  <c r="T592" i="1"/>
  <c r="AE591" i="1"/>
  <c r="AD591" i="1"/>
  <c r="AC591" i="1"/>
  <c r="X591" i="1"/>
  <c r="V591" i="1"/>
  <c r="U591" i="1"/>
  <c r="T591" i="1"/>
  <c r="AE590" i="1"/>
  <c r="AD590" i="1"/>
  <c r="AC590" i="1"/>
  <c r="X590" i="1"/>
  <c r="V590" i="1"/>
  <c r="U590" i="1"/>
  <c r="T590" i="1"/>
  <c r="AE589" i="1"/>
  <c r="AD589" i="1"/>
  <c r="AC589" i="1"/>
  <c r="X589" i="1"/>
  <c r="V589" i="1"/>
  <c r="U589" i="1"/>
  <c r="T589" i="1"/>
  <c r="AE588" i="1"/>
  <c r="AD588" i="1"/>
  <c r="AC588" i="1"/>
  <c r="X588" i="1"/>
  <c r="V588" i="1"/>
  <c r="U588" i="1"/>
  <c r="T588" i="1"/>
  <c r="AE587" i="1"/>
  <c r="AD587" i="1"/>
  <c r="AC587" i="1"/>
  <c r="X587" i="1"/>
  <c r="V587" i="1"/>
  <c r="U587" i="1"/>
  <c r="T587" i="1"/>
  <c r="AE586" i="1"/>
  <c r="AD586" i="1"/>
  <c r="AC586" i="1"/>
  <c r="X586" i="1"/>
  <c r="V586" i="1"/>
  <c r="U586" i="1"/>
  <c r="T586" i="1"/>
  <c r="AE585" i="1"/>
  <c r="AD585" i="1"/>
  <c r="AC585" i="1"/>
  <c r="X585" i="1"/>
  <c r="V585" i="1"/>
  <c r="U585" i="1"/>
  <c r="T585" i="1"/>
  <c r="AE584" i="1"/>
  <c r="AD584" i="1"/>
  <c r="AC584" i="1"/>
  <c r="X584" i="1"/>
  <c r="V584" i="1"/>
  <c r="U584" i="1"/>
  <c r="T584" i="1"/>
  <c r="AE583" i="1"/>
  <c r="AD583" i="1"/>
  <c r="AC583" i="1"/>
  <c r="X583" i="1"/>
  <c r="V583" i="1"/>
  <c r="U583" i="1"/>
  <c r="T583" i="1"/>
  <c r="AE582" i="1"/>
  <c r="AD582" i="1"/>
  <c r="AC582" i="1"/>
  <c r="X582" i="1"/>
  <c r="V582" i="1"/>
  <c r="U582" i="1"/>
  <c r="T582" i="1"/>
  <c r="AE581" i="1"/>
  <c r="AD581" i="1"/>
  <c r="AC581" i="1"/>
  <c r="X581" i="1"/>
  <c r="V581" i="1"/>
  <c r="U581" i="1"/>
  <c r="T581" i="1"/>
  <c r="AE580" i="1"/>
  <c r="AD580" i="1"/>
  <c r="AC580" i="1"/>
  <c r="X580" i="1"/>
  <c r="V580" i="1"/>
  <c r="U580" i="1"/>
  <c r="T580" i="1"/>
  <c r="AE579" i="1"/>
  <c r="AD579" i="1"/>
  <c r="AC579" i="1"/>
  <c r="X579" i="1"/>
  <c r="V579" i="1"/>
  <c r="U579" i="1"/>
  <c r="T579" i="1"/>
  <c r="AE578" i="1"/>
  <c r="AD578" i="1"/>
  <c r="AC578" i="1"/>
  <c r="X578" i="1"/>
  <c r="V578" i="1"/>
  <c r="U578" i="1"/>
  <c r="T578" i="1"/>
  <c r="AE577" i="1"/>
  <c r="AD577" i="1"/>
  <c r="AC577" i="1"/>
  <c r="X577" i="1"/>
  <c r="V577" i="1"/>
  <c r="U577" i="1"/>
  <c r="T577" i="1"/>
  <c r="AE576" i="1"/>
  <c r="AD576" i="1"/>
  <c r="AC576" i="1"/>
  <c r="X576" i="1"/>
  <c r="V576" i="1"/>
  <c r="U576" i="1"/>
  <c r="T576" i="1"/>
  <c r="AE575" i="1"/>
  <c r="AD575" i="1"/>
  <c r="AC575" i="1"/>
  <c r="X575" i="1"/>
  <c r="V575" i="1"/>
  <c r="U575" i="1"/>
  <c r="T575" i="1"/>
  <c r="AE574" i="1"/>
  <c r="AD574" i="1"/>
  <c r="AC574" i="1"/>
  <c r="X574" i="1"/>
  <c r="V574" i="1"/>
  <c r="U574" i="1"/>
  <c r="T574" i="1"/>
  <c r="AE573" i="1"/>
  <c r="AD573" i="1"/>
  <c r="AC573" i="1"/>
  <c r="X573" i="1"/>
  <c r="V573" i="1"/>
  <c r="U573" i="1"/>
  <c r="T573" i="1"/>
  <c r="AE572" i="1"/>
  <c r="AD572" i="1"/>
  <c r="AC572" i="1"/>
  <c r="X572" i="1"/>
  <c r="V572" i="1"/>
  <c r="U572" i="1"/>
  <c r="T572" i="1"/>
  <c r="AE571" i="1"/>
  <c r="AD571" i="1"/>
  <c r="AC571" i="1"/>
  <c r="X571" i="1"/>
  <c r="V571" i="1"/>
  <c r="U571" i="1"/>
  <c r="T571" i="1"/>
  <c r="AE570" i="1"/>
  <c r="AD570" i="1"/>
  <c r="AC570" i="1"/>
  <c r="X570" i="1"/>
  <c r="V570" i="1"/>
  <c r="U570" i="1"/>
  <c r="T570" i="1"/>
  <c r="AE569" i="1"/>
  <c r="AD569" i="1"/>
  <c r="AC569" i="1"/>
  <c r="X569" i="1"/>
  <c r="V569" i="1"/>
  <c r="U569" i="1"/>
  <c r="T569" i="1"/>
  <c r="AE568" i="1"/>
  <c r="AD568" i="1"/>
  <c r="AC568" i="1"/>
  <c r="X568" i="1"/>
  <c r="V568" i="1"/>
  <c r="U568" i="1"/>
  <c r="T568" i="1"/>
  <c r="AE567" i="1"/>
  <c r="AD567" i="1"/>
  <c r="AC567" i="1"/>
  <c r="X567" i="1"/>
  <c r="V567" i="1"/>
  <c r="U567" i="1"/>
  <c r="T567" i="1"/>
  <c r="AE566" i="1"/>
  <c r="AD566" i="1"/>
  <c r="AC566" i="1"/>
  <c r="X566" i="1"/>
  <c r="V566" i="1"/>
  <c r="U566" i="1"/>
  <c r="T566" i="1"/>
  <c r="AE565" i="1"/>
  <c r="AD565" i="1"/>
  <c r="AC565" i="1"/>
  <c r="X565" i="1"/>
  <c r="V565" i="1"/>
  <c r="U565" i="1"/>
  <c r="T565" i="1"/>
  <c r="AE564" i="1"/>
  <c r="AD564" i="1"/>
  <c r="AC564" i="1"/>
  <c r="X564" i="1"/>
  <c r="V564" i="1"/>
  <c r="U564" i="1"/>
  <c r="T564" i="1"/>
  <c r="AE563" i="1"/>
  <c r="AD563" i="1"/>
  <c r="AC563" i="1"/>
  <c r="X563" i="1"/>
  <c r="V563" i="1"/>
  <c r="U563" i="1"/>
  <c r="T563" i="1"/>
  <c r="AE562" i="1"/>
  <c r="AD562" i="1"/>
  <c r="AC562" i="1"/>
  <c r="X562" i="1"/>
  <c r="V562" i="1"/>
  <c r="U562" i="1"/>
  <c r="T562" i="1"/>
  <c r="AE561" i="1"/>
  <c r="AD561" i="1"/>
  <c r="AC561" i="1"/>
  <c r="X561" i="1"/>
  <c r="V561" i="1"/>
  <c r="U561" i="1"/>
  <c r="T561" i="1"/>
  <c r="AE560" i="1"/>
  <c r="AD560" i="1"/>
  <c r="AC560" i="1"/>
  <c r="X560" i="1"/>
  <c r="V560" i="1"/>
  <c r="U560" i="1"/>
  <c r="T560" i="1"/>
  <c r="AE559" i="1"/>
  <c r="AD559" i="1"/>
  <c r="AC559" i="1"/>
  <c r="X559" i="1"/>
  <c r="V559" i="1"/>
  <c r="U559" i="1"/>
  <c r="T559" i="1"/>
  <c r="AE558" i="1"/>
  <c r="AD558" i="1"/>
  <c r="AC558" i="1"/>
  <c r="X558" i="1"/>
  <c r="V558" i="1"/>
  <c r="U558" i="1"/>
  <c r="T558" i="1"/>
  <c r="AE557" i="1"/>
  <c r="AD557" i="1"/>
  <c r="AC557" i="1"/>
  <c r="X557" i="1"/>
  <c r="V557" i="1"/>
  <c r="U557" i="1"/>
  <c r="T557" i="1"/>
  <c r="AE556" i="1"/>
  <c r="AD556" i="1"/>
  <c r="AC556" i="1"/>
  <c r="X556" i="1"/>
  <c r="V556" i="1"/>
  <c r="U556" i="1"/>
  <c r="T556" i="1"/>
  <c r="AE555" i="1"/>
  <c r="AD555" i="1"/>
  <c r="AC555" i="1"/>
  <c r="X555" i="1"/>
  <c r="V555" i="1"/>
  <c r="U555" i="1"/>
  <c r="T555" i="1"/>
  <c r="AE554" i="1"/>
  <c r="AD554" i="1"/>
  <c r="AC554" i="1"/>
  <c r="X554" i="1"/>
  <c r="V554" i="1"/>
  <c r="U554" i="1"/>
  <c r="T554" i="1"/>
  <c r="AE553" i="1"/>
  <c r="AD553" i="1"/>
  <c r="AC553" i="1"/>
  <c r="X553" i="1"/>
  <c r="V553" i="1"/>
  <c r="U553" i="1"/>
  <c r="T553" i="1"/>
  <c r="AE552" i="1"/>
  <c r="AD552" i="1"/>
  <c r="AC552" i="1"/>
  <c r="X552" i="1"/>
  <c r="V552" i="1"/>
  <c r="U552" i="1"/>
  <c r="T552" i="1"/>
  <c r="AE551" i="1"/>
  <c r="AD551" i="1"/>
  <c r="AC551" i="1"/>
  <c r="X551" i="1"/>
  <c r="V551" i="1"/>
  <c r="U551" i="1"/>
  <c r="T551" i="1"/>
  <c r="AE550" i="1"/>
  <c r="AD550" i="1"/>
  <c r="AC550" i="1"/>
  <c r="X550" i="1"/>
  <c r="V550" i="1"/>
  <c r="U550" i="1"/>
  <c r="T550" i="1"/>
  <c r="AE549" i="1"/>
  <c r="AD549" i="1"/>
  <c r="AC549" i="1"/>
  <c r="X549" i="1"/>
  <c r="V549" i="1"/>
  <c r="U549" i="1"/>
  <c r="T549" i="1"/>
  <c r="AE548" i="1"/>
  <c r="AD548" i="1"/>
  <c r="AC548" i="1"/>
  <c r="X548" i="1"/>
  <c r="V548" i="1"/>
  <c r="U548" i="1"/>
  <c r="T548" i="1"/>
  <c r="AE547" i="1"/>
  <c r="AD547" i="1"/>
  <c r="AC547" i="1"/>
  <c r="X547" i="1"/>
  <c r="V547" i="1"/>
  <c r="U547" i="1"/>
  <c r="T547" i="1"/>
  <c r="AE546" i="1"/>
  <c r="AD546" i="1"/>
  <c r="AC546" i="1"/>
  <c r="X546" i="1"/>
  <c r="V546" i="1"/>
  <c r="U546" i="1"/>
  <c r="T546" i="1"/>
  <c r="AE545" i="1"/>
  <c r="AD545" i="1"/>
  <c r="AC545" i="1"/>
  <c r="X545" i="1"/>
  <c r="V545" i="1"/>
  <c r="U545" i="1"/>
  <c r="T545" i="1"/>
  <c r="AE544" i="1"/>
  <c r="AD544" i="1"/>
  <c r="AC544" i="1"/>
  <c r="X544" i="1"/>
  <c r="V544" i="1"/>
  <c r="U544" i="1"/>
  <c r="T544" i="1"/>
  <c r="AE543" i="1"/>
  <c r="AD543" i="1"/>
  <c r="AC543" i="1"/>
  <c r="X543" i="1"/>
  <c r="V543" i="1"/>
  <c r="U543" i="1"/>
  <c r="T543" i="1"/>
  <c r="AE542" i="1"/>
  <c r="AD542" i="1"/>
  <c r="AC542" i="1"/>
  <c r="X542" i="1"/>
  <c r="V542" i="1"/>
  <c r="U542" i="1"/>
  <c r="T542" i="1"/>
  <c r="AE541" i="1"/>
  <c r="AD541" i="1"/>
  <c r="AC541" i="1"/>
  <c r="X541" i="1"/>
  <c r="V541" i="1"/>
  <c r="U541" i="1"/>
  <c r="T541" i="1"/>
  <c r="AE540" i="1"/>
  <c r="AD540" i="1"/>
  <c r="AC540" i="1"/>
  <c r="X540" i="1"/>
  <c r="V540" i="1"/>
  <c r="U540" i="1"/>
  <c r="T540" i="1"/>
  <c r="AE539" i="1"/>
  <c r="AD539" i="1"/>
  <c r="AC539" i="1"/>
  <c r="X539" i="1"/>
  <c r="V539" i="1"/>
  <c r="U539" i="1"/>
  <c r="T539" i="1"/>
  <c r="AE538" i="1"/>
  <c r="AD538" i="1"/>
  <c r="AC538" i="1"/>
  <c r="X538" i="1"/>
  <c r="V538" i="1"/>
  <c r="U538" i="1"/>
  <c r="T538" i="1"/>
  <c r="AE537" i="1"/>
  <c r="AD537" i="1"/>
  <c r="AC537" i="1"/>
  <c r="X537" i="1"/>
  <c r="V537" i="1"/>
  <c r="U537" i="1"/>
  <c r="T537" i="1"/>
  <c r="AE536" i="1"/>
  <c r="AD536" i="1"/>
  <c r="AC536" i="1"/>
  <c r="X536" i="1"/>
  <c r="V536" i="1"/>
  <c r="U536" i="1"/>
  <c r="T536" i="1"/>
  <c r="AE535" i="1"/>
  <c r="AD535" i="1"/>
  <c r="AC535" i="1"/>
  <c r="X535" i="1"/>
  <c r="V535" i="1"/>
  <c r="U535" i="1"/>
  <c r="T535" i="1"/>
  <c r="AE534" i="1"/>
  <c r="AD534" i="1"/>
  <c r="AC534" i="1"/>
  <c r="X534" i="1"/>
  <c r="V534" i="1"/>
  <c r="U534" i="1"/>
  <c r="T534" i="1"/>
  <c r="AE533" i="1"/>
  <c r="AD533" i="1"/>
  <c r="AC533" i="1"/>
  <c r="X533" i="1"/>
  <c r="V533" i="1"/>
  <c r="U533" i="1"/>
  <c r="T533" i="1"/>
  <c r="AE532" i="1"/>
  <c r="AD532" i="1"/>
  <c r="AC532" i="1"/>
  <c r="X532" i="1"/>
  <c r="V532" i="1"/>
  <c r="U532" i="1"/>
  <c r="T532" i="1"/>
  <c r="AE531" i="1"/>
  <c r="AD531" i="1"/>
  <c r="AC531" i="1"/>
  <c r="X531" i="1"/>
  <c r="V531" i="1"/>
  <c r="U531" i="1"/>
  <c r="T531" i="1"/>
  <c r="AE530" i="1"/>
  <c r="AD530" i="1"/>
  <c r="AC530" i="1"/>
  <c r="X530" i="1"/>
  <c r="V530" i="1"/>
  <c r="U530" i="1"/>
  <c r="T530" i="1"/>
  <c r="AE529" i="1"/>
  <c r="AD529" i="1"/>
  <c r="AC529" i="1"/>
  <c r="X529" i="1"/>
  <c r="V529" i="1"/>
  <c r="U529" i="1"/>
  <c r="T529" i="1"/>
  <c r="AE528" i="1"/>
  <c r="AD528" i="1"/>
  <c r="AC528" i="1"/>
  <c r="X528" i="1"/>
  <c r="V528" i="1"/>
  <c r="U528" i="1"/>
  <c r="T528" i="1"/>
  <c r="AE527" i="1"/>
  <c r="AD527" i="1"/>
  <c r="AC527" i="1"/>
  <c r="X527" i="1"/>
  <c r="V527" i="1"/>
  <c r="U527" i="1"/>
  <c r="T527" i="1"/>
  <c r="AE526" i="1"/>
  <c r="AD526" i="1"/>
  <c r="AC526" i="1"/>
  <c r="X526" i="1"/>
  <c r="V526" i="1"/>
  <c r="U526" i="1"/>
  <c r="T526" i="1"/>
  <c r="AE525" i="1"/>
  <c r="AD525" i="1"/>
  <c r="AC525" i="1"/>
  <c r="X525" i="1"/>
  <c r="V525" i="1"/>
  <c r="U525" i="1"/>
  <c r="T525" i="1"/>
  <c r="AE524" i="1"/>
  <c r="AD524" i="1"/>
  <c r="AC524" i="1"/>
  <c r="X524" i="1"/>
  <c r="V524" i="1"/>
  <c r="U524" i="1"/>
  <c r="T524" i="1"/>
  <c r="AE523" i="1"/>
  <c r="AD523" i="1"/>
  <c r="AC523" i="1"/>
  <c r="X523" i="1"/>
  <c r="V523" i="1"/>
  <c r="U523" i="1"/>
  <c r="T523" i="1"/>
  <c r="AE522" i="1"/>
  <c r="AD522" i="1"/>
  <c r="AC522" i="1"/>
  <c r="X522" i="1"/>
  <c r="V522" i="1"/>
  <c r="U522" i="1"/>
  <c r="T522" i="1"/>
  <c r="AE521" i="1"/>
  <c r="AD521" i="1"/>
  <c r="AC521" i="1"/>
  <c r="X521" i="1"/>
  <c r="V521" i="1"/>
  <c r="U521" i="1"/>
  <c r="T521" i="1"/>
  <c r="AE520" i="1"/>
  <c r="AD520" i="1"/>
  <c r="AC520" i="1"/>
  <c r="X520" i="1"/>
  <c r="V520" i="1"/>
  <c r="U520" i="1"/>
  <c r="T520" i="1"/>
  <c r="AE519" i="1"/>
  <c r="AD519" i="1"/>
  <c r="AC519" i="1"/>
  <c r="X519" i="1"/>
  <c r="V519" i="1"/>
  <c r="U519" i="1"/>
  <c r="T519" i="1"/>
  <c r="AE518" i="1"/>
  <c r="AD518" i="1"/>
  <c r="AC518" i="1"/>
  <c r="X518" i="1"/>
  <c r="V518" i="1"/>
  <c r="U518" i="1"/>
  <c r="T518" i="1"/>
  <c r="AE517" i="1"/>
  <c r="AD517" i="1"/>
  <c r="AC517" i="1"/>
  <c r="X517" i="1"/>
  <c r="V517" i="1"/>
  <c r="U517" i="1"/>
  <c r="T517" i="1"/>
  <c r="AE516" i="1"/>
  <c r="AD516" i="1"/>
  <c r="AC516" i="1"/>
  <c r="X516" i="1"/>
  <c r="V516" i="1"/>
  <c r="U516" i="1"/>
  <c r="T516" i="1"/>
  <c r="AE515" i="1"/>
  <c r="AD515" i="1"/>
  <c r="AC515" i="1"/>
  <c r="X515" i="1"/>
  <c r="V515" i="1"/>
  <c r="U515" i="1"/>
  <c r="T515" i="1"/>
  <c r="AE514" i="1"/>
  <c r="AD514" i="1"/>
  <c r="AC514" i="1"/>
  <c r="X514" i="1"/>
  <c r="V514" i="1"/>
  <c r="U514" i="1"/>
  <c r="T514" i="1"/>
  <c r="AE513" i="1"/>
  <c r="AD513" i="1"/>
  <c r="AC513" i="1"/>
  <c r="X513" i="1"/>
  <c r="V513" i="1"/>
  <c r="U513" i="1"/>
  <c r="T513" i="1"/>
  <c r="AE512" i="1"/>
  <c r="AD512" i="1"/>
  <c r="AC512" i="1"/>
  <c r="X512" i="1"/>
  <c r="V512" i="1"/>
  <c r="U512" i="1"/>
  <c r="T512" i="1"/>
  <c r="AE511" i="1"/>
  <c r="AD511" i="1"/>
  <c r="AC511" i="1"/>
  <c r="X511" i="1"/>
  <c r="V511" i="1"/>
  <c r="U511" i="1"/>
  <c r="T511" i="1"/>
  <c r="AE510" i="1"/>
  <c r="AD510" i="1"/>
  <c r="AC510" i="1"/>
  <c r="X510" i="1"/>
  <c r="V510" i="1"/>
  <c r="U510" i="1"/>
  <c r="T510" i="1"/>
  <c r="AE509" i="1"/>
  <c r="AD509" i="1"/>
  <c r="AC509" i="1"/>
  <c r="X509" i="1"/>
  <c r="V509" i="1"/>
  <c r="U509" i="1"/>
  <c r="T509" i="1"/>
  <c r="AE508" i="1"/>
  <c r="AD508" i="1"/>
  <c r="AC508" i="1"/>
  <c r="X508" i="1"/>
  <c r="V508" i="1"/>
  <c r="U508" i="1"/>
  <c r="T508" i="1"/>
  <c r="AE507" i="1"/>
  <c r="AD507" i="1"/>
  <c r="AC507" i="1"/>
  <c r="X507" i="1"/>
  <c r="V507" i="1"/>
  <c r="U507" i="1"/>
  <c r="T507" i="1"/>
  <c r="AE506" i="1"/>
  <c r="AD506" i="1"/>
  <c r="AC506" i="1"/>
  <c r="X506" i="1"/>
  <c r="V506" i="1"/>
  <c r="U506" i="1"/>
  <c r="T506" i="1"/>
  <c r="AE505" i="1"/>
  <c r="AD505" i="1"/>
  <c r="AC505" i="1"/>
  <c r="X505" i="1"/>
  <c r="V505" i="1"/>
  <c r="U505" i="1"/>
  <c r="T505" i="1"/>
  <c r="AE504" i="1"/>
  <c r="AD504" i="1"/>
  <c r="AC504" i="1"/>
  <c r="X504" i="1"/>
  <c r="V504" i="1"/>
  <c r="U504" i="1"/>
  <c r="T504" i="1"/>
  <c r="AE503" i="1"/>
  <c r="AD503" i="1"/>
  <c r="AC503" i="1"/>
  <c r="X503" i="1"/>
  <c r="V503" i="1"/>
  <c r="U503" i="1"/>
  <c r="T503" i="1"/>
  <c r="AE502" i="1"/>
  <c r="AD502" i="1"/>
  <c r="AC502" i="1"/>
  <c r="X502" i="1"/>
  <c r="V502" i="1"/>
  <c r="U502" i="1"/>
  <c r="T502" i="1"/>
  <c r="AE501" i="1"/>
  <c r="AD501" i="1"/>
  <c r="AC501" i="1"/>
  <c r="X501" i="1"/>
  <c r="V501" i="1"/>
  <c r="U501" i="1"/>
  <c r="T501" i="1"/>
  <c r="AE500" i="1"/>
  <c r="AD500" i="1"/>
  <c r="AC500" i="1"/>
  <c r="X500" i="1"/>
  <c r="V500" i="1"/>
  <c r="U500" i="1"/>
  <c r="T500" i="1"/>
  <c r="AE499" i="1"/>
  <c r="AD499" i="1"/>
  <c r="AC499" i="1"/>
  <c r="X499" i="1"/>
  <c r="V499" i="1"/>
  <c r="U499" i="1"/>
  <c r="T499" i="1"/>
  <c r="AE498" i="1"/>
  <c r="AD498" i="1"/>
  <c r="AC498" i="1"/>
  <c r="X498" i="1"/>
  <c r="V498" i="1"/>
  <c r="U498" i="1"/>
  <c r="T498" i="1"/>
  <c r="AE497" i="1"/>
  <c r="AD497" i="1"/>
  <c r="AC497" i="1"/>
  <c r="X497" i="1"/>
  <c r="V497" i="1"/>
  <c r="U497" i="1"/>
  <c r="T497" i="1"/>
  <c r="AE496" i="1"/>
  <c r="AD496" i="1"/>
  <c r="AC496" i="1"/>
  <c r="X496" i="1"/>
  <c r="V496" i="1"/>
  <c r="U496" i="1"/>
  <c r="T496" i="1"/>
  <c r="AE495" i="1"/>
  <c r="AD495" i="1"/>
  <c r="AC495" i="1"/>
  <c r="X495" i="1"/>
  <c r="V495" i="1"/>
  <c r="U495" i="1"/>
  <c r="T495" i="1"/>
  <c r="AE494" i="1"/>
  <c r="AD494" i="1"/>
  <c r="AC494" i="1"/>
  <c r="X494" i="1"/>
  <c r="V494" i="1"/>
  <c r="U494" i="1"/>
  <c r="T494" i="1"/>
  <c r="AE493" i="1"/>
  <c r="AD493" i="1"/>
  <c r="AC493" i="1"/>
  <c r="X493" i="1"/>
  <c r="V493" i="1"/>
  <c r="U493" i="1"/>
  <c r="T493" i="1"/>
  <c r="AE492" i="1"/>
  <c r="AD492" i="1"/>
  <c r="AC492" i="1"/>
  <c r="X492" i="1"/>
  <c r="V492" i="1"/>
  <c r="U492" i="1"/>
  <c r="T492" i="1"/>
  <c r="AE491" i="1"/>
  <c r="AD491" i="1"/>
  <c r="AC491" i="1"/>
  <c r="X491" i="1"/>
  <c r="V491" i="1"/>
  <c r="U491" i="1"/>
  <c r="T491" i="1"/>
  <c r="AE490" i="1"/>
  <c r="AD490" i="1"/>
  <c r="AC490" i="1"/>
  <c r="X490" i="1"/>
  <c r="V490" i="1"/>
  <c r="U490" i="1"/>
  <c r="T490" i="1"/>
  <c r="AE489" i="1"/>
  <c r="AD489" i="1"/>
  <c r="AC489" i="1"/>
  <c r="X489" i="1"/>
  <c r="V489" i="1"/>
  <c r="U489" i="1"/>
  <c r="T489" i="1"/>
  <c r="AE488" i="1"/>
  <c r="AD488" i="1"/>
  <c r="AC488" i="1"/>
  <c r="X488" i="1"/>
  <c r="V488" i="1"/>
  <c r="U488" i="1"/>
  <c r="T488" i="1"/>
  <c r="AE487" i="1"/>
  <c r="AD487" i="1"/>
  <c r="AC487" i="1"/>
  <c r="X487" i="1"/>
  <c r="V487" i="1"/>
  <c r="U487" i="1"/>
  <c r="T487" i="1"/>
  <c r="AE486" i="1"/>
  <c r="AD486" i="1"/>
  <c r="AC486" i="1"/>
  <c r="X486" i="1"/>
  <c r="V486" i="1"/>
  <c r="U486" i="1"/>
  <c r="T486" i="1"/>
  <c r="AE485" i="1"/>
  <c r="AD485" i="1"/>
  <c r="AC485" i="1"/>
  <c r="X485" i="1"/>
  <c r="V485" i="1"/>
  <c r="U485" i="1"/>
  <c r="T485" i="1"/>
  <c r="AE484" i="1"/>
  <c r="AD484" i="1"/>
  <c r="AC484" i="1"/>
  <c r="X484" i="1"/>
  <c r="V484" i="1"/>
  <c r="U484" i="1"/>
  <c r="T484" i="1"/>
  <c r="AE483" i="1"/>
  <c r="AD483" i="1"/>
  <c r="AC483" i="1"/>
  <c r="X483" i="1"/>
  <c r="V483" i="1"/>
  <c r="U483" i="1"/>
  <c r="T483" i="1"/>
  <c r="AE482" i="1"/>
  <c r="AD482" i="1"/>
  <c r="AC482" i="1"/>
  <c r="X482" i="1"/>
  <c r="V482" i="1"/>
  <c r="U482" i="1"/>
  <c r="T482" i="1"/>
  <c r="AE481" i="1"/>
  <c r="AD481" i="1"/>
  <c r="AC481" i="1"/>
  <c r="X481" i="1"/>
  <c r="V481" i="1"/>
  <c r="U481" i="1"/>
  <c r="T481" i="1"/>
  <c r="AE480" i="1"/>
  <c r="AD480" i="1"/>
  <c r="AC480" i="1"/>
  <c r="X480" i="1"/>
  <c r="V480" i="1"/>
  <c r="U480" i="1"/>
  <c r="T480" i="1"/>
  <c r="AE479" i="1"/>
  <c r="AD479" i="1"/>
  <c r="AC479" i="1"/>
  <c r="X479" i="1"/>
  <c r="V479" i="1"/>
  <c r="U479" i="1"/>
  <c r="T479" i="1"/>
  <c r="AE478" i="1"/>
  <c r="AD478" i="1"/>
  <c r="AC478" i="1"/>
  <c r="X478" i="1"/>
  <c r="V478" i="1"/>
  <c r="U478" i="1"/>
  <c r="T478" i="1"/>
  <c r="AE477" i="1"/>
  <c r="AD477" i="1"/>
  <c r="AC477" i="1"/>
  <c r="X477" i="1"/>
  <c r="V477" i="1"/>
  <c r="U477" i="1"/>
  <c r="T477" i="1"/>
  <c r="AE476" i="1"/>
  <c r="AD476" i="1"/>
  <c r="AC476" i="1"/>
  <c r="X476" i="1"/>
  <c r="V476" i="1"/>
  <c r="U476" i="1"/>
  <c r="T476" i="1"/>
  <c r="AE475" i="1"/>
  <c r="AD475" i="1"/>
  <c r="AC475" i="1"/>
  <c r="X475" i="1"/>
  <c r="V475" i="1"/>
  <c r="U475" i="1"/>
  <c r="T475" i="1"/>
  <c r="AE474" i="1"/>
  <c r="AD474" i="1"/>
  <c r="AC474" i="1"/>
  <c r="X474" i="1"/>
  <c r="V474" i="1"/>
  <c r="U474" i="1"/>
  <c r="T474" i="1"/>
  <c r="AE473" i="1"/>
  <c r="AD473" i="1"/>
  <c r="AC473" i="1"/>
  <c r="X473" i="1"/>
  <c r="V473" i="1"/>
  <c r="U473" i="1"/>
  <c r="T473" i="1"/>
  <c r="AE472" i="1"/>
  <c r="AD472" i="1"/>
  <c r="AC472" i="1"/>
  <c r="X472" i="1"/>
  <c r="V472" i="1"/>
  <c r="U472" i="1"/>
  <c r="T472" i="1"/>
  <c r="AE471" i="1"/>
  <c r="AD471" i="1"/>
  <c r="AC471" i="1"/>
  <c r="X471" i="1"/>
  <c r="V471" i="1"/>
  <c r="U471" i="1"/>
  <c r="T471" i="1"/>
  <c r="AE470" i="1"/>
  <c r="AD470" i="1"/>
  <c r="AC470" i="1"/>
  <c r="X470" i="1"/>
  <c r="V470" i="1"/>
  <c r="U470" i="1"/>
  <c r="T470" i="1"/>
  <c r="AE469" i="1"/>
  <c r="AD469" i="1"/>
  <c r="AC469" i="1"/>
  <c r="X469" i="1"/>
  <c r="V469" i="1"/>
  <c r="U469" i="1"/>
  <c r="T469" i="1"/>
  <c r="AE468" i="1"/>
  <c r="AD468" i="1"/>
  <c r="AC468" i="1"/>
  <c r="X468" i="1"/>
  <c r="V468" i="1"/>
  <c r="U468" i="1"/>
  <c r="T468" i="1"/>
  <c r="AE467" i="1"/>
  <c r="AD467" i="1"/>
  <c r="AC467" i="1"/>
  <c r="X467" i="1"/>
  <c r="V467" i="1"/>
  <c r="U467" i="1"/>
  <c r="T467" i="1"/>
  <c r="AE466" i="1"/>
  <c r="AD466" i="1"/>
  <c r="AC466" i="1"/>
  <c r="X466" i="1"/>
  <c r="V466" i="1"/>
  <c r="U466" i="1"/>
  <c r="T466" i="1"/>
  <c r="AE465" i="1"/>
  <c r="AD465" i="1"/>
  <c r="AC465" i="1"/>
  <c r="X465" i="1"/>
  <c r="V465" i="1"/>
  <c r="U465" i="1"/>
  <c r="T465" i="1"/>
  <c r="AE464" i="1"/>
  <c r="AD464" i="1"/>
  <c r="AC464" i="1"/>
  <c r="X464" i="1"/>
  <c r="V464" i="1"/>
  <c r="U464" i="1"/>
  <c r="T464" i="1"/>
  <c r="AE463" i="1"/>
  <c r="AD463" i="1"/>
  <c r="AC463" i="1"/>
  <c r="X463" i="1"/>
  <c r="V463" i="1"/>
  <c r="U463" i="1"/>
  <c r="T463" i="1"/>
  <c r="AE462" i="1"/>
  <c r="AD462" i="1"/>
  <c r="AC462" i="1"/>
  <c r="X462" i="1"/>
  <c r="V462" i="1"/>
  <c r="U462" i="1"/>
  <c r="T462" i="1"/>
  <c r="AE461" i="1"/>
  <c r="AD461" i="1"/>
  <c r="AC461" i="1"/>
  <c r="X461" i="1"/>
  <c r="V461" i="1"/>
  <c r="U461" i="1"/>
  <c r="T461" i="1"/>
  <c r="AE460" i="1"/>
  <c r="AD460" i="1"/>
  <c r="AC460" i="1"/>
  <c r="X460" i="1"/>
  <c r="V460" i="1"/>
  <c r="U460" i="1"/>
  <c r="T460" i="1"/>
  <c r="AE459" i="1"/>
  <c r="AD459" i="1"/>
  <c r="AC459" i="1"/>
  <c r="X459" i="1"/>
  <c r="V459" i="1"/>
  <c r="U459" i="1"/>
  <c r="T459" i="1"/>
  <c r="AE458" i="1"/>
  <c r="AD458" i="1"/>
  <c r="AC458" i="1"/>
  <c r="X458" i="1"/>
  <c r="V458" i="1"/>
  <c r="U458" i="1"/>
  <c r="T458" i="1"/>
  <c r="AE457" i="1"/>
  <c r="AD457" i="1"/>
  <c r="AC457" i="1"/>
  <c r="X457" i="1"/>
  <c r="V457" i="1"/>
  <c r="U457" i="1"/>
  <c r="T457" i="1"/>
  <c r="AE456" i="1"/>
  <c r="AD456" i="1"/>
  <c r="AC456" i="1"/>
  <c r="X456" i="1"/>
  <c r="V456" i="1"/>
  <c r="U456" i="1"/>
  <c r="T456" i="1"/>
  <c r="AE455" i="1"/>
  <c r="AD455" i="1"/>
  <c r="AC455" i="1"/>
  <c r="X455" i="1"/>
  <c r="V455" i="1"/>
  <c r="U455" i="1"/>
  <c r="T455" i="1"/>
  <c r="AE454" i="1"/>
  <c r="AD454" i="1"/>
  <c r="AC454" i="1"/>
  <c r="X454" i="1"/>
  <c r="V454" i="1"/>
  <c r="U454" i="1"/>
  <c r="T454" i="1"/>
  <c r="AE453" i="1"/>
  <c r="AD453" i="1"/>
  <c r="AC453" i="1"/>
  <c r="X453" i="1"/>
  <c r="V453" i="1"/>
  <c r="U453" i="1"/>
  <c r="T453" i="1"/>
  <c r="AE452" i="1"/>
  <c r="AD452" i="1"/>
  <c r="AC452" i="1"/>
  <c r="X452" i="1"/>
  <c r="V452" i="1"/>
  <c r="U452" i="1"/>
  <c r="T452" i="1"/>
  <c r="AE451" i="1"/>
  <c r="AD451" i="1"/>
  <c r="AC451" i="1"/>
  <c r="X451" i="1"/>
  <c r="V451" i="1"/>
  <c r="U451" i="1"/>
  <c r="T451" i="1"/>
  <c r="AE450" i="1"/>
  <c r="AD450" i="1"/>
  <c r="AC450" i="1"/>
  <c r="X450" i="1"/>
  <c r="V450" i="1"/>
  <c r="U450" i="1"/>
  <c r="T450" i="1"/>
  <c r="AE449" i="1"/>
  <c r="AD449" i="1"/>
  <c r="AC449" i="1"/>
  <c r="X449" i="1"/>
  <c r="V449" i="1"/>
  <c r="U449" i="1"/>
  <c r="T449" i="1"/>
  <c r="AE448" i="1"/>
  <c r="AD448" i="1"/>
  <c r="AC448" i="1"/>
  <c r="X448" i="1"/>
  <c r="V448" i="1"/>
  <c r="U448" i="1"/>
  <c r="T448" i="1"/>
  <c r="AE447" i="1"/>
  <c r="AD447" i="1"/>
  <c r="AC447" i="1"/>
  <c r="X447" i="1"/>
  <c r="V447" i="1"/>
  <c r="U447" i="1"/>
  <c r="T447" i="1"/>
  <c r="AE446" i="1"/>
  <c r="AD446" i="1"/>
  <c r="AC446" i="1"/>
  <c r="X446" i="1"/>
  <c r="V446" i="1"/>
  <c r="U446" i="1"/>
  <c r="T446" i="1"/>
  <c r="AE445" i="1"/>
  <c r="AD445" i="1"/>
  <c r="AC445" i="1"/>
  <c r="X445" i="1"/>
  <c r="V445" i="1"/>
  <c r="U445" i="1"/>
  <c r="T445" i="1"/>
  <c r="AE444" i="1"/>
  <c r="AD444" i="1"/>
  <c r="AC444" i="1"/>
  <c r="X444" i="1"/>
  <c r="V444" i="1"/>
  <c r="U444" i="1"/>
  <c r="T444" i="1"/>
  <c r="AE443" i="1"/>
  <c r="AD443" i="1"/>
  <c r="AC443" i="1"/>
  <c r="X443" i="1"/>
  <c r="V443" i="1"/>
  <c r="U443" i="1"/>
  <c r="T443" i="1"/>
  <c r="AE442" i="1"/>
  <c r="AD442" i="1"/>
  <c r="AC442" i="1"/>
  <c r="X442" i="1"/>
  <c r="V442" i="1"/>
  <c r="U442" i="1"/>
  <c r="T442" i="1"/>
  <c r="AE441" i="1"/>
  <c r="AD441" i="1"/>
  <c r="AC441" i="1"/>
  <c r="X441" i="1"/>
  <c r="V441" i="1"/>
  <c r="U441" i="1"/>
  <c r="T441" i="1"/>
  <c r="AE440" i="1"/>
  <c r="AD440" i="1"/>
  <c r="AC440" i="1"/>
  <c r="X440" i="1"/>
  <c r="V440" i="1"/>
  <c r="U440" i="1"/>
  <c r="T440" i="1"/>
  <c r="AE439" i="1"/>
  <c r="AD439" i="1"/>
  <c r="AC439" i="1"/>
  <c r="X439" i="1"/>
  <c r="V439" i="1"/>
  <c r="U439" i="1"/>
  <c r="T439" i="1"/>
  <c r="AE438" i="1"/>
  <c r="AD438" i="1"/>
  <c r="AC438" i="1"/>
  <c r="X438" i="1"/>
  <c r="V438" i="1"/>
  <c r="U438" i="1"/>
  <c r="T438" i="1"/>
  <c r="AE437" i="1"/>
  <c r="AD437" i="1"/>
  <c r="AC437" i="1"/>
  <c r="X437" i="1"/>
  <c r="V437" i="1"/>
  <c r="U437" i="1"/>
  <c r="T437" i="1"/>
  <c r="AE436" i="1"/>
  <c r="AD436" i="1"/>
  <c r="AC436" i="1"/>
  <c r="X436" i="1"/>
  <c r="V436" i="1"/>
  <c r="U436" i="1"/>
  <c r="T436" i="1"/>
  <c r="AE435" i="1"/>
  <c r="AD435" i="1"/>
  <c r="AC435" i="1"/>
  <c r="X435" i="1"/>
  <c r="V435" i="1"/>
  <c r="U435" i="1"/>
  <c r="T435" i="1"/>
  <c r="AE434" i="1"/>
  <c r="AD434" i="1"/>
  <c r="AC434" i="1"/>
  <c r="X434" i="1"/>
  <c r="V434" i="1"/>
  <c r="U434" i="1"/>
  <c r="T434" i="1"/>
  <c r="AE433" i="1"/>
  <c r="AD433" i="1"/>
  <c r="AC433" i="1"/>
  <c r="X433" i="1"/>
  <c r="V433" i="1"/>
  <c r="U433" i="1"/>
  <c r="T433" i="1"/>
  <c r="AE432" i="1"/>
  <c r="AD432" i="1"/>
  <c r="AC432" i="1"/>
  <c r="X432" i="1"/>
  <c r="V432" i="1"/>
  <c r="U432" i="1"/>
  <c r="T432" i="1"/>
  <c r="AE431" i="1"/>
  <c r="AD431" i="1"/>
  <c r="AC431" i="1"/>
  <c r="X431" i="1"/>
  <c r="V431" i="1"/>
  <c r="U431" i="1"/>
  <c r="T431" i="1"/>
  <c r="AE430" i="1"/>
  <c r="AD430" i="1"/>
  <c r="AC430" i="1"/>
  <c r="X430" i="1"/>
  <c r="V430" i="1"/>
  <c r="U430" i="1"/>
  <c r="T430" i="1"/>
  <c r="AE429" i="1"/>
  <c r="AD429" i="1"/>
  <c r="AC429" i="1"/>
  <c r="X429" i="1"/>
  <c r="V429" i="1"/>
  <c r="U429" i="1"/>
  <c r="T429" i="1"/>
  <c r="AE428" i="1"/>
  <c r="AD428" i="1"/>
  <c r="AC428" i="1"/>
  <c r="X428" i="1"/>
  <c r="V428" i="1"/>
  <c r="U428" i="1"/>
  <c r="T428" i="1"/>
  <c r="AE427" i="1"/>
  <c r="AD427" i="1"/>
  <c r="AC427" i="1"/>
  <c r="X427" i="1"/>
  <c r="V427" i="1"/>
  <c r="U427" i="1"/>
  <c r="T427" i="1"/>
  <c r="AE426" i="1"/>
  <c r="AD426" i="1"/>
  <c r="AC426" i="1"/>
  <c r="X426" i="1"/>
  <c r="V426" i="1"/>
  <c r="U426" i="1"/>
  <c r="T426" i="1"/>
  <c r="AE425" i="1"/>
  <c r="AD425" i="1"/>
  <c r="AC425" i="1"/>
  <c r="X425" i="1"/>
  <c r="V425" i="1"/>
  <c r="U425" i="1"/>
  <c r="T425" i="1"/>
  <c r="AE424" i="1"/>
  <c r="AD424" i="1"/>
  <c r="AC424" i="1"/>
  <c r="X424" i="1"/>
  <c r="V424" i="1"/>
  <c r="U424" i="1"/>
  <c r="T424" i="1"/>
  <c r="AE423" i="1"/>
  <c r="AD423" i="1"/>
  <c r="AC423" i="1"/>
  <c r="X423" i="1"/>
  <c r="V423" i="1"/>
  <c r="U423" i="1"/>
  <c r="T423" i="1"/>
  <c r="AE422" i="1"/>
  <c r="AD422" i="1"/>
  <c r="AC422" i="1"/>
  <c r="X422" i="1"/>
  <c r="V422" i="1"/>
  <c r="U422" i="1"/>
  <c r="T422" i="1"/>
  <c r="AE421" i="1"/>
  <c r="AD421" i="1"/>
  <c r="AC421" i="1"/>
  <c r="X421" i="1"/>
  <c r="V421" i="1"/>
  <c r="U421" i="1"/>
  <c r="T421" i="1"/>
  <c r="AE420" i="1"/>
  <c r="AD420" i="1"/>
  <c r="AC420" i="1"/>
  <c r="X420" i="1"/>
  <c r="V420" i="1"/>
  <c r="U420" i="1"/>
  <c r="T420" i="1"/>
  <c r="AE419" i="1"/>
  <c r="AD419" i="1"/>
  <c r="AC419" i="1"/>
  <c r="X419" i="1"/>
  <c r="V419" i="1"/>
  <c r="U419" i="1"/>
  <c r="T419" i="1"/>
  <c r="AE418" i="1"/>
  <c r="AD418" i="1"/>
  <c r="AC418" i="1"/>
  <c r="X418" i="1"/>
  <c r="V418" i="1"/>
  <c r="U418" i="1"/>
  <c r="T418" i="1"/>
  <c r="AE417" i="1"/>
  <c r="AD417" i="1"/>
  <c r="AC417" i="1"/>
  <c r="X417" i="1"/>
  <c r="V417" i="1"/>
  <c r="U417" i="1"/>
  <c r="T417" i="1"/>
  <c r="AE416" i="1"/>
  <c r="AD416" i="1"/>
  <c r="AC416" i="1"/>
  <c r="X416" i="1"/>
  <c r="V416" i="1"/>
  <c r="U416" i="1"/>
  <c r="T416" i="1"/>
  <c r="AE415" i="1"/>
  <c r="AD415" i="1"/>
  <c r="AC415" i="1"/>
  <c r="X415" i="1"/>
  <c r="V415" i="1"/>
  <c r="U415" i="1"/>
  <c r="T415" i="1"/>
  <c r="AE414" i="1"/>
  <c r="AD414" i="1"/>
  <c r="AC414" i="1"/>
  <c r="X414" i="1"/>
  <c r="V414" i="1"/>
  <c r="U414" i="1"/>
  <c r="T414" i="1"/>
  <c r="AE413" i="1"/>
  <c r="AD413" i="1"/>
  <c r="AC413" i="1"/>
  <c r="X413" i="1"/>
  <c r="V413" i="1"/>
  <c r="U413" i="1"/>
  <c r="T413" i="1"/>
  <c r="AE412" i="1"/>
  <c r="AD412" i="1"/>
  <c r="AC412" i="1"/>
  <c r="X412" i="1"/>
  <c r="V412" i="1"/>
  <c r="U412" i="1"/>
  <c r="T412" i="1"/>
  <c r="AE411" i="1"/>
  <c r="AD411" i="1"/>
  <c r="AC411" i="1"/>
  <c r="X411" i="1"/>
  <c r="V411" i="1"/>
  <c r="U411" i="1"/>
  <c r="T411" i="1"/>
  <c r="AE410" i="1"/>
  <c r="AD410" i="1"/>
  <c r="AC410" i="1"/>
  <c r="X410" i="1"/>
  <c r="V410" i="1"/>
  <c r="U410" i="1"/>
  <c r="T410" i="1"/>
  <c r="AE409" i="1"/>
  <c r="AD409" i="1"/>
  <c r="AC409" i="1"/>
  <c r="X409" i="1"/>
  <c r="V409" i="1"/>
  <c r="U409" i="1"/>
  <c r="T409" i="1"/>
  <c r="AE408" i="1"/>
  <c r="AD408" i="1"/>
  <c r="AC408" i="1"/>
  <c r="X408" i="1"/>
  <c r="V408" i="1"/>
  <c r="U408" i="1"/>
  <c r="T408" i="1"/>
  <c r="AE407" i="1"/>
  <c r="AD407" i="1"/>
  <c r="AC407" i="1"/>
  <c r="X407" i="1"/>
  <c r="V407" i="1"/>
  <c r="U407" i="1"/>
  <c r="T407" i="1"/>
  <c r="AE406" i="1"/>
  <c r="AD406" i="1"/>
  <c r="AC406" i="1"/>
  <c r="X406" i="1"/>
  <c r="V406" i="1"/>
  <c r="U406" i="1"/>
  <c r="T406" i="1"/>
  <c r="AE405" i="1"/>
  <c r="AD405" i="1"/>
  <c r="AC405" i="1"/>
  <c r="X405" i="1"/>
  <c r="V405" i="1"/>
  <c r="U405" i="1"/>
  <c r="T405" i="1"/>
  <c r="AE404" i="1"/>
  <c r="AD404" i="1"/>
  <c r="AC404" i="1"/>
  <c r="X404" i="1"/>
  <c r="V404" i="1"/>
  <c r="U404" i="1"/>
  <c r="T404" i="1"/>
  <c r="AE403" i="1"/>
  <c r="AD403" i="1"/>
  <c r="AC403" i="1"/>
  <c r="X403" i="1"/>
  <c r="V403" i="1"/>
  <c r="U403" i="1"/>
  <c r="T403" i="1"/>
  <c r="AE402" i="1"/>
  <c r="AD402" i="1"/>
  <c r="AC402" i="1"/>
  <c r="X402" i="1"/>
  <c r="V402" i="1"/>
  <c r="U402" i="1"/>
  <c r="T402" i="1"/>
  <c r="AE401" i="1"/>
  <c r="AD401" i="1"/>
  <c r="AC401" i="1"/>
  <c r="X401" i="1"/>
  <c r="V401" i="1"/>
  <c r="U401" i="1"/>
  <c r="T401" i="1"/>
  <c r="AE400" i="1"/>
  <c r="AD400" i="1"/>
  <c r="AC400" i="1"/>
  <c r="X400" i="1"/>
  <c r="V400" i="1"/>
  <c r="U400" i="1"/>
  <c r="T400" i="1"/>
  <c r="AE399" i="1"/>
  <c r="AD399" i="1"/>
  <c r="AC399" i="1"/>
  <c r="X399" i="1"/>
  <c r="V399" i="1"/>
  <c r="U399" i="1"/>
  <c r="T399" i="1"/>
  <c r="AE398" i="1"/>
  <c r="AD398" i="1"/>
  <c r="AC398" i="1"/>
  <c r="X398" i="1"/>
  <c r="V398" i="1"/>
  <c r="U398" i="1"/>
  <c r="T398" i="1"/>
  <c r="AE397" i="1"/>
  <c r="AD397" i="1"/>
  <c r="AC397" i="1"/>
  <c r="X397" i="1"/>
  <c r="V397" i="1"/>
  <c r="U397" i="1"/>
  <c r="T397" i="1"/>
  <c r="AE396" i="1"/>
  <c r="AD396" i="1"/>
  <c r="AC396" i="1"/>
  <c r="X396" i="1"/>
  <c r="V396" i="1"/>
  <c r="U396" i="1"/>
  <c r="T396" i="1"/>
  <c r="AE395" i="1"/>
  <c r="AD395" i="1"/>
  <c r="AC395" i="1"/>
  <c r="X395" i="1"/>
  <c r="V395" i="1"/>
  <c r="U395" i="1"/>
  <c r="T395" i="1"/>
  <c r="AE394" i="1"/>
  <c r="AD394" i="1"/>
  <c r="AC394" i="1"/>
  <c r="X394" i="1"/>
  <c r="V394" i="1"/>
  <c r="U394" i="1"/>
  <c r="T394" i="1"/>
  <c r="AE393" i="1"/>
  <c r="AD393" i="1"/>
  <c r="AC393" i="1"/>
  <c r="X393" i="1"/>
  <c r="V393" i="1"/>
  <c r="U393" i="1"/>
  <c r="T393" i="1"/>
  <c r="AE392" i="1"/>
  <c r="AD392" i="1"/>
  <c r="AC392" i="1"/>
  <c r="X392" i="1"/>
  <c r="V392" i="1"/>
  <c r="U392" i="1"/>
  <c r="T392" i="1"/>
  <c r="AE391" i="1"/>
  <c r="AD391" i="1"/>
  <c r="AC391" i="1"/>
  <c r="X391" i="1"/>
  <c r="V391" i="1"/>
  <c r="U391" i="1"/>
  <c r="T391" i="1"/>
  <c r="AE390" i="1"/>
  <c r="AD390" i="1"/>
  <c r="AC390" i="1"/>
  <c r="X390" i="1"/>
  <c r="V390" i="1"/>
  <c r="U390" i="1"/>
  <c r="T390" i="1"/>
  <c r="AE389" i="1"/>
  <c r="AD389" i="1"/>
  <c r="AC389" i="1"/>
  <c r="X389" i="1"/>
  <c r="V389" i="1"/>
  <c r="U389" i="1"/>
  <c r="T389" i="1"/>
  <c r="AE388" i="1"/>
  <c r="AD388" i="1"/>
  <c r="AC388" i="1"/>
  <c r="X388" i="1"/>
  <c r="V388" i="1"/>
  <c r="U388" i="1"/>
  <c r="T388" i="1"/>
  <c r="AE387" i="1"/>
  <c r="AD387" i="1"/>
  <c r="AC387" i="1"/>
  <c r="X387" i="1"/>
  <c r="V387" i="1"/>
  <c r="U387" i="1"/>
  <c r="T387" i="1"/>
  <c r="AE386" i="1"/>
  <c r="AD386" i="1"/>
  <c r="AC386" i="1"/>
  <c r="X386" i="1"/>
  <c r="V386" i="1"/>
  <c r="U386" i="1"/>
  <c r="T386" i="1"/>
  <c r="AE385" i="1"/>
  <c r="AD385" i="1"/>
  <c r="AC385" i="1"/>
  <c r="X385" i="1"/>
  <c r="V385" i="1"/>
  <c r="U385" i="1"/>
  <c r="T385" i="1"/>
  <c r="AE384" i="1"/>
  <c r="AD384" i="1"/>
  <c r="AC384" i="1"/>
  <c r="X384" i="1"/>
  <c r="V384" i="1"/>
  <c r="U384" i="1"/>
  <c r="T384" i="1"/>
  <c r="AE383" i="1"/>
  <c r="AD383" i="1"/>
  <c r="AC383" i="1"/>
  <c r="X383" i="1"/>
  <c r="V383" i="1"/>
  <c r="U383" i="1"/>
  <c r="T383" i="1"/>
  <c r="AE382" i="1"/>
  <c r="AD382" i="1"/>
  <c r="AC382" i="1"/>
  <c r="X382" i="1"/>
  <c r="V382" i="1"/>
  <c r="U382" i="1"/>
  <c r="T382" i="1"/>
  <c r="AE381" i="1"/>
  <c r="AD381" i="1"/>
  <c r="AC381" i="1"/>
  <c r="X381" i="1"/>
  <c r="V381" i="1"/>
  <c r="U381" i="1"/>
  <c r="T381" i="1"/>
  <c r="AE380" i="1"/>
  <c r="AD380" i="1"/>
  <c r="AC380" i="1"/>
  <c r="X380" i="1"/>
  <c r="V380" i="1"/>
  <c r="U380" i="1"/>
  <c r="T380" i="1"/>
  <c r="AE379" i="1"/>
  <c r="AD379" i="1"/>
  <c r="AC379" i="1"/>
  <c r="X379" i="1"/>
  <c r="V379" i="1"/>
  <c r="U379" i="1"/>
  <c r="T379" i="1"/>
  <c r="AE378" i="1"/>
  <c r="AD378" i="1"/>
  <c r="AC378" i="1"/>
  <c r="X378" i="1"/>
  <c r="V378" i="1"/>
  <c r="U378" i="1"/>
  <c r="T378" i="1"/>
  <c r="AE377" i="1"/>
  <c r="AD377" i="1"/>
  <c r="AC377" i="1"/>
  <c r="X377" i="1"/>
  <c r="V377" i="1"/>
  <c r="U377" i="1"/>
  <c r="T377" i="1"/>
  <c r="AE376" i="1"/>
  <c r="AD376" i="1"/>
  <c r="AC376" i="1"/>
  <c r="X376" i="1"/>
  <c r="V376" i="1"/>
  <c r="U376" i="1"/>
  <c r="T376" i="1"/>
  <c r="AE375" i="1"/>
  <c r="AD375" i="1"/>
  <c r="AC375" i="1"/>
  <c r="X375" i="1"/>
  <c r="V375" i="1"/>
  <c r="U375" i="1"/>
  <c r="T375" i="1"/>
  <c r="AE374" i="1"/>
  <c r="AD374" i="1"/>
  <c r="AC374" i="1"/>
  <c r="X374" i="1"/>
  <c r="V374" i="1"/>
  <c r="U374" i="1"/>
  <c r="T374" i="1"/>
  <c r="AE373" i="1"/>
  <c r="AD373" i="1"/>
  <c r="AC373" i="1"/>
  <c r="X373" i="1"/>
  <c r="V373" i="1"/>
  <c r="U373" i="1"/>
  <c r="T373" i="1"/>
  <c r="AE372" i="1"/>
  <c r="AD372" i="1"/>
  <c r="AC372" i="1"/>
  <c r="X372" i="1"/>
  <c r="V372" i="1"/>
  <c r="U372" i="1"/>
  <c r="T372" i="1"/>
  <c r="AE371" i="1"/>
  <c r="AD371" i="1"/>
  <c r="AC371" i="1"/>
  <c r="X371" i="1"/>
  <c r="V371" i="1"/>
  <c r="U371" i="1"/>
  <c r="T371" i="1"/>
  <c r="AE370" i="1"/>
  <c r="AD370" i="1"/>
  <c r="AC370" i="1"/>
  <c r="X370" i="1"/>
  <c r="V370" i="1"/>
  <c r="U370" i="1"/>
  <c r="T370" i="1"/>
  <c r="AE369" i="1"/>
  <c r="AD369" i="1"/>
  <c r="AC369" i="1"/>
  <c r="X369" i="1"/>
  <c r="V369" i="1"/>
  <c r="U369" i="1"/>
  <c r="T369" i="1"/>
  <c r="AE368" i="1"/>
  <c r="AD368" i="1"/>
  <c r="AC368" i="1"/>
  <c r="X368" i="1"/>
  <c r="V368" i="1"/>
  <c r="U368" i="1"/>
  <c r="T368" i="1"/>
  <c r="AE367" i="1"/>
  <c r="AD367" i="1"/>
  <c r="AC367" i="1"/>
  <c r="X367" i="1"/>
  <c r="V367" i="1"/>
  <c r="U367" i="1"/>
  <c r="T367" i="1"/>
  <c r="AE366" i="1"/>
  <c r="AD366" i="1"/>
  <c r="AC366" i="1"/>
  <c r="X366" i="1"/>
  <c r="V366" i="1"/>
  <c r="U366" i="1"/>
  <c r="T366" i="1"/>
  <c r="AE365" i="1"/>
  <c r="AD365" i="1"/>
  <c r="AC365" i="1"/>
  <c r="X365" i="1"/>
  <c r="V365" i="1"/>
  <c r="U365" i="1"/>
  <c r="T365" i="1"/>
  <c r="AE364" i="1"/>
  <c r="AD364" i="1"/>
  <c r="AC364" i="1"/>
  <c r="X364" i="1"/>
  <c r="V364" i="1"/>
  <c r="U364" i="1"/>
  <c r="T364" i="1"/>
  <c r="AE363" i="1"/>
  <c r="AD363" i="1"/>
  <c r="AC363" i="1"/>
  <c r="X363" i="1"/>
  <c r="V363" i="1"/>
  <c r="U363" i="1"/>
  <c r="T363" i="1"/>
  <c r="AE362" i="1"/>
  <c r="AD362" i="1"/>
  <c r="AC362" i="1"/>
  <c r="X362" i="1"/>
  <c r="V362" i="1"/>
  <c r="U362" i="1"/>
  <c r="T362" i="1"/>
  <c r="AE361" i="1"/>
  <c r="AD361" i="1"/>
  <c r="AC361" i="1"/>
  <c r="X361" i="1"/>
  <c r="V361" i="1"/>
  <c r="U361" i="1"/>
  <c r="T361" i="1"/>
  <c r="AE360" i="1"/>
  <c r="AD360" i="1"/>
  <c r="AC360" i="1"/>
  <c r="X360" i="1"/>
  <c r="V360" i="1"/>
  <c r="U360" i="1"/>
  <c r="T360" i="1"/>
  <c r="AE359" i="1"/>
  <c r="AD359" i="1"/>
  <c r="AC359" i="1"/>
  <c r="X359" i="1"/>
  <c r="V359" i="1"/>
  <c r="U359" i="1"/>
  <c r="T359" i="1"/>
  <c r="AE358" i="1"/>
  <c r="AD358" i="1"/>
  <c r="AC358" i="1"/>
  <c r="X358" i="1"/>
  <c r="V358" i="1"/>
  <c r="U358" i="1"/>
  <c r="T358" i="1"/>
  <c r="AE357" i="1"/>
  <c r="AD357" i="1"/>
  <c r="AC357" i="1"/>
  <c r="X357" i="1"/>
  <c r="V357" i="1"/>
  <c r="U357" i="1"/>
  <c r="T357" i="1"/>
  <c r="AE356" i="1"/>
  <c r="AD356" i="1"/>
  <c r="AC356" i="1"/>
  <c r="X356" i="1"/>
  <c r="V356" i="1"/>
  <c r="U356" i="1"/>
  <c r="T356" i="1"/>
  <c r="AE355" i="1"/>
  <c r="AD355" i="1"/>
  <c r="AC355" i="1"/>
  <c r="X355" i="1"/>
  <c r="V355" i="1"/>
  <c r="U355" i="1"/>
  <c r="T355" i="1"/>
  <c r="AE354" i="1"/>
  <c r="AD354" i="1"/>
  <c r="AC354" i="1"/>
  <c r="X354" i="1"/>
  <c r="V354" i="1"/>
  <c r="U354" i="1"/>
  <c r="T354" i="1"/>
  <c r="AE353" i="1"/>
  <c r="AD353" i="1"/>
  <c r="AC353" i="1"/>
  <c r="X353" i="1"/>
  <c r="V353" i="1"/>
  <c r="U353" i="1"/>
  <c r="T353" i="1"/>
  <c r="AE352" i="1"/>
  <c r="AD352" i="1"/>
  <c r="AC352" i="1"/>
  <c r="X352" i="1"/>
  <c r="V352" i="1"/>
  <c r="U352" i="1"/>
  <c r="T352" i="1"/>
  <c r="AE351" i="1"/>
  <c r="AD351" i="1"/>
  <c r="AC351" i="1"/>
  <c r="X351" i="1"/>
  <c r="V351" i="1"/>
  <c r="U351" i="1"/>
  <c r="T351" i="1"/>
  <c r="AE350" i="1"/>
  <c r="AD350" i="1"/>
  <c r="AC350" i="1"/>
  <c r="X350" i="1"/>
  <c r="V350" i="1"/>
  <c r="U350" i="1"/>
  <c r="T350" i="1"/>
  <c r="AE349" i="1"/>
  <c r="AD349" i="1"/>
  <c r="AC349" i="1"/>
  <c r="X349" i="1"/>
  <c r="V349" i="1"/>
  <c r="U349" i="1"/>
  <c r="T349" i="1"/>
  <c r="AE348" i="1"/>
  <c r="AD348" i="1"/>
  <c r="AC348" i="1"/>
  <c r="X348" i="1"/>
  <c r="V348" i="1"/>
  <c r="U348" i="1"/>
  <c r="T348" i="1"/>
  <c r="AE347" i="1"/>
  <c r="AD347" i="1"/>
  <c r="AC347" i="1"/>
  <c r="X347" i="1"/>
  <c r="V347" i="1"/>
  <c r="U347" i="1"/>
  <c r="T347" i="1"/>
  <c r="AE346" i="1"/>
  <c r="AD346" i="1"/>
  <c r="AC346" i="1"/>
  <c r="X346" i="1"/>
  <c r="V346" i="1"/>
  <c r="U346" i="1"/>
  <c r="T346" i="1"/>
  <c r="AE345" i="1"/>
  <c r="AD345" i="1"/>
  <c r="AC345" i="1"/>
  <c r="X345" i="1"/>
  <c r="V345" i="1"/>
  <c r="U345" i="1"/>
  <c r="T345" i="1"/>
  <c r="AE344" i="1"/>
  <c r="AD344" i="1"/>
  <c r="AC344" i="1"/>
  <c r="X344" i="1"/>
  <c r="V344" i="1"/>
  <c r="U344" i="1"/>
  <c r="T344" i="1"/>
  <c r="AE343" i="1"/>
  <c r="AD343" i="1"/>
  <c r="AC343" i="1"/>
  <c r="X343" i="1"/>
  <c r="V343" i="1"/>
  <c r="U343" i="1"/>
  <c r="T343" i="1"/>
  <c r="AE342" i="1"/>
  <c r="AD342" i="1"/>
  <c r="AC342" i="1"/>
  <c r="X342" i="1"/>
  <c r="V342" i="1"/>
  <c r="U342" i="1"/>
  <c r="T342" i="1"/>
  <c r="AE341" i="1"/>
  <c r="AD341" i="1"/>
  <c r="AC341" i="1"/>
  <c r="X341" i="1"/>
  <c r="V341" i="1"/>
  <c r="U341" i="1"/>
  <c r="T341" i="1"/>
  <c r="AE340" i="1"/>
  <c r="AD340" i="1"/>
  <c r="AC340" i="1"/>
  <c r="X340" i="1"/>
  <c r="V340" i="1"/>
  <c r="U340" i="1"/>
  <c r="T340" i="1"/>
  <c r="AE339" i="1"/>
  <c r="AD339" i="1"/>
  <c r="AC339" i="1"/>
  <c r="X339" i="1"/>
  <c r="V339" i="1"/>
  <c r="U339" i="1"/>
  <c r="T339" i="1"/>
  <c r="AE338" i="1"/>
  <c r="AD338" i="1"/>
  <c r="AC338" i="1"/>
  <c r="X338" i="1"/>
  <c r="V338" i="1"/>
  <c r="U338" i="1"/>
  <c r="T338" i="1"/>
  <c r="AE337" i="1"/>
  <c r="AD337" i="1"/>
  <c r="AC337" i="1"/>
  <c r="X337" i="1"/>
  <c r="V337" i="1"/>
  <c r="U337" i="1"/>
  <c r="T337" i="1"/>
  <c r="AE336" i="1"/>
  <c r="AD336" i="1"/>
  <c r="AC336" i="1"/>
  <c r="X336" i="1"/>
  <c r="V336" i="1"/>
  <c r="U336" i="1"/>
  <c r="T336" i="1"/>
  <c r="AE335" i="1"/>
  <c r="AD335" i="1"/>
  <c r="AC335" i="1"/>
  <c r="X335" i="1"/>
  <c r="V335" i="1"/>
  <c r="U335" i="1"/>
  <c r="T335" i="1"/>
  <c r="AE334" i="1"/>
  <c r="AD334" i="1"/>
  <c r="AC334" i="1"/>
  <c r="X334" i="1"/>
  <c r="V334" i="1"/>
  <c r="U334" i="1"/>
  <c r="T334" i="1"/>
  <c r="AE333" i="1"/>
  <c r="AD333" i="1"/>
  <c r="AC333" i="1"/>
  <c r="X333" i="1"/>
  <c r="V333" i="1"/>
  <c r="U333" i="1"/>
  <c r="T333" i="1"/>
  <c r="AE332" i="1"/>
  <c r="AD332" i="1"/>
  <c r="AC332" i="1"/>
  <c r="X332" i="1"/>
  <c r="V332" i="1"/>
  <c r="U332" i="1"/>
  <c r="T332" i="1"/>
  <c r="AE331" i="1"/>
  <c r="AD331" i="1"/>
  <c r="AC331" i="1"/>
  <c r="X331" i="1"/>
  <c r="V331" i="1"/>
  <c r="U331" i="1"/>
  <c r="T331" i="1"/>
  <c r="AE330" i="1"/>
  <c r="AD330" i="1"/>
  <c r="AC330" i="1"/>
  <c r="X330" i="1"/>
  <c r="V330" i="1"/>
  <c r="U330" i="1"/>
  <c r="T330" i="1"/>
  <c r="AE329" i="1"/>
  <c r="AD329" i="1"/>
  <c r="AC329" i="1"/>
  <c r="X329" i="1"/>
  <c r="V329" i="1"/>
  <c r="U329" i="1"/>
  <c r="T329" i="1"/>
  <c r="AE328" i="1"/>
  <c r="AD328" i="1"/>
  <c r="AC328" i="1"/>
  <c r="X328" i="1"/>
  <c r="V328" i="1"/>
  <c r="U328" i="1"/>
  <c r="T328" i="1"/>
  <c r="AE327" i="1"/>
  <c r="AD327" i="1"/>
  <c r="AC327" i="1"/>
  <c r="X327" i="1"/>
  <c r="V327" i="1"/>
  <c r="U327" i="1"/>
  <c r="T327" i="1"/>
  <c r="AE326" i="1"/>
  <c r="AD326" i="1"/>
  <c r="AC326" i="1"/>
  <c r="X326" i="1"/>
  <c r="V326" i="1"/>
  <c r="U326" i="1"/>
  <c r="T326" i="1"/>
  <c r="AE325" i="1"/>
  <c r="AD325" i="1"/>
  <c r="AC325" i="1"/>
  <c r="X325" i="1"/>
  <c r="V325" i="1"/>
  <c r="U325" i="1"/>
  <c r="T325" i="1"/>
  <c r="AE324" i="1"/>
  <c r="AD324" i="1"/>
  <c r="AC324" i="1"/>
  <c r="X324" i="1"/>
  <c r="V324" i="1"/>
  <c r="U324" i="1"/>
  <c r="T324" i="1"/>
  <c r="AE323" i="1"/>
  <c r="AD323" i="1"/>
  <c r="AC323" i="1"/>
  <c r="X323" i="1"/>
  <c r="V323" i="1"/>
  <c r="U323" i="1"/>
  <c r="T323" i="1"/>
  <c r="AE322" i="1"/>
  <c r="AD322" i="1"/>
  <c r="AC322" i="1"/>
  <c r="X322" i="1"/>
  <c r="V322" i="1"/>
  <c r="U322" i="1"/>
  <c r="T322" i="1"/>
  <c r="AE321" i="1"/>
  <c r="AD321" i="1"/>
  <c r="AC321" i="1"/>
  <c r="X321" i="1"/>
  <c r="V321" i="1"/>
  <c r="U321" i="1"/>
  <c r="T321" i="1"/>
  <c r="AE320" i="1"/>
  <c r="AD320" i="1"/>
  <c r="AC320" i="1"/>
  <c r="X320" i="1"/>
  <c r="V320" i="1"/>
  <c r="U320" i="1"/>
  <c r="T320" i="1"/>
  <c r="AE319" i="1"/>
  <c r="AD319" i="1"/>
  <c r="AC319" i="1"/>
  <c r="X319" i="1"/>
  <c r="V319" i="1"/>
  <c r="U319" i="1"/>
  <c r="T319" i="1"/>
  <c r="AE318" i="1"/>
  <c r="AD318" i="1"/>
  <c r="AC318" i="1"/>
  <c r="X318" i="1"/>
  <c r="V318" i="1"/>
  <c r="U318" i="1"/>
  <c r="T318" i="1"/>
  <c r="AE317" i="1"/>
  <c r="AD317" i="1"/>
  <c r="AC317" i="1"/>
  <c r="X317" i="1"/>
  <c r="V317" i="1"/>
  <c r="U317" i="1"/>
  <c r="T317" i="1"/>
  <c r="AE316" i="1"/>
  <c r="AD316" i="1"/>
  <c r="AC316" i="1"/>
  <c r="X316" i="1"/>
  <c r="V316" i="1"/>
  <c r="U316" i="1"/>
  <c r="T316" i="1"/>
  <c r="AE315" i="1"/>
  <c r="AD315" i="1"/>
  <c r="AC315" i="1"/>
  <c r="X315" i="1"/>
  <c r="V315" i="1"/>
  <c r="U315" i="1"/>
  <c r="T315" i="1"/>
  <c r="AE314" i="1"/>
  <c r="AD314" i="1"/>
  <c r="AC314" i="1"/>
  <c r="X314" i="1"/>
  <c r="V314" i="1"/>
  <c r="U314" i="1"/>
  <c r="T314" i="1"/>
  <c r="AE313" i="1"/>
  <c r="AD313" i="1"/>
  <c r="AC313" i="1"/>
  <c r="X313" i="1"/>
  <c r="V313" i="1"/>
  <c r="U313" i="1"/>
  <c r="T313" i="1"/>
  <c r="AE312" i="1"/>
  <c r="AD312" i="1"/>
  <c r="AC312" i="1"/>
  <c r="X312" i="1"/>
  <c r="V312" i="1"/>
  <c r="U312" i="1"/>
  <c r="T312" i="1"/>
  <c r="AE311" i="1"/>
  <c r="AD311" i="1"/>
  <c r="AC311" i="1"/>
  <c r="X311" i="1"/>
  <c r="V311" i="1"/>
  <c r="U311" i="1"/>
  <c r="T311" i="1"/>
  <c r="AE310" i="1"/>
  <c r="AD310" i="1"/>
  <c r="AC310" i="1"/>
  <c r="X310" i="1"/>
  <c r="V310" i="1"/>
  <c r="U310" i="1"/>
  <c r="T310" i="1"/>
  <c r="AE309" i="1"/>
  <c r="AD309" i="1"/>
  <c r="AC309" i="1"/>
  <c r="X309" i="1"/>
  <c r="V309" i="1"/>
  <c r="U309" i="1"/>
  <c r="T309" i="1"/>
  <c r="AE308" i="1"/>
  <c r="AD308" i="1"/>
  <c r="AC308" i="1"/>
  <c r="X308" i="1"/>
  <c r="V308" i="1"/>
  <c r="U308" i="1"/>
  <c r="T308" i="1"/>
  <c r="AE307" i="1"/>
  <c r="AD307" i="1"/>
  <c r="AC307" i="1"/>
  <c r="X307" i="1"/>
  <c r="V307" i="1"/>
  <c r="U307" i="1"/>
  <c r="T307" i="1"/>
  <c r="AE306" i="1"/>
  <c r="AD306" i="1"/>
  <c r="AC306" i="1"/>
  <c r="X306" i="1"/>
  <c r="V306" i="1"/>
  <c r="U306" i="1"/>
  <c r="T306" i="1"/>
  <c r="AE305" i="1"/>
  <c r="AD305" i="1"/>
  <c r="AC305" i="1"/>
  <c r="X305" i="1"/>
  <c r="V305" i="1"/>
  <c r="U305" i="1"/>
  <c r="T305" i="1"/>
  <c r="AE304" i="1"/>
  <c r="AD304" i="1"/>
  <c r="AC304" i="1"/>
  <c r="X304" i="1"/>
  <c r="V304" i="1"/>
  <c r="U304" i="1"/>
  <c r="T304" i="1"/>
  <c r="AE303" i="1"/>
  <c r="AD303" i="1"/>
  <c r="AC303" i="1"/>
  <c r="X303" i="1"/>
  <c r="V303" i="1"/>
  <c r="U303" i="1"/>
  <c r="T303" i="1"/>
  <c r="AE302" i="1"/>
  <c r="AD302" i="1"/>
  <c r="AC302" i="1"/>
  <c r="X302" i="1"/>
  <c r="V302" i="1"/>
  <c r="U302" i="1"/>
  <c r="T302" i="1"/>
  <c r="AE301" i="1"/>
  <c r="AD301" i="1"/>
  <c r="AC301" i="1"/>
  <c r="X301" i="1"/>
  <c r="V301" i="1"/>
  <c r="U301" i="1"/>
  <c r="T301" i="1"/>
  <c r="AE300" i="1"/>
  <c r="AD300" i="1"/>
  <c r="AC300" i="1"/>
  <c r="X300" i="1"/>
  <c r="V300" i="1"/>
  <c r="U300" i="1"/>
  <c r="T300" i="1"/>
  <c r="AE299" i="1"/>
  <c r="AD299" i="1"/>
  <c r="AC299" i="1"/>
  <c r="X299" i="1"/>
  <c r="V299" i="1"/>
  <c r="U299" i="1"/>
  <c r="T299" i="1"/>
  <c r="AE298" i="1"/>
  <c r="AD298" i="1"/>
  <c r="AC298" i="1"/>
  <c r="X298" i="1"/>
  <c r="V298" i="1"/>
  <c r="U298" i="1"/>
  <c r="T298" i="1"/>
  <c r="AE297" i="1"/>
  <c r="AD297" i="1"/>
  <c r="AC297" i="1"/>
  <c r="X297" i="1"/>
  <c r="V297" i="1"/>
  <c r="U297" i="1"/>
  <c r="T297" i="1"/>
  <c r="AE296" i="1"/>
  <c r="AD296" i="1"/>
  <c r="AC296" i="1"/>
  <c r="X296" i="1"/>
  <c r="V296" i="1"/>
  <c r="U296" i="1"/>
  <c r="T296" i="1"/>
  <c r="AE295" i="1"/>
  <c r="AD295" i="1"/>
  <c r="AC295" i="1"/>
  <c r="X295" i="1"/>
  <c r="V295" i="1"/>
  <c r="U295" i="1"/>
  <c r="T295" i="1"/>
  <c r="AE294" i="1"/>
  <c r="AD294" i="1"/>
  <c r="AC294" i="1"/>
  <c r="X294" i="1"/>
  <c r="V294" i="1"/>
  <c r="U294" i="1"/>
  <c r="T294" i="1"/>
  <c r="AE293" i="1"/>
  <c r="AD293" i="1"/>
  <c r="AC293" i="1"/>
  <c r="X293" i="1"/>
  <c r="V293" i="1"/>
  <c r="U293" i="1"/>
  <c r="T293" i="1"/>
  <c r="AE292" i="1"/>
  <c r="AD292" i="1"/>
  <c r="AC292" i="1"/>
  <c r="X292" i="1"/>
  <c r="V292" i="1"/>
  <c r="U292" i="1"/>
  <c r="T292" i="1"/>
  <c r="AE291" i="1"/>
  <c r="AD291" i="1"/>
  <c r="AC291" i="1"/>
  <c r="X291" i="1"/>
  <c r="V291" i="1"/>
  <c r="U291" i="1"/>
  <c r="T291" i="1"/>
  <c r="AE290" i="1"/>
  <c r="AD290" i="1"/>
  <c r="AC290" i="1"/>
  <c r="X290" i="1"/>
  <c r="V290" i="1"/>
  <c r="U290" i="1"/>
  <c r="T290" i="1"/>
  <c r="AE289" i="1"/>
  <c r="AD289" i="1"/>
  <c r="AC289" i="1"/>
  <c r="X289" i="1"/>
  <c r="V289" i="1"/>
  <c r="U289" i="1"/>
  <c r="T289" i="1"/>
  <c r="AE288" i="1"/>
  <c r="AD288" i="1"/>
  <c r="AC288" i="1"/>
  <c r="X288" i="1"/>
  <c r="V288" i="1"/>
  <c r="U288" i="1"/>
  <c r="T288" i="1"/>
  <c r="AE287" i="1"/>
  <c r="AD287" i="1"/>
  <c r="AC287" i="1"/>
  <c r="X287" i="1"/>
  <c r="V287" i="1"/>
  <c r="U287" i="1"/>
  <c r="T287" i="1"/>
  <c r="AE286" i="1"/>
  <c r="AD286" i="1"/>
  <c r="AC286" i="1"/>
  <c r="X286" i="1"/>
  <c r="V286" i="1"/>
  <c r="U286" i="1"/>
  <c r="T286" i="1"/>
  <c r="AE285" i="1"/>
  <c r="AD285" i="1"/>
  <c r="AC285" i="1"/>
  <c r="X285" i="1"/>
  <c r="V285" i="1"/>
  <c r="U285" i="1"/>
  <c r="T285" i="1"/>
  <c r="AE284" i="1"/>
  <c r="AD284" i="1"/>
  <c r="AC284" i="1"/>
  <c r="X284" i="1"/>
  <c r="V284" i="1"/>
  <c r="U284" i="1"/>
  <c r="T284" i="1"/>
  <c r="AE283" i="1"/>
  <c r="AD283" i="1"/>
  <c r="AC283" i="1"/>
  <c r="X283" i="1"/>
  <c r="V283" i="1"/>
  <c r="U283" i="1"/>
  <c r="T283" i="1"/>
  <c r="AE282" i="1"/>
  <c r="AD282" i="1"/>
  <c r="AC282" i="1"/>
  <c r="X282" i="1"/>
  <c r="V282" i="1"/>
  <c r="U282" i="1"/>
  <c r="T282" i="1"/>
  <c r="AE281" i="1"/>
  <c r="AD281" i="1"/>
  <c r="AC281" i="1"/>
  <c r="X281" i="1"/>
  <c r="V281" i="1"/>
  <c r="U281" i="1"/>
  <c r="T281" i="1"/>
  <c r="AE280" i="1"/>
  <c r="AD280" i="1"/>
  <c r="AC280" i="1"/>
  <c r="X280" i="1"/>
  <c r="V280" i="1"/>
  <c r="U280" i="1"/>
  <c r="T280" i="1"/>
  <c r="AE279" i="1"/>
  <c r="AD279" i="1"/>
  <c r="AC279" i="1"/>
  <c r="X279" i="1"/>
  <c r="V279" i="1"/>
  <c r="U279" i="1"/>
  <c r="T279" i="1"/>
  <c r="AE278" i="1"/>
  <c r="AD278" i="1"/>
  <c r="AC278" i="1"/>
  <c r="X278" i="1"/>
  <c r="V278" i="1"/>
  <c r="U278" i="1"/>
  <c r="T278" i="1"/>
  <c r="AE277" i="1"/>
  <c r="AD277" i="1"/>
  <c r="AC277" i="1"/>
  <c r="X277" i="1"/>
  <c r="V277" i="1"/>
  <c r="U277" i="1"/>
  <c r="T277" i="1"/>
  <c r="AE276" i="1"/>
  <c r="AD276" i="1"/>
  <c r="AC276" i="1"/>
  <c r="X276" i="1"/>
  <c r="V276" i="1"/>
  <c r="U276" i="1"/>
  <c r="T276" i="1"/>
  <c r="AE275" i="1"/>
  <c r="AD275" i="1"/>
  <c r="AC275" i="1"/>
  <c r="X275" i="1"/>
  <c r="V275" i="1"/>
  <c r="U275" i="1"/>
  <c r="T275" i="1"/>
  <c r="AE274" i="1"/>
  <c r="AD274" i="1"/>
  <c r="AC274" i="1"/>
  <c r="X274" i="1"/>
  <c r="V274" i="1"/>
  <c r="U274" i="1"/>
  <c r="T274" i="1"/>
  <c r="AE273" i="1"/>
  <c r="AD273" i="1"/>
  <c r="AC273" i="1"/>
  <c r="X273" i="1"/>
  <c r="V273" i="1"/>
  <c r="U273" i="1"/>
  <c r="T273" i="1"/>
  <c r="AE272" i="1"/>
  <c r="AD272" i="1"/>
  <c r="AC272" i="1"/>
  <c r="X272" i="1"/>
  <c r="V272" i="1"/>
  <c r="U272" i="1"/>
  <c r="T272" i="1"/>
  <c r="AE271" i="1"/>
  <c r="AD271" i="1"/>
  <c r="AC271" i="1"/>
  <c r="X271" i="1"/>
  <c r="V271" i="1"/>
  <c r="U271" i="1"/>
  <c r="T271" i="1"/>
  <c r="AE270" i="1"/>
  <c r="AD270" i="1"/>
  <c r="AC270" i="1"/>
  <c r="X270" i="1"/>
  <c r="V270" i="1"/>
  <c r="U270" i="1"/>
  <c r="T270" i="1"/>
  <c r="AE269" i="1"/>
  <c r="AD269" i="1"/>
  <c r="AC269" i="1"/>
  <c r="X269" i="1"/>
  <c r="V269" i="1"/>
  <c r="U269" i="1"/>
  <c r="T269" i="1"/>
  <c r="AE268" i="1"/>
  <c r="AD268" i="1"/>
  <c r="AC268" i="1"/>
  <c r="X268" i="1"/>
  <c r="V268" i="1"/>
  <c r="U268" i="1"/>
  <c r="T268" i="1"/>
  <c r="AE267" i="1"/>
  <c r="AD267" i="1"/>
  <c r="AC267" i="1"/>
  <c r="X267" i="1"/>
  <c r="V267" i="1"/>
  <c r="U267" i="1"/>
  <c r="T267" i="1"/>
  <c r="AE266" i="1"/>
  <c r="AD266" i="1"/>
  <c r="AC266" i="1"/>
  <c r="X266" i="1"/>
  <c r="V266" i="1"/>
  <c r="U266" i="1"/>
  <c r="T266" i="1"/>
  <c r="AE265" i="1"/>
  <c r="AD265" i="1"/>
  <c r="AC265" i="1"/>
  <c r="X265" i="1"/>
  <c r="V265" i="1"/>
  <c r="U265" i="1"/>
  <c r="T265" i="1"/>
  <c r="AE264" i="1"/>
  <c r="AD264" i="1"/>
  <c r="AC264" i="1"/>
  <c r="X264" i="1"/>
  <c r="V264" i="1"/>
  <c r="U264" i="1"/>
  <c r="T264" i="1"/>
  <c r="AE263" i="1"/>
  <c r="AD263" i="1"/>
  <c r="AC263" i="1"/>
  <c r="X263" i="1"/>
  <c r="V263" i="1"/>
  <c r="U263" i="1"/>
  <c r="T263" i="1"/>
  <c r="AE262" i="1"/>
  <c r="AD262" i="1"/>
  <c r="AC262" i="1"/>
  <c r="X262" i="1"/>
  <c r="V262" i="1"/>
  <c r="U262" i="1"/>
  <c r="T262" i="1"/>
  <c r="AE261" i="1"/>
  <c r="AD261" i="1"/>
  <c r="AC261" i="1"/>
  <c r="X261" i="1"/>
  <c r="V261" i="1"/>
  <c r="U261" i="1"/>
  <c r="T261" i="1"/>
  <c r="AE260" i="1"/>
  <c r="AD260" i="1"/>
  <c r="AC260" i="1"/>
  <c r="X260" i="1"/>
  <c r="V260" i="1"/>
  <c r="U260" i="1"/>
  <c r="T260" i="1"/>
  <c r="AE259" i="1"/>
  <c r="AD259" i="1"/>
  <c r="AC259" i="1"/>
  <c r="X259" i="1"/>
  <c r="V259" i="1"/>
  <c r="U259" i="1"/>
  <c r="T259" i="1"/>
  <c r="AE258" i="1"/>
  <c r="AD258" i="1"/>
  <c r="AC258" i="1"/>
  <c r="X258" i="1"/>
  <c r="V258" i="1"/>
  <c r="U258" i="1"/>
  <c r="T258" i="1"/>
  <c r="AE257" i="1"/>
  <c r="AD257" i="1"/>
  <c r="AC257" i="1"/>
  <c r="X257" i="1"/>
  <c r="V257" i="1"/>
  <c r="U257" i="1"/>
  <c r="T257" i="1"/>
  <c r="AE256" i="1"/>
  <c r="AD256" i="1"/>
  <c r="AC256" i="1"/>
  <c r="X256" i="1"/>
  <c r="V256" i="1"/>
  <c r="U256" i="1"/>
  <c r="T256" i="1"/>
  <c r="AE255" i="1"/>
  <c r="AD255" i="1"/>
  <c r="AC255" i="1"/>
  <c r="X255" i="1"/>
  <c r="V255" i="1"/>
  <c r="U255" i="1"/>
  <c r="T255" i="1"/>
  <c r="AE254" i="1"/>
  <c r="AD254" i="1"/>
  <c r="AC254" i="1"/>
  <c r="X254" i="1"/>
  <c r="V254" i="1"/>
  <c r="U254" i="1"/>
  <c r="T254" i="1"/>
  <c r="AE253" i="1"/>
  <c r="AD253" i="1"/>
  <c r="AC253" i="1"/>
  <c r="X253" i="1"/>
  <c r="V253" i="1"/>
  <c r="U253" i="1"/>
  <c r="T253" i="1"/>
  <c r="AE252" i="1"/>
  <c r="AD252" i="1"/>
  <c r="AC252" i="1"/>
  <c r="X252" i="1"/>
  <c r="V252" i="1"/>
  <c r="U252" i="1"/>
  <c r="T252" i="1"/>
  <c r="AE251" i="1"/>
  <c r="AD251" i="1"/>
  <c r="AC251" i="1"/>
  <c r="X251" i="1"/>
  <c r="V251" i="1"/>
  <c r="U251" i="1"/>
  <c r="T251" i="1"/>
  <c r="AE250" i="1"/>
  <c r="AD250" i="1"/>
  <c r="AC250" i="1"/>
  <c r="X250" i="1"/>
  <c r="V250" i="1"/>
  <c r="U250" i="1"/>
  <c r="T250" i="1"/>
  <c r="AE249" i="1"/>
  <c r="AD249" i="1"/>
  <c r="AC249" i="1"/>
  <c r="X249" i="1"/>
  <c r="V249" i="1"/>
  <c r="U249" i="1"/>
  <c r="T249" i="1"/>
  <c r="AE248" i="1"/>
  <c r="AD248" i="1"/>
  <c r="AC248" i="1"/>
  <c r="X248" i="1"/>
  <c r="V248" i="1"/>
  <c r="U248" i="1"/>
  <c r="T248" i="1"/>
  <c r="AE247" i="1"/>
  <c r="AD247" i="1"/>
  <c r="AC247" i="1"/>
  <c r="X247" i="1"/>
  <c r="V247" i="1"/>
  <c r="U247" i="1"/>
  <c r="T247" i="1"/>
  <c r="AE246" i="1"/>
  <c r="AD246" i="1"/>
  <c r="AC246" i="1"/>
  <c r="X246" i="1"/>
  <c r="V246" i="1"/>
  <c r="U246" i="1"/>
  <c r="T246" i="1"/>
  <c r="AE245" i="1"/>
  <c r="AD245" i="1"/>
  <c r="AC245" i="1"/>
  <c r="X245" i="1"/>
  <c r="V245" i="1"/>
  <c r="U245" i="1"/>
  <c r="T245" i="1"/>
  <c r="AE244" i="1"/>
  <c r="AD244" i="1"/>
  <c r="AC244" i="1"/>
  <c r="X244" i="1"/>
  <c r="V244" i="1"/>
  <c r="U244" i="1"/>
  <c r="T244" i="1"/>
  <c r="AE243" i="1"/>
  <c r="AD243" i="1"/>
  <c r="AC243" i="1"/>
  <c r="X243" i="1"/>
  <c r="V243" i="1"/>
  <c r="U243" i="1"/>
  <c r="T243" i="1"/>
  <c r="AE242" i="1"/>
  <c r="AD242" i="1"/>
  <c r="AC242" i="1"/>
  <c r="X242" i="1"/>
  <c r="V242" i="1"/>
  <c r="U242" i="1"/>
  <c r="T242" i="1"/>
  <c r="AE241" i="1"/>
  <c r="AD241" i="1"/>
  <c r="AC241" i="1"/>
  <c r="X241" i="1"/>
  <c r="V241" i="1"/>
  <c r="U241" i="1"/>
  <c r="T241" i="1"/>
  <c r="AE240" i="1"/>
  <c r="AD240" i="1"/>
  <c r="AC240" i="1"/>
  <c r="X240" i="1"/>
  <c r="V240" i="1"/>
  <c r="U240" i="1"/>
  <c r="T240" i="1"/>
  <c r="AE239" i="1"/>
  <c r="AD239" i="1"/>
  <c r="AC239" i="1"/>
  <c r="X239" i="1"/>
  <c r="V239" i="1"/>
  <c r="U239" i="1"/>
  <c r="T239" i="1"/>
  <c r="AE238" i="1"/>
  <c r="AD238" i="1"/>
  <c r="AC238" i="1"/>
  <c r="X238" i="1"/>
  <c r="V238" i="1"/>
  <c r="U238" i="1"/>
  <c r="T238" i="1"/>
  <c r="AE237" i="1"/>
  <c r="AD237" i="1"/>
  <c r="AC237" i="1"/>
  <c r="X237" i="1"/>
  <c r="V237" i="1"/>
  <c r="U237" i="1"/>
  <c r="T237" i="1"/>
  <c r="AE236" i="1"/>
  <c r="AD236" i="1"/>
  <c r="AC236" i="1"/>
  <c r="X236" i="1"/>
  <c r="V236" i="1"/>
  <c r="U236" i="1"/>
  <c r="T236" i="1"/>
  <c r="AE235" i="1"/>
  <c r="AD235" i="1"/>
  <c r="AC235" i="1"/>
  <c r="X235" i="1"/>
  <c r="V235" i="1"/>
  <c r="U235" i="1"/>
  <c r="T235" i="1"/>
  <c r="AE234" i="1"/>
  <c r="AD234" i="1"/>
  <c r="AC234" i="1"/>
  <c r="X234" i="1"/>
  <c r="V234" i="1"/>
  <c r="U234" i="1"/>
  <c r="T234" i="1"/>
  <c r="AE233" i="1"/>
  <c r="AD233" i="1"/>
  <c r="AC233" i="1"/>
  <c r="X233" i="1"/>
  <c r="V233" i="1"/>
  <c r="U233" i="1"/>
  <c r="T233" i="1"/>
  <c r="AE232" i="1"/>
  <c r="AD232" i="1"/>
  <c r="AC232" i="1"/>
  <c r="X232" i="1"/>
  <c r="V232" i="1"/>
  <c r="U232" i="1"/>
  <c r="T232" i="1"/>
  <c r="AE231" i="1"/>
  <c r="AD231" i="1"/>
  <c r="AC231" i="1"/>
  <c r="X231" i="1"/>
  <c r="V231" i="1"/>
  <c r="U231" i="1"/>
  <c r="T231" i="1"/>
  <c r="AE230" i="1"/>
  <c r="AD230" i="1"/>
  <c r="AC230" i="1"/>
  <c r="X230" i="1"/>
  <c r="V230" i="1"/>
  <c r="U230" i="1"/>
  <c r="T230" i="1"/>
  <c r="AE229" i="1"/>
  <c r="AD229" i="1"/>
  <c r="AC229" i="1"/>
  <c r="X229" i="1"/>
  <c r="V229" i="1"/>
  <c r="U229" i="1"/>
  <c r="T229" i="1"/>
  <c r="AE228" i="1"/>
  <c r="AD228" i="1"/>
  <c r="AC228" i="1"/>
  <c r="X228" i="1"/>
  <c r="V228" i="1"/>
  <c r="U228" i="1"/>
  <c r="T228" i="1"/>
  <c r="AE227" i="1"/>
  <c r="AD227" i="1"/>
  <c r="AC227" i="1"/>
  <c r="X227" i="1"/>
  <c r="V227" i="1"/>
  <c r="U227" i="1"/>
  <c r="T227" i="1"/>
  <c r="AE226" i="1"/>
  <c r="AD226" i="1"/>
  <c r="AC226" i="1"/>
  <c r="X226" i="1"/>
  <c r="V226" i="1"/>
  <c r="U226" i="1"/>
  <c r="T226" i="1"/>
  <c r="AE225" i="1"/>
  <c r="AD225" i="1"/>
  <c r="AC225" i="1"/>
  <c r="X225" i="1"/>
  <c r="V225" i="1"/>
  <c r="U225" i="1"/>
  <c r="T225" i="1"/>
  <c r="AE224" i="1"/>
  <c r="AD224" i="1"/>
  <c r="AC224" i="1"/>
  <c r="X224" i="1"/>
  <c r="V224" i="1"/>
  <c r="U224" i="1"/>
  <c r="T224" i="1"/>
  <c r="AE223" i="1"/>
  <c r="AD223" i="1"/>
  <c r="AC223" i="1"/>
  <c r="X223" i="1"/>
  <c r="V223" i="1"/>
  <c r="U223" i="1"/>
  <c r="T223" i="1"/>
  <c r="AE222" i="1"/>
  <c r="AD222" i="1"/>
  <c r="AC222" i="1"/>
  <c r="X222" i="1"/>
  <c r="V222" i="1"/>
  <c r="U222" i="1"/>
  <c r="T222" i="1"/>
  <c r="AE221" i="1"/>
  <c r="AD221" i="1"/>
  <c r="AC221" i="1"/>
  <c r="X221" i="1"/>
  <c r="V221" i="1"/>
  <c r="U221" i="1"/>
  <c r="T221" i="1"/>
  <c r="AE220" i="1"/>
  <c r="AD220" i="1"/>
  <c r="AC220" i="1"/>
  <c r="X220" i="1"/>
  <c r="V220" i="1"/>
  <c r="U220" i="1"/>
  <c r="T220" i="1"/>
  <c r="AE219" i="1"/>
  <c r="AD219" i="1"/>
  <c r="AC219" i="1"/>
  <c r="X219" i="1"/>
  <c r="V219" i="1"/>
  <c r="U219" i="1"/>
  <c r="T219" i="1"/>
  <c r="AE218" i="1"/>
  <c r="AD218" i="1"/>
  <c r="AC218" i="1"/>
  <c r="X218" i="1"/>
  <c r="V218" i="1"/>
  <c r="U218" i="1"/>
  <c r="T218" i="1"/>
  <c r="AE217" i="1"/>
  <c r="AD217" i="1"/>
  <c r="AC217" i="1"/>
  <c r="X217" i="1"/>
  <c r="V217" i="1"/>
  <c r="U217" i="1"/>
  <c r="T217" i="1"/>
  <c r="AE216" i="1"/>
  <c r="AD216" i="1"/>
  <c r="AC216" i="1"/>
  <c r="X216" i="1"/>
  <c r="V216" i="1"/>
  <c r="U216" i="1"/>
  <c r="T216" i="1"/>
  <c r="AE215" i="1"/>
  <c r="AD215" i="1"/>
  <c r="AC215" i="1"/>
  <c r="X215" i="1"/>
  <c r="V215" i="1"/>
  <c r="U215" i="1"/>
  <c r="T215" i="1"/>
  <c r="AE214" i="1"/>
  <c r="AD214" i="1"/>
  <c r="AC214" i="1"/>
  <c r="X214" i="1"/>
  <c r="V214" i="1"/>
  <c r="U214" i="1"/>
  <c r="T214" i="1"/>
  <c r="AE213" i="1"/>
  <c r="AD213" i="1"/>
  <c r="AC213" i="1"/>
  <c r="X213" i="1"/>
  <c r="V213" i="1"/>
  <c r="U213" i="1"/>
  <c r="T213" i="1"/>
  <c r="AE212" i="1"/>
  <c r="AD212" i="1"/>
  <c r="AC212" i="1"/>
  <c r="X212" i="1"/>
  <c r="V212" i="1"/>
  <c r="U212" i="1"/>
  <c r="T212" i="1"/>
  <c r="AE211" i="1"/>
  <c r="AD211" i="1"/>
  <c r="AC211" i="1"/>
  <c r="X211" i="1"/>
  <c r="V211" i="1"/>
  <c r="U211" i="1"/>
  <c r="T211" i="1"/>
  <c r="AE210" i="1"/>
  <c r="AD210" i="1"/>
  <c r="AC210" i="1"/>
  <c r="X210" i="1"/>
  <c r="V210" i="1"/>
  <c r="U210" i="1"/>
  <c r="T210" i="1"/>
  <c r="AE209" i="1"/>
  <c r="AD209" i="1"/>
  <c r="AC209" i="1"/>
  <c r="X209" i="1"/>
  <c r="V209" i="1"/>
  <c r="U209" i="1"/>
  <c r="T209" i="1"/>
  <c r="AE208" i="1"/>
  <c r="AD208" i="1"/>
  <c r="AC208" i="1"/>
  <c r="X208" i="1"/>
  <c r="V208" i="1"/>
  <c r="U208" i="1"/>
  <c r="T208" i="1"/>
  <c r="AE207" i="1"/>
  <c r="AD207" i="1"/>
  <c r="AC207" i="1"/>
  <c r="X207" i="1"/>
  <c r="V207" i="1"/>
  <c r="U207" i="1"/>
  <c r="T207" i="1"/>
  <c r="AE206" i="1"/>
  <c r="AD206" i="1"/>
  <c r="AC206" i="1"/>
  <c r="X206" i="1"/>
  <c r="V206" i="1"/>
  <c r="U206" i="1"/>
  <c r="T206" i="1"/>
  <c r="AE205" i="1"/>
  <c r="AD205" i="1"/>
  <c r="AC205" i="1"/>
  <c r="X205" i="1"/>
  <c r="V205" i="1"/>
  <c r="U205" i="1"/>
  <c r="T205" i="1"/>
  <c r="AE204" i="1"/>
  <c r="AD204" i="1"/>
  <c r="AC204" i="1"/>
  <c r="X204" i="1"/>
  <c r="V204" i="1"/>
  <c r="U204" i="1"/>
  <c r="T204" i="1"/>
  <c r="AE203" i="1"/>
  <c r="AD203" i="1"/>
  <c r="AC203" i="1"/>
  <c r="X203" i="1"/>
  <c r="V203" i="1"/>
  <c r="U203" i="1"/>
  <c r="T203" i="1"/>
  <c r="AE202" i="1"/>
  <c r="AD202" i="1"/>
  <c r="AC202" i="1"/>
  <c r="X202" i="1"/>
  <c r="V202" i="1"/>
  <c r="U202" i="1"/>
  <c r="T202" i="1"/>
  <c r="AE201" i="1"/>
  <c r="AD201" i="1"/>
  <c r="AC201" i="1"/>
  <c r="X201" i="1"/>
  <c r="V201" i="1"/>
  <c r="U201" i="1"/>
  <c r="T201" i="1"/>
  <c r="AE200" i="1"/>
  <c r="AD200" i="1"/>
  <c r="AC200" i="1"/>
  <c r="X200" i="1"/>
  <c r="V200" i="1"/>
  <c r="U200" i="1"/>
  <c r="T200" i="1"/>
  <c r="AE199" i="1"/>
  <c r="AD199" i="1"/>
  <c r="AC199" i="1"/>
  <c r="X199" i="1"/>
  <c r="V199" i="1"/>
  <c r="U199" i="1"/>
  <c r="T199" i="1"/>
  <c r="AE198" i="1"/>
  <c r="AD198" i="1"/>
  <c r="AC198" i="1"/>
  <c r="X198" i="1"/>
  <c r="V198" i="1"/>
  <c r="U198" i="1"/>
  <c r="T198" i="1"/>
  <c r="AE197" i="1"/>
  <c r="AD197" i="1"/>
  <c r="AC197" i="1"/>
  <c r="X197" i="1"/>
  <c r="V197" i="1"/>
  <c r="U197" i="1"/>
  <c r="T197" i="1"/>
  <c r="AE196" i="1"/>
  <c r="AD196" i="1"/>
  <c r="AC196" i="1"/>
  <c r="X196" i="1"/>
  <c r="V196" i="1"/>
  <c r="U196" i="1"/>
  <c r="T196" i="1"/>
  <c r="AE195" i="1"/>
  <c r="AD195" i="1"/>
  <c r="AC195" i="1"/>
  <c r="X195" i="1"/>
  <c r="V195" i="1"/>
  <c r="U195" i="1"/>
  <c r="T195" i="1"/>
  <c r="AE194" i="1"/>
  <c r="AD194" i="1"/>
  <c r="AC194" i="1"/>
  <c r="X194" i="1"/>
  <c r="V194" i="1"/>
  <c r="U194" i="1"/>
  <c r="T194" i="1"/>
  <c r="AE193" i="1"/>
  <c r="AD193" i="1"/>
  <c r="AC193" i="1"/>
  <c r="X193" i="1"/>
  <c r="V193" i="1"/>
  <c r="U193" i="1"/>
  <c r="T193" i="1"/>
  <c r="AE192" i="1"/>
  <c r="AD192" i="1"/>
  <c r="AC192" i="1"/>
  <c r="X192" i="1"/>
  <c r="V192" i="1"/>
  <c r="U192" i="1"/>
  <c r="T192" i="1"/>
  <c r="AE191" i="1"/>
  <c r="AD191" i="1"/>
  <c r="AC191" i="1"/>
  <c r="X191" i="1"/>
  <c r="V191" i="1"/>
  <c r="U191" i="1"/>
  <c r="T191" i="1"/>
  <c r="AE190" i="1"/>
  <c r="AD190" i="1"/>
  <c r="AC190" i="1"/>
  <c r="X190" i="1"/>
  <c r="V190" i="1"/>
  <c r="U190" i="1"/>
  <c r="T190" i="1"/>
  <c r="AE189" i="1"/>
  <c r="AD189" i="1"/>
  <c r="AC189" i="1"/>
  <c r="X189" i="1"/>
  <c r="V189" i="1"/>
  <c r="U189" i="1"/>
  <c r="T189" i="1"/>
  <c r="AE188" i="1"/>
  <c r="AD188" i="1"/>
  <c r="AC188" i="1"/>
  <c r="X188" i="1"/>
  <c r="V188" i="1"/>
  <c r="U188" i="1"/>
  <c r="T188" i="1"/>
  <c r="AE187" i="1"/>
  <c r="AD187" i="1"/>
  <c r="AC187" i="1"/>
  <c r="X187" i="1"/>
  <c r="V187" i="1"/>
  <c r="U187" i="1"/>
  <c r="T187" i="1"/>
  <c r="AE186" i="1"/>
  <c r="AD186" i="1"/>
  <c r="AC186" i="1"/>
  <c r="X186" i="1"/>
  <c r="V186" i="1"/>
  <c r="U186" i="1"/>
  <c r="T186" i="1"/>
  <c r="AE185" i="1"/>
  <c r="AD185" i="1"/>
  <c r="AC185" i="1"/>
  <c r="X185" i="1"/>
  <c r="V185" i="1"/>
  <c r="U185" i="1"/>
  <c r="T185" i="1"/>
  <c r="AE184" i="1"/>
  <c r="AD184" i="1"/>
  <c r="AC184" i="1"/>
  <c r="X184" i="1"/>
  <c r="V184" i="1"/>
  <c r="U184" i="1"/>
  <c r="T184" i="1"/>
  <c r="AE183" i="1"/>
  <c r="AD183" i="1"/>
  <c r="AC183" i="1"/>
  <c r="X183" i="1"/>
  <c r="V183" i="1"/>
  <c r="U183" i="1"/>
  <c r="T183" i="1"/>
  <c r="AE182" i="1"/>
  <c r="AD182" i="1"/>
  <c r="AC182" i="1"/>
  <c r="X182" i="1"/>
  <c r="V182" i="1"/>
  <c r="U182" i="1"/>
  <c r="T182" i="1"/>
  <c r="AE181" i="1"/>
  <c r="AD181" i="1"/>
  <c r="AC181" i="1"/>
  <c r="X181" i="1"/>
  <c r="V181" i="1"/>
  <c r="U181" i="1"/>
  <c r="T181" i="1"/>
  <c r="AE180" i="1"/>
  <c r="AD180" i="1"/>
  <c r="AC180" i="1"/>
  <c r="X180" i="1"/>
  <c r="V180" i="1"/>
  <c r="U180" i="1"/>
  <c r="T180" i="1"/>
  <c r="AE179" i="1"/>
  <c r="AD179" i="1"/>
  <c r="AC179" i="1"/>
  <c r="X179" i="1"/>
  <c r="V179" i="1"/>
  <c r="U179" i="1"/>
  <c r="T179" i="1"/>
  <c r="AE178" i="1"/>
  <c r="AD178" i="1"/>
  <c r="AC178" i="1"/>
  <c r="X178" i="1"/>
  <c r="V178" i="1"/>
  <c r="U178" i="1"/>
  <c r="T178" i="1"/>
  <c r="AE177" i="1"/>
  <c r="AD177" i="1"/>
  <c r="AC177" i="1"/>
  <c r="X177" i="1"/>
  <c r="V177" i="1"/>
  <c r="U177" i="1"/>
  <c r="T177" i="1"/>
  <c r="AE176" i="1"/>
  <c r="AD176" i="1"/>
  <c r="AC176" i="1"/>
  <c r="X176" i="1"/>
  <c r="V176" i="1"/>
  <c r="U176" i="1"/>
  <c r="T176" i="1"/>
  <c r="AE175" i="1"/>
  <c r="AD175" i="1"/>
  <c r="AC175" i="1"/>
  <c r="X175" i="1"/>
  <c r="V175" i="1"/>
  <c r="U175" i="1"/>
  <c r="T175" i="1"/>
  <c r="AE174" i="1"/>
  <c r="AD174" i="1"/>
  <c r="AC174" i="1"/>
  <c r="X174" i="1"/>
  <c r="V174" i="1"/>
  <c r="U174" i="1"/>
  <c r="T174" i="1"/>
  <c r="AE173" i="1"/>
  <c r="AD173" i="1"/>
  <c r="AC173" i="1"/>
  <c r="X173" i="1"/>
  <c r="V173" i="1"/>
  <c r="U173" i="1"/>
  <c r="T173" i="1"/>
  <c r="AE172" i="1"/>
  <c r="AD172" i="1"/>
  <c r="AC172" i="1"/>
  <c r="X172" i="1"/>
  <c r="V172" i="1"/>
  <c r="U172" i="1"/>
  <c r="T172" i="1"/>
  <c r="AE171" i="1"/>
  <c r="AD171" i="1"/>
  <c r="AC171" i="1"/>
  <c r="X171" i="1"/>
  <c r="V171" i="1"/>
  <c r="U171" i="1"/>
  <c r="T171" i="1"/>
  <c r="AE170" i="1"/>
  <c r="AD170" i="1"/>
  <c r="AC170" i="1"/>
  <c r="X170" i="1"/>
  <c r="V170" i="1"/>
  <c r="U170" i="1"/>
  <c r="T170" i="1"/>
  <c r="AE169" i="1"/>
  <c r="AD169" i="1"/>
  <c r="AC169" i="1"/>
  <c r="X169" i="1"/>
  <c r="V169" i="1"/>
  <c r="U169" i="1"/>
  <c r="T169" i="1"/>
  <c r="AE168" i="1"/>
  <c r="AD168" i="1"/>
  <c r="AC168" i="1"/>
  <c r="X168" i="1"/>
  <c r="V168" i="1"/>
  <c r="U168" i="1"/>
  <c r="T168" i="1"/>
  <c r="AE167" i="1"/>
  <c r="AD167" i="1"/>
  <c r="AC167" i="1"/>
  <c r="X167" i="1"/>
  <c r="V167" i="1"/>
  <c r="U167" i="1"/>
  <c r="T167" i="1"/>
  <c r="AE166" i="1"/>
  <c r="AD166" i="1"/>
  <c r="AC166" i="1"/>
  <c r="X166" i="1"/>
  <c r="V166" i="1"/>
  <c r="U166" i="1"/>
  <c r="T166" i="1"/>
  <c r="AE165" i="1"/>
  <c r="AD165" i="1"/>
  <c r="AC165" i="1"/>
  <c r="X165" i="1"/>
  <c r="V165" i="1"/>
  <c r="U165" i="1"/>
  <c r="T165" i="1"/>
  <c r="AE164" i="1"/>
  <c r="AD164" i="1"/>
  <c r="AC164" i="1"/>
  <c r="X164" i="1"/>
  <c r="V164" i="1"/>
  <c r="U164" i="1"/>
  <c r="T164" i="1"/>
  <c r="AE163" i="1"/>
  <c r="AD163" i="1"/>
  <c r="AC163" i="1"/>
  <c r="X163" i="1"/>
  <c r="V163" i="1"/>
  <c r="U163" i="1"/>
  <c r="T163" i="1"/>
  <c r="AE162" i="1"/>
  <c r="AD162" i="1"/>
  <c r="AC162" i="1"/>
  <c r="X162" i="1"/>
  <c r="V162" i="1"/>
  <c r="U162" i="1"/>
  <c r="T162" i="1"/>
  <c r="AE161" i="1"/>
  <c r="AD161" i="1"/>
  <c r="AC161" i="1"/>
  <c r="X161" i="1"/>
  <c r="V161" i="1"/>
  <c r="U161" i="1"/>
  <c r="T161" i="1"/>
  <c r="AE160" i="1"/>
  <c r="AD160" i="1"/>
  <c r="AC160" i="1"/>
  <c r="X160" i="1"/>
  <c r="V160" i="1"/>
  <c r="U160" i="1"/>
  <c r="T160" i="1"/>
  <c r="AE159" i="1"/>
  <c r="AD159" i="1"/>
  <c r="AC159" i="1"/>
  <c r="X159" i="1"/>
  <c r="V159" i="1"/>
  <c r="U159" i="1"/>
  <c r="T159" i="1"/>
  <c r="AE158" i="1"/>
  <c r="AD158" i="1"/>
  <c r="AC158" i="1"/>
  <c r="X158" i="1"/>
  <c r="V158" i="1"/>
  <c r="U158" i="1"/>
  <c r="T158" i="1"/>
  <c r="AE157" i="1"/>
  <c r="AD157" i="1"/>
  <c r="AC157" i="1"/>
  <c r="X157" i="1"/>
  <c r="V157" i="1"/>
  <c r="U157" i="1"/>
  <c r="T157" i="1"/>
  <c r="AE156" i="1"/>
  <c r="AD156" i="1"/>
  <c r="AC156" i="1"/>
  <c r="X156" i="1"/>
  <c r="V156" i="1"/>
  <c r="U156" i="1"/>
  <c r="T156" i="1"/>
  <c r="AE155" i="1"/>
  <c r="AD155" i="1"/>
  <c r="AC155" i="1"/>
  <c r="X155" i="1"/>
  <c r="V155" i="1"/>
  <c r="U155" i="1"/>
  <c r="T155" i="1"/>
  <c r="AE154" i="1"/>
  <c r="AD154" i="1"/>
  <c r="AC154" i="1"/>
  <c r="X154" i="1"/>
  <c r="V154" i="1"/>
  <c r="U154" i="1"/>
  <c r="T154" i="1"/>
  <c r="AE153" i="1"/>
  <c r="AD153" i="1"/>
  <c r="AC153" i="1"/>
  <c r="X153" i="1"/>
  <c r="V153" i="1"/>
  <c r="U153" i="1"/>
  <c r="T153" i="1"/>
  <c r="AE152" i="1"/>
  <c r="AD152" i="1"/>
  <c r="AC152" i="1"/>
  <c r="X152" i="1"/>
  <c r="V152" i="1"/>
  <c r="U152" i="1"/>
  <c r="T152" i="1"/>
  <c r="AE151" i="1"/>
  <c r="AD151" i="1"/>
  <c r="AC151" i="1"/>
  <c r="X151" i="1"/>
  <c r="V151" i="1"/>
  <c r="U151" i="1"/>
  <c r="T151" i="1"/>
  <c r="AE150" i="1"/>
  <c r="AD150" i="1"/>
  <c r="AC150" i="1"/>
  <c r="X150" i="1"/>
  <c r="V150" i="1"/>
  <c r="U150" i="1"/>
  <c r="T150" i="1"/>
  <c r="AE149" i="1"/>
  <c r="AD149" i="1"/>
  <c r="AC149" i="1"/>
  <c r="X149" i="1"/>
  <c r="V149" i="1"/>
  <c r="U149" i="1"/>
  <c r="T149" i="1"/>
  <c r="AE148" i="1"/>
  <c r="AD148" i="1"/>
  <c r="AC148" i="1"/>
  <c r="X148" i="1"/>
  <c r="V148" i="1"/>
  <c r="U148" i="1"/>
  <c r="T148" i="1"/>
  <c r="AE147" i="1"/>
  <c r="AD147" i="1"/>
  <c r="AC147" i="1"/>
  <c r="X147" i="1"/>
  <c r="V147" i="1"/>
  <c r="U147" i="1"/>
  <c r="T147" i="1"/>
  <c r="AE146" i="1"/>
  <c r="AD146" i="1"/>
  <c r="AC146" i="1"/>
  <c r="X146" i="1"/>
  <c r="V146" i="1"/>
  <c r="U146" i="1"/>
  <c r="T146" i="1"/>
  <c r="AE145" i="1"/>
  <c r="AD145" i="1"/>
  <c r="AC145" i="1"/>
  <c r="X145" i="1"/>
  <c r="V145" i="1"/>
  <c r="U145" i="1"/>
  <c r="T145" i="1"/>
  <c r="AE144" i="1"/>
  <c r="AD144" i="1"/>
  <c r="AC144" i="1"/>
  <c r="X144" i="1"/>
  <c r="V144" i="1"/>
  <c r="U144" i="1"/>
  <c r="T144" i="1"/>
  <c r="AE143" i="1"/>
  <c r="AD143" i="1"/>
  <c r="AC143" i="1"/>
  <c r="X143" i="1"/>
  <c r="V143" i="1"/>
  <c r="U143" i="1"/>
  <c r="T143" i="1"/>
  <c r="AE142" i="1"/>
  <c r="AD142" i="1"/>
  <c r="AC142" i="1"/>
  <c r="X142" i="1"/>
  <c r="V142" i="1"/>
  <c r="U142" i="1"/>
  <c r="T142" i="1"/>
  <c r="AE141" i="1"/>
  <c r="AD141" i="1"/>
  <c r="AC141" i="1"/>
  <c r="X141" i="1"/>
  <c r="V141" i="1"/>
  <c r="U141" i="1"/>
  <c r="T141" i="1"/>
  <c r="AE140" i="1"/>
  <c r="AD140" i="1"/>
  <c r="AC140" i="1"/>
  <c r="X140" i="1"/>
  <c r="V140" i="1"/>
  <c r="U140" i="1"/>
  <c r="T140" i="1"/>
  <c r="AE139" i="1"/>
  <c r="AD139" i="1"/>
  <c r="AC139" i="1"/>
  <c r="X139" i="1"/>
  <c r="V139" i="1"/>
  <c r="U139" i="1"/>
  <c r="T139" i="1"/>
  <c r="AE138" i="1"/>
  <c r="AD138" i="1"/>
  <c r="AC138" i="1"/>
  <c r="X138" i="1"/>
  <c r="V138" i="1"/>
  <c r="U138" i="1"/>
  <c r="T138" i="1"/>
  <c r="AE137" i="1"/>
  <c r="AD137" i="1"/>
  <c r="AC137" i="1"/>
  <c r="X137" i="1"/>
  <c r="V137" i="1"/>
  <c r="U137" i="1"/>
  <c r="T137" i="1"/>
  <c r="AE136" i="1"/>
  <c r="AD136" i="1"/>
  <c r="AC136" i="1"/>
  <c r="X136" i="1"/>
  <c r="V136" i="1"/>
  <c r="U136" i="1"/>
  <c r="T136" i="1"/>
  <c r="AE135" i="1"/>
  <c r="AD135" i="1"/>
  <c r="AC135" i="1"/>
  <c r="X135" i="1"/>
  <c r="V135" i="1"/>
  <c r="U135" i="1"/>
  <c r="T135" i="1"/>
  <c r="AE134" i="1"/>
  <c r="AD134" i="1"/>
  <c r="AC134" i="1"/>
  <c r="X134" i="1"/>
  <c r="V134" i="1"/>
  <c r="U134" i="1"/>
  <c r="T134" i="1"/>
  <c r="AE133" i="1"/>
  <c r="AD133" i="1"/>
  <c r="AC133" i="1"/>
  <c r="X133" i="1"/>
  <c r="V133" i="1"/>
  <c r="U133" i="1"/>
  <c r="T133" i="1"/>
  <c r="AE132" i="1"/>
  <c r="AD132" i="1"/>
  <c r="AC132" i="1"/>
  <c r="X132" i="1"/>
  <c r="V132" i="1"/>
  <c r="U132" i="1"/>
  <c r="T132" i="1"/>
  <c r="AE131" i="1"/>
  <c r="AD131" i="1"/>
  <c r="AC131" i="1"/>
  <c r="X131" i="1"/>
  <c r="V131" i="1"/>
  <c r="U131" i="1"/>
  <c r="T131" i="1"/>
  <c r="AE130" i="1"/>
  <c r="AD130" i="1"/>
  <c r="AC130" i="1"/>
  <c r="X130" i="1"/>
  <c r="V130" i="1"/>
  <c r="U130" i="1"/>
  <c r="T130" i="1"/>
  <c r="AE129" i="1"/>
  <c r="AD129" i="1"/>
  <c r="AC129" i="1"/>
  <c r="X129" i="1"/>
  <c r="V129" i="1"/>
  <c r="U129" i="1"/>
  <c r="T129" i="1"/>
  <c r="AE128" i="1"/>
  <c r="AD128" i="1"/>
  <c r="AC128" i="1"/>
  <c r="X128" i="1"/>
  <c r="V128" i="1"/>
  <c r="U128" i="1"/>
  <c r="T128" i="1"/>
  <c r="AE127" i="1"/>
  <c r="AD127" i="1"/>
  <c r="AC127" i="1"/>
  <c r="X127" i="1"/>
  <c r="V127" i="1"/>
  <c r="U127" i="1"/>
  <c r="T127" i="1"/>
  <c r="AE126" i="1"/>
  <c r="AD126" i="1"/>
  <c r="AC126" i="1"/>
  <c r="X126" i="1"/>
  <c r="V126" i="1"/>
  <c r="U126" i="1"/>
  <c r="T126" i="1"/>
  <c r="AE125" i="1"/>
  <c r="AD125" i="1"/>
  <c r="AC125" i="1"/>
  <c r="X125" i="1"/>
  <c r="V125" i="1"/>
  <c r="U125" i="1"/>
  <c r="T125" i="1"/>
  <c r="AE124" i="1"/>
  <c r="AD124" i="1"/>
  <c r="AC124" i="1"/>
  <c r="X124" i="1"/>
  <c r="V124" i="1"/>
  <c r="U124" i="1"/>
  <c r="T124" i="1"/>
  <c r="AE123" i="1"/>
  <c r="AD123" i="1"/>
  <c r="AC123" i="1"/>
  <c r="X123" i="1"/>
  <c r="V123" i="1"/>
  <c r="U123" i="1"/>
  <c r="T123" i="1"/>
  <c r="AE122" i="1"/>
  <c r="AD122" i="1"/>
  <c r="AC122" i="1"/>
  <c r="X122" i="1"/>
  <c r="V122" i="1"/>
  <c r="U122" i="1"/>
  <c r="T122" i="1"/>
  <c r="AE121" i="1"/>
  <c r="AD121" i="1"/>
  <c r="AC121" i="1"/>
  <c r="X121" i="1"/>
  <c r="V121" i="1"/>
  <c r="U121" i="1"/>
  <c r="T121" i="1"/>
  <c r="AE120" i="1"/>
  <c r="AD120" i="1"/>
  <c r="AC120" i="1"/>
  <c r="X120" i="1"/>
  <c r="V120" i="1"/>
  <c r="U120" i="1"/>
  <c r="T120" i="1"/>
  <c r="AE119" i="1"/>
  <c r="AD119" i="1"/>
  <c r="AC119" i="1"/>
  <c r="X119" i="1"/>
  <c r="V119" i="1"/>
  <c r="U119" i="1"/>
  <c r="T119" i="1"/>
  <c r="AE118" i="1"/>
  <c r="AD118" i="1"/>
  <c r="AC118" i="1"/>
  <c r="X118" i="1"/>
  <c r="V118" i="1"/>
  <c r="U118" i="1"/>
  <c r="T118" i="1"/>
  <c r="AE117" i="1"/>
  <c r="AD117" i="1"/>
  <c r="AC117" i="1"/>
  <c r="X117" i="1"/>
  <c r="V117" i="1"/>
  <c r="U117" i="1"/>
  <c r="T117" i="1"/>
  <c r="AE116" i="1"/>
  <c r="AD116" i="1"/>
  <c r="AC116" i="1"/>
  <c r="X116" i="1"/>
  <c r="V116" i="1"/>
  <c r="U116" i="1"/>
  <c r="T116" i="1"/>
  <c r="AE115" i="1"/>
  <c r="AD115" i="1"/>
  <c r="AC115" i="1"/>
  <c r="X115" i="1"/>
  <c r="V115" i="1"/>
  <c r="U115" i="1"/>
  <c r="T115" i="1"/>
  <c r="AE114" i="1"/>
  <c r="AD114" i="1"/>
  <c r="AC114" i="1"/>
  <c r="X114" i="1"/>
  <c r="V114" i="1"/>
  <c r="U114" i="1"/>
  <c r="T114" i="1"/>
  <c r="AE113" i="1"/>
  <c r="AD113" i="1"/>
  <c r="AC113" i="1"/>
  <c r="X113" i="1"/>
  <c r="V113" i="1"/>
  <c r="U113" i="1"/>
  <c r="T113" i="1"/>
  <c r="AE112" i="1"/>
  <c r="AD112" i="1"/>
  <c r="AC112" i="1"/>
  <c r="X112" i="1"/>
  <c r="V112" i="1"/>
  <c r="U112" i="1"/>
  <c r="T112" i="1"/>
  <c r="AE111" i="1"/>
  <c r="AD111" i="1"/>
  <c r="AC111" i="1"/>
  <c r="X111" i="1"/>
  <c r="V111" i="1"/>
  <c r="U111" i="1"/>
  <c r="T111" i="1"/>
  <c r="AE110" i="1"/>
  <c r="AD110" i="1"/>
  <c r="AC110" i="1"/>
  <c r="X110" i="1"/>
  <c r="V110" i="1"/>
  <c r="U110" i="1"/>
  <c r="T110" i="1"/>
  <c r="AE109" i="1"/>
  <c r="AD109" i="1"/>
  <c r="AC109" i="1"/>
  <c r="X109" i="1"/>
  <c r="V109" i="1"/>
  <c r="U109" i="1"/>
  <c r="T109" i="1"/>
  <c r="AE108" i="1"/>
  <c r="AD108" i="1"/>
  <c r="AC108" i="1"/>
  <c r="X108" i="1"/>
  <c r="V108" i="1"/>
  <c r="U108" i="1"/>
  <c r="T108" i="1"/>
  <c r="AE107" i="1"/>
  <c r="AD107" i="1"/>
  <c r="AC107" i="1"/>
  <c r="X107" i="1"/>
  <c r="V107" i="1"/>
  <c r="U107" i="1"/>
  <c r="T107" i="1"/>
  <c r="AE106" i="1"/>
  <c r="AD106" i="1"/>
  <c r="AC106" i="1"/>
  <c r="X106" i="1"/>
  <c r="V106" i="1"/>
  <c r="U106" i="1"/>
  <c r="T106" i="1"/>
  <c r="AE105" i="1"/>
  <c r="AD105" i="1"/>
  <c r="AC105" i="1"/>
  <c r="X105" i="1"/>
  <c r="V105" i="1"/>
  <c r="U105" i="1"/>
  <c r="T105" i="1"/>
  <c r="AE104" i="1"/>
  <c r="AD104" i="1"/>
  <c r="AC104" i="1"/>
  <c r="X104" i="1"/>
  <c r="V104" i="1"/>
  <c r="U104" i="1"/>
  <c r="T104" i="1"/>
  <c r="AE103" i="1"/>
  <c r="AD103" i="1"/>
  <c r="AC103" i="1"/>
  <c r="X103" i="1"/>
  <c r="V103" i="1"/>
  <c r="U103" i="1"/>
  <c r="T103" i="1"/>
  <c r="AE102" i="1"/>
  <c r="AD102" i="1"/>
  <c r="AC102" i="1"/>
  <c r="X102" i="1"/>
  <c r="V102" i="1"/>
  <c r="U102" i="1"/>
  <c r="T102" i="1"/>
  <c r="AE101" i="1"/>
  <c r="AD101" i="1"/>
  <c r="AC101" i="1"/>
  <c r="X101" i="1"/>
  <c r="V101" i="1"/>
  <c r="U101" i="1"/>
  <c r="T101" i="1"/>
  <c r="AE100" i="1"/>
  <c r="AD100" i="1"/>
  <c r="AC100" i="1"/>
  <c r="X100" i="1"/>
  <c r="V100" i="1"/>
  <c r="U100" i="1"/>
  <c r="T100" i="1"/>
  <c r="AE99" i="1"/>
  <c r="AD99" i="1"/>
  <c r="AC99" i="1"/>
  <c r="X99" i="1"/>
  <c r="V99" i="1"/>
  <c r="U99" i="1"/>
  <c r="T99" i="1"/>
  <c r="AE98" i="1"/>
  <c r="AD98" i="1"/>
  <c r="AC98" i="1"/>
  <c r="X98" i="1"/>
  <c r="V98" i="1"/>
  <c r="U98" i="1"/>
  <c r="T98" i="1"/>
  <c r="AE97" i="1"/>
  <c r="AD97" i="1"/>
  <c r="AC97" i="1"/>
  <c r="X97" i="1"/>
  <c r="V97" i="1"/>
  <c r="U97" i="1"/>
  <c r="T97" i="1"/>
  <c r="AE96" i="1"/>
  <c r="AD96" i="1"/>
  <c r="AC96" i="1"/>
  <c r="X96" i="1"/>
  <c r="V96" i="1"/>
  <c r="U96" i="1"/>
  <c r="T96" i="1"/>
  <c r="AE95" i="1"/>
  <c r="AD95" i="1"/>
  <c r="AC95" i="1"/>
  <c r="X95" i="1"/>
  <c r="V95" i="1"/>
  <c r="U95" i="1"/>
  <c r="T95" i="1"/>
  <c r="AE94" i="1"/>
  <c r="AD94" i="1"/>
  <c r="AC94" i="1"/>
  <c r="X94" i="1"/>
  <c r="V94" i="1"/>
  <c r="U94" i="1"/>
  <c r="T94" i="1"/>
  <c r="AE93" i="1"/>
  <c r="AD93" i="1"/>
  <c r="AC93" i="1"/>
  <c r="X93" i="1"/>
  <c r="V93" i="1"/>
  <c r="U93" i="1"/>
  <c r="T93" i="1"/>
  <c r="AE92" i="1"/>
  <c r="AD92" i="1"/>
  <c r="AC92" i="1"/>
  <c r="X92" i="1"/>
  <c r="V92" i="1"/>
  <c r="U92" i="1"/>
  <c r="T92" i="1"/>
  <c r="AE91" i="1"/>
  <c r="AD91" i="1"/>
  <c r="AC91" i="1"/>
  <c r="X91" i="1"/>
  <c r="V91" i="1"/>
  <c r="U91" i="1"/>
  <c r="T91" i="1"/>
  <c r="AE90" i="1"/>
  <c r="AD90" i="1"/>
  <c r="AC90" i="1"/>
  <c r="X90" i="1"/>
  <c r="V90" i="1"/>
  <c r="U90" i="1"/>
  <c r="T90" i="1"/>
  <c r="AE89" i="1"/>
  <c r="AD89" i="1"/>
  <c r="AC89" i="1"/>
  <c r="X89" i="1"/>
  <c r="V89" i="1"/>
  <c r="U89" i="1"/>
  <c r="T89" i="1"/>
  <c r="AE88" i="1"/>
  <c r="AD88" i="1"/>
  <c r="AC88" i="1"/>
  <c r="X88" i="1"/>
  <c r="V88" i="1"/>
  <c r="U88" i="1"/>
  <c r="T88" i="1"/>
  <c r="AE87" i="1"/>
  <c r="AD87" i="1"/>
  <c r="AC87" i="1"/>
  <c r="X87" i="1"/>
  <c r="V87" i="1"/>
  <c r="U87" i="1"/>
  <c r="T87" i="1"/>
  <c r="AE86" i="1"/>
  <c r="AD86" i="1"/>
  <c r="AC86" i="1"/>
  <c r="X86" i="1"/>
  <c r="V86" i="1"/>
  <c r="U86" i="1"/>
  <c r="T86" i="1"/>
  <c r="AE85" i="1"/>
  <c r="AD85" i="1"/>
  <c r="AC85" i="1"/>
  <c r="X85" i="1"/>
  <c r="V85" i="1"/>
  <c r="U85" i="1"/>
  <c r="T85" i="1"/>
  <c r="AE84" i="1"/>
  <c r="AD84" i="1"/>
  <c r="AC84" i="1"/>
  <c r="X84" i="1"/>
  <c r="V84" i="1"/>
  <c r="U84" i="1"/>
  <c r="T84" i="1"/>
  <c r="AE83" i="1"/>
  <c r="AD83" i="1"/>
  <c r="AC83" i="1"/>
  <c r="X83" i="1"/>
  <c r="V83" i="1"/>
  <c r="U83" i="1"/>
  <c r="T83" i="1"/>
  <c r="AE82" i="1"/>
  <c r="AD82" i="1"/>
  <c r="AC82" i="1"/>
  <c r="X82" i="1"/>
  <c r="V82" i="1"/>
  <c r="U82" i="1"/>
  <c r="T82" i="1"/>
  <c r="AE81" i="1"/>
  <c r="AD81" i="1"/>
  <c r="AC81" i="1"/>
  <c r="X81" i="1"/>
  <c r="V81" i="1"/>
  <c r="U81" i="1"/>
  <c r="T81" i="1"/>
  <c r="AE80" i="1"/>
  <c r="AD80" i="1"/>
  <c r="AC80" i="1"/>
  <c r="X80" i="1"/>
  <c r="V80" i="1"/>
  <c r="U80" i="1"/>
  <c r="T80" i="1"/>
  <c r="AE79" i="1"/>
  <c r="AD79" i="1"/>
  <c r="AC79" i="1"/>
  <c r="X79" i="1"/>
  <c r="V79" i="1"/>
  <c r="U79" i="1"/>
  <c r="T79" i="1"/>
  <c r="AE78" i="1"/>
  <c r="AD78" i="1"/>
  <c r="AC78" i="1"/>
  <c r="X78" i="1"/>
  <c r="V78" i="1"/>
  <c r="U78" i="1"/>
  <c r="T78" i="1"/>
  <c r="AE77" i="1"/>
  <c r="AD77" i="1"/>
  <c r="AC77" i="1"/>
  <c r="X77" i="1"/>
  <c r="V77" i="1"/>
  <c r="U77" i="1"/>
  <c r="T77" i="1"/>
  <c r="AE76" i="1"/>
  <c r="AD76" i="1"/>
  <c r="AC76" i="1"/>
  <c r="X76" i="1"/>
  <c r="V76" i="1"/>
  <c r="U76" i="1"/>
  <c r="T76" i="1"/>
  <c r="AE75" i="1"/>
  <c r="AD75" i="1"/>
  <c r="AC75" i="1"/>
  <c r="X75" i="1"/>
  <c r="V75" i="1"/>
  <c r="U75" i="1"/>
  <c r="T75" i="1"/>
  <c r="AE74" i="1"/>
  <c r="AD74" i="1"/>
  <c r="AC74" i="1"/>
  <c r="X74" i="1"/>
  <c r="V74" i="1"/>
  <c r="U74" i="1"/>
  <c r="T74" i="1"/>
  <c r="AE73" i="1"/>
  <c r="AD73" i="1"/>
  <c r="AC73" i="1"/>
  <c r="X73" i="1"/>
  <c r="V73" i="1"/>
  <c r="U73" i="1"/>
  <c r="T73" i="1"/>
  <c r="AE72" i="1"/>
  <c r="AD72" i="1"/>
  <c r="AC72" i="1"/>
  <c r="X72" i="1"/>
  <c r="V72" i="1"/>
  <c r="U72" i="1"/>
  <c r="T72" i="1"/>
  <c r="AE71" i="1"/>
  <c r="AD71" i="1"/>
  <c r="AC71" i="1"/>
  <c r="X71" i="1"/>
  <c r="V71" i="1"/>
  <c r="U71" i="1"/>
  <c r="T71" i="1"/>
  <c r="AE70" i="1"/>
  <c r="AD70" i="1"/>
  <c r="AC70" i="1"/>
  <c r="X70" i="1"/>
  <c r="V70" i="1"/>
  <c r="U70" i="1"/>
  <c r="T70" i="1"/>
  <c r="AE69" i="1"/>
  <c r="AD69" i="1"/>
  <c r="AC69" i="1"/>
  <c r="X69" i="1"/>
  <c r="V69" i="1"/>
  <c r="U69" i="1"/>
  <c r="T69" i="1"/>
  <c r="AE68" i="1"/>
  <c r="AD68" i="1"/>
  <c r="AC68" i="1"/>
  <c r="X68" i="1"/>
  <c r="V68" i="1"/>
  <c r="U68" i="1"/>
  <c r="T68" i="1"/>
  <c r="AE67" i="1"/>
  <c r="AD67" i="1"/>
  <c r="AC67" i="1"/>
  <c r="X67" i="1"/>
  <c r="V67" i="1"/>
  <c r="U67" i="1"/>
  <c r="T67" i="1"/>
  <c r="AE66" i="1"/>
  <c r="AD66" i="1"/>
  <c r="AC66" i="1"/>
  <c r="X66" i="1"/>
  <c r="V66" i="1"/>
  <c r="U66" i="1"/>
  <c r="T66" i="1"/>
  <c r="AE65" i="1"/>
  <c r="AD65" i="1"/>
  <c r="AC65" i="1"/>
  <c r="X65" i="1"/>
  <c r="V65" i="1"/>
  <c r="U65" i="1"/>
  <c r="T65" i="1"/>
  <c r="AE64" i="1"/>
  <c r="AD64" i="1"/>
  <c r="AC64" i="1"/>
  <c r="X64" i="1"/>
  <c r="V64" i="1"/>
  <c r="U64" i="1"/>
  <c r="T64" i="1"/>
  <c r="AE63" i="1"/>
  <c r="AD63" i="1"/>
  <c r="AC63" i="1"/>
  <c r="X63" i="1"/>
  <c r="V63" i="1"/>
  <c r="U63" i="1"/>
  <c r="T63" i="1"/>
  <c r="AE62" i="1"/>
  <c r="AD62" i="1"/>
  <c r="AC62" i="1"/>
  <c r="X62" i="1"/>
  <c r="V62" i="1"/>
  <c r="U62" i="1"/>
  <c r="T62" i="1"/>
  <c r="AE61" i="1"/>
  <c r="AD61" i="1"/>
  <c r="AC61" i="1"/>
  <c r="X61" i="1"/>
  <c r="V61" i="1"/>
  <c r="U61" i="1"/>
  <c r="T61" i="1"/>
  <c r="AE60" i="1"/>
  <c r="AD60" i="1"/>
  <c r="AC60" i="1"/>
  <c r="X60" i="1"/>
  <c r="V60" i="1"/>
  <c r="U60" i="1"/>
  <c r="T60" i="1"/>
  <c r="AE59" i="1"/>
  <c r="AD59" i="1"/>
  <c r="AC59" i="1"/>
  <c r="X59" i="1"/>
  <c r="V59" i="1"/>
  <c r="U59" i="1"/>
  <c r="T59" i="1"/>
  <c r="AE58" i="1"/>
  <c r="AD58" i="1"/>
  <c r="AC58" i="1"/>
  <c r="X58" i="1"/>
  <c r="V58" i="1"/>
  <c r="U58" i="1"/>
  <c r="T58" i="1"/>
  <c r="AE57" i="1"/>
  <c r="AD57" i="1"/>
  <c r="AC57" i="1"/>
  <c r="X57" i="1"/>
  <c r="V57" i="1"/>
  <c r="U57" i="1"/>
  <c r="T57" i="1"/>
  <c r="AE56" i="1"/>
  <c r="AD56" i="1"/>
  <c r="AC56" i="1"/>
  <c r="X56" i="1"/>
  <c r="V56" i="1"/>
  <c r="U56" i="1"/>
  <c r="T56" i="1"/>
  <c r="AE55" i="1"/>
  <c r="AD55" i="1"/>
  <c r="AC55" i="1"/>
  <c r="X55" i="1"/>
  <c r="V55" i="1"/>
  <c r="U55" i="1"/>
  <c r="T55" i="1"/>
  <c r="AE54" i="1"/>
  <c r="AD54" i="1"/>
  <c r="AC54" i="1"/>
  <c r="X54" i="1"/>
  <c r="V54" i="1"/>
  <c r="U54" i="1"/>
  <c r="T54" i="1"/>
  <c r="AE53" i="1"/>
  <c r="AD53" i="1"/>
  <c r="AC53" i="1"/>
  <c r="X53" i="1"/>
  <c r="V53" i="1"/>
  <c r="U53" i="1"/>
  <c r="T53" i="1"/>
  <c r="AE52" i="1"/>
  <c r="AD52" i="1"/>
  <c r="AC52" i="1"/>
  <c r="X52" i="1"/>
  <c r="V52" i="1"/>
  <c r="U52" i="1"/>
  <c r="T52" i="1"/>
  <c r="AE51" i="1"/>
  <c r="AD51" i="1"/>
  <c r="AC51" i="1"/>
  <c r="X51" i="1"/>
  <c r="V51" i="1"/>
  <c r="U51" i="1"/>
  <c r="T51" i="1"/>
  <c r="AE50" i="1"/>
  <c r="AD50" i="1"/>
  <c r="AC50" i="1"/>
  <c r="X50" i="1"/>
  <c r="V50" i="1"/>
  <c r="U50" i="1"/>
  <c r="T50" i="1"/>
  <c r="AE49" i="1"/>
  <c r="AD49" i="1"/>
  <c r="AC49" i="1"/>
  <c r="X49" i="1"/>
  <c r="V49" i="1"/>
  <c r="U49" i="1"/>
  <c r="T49" i="1"/>
  <c r="AE48" i="1"/>
  <c r="AD48" i="1"/>
  <c r="AC48" i="1"/>
  <c r="X48" i="1"/>
  <c r="V48" i="1"/>
  <c r="U48" i="1"/>
  <c r="T48" i="1"/>
  <c r="AE47" i="1"/>
  <c r="AD47" i="1"/>
  <c r="AC47" i="1"/>
  <c r="X47" i="1"/>
  <c r="V47" i="1"/>
  <c r="U47" i="1"/>
  <c r="T47" i="1"/>
  <c r="AE46" i="1"/>
  <c r="AD46" i="1"/>
  <c r="AC46" i="1"/>
  <c r="X46" i="1"/>
  <c r="V46" i="1"/>
  <c r="U46" i="1"/>
  <c r="T46" i="1"/>
  <c r="AE45" i="1"/>
  <c r="AD45" i="1"/>
  <c r="AC45" i="1"/>
  <c r="X45" i="1"/>
  <c r="V45" i="1"/>
  <c r="U45" i="1"/>
  <c r="T45" i="1"/>
  <c r="AE44" i="1"/>
  <c r="AD44" i="1"/>
  <c r="AC44" i="1"/>
  <c r="X44" i="1"/>
  <c r="V44" i="1"/>
  <c r="U44" i="1"/>
  <c r="T44" i="1"/>
  <c r="AE43" i="1"/>
  <c r="AD43" i="1"/>
  <c r="AC43" i="1"/>
  <c r="X43" i="1"/>
  <c r="V43" i="1"/>
  <c r="U43" i="1"/>
  <c r="T43" i="1"/>
  <c r="AE42" i="1"/>
  <c r="AD42" i="1"/>
  <c r="AC42" i="1"/>
  <c r="X42" i="1"/>
  <c r="V42" i="1"/>
  <c r="U42" i="1"/>
  <c r="T42" i="1"/>
  <c r="AE41" i="1"/>
  <c r="AD41" i="1"/>
  <c r="AC41" i="1"/>
  <c r="X41" i="1"/>
  <c r="V41" i="1"/>
  <c r="U41" i="1"/>
  <c r="T41" i="1"/>
  <c r="AE40" i="1"/>
  <c r="AD40" i="1"/>
  <c r="AC40" i="1"/>
  <c r="X40" i="1"/>
  <c r="V40" i="1"/>
  <c r="U40" i="1"/>
  <c r="T40" i="1"/>
  <c r="AE39" i="1"/>
  <c r="AD39" i="1"/>
  <c r="AC39" i="1"/>
  <c r="X39" i="1"/>
  <c r="V39" i="1"/>
  <c r="U39" i="1"/>
  <c r="T39" i="1"/>
  <c r="AE38" i="1"/>
  <c r="AD38" i="1"/>
  <c r="AC38" i="1"/>
  <c r="X38" i="1"/>
  <c r="V38" i="1"/>
  <c r="U38" i="1"/>
  <c r="T38" i="1"/>
  <c r="AE37" i="1"/>
  <c r="AD37" i="1"/>
  <c r="AC37" i="1"/>
  <c r="X37" i="1"/>
  <c r="V37" i="1"/>
  <c r="U37" i="1"/>
  <c r="T37" i="1"/>
  <c r="AE36" i="1"/>
  <c r="AD36" i="1"/>
  <c r="AC36" i="1"/>
  <c r="X36" i="1"/>
  <c r="V36" i="1"/>
  <c r="U36" i="1"/>
  <c r="T36" i="1"/>
  <c r="AE35" i="1"/>
  <c r="AD35" i="1"/>
  <c r="AC35" i="1"/>
  <c r="X35" i="1"/>
  <c r="V35" i="1"/>
  <c r="U35" i="1"/>
  <c r="T35" i="1"/>
  <c r="AE34" i="1"/>
  <c r="AD34" i="1"/>
  <c r="AC34" i="1"/>
  <c r="X34" i="1"/>
  <c r="V34" i="1"/>
  <c r="U34" i="1"/>
  <c r="T34" i="1"/>
  <c r="AE33" i="1"/>
  <c r="AD33" i="1"/>
  <c r="AC33" i="1"/>
  <c r="X33" i="1"/>
  <c r="V33" i="1"/>
  <c r="U33" i="1"/>
  <c r="T33" i="1"/>
  <c r="AE32" i="1"/>
  <c r="AD32" i="1"/>
  <c r="AC32" i="1"/>
  <c r="X32" i="1"/>
  <c r="V32" i="1"/>
  <c r="U32" i="1"/>
  <c r="T32" i="1"/>
  <c r="AE31" i="1"/>
  <c r="AD31" i="1"/>
  <c r="AC31" i="1"/>
  <c r="X31" i="1"/>
  <c r="V31" i="1"/>
  <c r="U31" i="1"/>
  <c r="T31" i="1"/>
  <c r="AE30" i="1"/>
  <c r="AD30" i="1"/>
  <c r="AC30" i="1"/>
  <c r="X30" i="1"/>
  <c r="V30" i="1"/>
  <c r="U30" i="1"/>
  <c r="T30" i="1"/>
  <c r="AE29" i="1"/>
  <c r="AD29" i="1"/>
  <c r="AC29" i="1"/>
  <c r="X29" i="1"/>
  <c r="V29" i="1"/>
  <c r="U29" i="1"/>
  <c r="T29" i="1"/>
  <c r="AE28" i="1"/>
  <c r="AD28" i="1"/>
  <c r="AC28" i="1"/>
  <c r="X28" i="1"/>
  <c r="V28" i="1"/>
  <c r="U28" i="1"/>
  <c r="T28" i="1"/>
  <c r="AE27" i="1"/>
  <c r="AD27" i="1"/>
  <c r="AC27" i="1"/>
  <c r="X27" i="1"/>
  <c r="V27" i="1"/>
  <c r="U27" i="1"/>
  <c r="T27" i="1"/>
  <c r="AE26" i="1"/>
  <c r="AD26" i="1"/>
  <c r="AC26" i="1"/>
  <c r="X26" i="1"/>
  <c r="V26" i="1"/>
  <c r="U26" i="1"/>
  <c r="T26" i="1"/>
  <c r="AE25" i="1"/>
  <c r="AD25" i="1"/>
  <c r="AC25" i="1"/>
  <c r="X25" i="1"/>
  <c r="V25" i="1"/>
  <c r="U25" i="1"/>
  <c r="T25" i="1"/>
  <c r="AE24" i="1"/>
  <c r="AD24" i="1"/>
  <c r="AC24" i="1"/>
  <c r="X24" i="1"/>
  <c r="V24" i="1"/>
  <c r="U24" i="1"/>
  <c r="T24" i="1"/>
  <c r="AE23" i="1"/>
  <c r="AD23" i="1"/>
  <c r="AC23" i="1"/>
  <c r="X23" i="1"/>
  <c r="V23" i="1"/>
  <c r="U23" i="1"/>
  <c r="T23" i="1"/>
  <c r="AE22" i="1"/>
  <c r="AD22" i="1"/>
  <c r="AC22" i="1"/>
  <c r="X22" i="1"/>
  <c r="V22" i="1"/>
  <c r="U22" i="1"/>
  <c r="T22" i="1"/>
  <c r="AE21" i="1"/>
  <c r="AD21" i="1"/>
  <c r="AC21" i="1"/>
  <c r="X21" i="1"/>
  <c r="V21" i="1"/>
  <c r="U21" i="1"/>
  <c r="T21" i="1"/>
  <c r="AE20" i="1"/>
  <c r="AD20" i="1"/>
  <c r="AC20" i="1"/>
  <c r="X20" i="1"/>
  <c r="V20" i="1"/>
  <c r="U20" i="1"/>
  <c r="T20" i="1"/>
  <c r="AE19" i="1"/>
  <c r="AD19" i="1"/>
  <c r="AC19" i="1"/>
  <c r="X19" i="1"/>
  <c r="V19" i="1"/>
  <c r="U19" i="1"/>
  <c r="T19" i="1"/>
  <c r="AE18" i="1"/>
  <c r="AD18" i="1"/>
  <c r="AC18" i="1"/>
  <c r="X18" i="1"/>
  <c r="V18" i="1"/>
  <c r="U18" i="1"/>
  <c r="T18" i="1"/>
  <c r="AE17" i="1"/>
  <c r="AD17" i="1"/>
  <c r="AC17" i="1"/>
  <c r="X17" i="1"/>
  <c r="V17" i="1"/>
  <c r="U17" i="1"/>
  <c r="T17" i="1"/>
  <c r="AE16" i="1"/>
  <c r="AD16" i="1"/>
  <c r="AC16" i="1"/>
  <c r="X16" i="1"/>
  <c r="V16" i="1"/>
  <c r="U16" i="1"/>
  <c r="T16" i="1"/>
  <c r="AE15" i="1"/>
  <c r="AD15" i="1"/>
  <c r="AC15" i="1"/>
  <c r="X15" i="1"/>
  <c r="V15" i="1"/>
  <c r="U15" i="1"/>
  <c r="T15" i="1"/>
  <c r="AE14" i="1"/>
  <c r="AD14" i="1"/>
  <c r="AC14" i="1"/>
  <c r="X14" i="1"/>
  <c r="V14" i="1"/>
  <c r="U14" i="1"/>
  <c r="T14" i="1"/>
  <c r="AE13" i="1"/>
  <c r="AD13" i="1"/>
  <c r="AC13" i="1"/>
  <c r="X13" i="1"/>
  <c r="V13" i="1"/>
  <c r="U13" i="1"/>
  <c r="T13" i="1"/>
  <c r="AE12" i="1"/>
  <c r="AD12" i="1"/>
  <c r="AC12" i="1"/>
  <c r="X12" i="1"/>
  <c r="V12" i="1"/>
  <c r="U12" i="1"/>
  <c r="T12" i="1"/>
  <c r="AE11" i="1"/>
  <c r="AD11" i="1"/>
  <c r="AC11" i="1"/>
  <c r="X11" i="1"/>
  <c r="V11" i="1"/>
  <c r="U11" i="1"/>
  <c r="T11" i="1"/>
  <c r="AE10" i="1"/>
  <c r="AD10" i="1"/>
  <c r="AC10" i="1"/>
  <c r="X10" i="1"/>
  <c r="V10" i="1"/>
  <c r="U10" i="1"/>
  <c r="T10" i="1"/>
  <c r="AE9" i="1"/>
  <c r="AD9" i="1"/>
  <c r="AC9" i="1"/>
  <c r="X9" i="1"/>
  <c r="V9" i="1"/>
  <c r="U9" i="1"/>
  <c r="T9" i="1"/>
  <c r="AE8" i="1"/>
  <c r="AD8" i="1"/>
  <c r="AC8" i="1"/>
  <c r="X8" i="1"/>
  <c r="V8" i="1"/>
  <c r="U8" i="1"/>
  <c r="T8" i="1"/>
  <c r="AE7" i="1"/>
  <c r="AD7" i="1"/>
  <c r="AC7" i="1"/>
  <c r="X7" i="1"/>
  <c r="V7" i="1"/>
  <c r="U7" i="1"/>
  <c r="T7" i="1"/>
  <c r="AE6" i="1"/>
  <c r="AD6" i="1"/>
  <c r="AC6" i="1"/>
  <c r="X6" i="1"/>
  <c r="V6" i="1"/>
  <c r="U6" i="1"/>
  <c r="T6" i="1"/>
  <c r="AE5" i="1"/>
  <c r="AD5" i="1"/>
  <c r="AC5" i="1"/>
  <c r="X5" i="1"/>
  <c r="V5" i="1"/>
  <c r="U5" i="1"/>
  <c r="T5" i="1"/>
  <c r="AE4" i="1"/>
  <c r="AD4" i="1"/>
  <c r="AC4" i="1"/>
  <c r="X4" i="1"/>
  <c r="V4" i="1"/>
  <c r="U4" i="1"/>
  <c r="T4" i="1"/>
  <c r="AE3" i="1"/>
  <c r="AD3" i="1"/>
  <c r="AC3" i="1"/>
  <c r="X3" i="1"/>
  <c r="V3" i="1"/>
  <c r="U3" i="1"/>
  <c r="T3" i="1"/>
  <c r="AE2" i="1"/>
  <c r="AD2" i="1"/>
  <c r="AC2" i="1"/>
  <c r="X2" i="1"/>
  <c r="V2" i="1"/>
  <c r="U2" i="1"/>
  <c r="T2" i="1"/>
  <c r="E183" i="8"/>
  <c r="B13" i="22"/>
  <c r="B14" i="24"/>
  <c r="B13" i="24"/>
  <c r="E158" i="3"/>
</calcChain>
</file>

<file path=xl/sharedStrings.xml><?xml version="1.0" encoding="utf-8"?>
<sst xmlns="http://schemas.openxmlformats.org/spreadsheetml/2006/main" count="23541" uniqueCount="3049">
  <si>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</si>
  <si>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</si>
  <si>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</si>
  <si>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</si>
  <si>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</si>
  <si>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</si>
  <si>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</si>
  <si>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</si>
  <si>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</si>
  <si>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</si>
  <si>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</si>
  <si>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</si>
  <si>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</si>
  <si>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</si>
  <si>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</si>
  <si>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</si>
  <si>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</si>
  <si>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</si>
  <si>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</si>
  <si>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difference b/w orders</t>
  </si>
  <si>
    <t>Ship Date</t>
  </si>
  <si>
    <t>Days to ship</t>
  </si>
  <si>
    <t>Profit</t>
  </si>
  <si>
    <t>Quantity ordered new</t>
  </si>
  <si>
    <t>Sales</t>
  </si>
  <si>
    <t>Order ID</t>
  </si>
  <si>
    <t>Total</t>
  </si>
  <si>
    <t>Manager</t>
  </si>
  <si>
    <t>Customer order number</t>
  </si>
  <si>
    <t>Bonnie Potter</t>
  </si>
  <si>
    <t>High</t>
  </si>
  <si>
    <t>Express Air</t>
  </si>
  <si>
    <t>Corporate</t>
  </si>
  <si>
    <t>Office Supplies</t>
  </si>
  <si>
    <t>Pens &amp; Art Supplies</t>
  </si>
  <si>
    <t>Wrap Bag</t>
  </si>
  <si>
    <t>SANFORD Liquid Accent™ Tank-Style Highlighters</t>
  </si>
  <si>
    <t>United States</t>
  </si>
  <si>
    <t>West</t>
  </si>
  <si>
    <t>Washington</t>
  </si>
  <si>
    <t>Anacortes</t>
  </si>
  <si>
    <t>Ronnie Proctor</t>
  </si>
  <si>
    <t>Not Specified</t>
  </si>
  <si>
    <t>Delivery Truck</t>
  </si>
  <si>
    <t>Home Office</t>
  </si>
  <si>
    <t>Furniture</t>
  </si>
  <si>
    <t>Chairs &amp; Chairmats</t>
  </si>
  <si>
    <t>Jumbo Drum</t>
  </si>
  <si>
    <t>Global Troy™ Executive Leather Low-Back Tilter</t>
  </si>
  <si>
    <t>California</t>
  </si>
  <si>
    <t>San Gabriel</t>
  </si>
  <si>
    <t>Marcus Dunlap</t>
  </si>
  <si>
    <t>Critical</t>
  </si>
  <si>
    <t>Regular Air</t>
  </si>
  <si>
    <t>Office Furnishings</t>
  </si>
  <si>
    <t>Small Pack</t>
  </si>
  <si>
    <t>DAX Two-Tone Rosewood/Black Document Frame, Desktop, 5 x 7</t>
  </si>
  <si>
    <t>East</t>
  </si>
  <si>
    <t>New Jersey</t>
  </si>
  <si>
    <t>Roselle</t>
  </si>
  <si>
    <t>Gwendolyn F Tyson</t>
  </si>
  <si>
    <t>Medium</t>
  </si>
  <si>
    <t>Small Business</t>
  </si>
  <si>
    <t>Small Box</t>
  </si>
  <si>
    <t>Howard Miller 12-3/4 Diameter Accuwave DS ™ Wall Clock</t>
  </si>
  <si>
    <t>Central</t>
  </si>
  <si>
    <t>Minnesota</t>
  </si>
  <si>
    <t>Prior Lake</t>
  </si>
  <si>
    <t>Newell 321</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</si>
  <si>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</si>
  <si>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</si>
  <si>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</si>
  <si>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</si>
  <si>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</si>
  <si>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</si>
  <si>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</si>
  <si>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</si>
  <si>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</si>
  <si>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</si>
  <si>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</si>
  <si>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</si>
  <si>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</si>
  <si>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</si>
  <si>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</si>
  <si>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</si>
  <si>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</si>
  <si>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Montana</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</si>
  <si>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</si>
  <si>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</si>
  <si>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</si>
  <si>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</si>
  <si>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</si>
  <si>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</si>
  <si>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</si>
  <si>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</si>
  <si>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</si>
  <si>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</si>
  <si>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</si>
  <si>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</si>
  <si>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</si>
  <si>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</si>
  <si>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</si>
  <si>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</si>
  <si>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</si>
  <si>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</si>
  <si>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StarTAC 3000</t>
  </si>
  <si>
    <t>Oregon</t>
  </si>
  <si>
    <t>Grants Pass</t>
  </si>
  <si>
    <t>Hunt Boston® Vacuum Mount KS Pencil Sharpener</t>
  </si>
  <si>
    <t>Low</t>
  </si>
  <si>
    <t>TimeportP7382</t>
  </si>
  <si>
    <t>Canon P1-DHIII Palm Printing Calculator</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</si>
  <si>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</si>
  <si>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</si>
  <si>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</si>
  <si>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</si>
  <si>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</si>
  <si>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</si>
  <si>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</si>
  <si>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</si>
  <si>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</si>
  <si>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</si>
  <si>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</si>
  <si>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</si>
  <si>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</si>
  <si>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</si>
  <si>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</si>
  <si>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</si>
  <si>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</si>
  <si>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</si>
  <si>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</si>
  <si>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</si>
  <si>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</si>
  <si>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</si>
  <si>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</si>
  <si>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</si>
  <si>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</si>
  <si>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</si>
  <si>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</si>
  <si>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</si>
  <si>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South</t>
  </si>
  <si>
    <t>Virginia</t>
  </si>
  <si>
    <t>Salem</t>
  </si>
  <si>
    <t>5165</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</si>
  <si>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</si>
  <si>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</si>
  <si>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</si>
  <si>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</si>
  <si>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</si>
  <si>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</si>
  <si>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</si>
  <si>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</si>
  <si>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</si>
  <si>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</si>
  <si>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</si>
  <si>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</si>
  <si>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</si>
  <si>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</si>
  <si>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</si>
  <si>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</si>
  <si>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</si>
  <si>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</si>
  <si>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</si>
  <si>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</si>
  <si>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</si>
  <si>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Avery 493</t>
  </si>
  <si>
    <t>Vacaville</t>
  </si>
  <si>
    <t>Fellowes Super Stor/Drawer® Files</t>
  </si>
  <si>
    <t>Wallace Werner</t>
  </si>
  <si>
    <t>Array® Memo Cubes</t>
  </si>
  <si>
    <t>Vallejo</t>
  </si>
  <si>
    <t>2180</t>
  </si>
  <si>
    <t>Prismacolor Color Pencil Set</t>
  </si>
  <si>
    <t>Victoria Baker Hoover</t>
  </si>
  <si>
    <t>REDIFORM Incoming/Outgoing Call Register, 11" X 8 1/2", 100 Messages</t>
  </si>
  <si>
    <t>Louisiana</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</si>
  <si>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</si>
  <si>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</si>
  <si>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</si>
  <si>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</si>
  <si>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</si>
  <si>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</si>
  <si>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</si>
  <si>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</si>
  <si>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</si>
  <si>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</si>
  <si>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</si>
  <si>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Kansas</t>
  </si>
  <si>
    <t>Manhattan</t>
  </si>
  <si>
    <t>5185</t>
  </si>
  <si>
    <t>Claudia Boyle</t>
  </si>
  <si>
    <t>Belkin 105-Key Black Keyboard</t>
  </si>
  <si>
    <t>Maine</t>
  </si>
  <si>
    <t>Biddeford</t>
  </si>
  <si>
    <t>Caroline Johnston</t>
  </si>
  <si>
    <t>Bookcases</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</si>
  <si>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</si>
  <si>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</si>
  <si>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</si>
  <si>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</si>
  <si>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</si>
  <si>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</si>
  <si>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</si>
  <si>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</si>
  <si>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</si>
  <si>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</si>
  <si>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</si>
  <si>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</si>
  <si>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</si>
  <si>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</si>
  <si>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</si>
  <si>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</si>
  <si>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</si>
  <si>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</si>
  <si>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</si>
  <si>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</si>
  <si>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</si>
  <si>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</si>
  <si>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6185</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</si>
  <si>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</si>
  <si>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</si>
  <si>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</si>
  <si>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</si>
  <si>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</si>
  <si>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</si>
  <si>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</si>
  <si>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</si>
  <si>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</si>
  <si>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</si>
  <si>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</si>
  <si>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</si>
  <si>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</si>
  <si>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</si>
  <si>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</si>
  <si>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</si>
  <si>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</si>
  <si>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</si>
  <si>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</si>
  <si>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</si>
  <si>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</si>
  <si>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</si>
  <si>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</si>
  <si>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</si>
  <si>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</si>
  <si>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</si>
  <si>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</si>
  <si>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</si>
  <si>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</si>
  <si>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</si>
  <si>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</si>
  <si>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</si>
  <si>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</si>
  <si>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</si>
  <si>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</si>
  <si>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StarTAC Analog</t>
  </si>
  <si>
    <t>Eldon Cleatmat Plus™ Chair Mats for High Pile Carpets</t>
  </si>
  <si>
    <t>Microsoft Natural Keyboard Elite</t>
  </si>
  <si>
    <t>Diana Xu</t>
  </si>
  <si>
    <t>Appliances</t>
  </si>
  <si>
    <t>Belkin 6 Outlet Metallic Surge Strip</t>
  </si>
  <si>
    <t>Colorado</t>
  </si>
  <si>
    <t>Fort Collins</t>
  </si>
  <si>
    <t>T60</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</si>
  <si>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</si>
  <si>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</si>
  <si>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</si>
  <si>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</si>
  <si>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</si>
  <si>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</si>
  <si>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</si>
  <si>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</si>
  <si>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</si>
  <si>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</si>
  <si>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</si>
  <si>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</si>
  <si>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</si>
  <si>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</si>
  <si>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</si>
  <si>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</si>
  <si>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</si>
  <si>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</si>
  <si>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</si>
  <si>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</si>
  <si>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</si>
  <si>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</si>
  <si>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</si>
  <si>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</si>
  <si>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</si>
  <si>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</si>
  <si>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</si>
  <si>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</si>
  <si>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</si>
  <si>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</si>
  <si>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</si>
  <si>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</si>
  <si>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</si>
  <si>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</si>
  <si>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</si>
  <si>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</si>
  <si>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</si>
  <si>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</si>
  <si>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</si>
  <si>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</si>
  <si>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</si>
  <si>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</si>
  <si>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</si>
  <si>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</si>
  <si>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Imation 3.5" Unformatted DS/HD Diskettes, 10/Box</t>
  </si>
  <si>
    <t>Oklahoma</t>
  </si>
  <si>
    <t>Bartlesville</t>
  </si>
  <si>
    <t>Xerox 1933</t>
  </si>
  <si>
    <t>Floyd Dale</t>
  </si>
  <si>
    <t>Super Bands, 12/Pack</t>
  </si>
  <si>
    <t>Troy</t>
  </si>
  <si>
    <t>3M Organizer Strips</t>
  </si>
  <si>
    <t>Seth Thomas 8 1/2" Cubicle Clock</t>
  </si>
  <si>
    <t>Newell 309</t>
  </si>
  <si>
    <t>Anna Wood</t>
  </si>
  <si>
    <t>Utica</t>
  </si>
  <si>
    <t>252</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</si>
  <si>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</si>
  <si>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</si>
  <si>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</si>
  <si>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</si>
  <si>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</si>
  <si>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</si>
  <si>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</si>
  <si>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</si>
  <si>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</si>
  <si>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</si>
  <si>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</si>
  <si>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</si>
  <si>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</si>
  <si>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</si>
  <si>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</si>
  <si>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</si>
  <si>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</si>
  <si>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</si>
  <si>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</si>
  <si>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</si>
  <si>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</si>
  <si>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</si>
  <si>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</si>
  <si>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</si>
  <si>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</si>
  <si>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</si>
  <si>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</si>
  <si>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</si>
  <si>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</si>
  <si>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</si>
  <si>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</si>
  <si>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</si>
  <si>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</si>
  <si>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</si>
  <si>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</si>
  <si>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</si>
  <si>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</si>
  <si>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</si>
  <si>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</si>
  <si>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</si>
  <si>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</si>
  <si>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</si>
  <si>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</si>
  <si>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</si>
  <si>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</si>
  <si>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</si>
  <si>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</si>
  <si>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</si>
  <si>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</si>
  <si>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</si>
  <si>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</si>
  <si>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</si>
  <si>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</si>
  <si>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</si>
  <si>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</si>
  <si>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</si>
  <si>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Xerox 214</t>
  </si>
  <si>
    <t>San Antonio</t>
  </si>
  <si>
    <t>Tennsco Commercial Shelving</t>
  </si>
  <si>
    <t>Keytronic 105-Key Spanish Keyboard</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</si>
  <si>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</si>
  <si>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</si>
  <si>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</si>
  <si>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</si>
  <si>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</si>
  <si>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</si>
  <si>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</si>
  <si>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</si>
  <si>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</si>
  <si>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</si>
  <si>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</si>
  <si>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</si>
  <si>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</si>
  <si>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</si>
  <si>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</si>
  <si>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</si>
  <si>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</si>
  <si>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</si>
  <si>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</si>
  <si>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</si>
  <si>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</si>
  <si>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</si>
  <si>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</si>
  <si>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</si>
  <si>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</si>
  <si>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</si>
  <si>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</si>
  <si>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</si>
  <si>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</si>
  <si>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</si>
  <si>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</si>
  <si>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</si>
  <si>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</si>
  <si>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</si>
  <si>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</si>
  <si>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</si>
  <si>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</si>
  <si>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</si>
  <si>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</si>
  <si>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</si>
  <si>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</si>
  <si>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</si>
  <si>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</si>
  <si>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</si>
  <si>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</si>
  <si>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</si>
  <si>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</si>
  <si>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</si>
  <si>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</si>
  <si>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</si>
  <si>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</si>
  <si>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</si>
  <si>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</si>
  <si>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</si>
  <si>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</si>
  <si>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</si>
  <si>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</si>
  <si>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</si>
  <si>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</si>
  <si>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</si>
  <si>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</si>
  <si>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</si>
  <si>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Eldon® 200 Class™ Desk Accessories, Burgundy</t>
  </si>
  <si>
    <t>Medford</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</si>
  <si>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</si>
  <si>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</si>
  <si>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</si>
  <si>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</si>
  <si>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</si>
  <si>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</si>
  <si>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</si>
  <si>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</si>
  <si>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</si>
  <si>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</si>
  <si>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</si>
  <si>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</si>
  <si>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</si>
  <si>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</si>
  <si>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</si>
  <si>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</si>
  <si>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</si>
  <si>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</si>
  <si>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</si>
  <si>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</si>
  <si>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</si>
  <si>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</si>
  <si>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</si>
  <si>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</si>
  <si>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</si>
  <si>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</si>
  <si>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</si>
  <si>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</si>
  <si>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</si>
  <si>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</si>
  <si>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</si>
  <si>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</si>
  <si>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</si>
  <si>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</si>
  <si>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</si>
  <si>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</si>
  <si>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</si>
  <si>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</si>
  <si>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</si>
  <si>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</si>
  <si>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</si>
  <si>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</si>
  <si>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</si>
  <si>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</si>
  <si>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</si>
  <si>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</si>
  <si>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</si>
  <si>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</si>
  <si>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</si>
  <si>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</si>
  <si>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</si>
  <si>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</si>
  <si>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8860</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</si>
  <si>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</si>
  <si>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</si>
  <si>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</si>
  <si>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</si>
  <si>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</si>
  <si>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</si>
  <si>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</si>
  <si>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</si>
  <si>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</si>
  <si>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</si>
  <si>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</si>
  <si>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</si>
  <si>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</si>
  <si>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</si>
  <si>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</si>
  <si>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</si>
  <si>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</si>
  <si>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</si>
  <si>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</si>
  <si>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</si>
  <si>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</si>
  <si>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</si>
  <si>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</si>
  <si>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</si>
  <si>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</si>
  <si>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</si>
  <si>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</si>
  <si>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</si>
  <si>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</si>
  <si>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</si>
  <si>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</si>
  <si>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</si>
  <si>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</si>
  <si>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</si>
  <si>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</si>
  <si>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</si>
  <si>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</si>
  <si>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</si>
  <si>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</si>
  <si>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</si>
  <si>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</si>
  <si>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</si>
  <si>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</si>
  <si>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</si>
  <si>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</si>
  <si>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</si>
  <si>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</si>
  <si>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</si>
  <si>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</si>
  <si>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</si>
  <si>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</si>
  <si>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</si>
  <si>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</si>
  <si>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</si>
  <si>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</si>
  <si>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</si>
  <si>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Los Altos</t>
  </si>
  <si>
    <t>210 Trimline Phone, White</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</si>
  <si>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</si>
  <si>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</si>
  <si>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</si>
  <si>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</si>
  <si>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</si>
  <si>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</si>
  <si>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</si>
  <si>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</si>
  <si>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</si>
  <si>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</si>
  <si>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</si>
  <si>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</si>
  <si>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</si>
  <si>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</si>
  <si>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</si>
  <si>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</si>
  <si>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</si>
  <si>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</si>
  <si>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</si>
  <si>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</si>
  <si>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</si>
  <si>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</si>
  <si>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</si>
  <si>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</si>
  <si>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</si>
  <si>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</si>
  <si>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</si>
  <si>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</si>
  <si>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</si>
  <si>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</si>
  <si>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</si>
  <si>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</si>
  <si>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</si>
  <si>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</si>
  <si>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</si>
  <si>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</si>
  <si>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</si>
  <si>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</si>
  <si>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</si>
  <si>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</si>
  <si>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</si>
  <si>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</si>
  <si>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</si>
  <si>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</si>
  <si>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</si>
  <si>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</si>
  <si>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</si>
  <si>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</si>
  <si>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</si>
  <si>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</si>
  <si>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</si>
  <si>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</si>
  <si>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</si>
  <si>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</si>
  <si>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</si>
  <si>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</si>
  <si>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</si>
  <si>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</si>
  <si>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</si>
  <si>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</si>
  <si>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</si>
  <si>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</si>
  <si>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</si>
  <si>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</si>
  <si>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</si>
  <si>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</si>
  <si>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</si>
  <si>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</si>
  <si>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</si>
  <si>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</si>
  <si>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</si>
  <si>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</si>
  <si>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</si>
  <si>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</si>
  <si>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</si>
  <si>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</si>
  <si>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</si>
  <si>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</si>
  <si>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</si>
  <si>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</si>
  <si>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</si>
  <si>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</si>
  <si>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</si>
  <si>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</si>
  <si>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</si>
  <si>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</si>
  <si>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</si>
  <si>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</si>
  <si>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</si>
  <si>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</si>
  <si>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</si>
  <si>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</si>
  <si>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</si>
  <si>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</si>
  <si>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</si>
  <si>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</si>
  <si>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</si>
  <si>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</si>
  <si>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</si>
  <si>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</si>
  <si>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</si>
  <si>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</si>
  <si>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</si>
  <si>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</si>
  <si>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2160</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</si>
  <si>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</si>
  <si>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</si>
  <si>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</si>
  <si>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</si>
  <si>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</si>
  <si>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</si>
  <si>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</si>
  <si>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</si>
  <si>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</si>
  <si>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</si>
  <si>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</si>
  <si>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</si>
  <si>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</si>
  <si>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</si>
  <si>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Catalog Binders with Expanding Posts</t>
  </si>
  <si>
    <t>Tripp Lite Isotel 8 Ultra 8 Outlet Metal Surge</t>
  </si>
  <si>
    <t>Katharine Bass</t>
  </si>
  <si>
    <t>Henderson</t>
  </si>
  <si>
    <t>Vanessa Winstead</t>
  </si>
  <si>
    <t>Pekin</t>
  </si>
  <si>
    <t>ACCOHIDE® 3-Ring Binder, Blue, 1"</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</si>
  <si>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</si>
  <si>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</si>
  <si>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</si>
  <si>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</si>
  <si>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</si>
  <si>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</si>
  <si>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</si>
  <si>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</si>
  <si>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</si>
  <si>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</si>
  <si>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</si>
  <si>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</si>
  <si>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</si>
  <si>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</si>
  <si>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</si>
  <si>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</si>
  <si>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</si>
  <si>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</si>
  <si>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</si>
  <si>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</si>
  <si>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</si>
  <si>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</si>
  <si>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</si>
  <si>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</si>
  <si>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</si>
  <si>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</si>
  <si>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</si>
  <si>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</si>
  <si>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</si>
  <si>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</si>
  <si>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</si>
  <si>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</si>
  <si>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</si>
  <si>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</si>
  <si>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</si>
  <si>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</si>
  <si>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</si>
  <si>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</si>
  <si>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</si>
  <si>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</si>
  <si>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</si>
  <si>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</si>
  <si>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</si>
  <si>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</si>
  <si>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</si>
  <si>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</si>
  <si>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</si>
  <si>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</si>
  <si>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</si>
  <si>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</si>
  <si>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</si>
  <si>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</si>
  <si>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</si>
  <si>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</si>
  <si>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</si>
  <si>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</si>
  <si>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</si>
  <si>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</si>
  <si>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</si>
  <si>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</si>
  <si>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</si>
  <si>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</si>
  <si>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</si>
  <si>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</si>
  <si>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</si>
  <si>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</si>
  <si>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</si>
  <si>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</si>
  <si>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</si>
  <si>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</si>
  <si>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</si>
  <si>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</si>
  <si>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6120</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</si>
  <si>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</si>
  <si>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</si>
  <si>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</si>
  <si>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</si>
  <si>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</si>
  <si>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</si>
  <si>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</si>
  <si>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</si>
  <si>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</si>
  <si>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</si>
  <si>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</si>
  <si>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</si>
  <si>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</si>
  <si>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</si>
  <si>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</si>
  <si>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</si>
  <si>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</si>
  <si>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</si>
  <si>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</si>
  <si>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</si>
  <si>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</si>
  <si>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</si>
  <si>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</si>
  <si>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</si>
  <si>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</si>
  <si>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</si>
  <si>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</si>
  <si>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</si>
  <si>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</si>
  <si>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</si>
  <si>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</si>
  <si>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</si>
  <si>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</si>
  <si>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</si>
  <si>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</si>
  <si>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</si>
  <si>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</si>
  <si>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</si>
  <si>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</si>
  <si>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</si>
  <si>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</si>
  <si>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</si>
  <si>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</si>
  <si>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</si>
  <si>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</si>
  <si>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</si>
  <si>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</si>
  <si>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</si>
  <si>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</si>
  <si>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</si>
  <si>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</si>
  <si>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</si>
  <si>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</si>
  <si>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</si>
  <si>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</si>
  <si>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</si>
  <si>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</si>
  <si>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</si>
  <si>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Avery® Durable Slant Ring Binders With Label Holder</t>
  </si>
  <si>
    <t>Saint Louis</t>
  </si>
  <si>
    <t>Tennsco Snap-Together Open Shelving Units, Starter Sets and Add-On Units</t>
  </si>
  <si>
    <t>Tommy Honeycutt</t>
  </si>
  <si>
    <t>BASF Silver 74 Minute CD-R</t>
  </si>
  <si>
    <t>Saint Peters</t>
  </si>
  <si>
    <t>Alicia Curtis</t>
  </si>
  <si>
    <t>Xerox 200</t>
  </si>
  <si>
    <t>Tacoma</t>
  </si>
  <si>
    <t>Richard McClure</t>
  </si>
  <si>
    <t>Wilson Jones 14 Line Acrylic Coated Pressboard Data Binders</t>
  </si>
  <si>
    <t>Thornton</t>
  </si>
  <si>
    <t>Bush Heritage Pine Collection 5-Shelf Bookcase, Albany Pine Finish, *Special Order</t>
  </si>
  <si>
    <t>i470</t>
  </si>
  <si>
    <t>DMI Eclipse Executive Suite Bookcases</t>
  </si>
  <si>
    <t>Bush® Cubix Conference Tables, Fully Assembled</t>
  </si>
  <si>
    <t>Johnny Reid</t>
  </si>
  <si>
    <t>Imation Neon Mac Format Diskettes, 10/Pack</t>
  </si>
  <si>
    <t>Crown Point</t>
  </si>
  <si>
    <t>Deflect-o EconoMat Nonstudded, No Bevel Mat</t>
  </si>
  <si>
    <t>Keytronic Designer 104- Key Black Keyboard</t>
  </si>
  <si>
    <t>Adam G Sawyer</t>
  </si>
  <si>
    <t>Holmes Replacement Filter for HEPA Air Cleaner, Large Room</t>
  </si>
  <si>
    <t>East Chicago</t>
  </si>
  <si>
    <t>Nelson Hensley</t>
  </si>
  <si>
    <t>Jenny Gold</t>
  </si>
  <si>
    <t>Imation 3.5, DISKETTE 44766 HGHLD3.52HD/FM, 10/Pack</t>
  </si>
  <si>
    <t>Xerox 1954</t>
  </si>
  <si>
    <t>Staples Pen Style Liquid Stix; Assorted (yellow, pink, green, blue, orange), 5/Pack</t>
  </si>
  <si>
    <t>Staples Vinyl Coated Paper Clips, 800/Box</t>
  </si>
  <si>
    <t>*Staples* vLetter Openers, 2/Pack</t>
  </si>
  <si>
    <t>Joseph Grossman</t>
  </si>
  <si>
    <t>Kelly O'Connor</t>
  </si>
  <si>
    <t>Santa Rosa</t>
  </si>
  <si>
    <t>Pam Anthony</t>
  </si>
  <si>
    <t>Winthrop</t>
  </si>
  <si>
    <t>Stephen Lam</t>
  </si>
  <si>
    <t>Hewlett-Packard 4.7GB DVD+R Discs</t>
  </si>
  <si>
    <t>Pahrump</t>
  </si>
  <si>
    <t>Fellowes Stor/Drawer® Steel Plus™ Storage Drawers</t>
  </si>
  <si>
    <t>Melvin Duke</t>
  </si>
  <si>
    <t>Array® Parchment Paper, Assorted Colors</t>
  </si>
  <si>
    <t>Frankfort</t>
  </si>
  <si>
    <t>Eldon Expressions Punched Metal &amp; Wood Desk Accessories, Pewter &amp; Cherry</t>
  </si>
  <si>
    <t>Prang Drawing Pencil Set</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</si>
  <si>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</si>
  <si>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</si>
  <si>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</si>
  <si>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</si>
  <si>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</si>
  <si>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</si>
  <si>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</si>
  <si>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</si>
  <si>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</si>
  <si>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</si>
  <si>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</si>
  <si>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</si>
  <si>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</si>
  <si>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</si>
  <si>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</si>
  <si>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</si>
  <si>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</si>
  <si>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</si>
  <si>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Oro Valley</t>
  </si>
  <si>
    <t>Belkin 8 Outlet SurgeMaster II Gold Surge Protector</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</si>
  <si>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</si>
  <si>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</si>
  <si>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</si>
  <si>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</si>
  <si>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</si>
  <si>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</si>
  <si>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</si>
  <si>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</si>
  <si>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</si>
  <si>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</si>
  <si>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</si>
  <si>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</si>
  <si>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</si>
  <si>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</si>
  <si>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Epson C82 Color Inkjet Printer</t>
  </si>
  <si>
    <t>Prescott Valley</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</si>
  <si>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</si>
  <si>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</si>
  <si>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</si>
  <si>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</si>
  <si>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</si>
  <si>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</si>
  <si>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</si>
  <si>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</si>
  <si>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</si>
  <si>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</si>
  <si>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</si>
  <si>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</si>
  <si>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</si>
  <si>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</si>
  <si>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</si>
  <si>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</si>
  <si>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</si>
  <si>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</si>
  <si>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</si>
  <si>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</si>
  <si>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</si>
  <si>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</si>
  <si>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</si>
  <si>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</si>
  <si>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</si>
  <si>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</si>
  <si>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</si>
  <si>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</si>
  <si>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</si>
  <si>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</si>
  <si>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</si>
  <si>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</si>
  <si>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</si>
  <si>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</si>
  <si>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</si>
  <si>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Xerox 204</t>
  </si>
  <si>
    <t>Roy</t>
  </si>
  <si>
    <t>Dixon Ticonderoga Core-Lock Colored Pencils</t>
  </si>
  <si>
    <t>Space Solutions Commercial Steel Shelving</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</si>
  <si>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</si>
  <si>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</si>
  <si>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</si>
  <si>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</si>
  <si>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</si>
  <si>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</si>
  <si>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</si>
  <si>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</si>
  <si>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</si>
  <si>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</si>
  <si>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</si>
  <si>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</si>
  <si>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</si>
  <si>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</si>
  <si>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</si>
  <si>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</si>
  <si>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</si>
  <si>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</si>
  <si>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</si>
  <si>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</si>
  <si>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</si>
  <si>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</si>
  <si>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</si>
  <si>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</si>
  <si>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</si>
  <si>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</si>
  <si>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</si>
  <si>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</si>
  <si>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</si>
  <si>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</si>
  <si>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</si>
  <si>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</si>
  <si>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</si>
  <si>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</si>
  <si>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</si>
  <si>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</si>
  <si>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</si>
  <si>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</si>
  <si>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</si>
  <si>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</si>
  <si>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</si>
  <si>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</si>
  <si>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</si>
  <si>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</si>
  <si>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</si>
  <si>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</si>
  <si>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</si>
  <si>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</si>
  <si>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</si>
  <si>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</si>
  <si>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</si>
  <si>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</si>
  <si>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</si>
  <si>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</si>
  <si>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</si>
  <si>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</si>
  <si>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</si>
  <si>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</si>
  <si>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</si>
  <si>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</si>
  <si>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</si>
  <si>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</si>
  <si>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</si>
  <si>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</si>
  <si>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</si>
  <si>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</si>
  <si>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</si>
  <si>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</si>
  <si>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</si>
  <si>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</si>
  <si>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</si>
  <si>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</si>
  <si>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</si>
  <si>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</si>
  <si>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232</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</si>
  <si>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</si>
  <si>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</si>
  <si>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</si>
  <si>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</si>
  <si>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</si>
  <si>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</si>
  <si>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</si>
  <si>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</si>
  <si>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</si>
  <si>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</si>
  <si>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</si>
  <si>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</si>
  <si>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</si>
  <si>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</si>
  <si>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</si>
  <si>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</si>
  <si>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</si>
  <si>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</si>
  <si>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</si>
  <si>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</si>
  <si>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</si>
  <si>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</si>
  <si>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</si>
  <si>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</si>
  <si>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</si>
  <si>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</si>
  <si>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</si>
  <si>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</si>
  <si>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</si>
  <si>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</si>
  <si>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</si>
  <si>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</si>
  <si>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</si>
  <si>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</si>
  <si>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</si>
  <si>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</si>
  <si>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5180</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</si>
  <si>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</si>
  <si>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</si>
  <si>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</si>
  <si>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</si>
  <si>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</si>
  <si>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</si>
  <si>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</si>
  <si>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</si>
  <si>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</si>
  <si>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</si>
  <si>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</si>
  <si>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</si>
  <si>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</si>
  <si>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</si>
  <si>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</si>
  <si>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</si>
  <si>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</si>
  <si>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</si>
  <si>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</si>
  <si>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</si>
  <si>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</si>
  <si>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</si>
  <si>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</si>
  <si>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</si>
  <si>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</si>
  <si>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</si>
  <si>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</si>
  <si>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</si>
  <si>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</si>
  <si>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</si>
  <si>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</si>
  <si>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</si>
  <si>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</si>
  <si>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</si>
  <si>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</si>
  <si>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</si>
  <si>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</si>
  <si>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</si>
  <si>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</si>
  <si>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</si>
  <si>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</si>
  <si>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</si>
  <si>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</si>
  <si>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</si>
  <si>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</si>
  <si>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</si>
  <si>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</si>
  <si>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</si>
  <si>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</si>
  <si>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</si>
  <si>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</si>
  <si>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</si>
  <si>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</si>
  <si>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</si>
  <si>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</si>
  <si>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</si>
  <si>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</si>
  <si>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</si>
  <si>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</si>
  <si>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</si>
  <si>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</si>
  <si>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</si>
  <si>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</si>
  <si>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</si>
  <si>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</si>
  <si>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</si>
  <si>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</si>
  <si>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</si>
  <si>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</si>
  <si>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</si>
  <si>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</si>
  <si>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</si>
  <si>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</si>
  <si>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</si>
  <si>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</si>
  <si>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</si>
  <si>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</si>
  <si>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</si>
  <si>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</si>
  <si>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</si>
  <si>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</si>
  <si>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</si>
  <si>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</si>
  <si>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</si>
  <si>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Pittsburg</t>
  </si>
  <si>
    <t>Ampad #10 Peel &amp; Seel® Holiday Envelopes</t>
  </si>
  <si>
    <t>Panasonic KX-P3626 Dot Matrix Printer</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</si>
  <si>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</si>
  <si>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</si>
  <si>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</si>
  <si>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</si>
  <si>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</si>
  <si>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</si>
  <si>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</si>
  <si>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</si>
  <si>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</si>
  <si>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</si>
  <si>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</si>
  <si>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</si>
  <si>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</si>
  <si>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</si>
  <si>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</si>
  <si>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</si>
  <si>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</si>
  <si>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</si>
  <si>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</si>
  <si>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</si>
  <si>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</si>
  <si>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</si>
  <si>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</si>
  <si>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</si>
  <si>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</si>
  <si>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</si>
  <si>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</si>
  <si>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</si>
  <si>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</si>
  <si>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</si>
  <si>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</si>
  <si>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Xerox 1923</t>
  </si>
  <si>
    <t>Luxo Professional Fluorescent Magnifier Lamp with Clamp-Mount Base</t>
  </si>
  <si>
    <t>Electrix Halogen Magnifier Lamp</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</si>
  <si>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</si>
  <si>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</si>
  <si>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</si>
  <si>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</si>
  <si>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</si>
  <si>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</si>
  <si>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</si>
  <si>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</si>
  <si>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</si>
  <si>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</si>
  <si>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</si>
  <si>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</si>
  <si>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</si>
  <si>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</si>
  <si>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</si>
  <si>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</si>
  <si>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</si>
  <si>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</si>
  <si>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</si>
  <si>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</si>
  <si>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</si>
  <si>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</si>
  <si>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</si>
  <si>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</si>
  <si>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</si>
  <si>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</si>
  <si>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</si>
  <si>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</si>
  <si>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</si>
  <si>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</si>
  <si>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</si>
  <si>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</si>
  <si>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</si>
  <si>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</si>
  <si>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</si>
  <si>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</si>
  <si>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</si>
  <si>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</si>
  <si>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</si>
  <si>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</si>
  <si>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</si>
  <si>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</si>
  <si>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</si>
  <si>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</si>
  <si>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</si>
  <si>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</si>
  <si>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</si>
  <si>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</si>
  <si>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</si>
  <si>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</si>
  <si>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</si>
  <si>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</si>
  <si>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</si>
  <si>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</si>
  <si>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</si>
  <si>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</si>
  <si>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</si>
  <si>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</si>
  <si>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</si>
  <si>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</si>
  <si>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</si>
  <si>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</si>
  <si>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</si>
  <si>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</si>
  <si>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</si>
  <si>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</si>
  <si>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</si>
  <si>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</si>
  <si>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</si>
  <si>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</si>
  <si>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</si>
  <si>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</si>
  <si>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</si>
  <si>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</si>
  <si>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</si>
  <si>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</si>
  <si>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</si>
  <si>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</si>
  <si>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</si>
  <si>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</si>
  <si>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</si>
  <si>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</si>
  <si>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</si>
  <si>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</si>
  <si>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</si>
  <si>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</si>
  <si>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</si>
  <si>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</si>
  <si>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</si>
  <si>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</si>
  <si>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</si>
  <si>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</si>
  <si>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</si>
  <si>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</si>
  <si>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</si>
  <si>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</si>
  <si>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</si>
  <si>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</si>
  <si>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</si>
  <si>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</si>
  <si>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</si>
  <si>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5125</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</si>
  <si>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</si>
  <si>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</si>
  <si>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</si>
  <si>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</si>
  <si>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</si>
  <si>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</si>
  <si>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</si>
  <si>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</si>
  <si>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</si>
  <si>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</si>
  <si>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</si>
  <si>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</si>
  <si>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</si>
  <si>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</si>
  <si>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</si>
  <si>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</si>
  <si>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</si>
  <si>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</si>
  <si>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</si>
  <si>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</si>
  <si>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</si>
  <si>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</si>
  <si>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</si>
  <si>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</si>
  <si>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</si>
  <si>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</si>
  <si>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</si>
  <si>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</si>
  <si>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</si>
  <si>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</si>
  <si>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</si>
  <si>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</si>
  <si>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</si>
  <si>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</si>
  <si>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</si>
  <si>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</si>
  <si>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</si>
  <si>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</si>
  <si>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</si>
  <si>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</si>
  <si>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</si>
  <si>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</si>
  <si>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</si>
  <si>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</si>
  <si>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Newell 312</t>
  </si>
  <si>
    <t>Granger</t>
  </si>
  <si>
    <t>Verbatim DVD-RAM, 5.2GB, Rewritable, Type 1, DS</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</si>
  <si>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</si>
  <si>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</si>
  <si>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</si>
  <si>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</si>
  <si>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</si>
  <si>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</si>
  <si>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</si>
  <si>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</si>
  <si>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</si>
  <si>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</si>
  <si>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</si>
  <si>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</si>
  <si>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</si>
  <si>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</si>
  <si>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</si>
  <si>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</si>
  <si>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</si>
  <si>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</si>
  <si>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</si>
  <si>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</si>
  <si>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</si>
  <si>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</si>
  <si>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</si>
  <si>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</si>
  <si>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</si>
  <si>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</si>
  <si>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</si>
  <si>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</si>
  <si>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</si>
  <si>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</si>
  <si>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</si>
  <si>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</si>
  <si>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</si>
  <si>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</si>
  <si>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</si>
  <si>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</si>
  <si>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Carina Double Wide Media Storage Towers in Natural &amp; Black</t>
  </si>
  <si>
    <t>Channelview</t>
  </si>
  <si>
    <t>Advantus Map Pennant Flags and Round Head Tacks</t>
  </si>
  <si>
    <t>Economy Binders</t>
  </si>
  <si>
    <t>Ryan Foster</t>
  </si>
  <si>
    <t>Letter Slitter</t>
  </si>
  <si>
    <t>Hewlett-Packard Deskjet 5550 Color Inkjet Printer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</si>
  <si>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</si>
  <si>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</si>
  <si>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</si>
  <si>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</si>
  <si>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</si>
  <si>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</si>
  <si>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</si>
  <si>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</si>
  <si>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</si>
  <si>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</si>
  <si>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</si>
  <si>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</si>
  <si>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</si>
  <si>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</si>
  <si>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</si>
  <si>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</si>
  <si>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</si>
  <si>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</si>
  <si>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</si>
  <si>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</si>
  <si>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Canon PC-428 Personal Copier</t>
  </si>
  <si>
    <t>Vincennes</t>
  </si>
  <si>
    <t>Dana Sharpe</t>
  </si>
  <si>
    <t>Herbert Beard</t>
  </si>
  <si>
    <t>Fellowes High-Stak® Drawer Files</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</si>
  <si>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</si>
  <si>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</si>
  <si>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</si>
  <si>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</si>
  <si>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</si>
  <si>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</si>
  <si>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</si>
  <si>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</si>
  <si>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</si>
  <si>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</si>
  <si>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</si>
  <si>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</si>
  <si>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</si>
  <si>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</si>
  <si>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</si>
  <si>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</si>
  <si>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</si>
  <si>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</si>
  <si>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</si>
  <si>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</si>
  <si>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</si>
  <si>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</si>
  <si>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</si>
  <si>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</si>
  <si>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</si>
  <si>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</si>
  <si>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</si>
  <si>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</si>
  <si>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</si>
  <si>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</si>
  <si>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</si>
  <si>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</si>
  <si>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</si>
  <si>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</si>
  <si>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</si>
  <si>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</si>
  <si>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</si>
  <si>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</si>
  <si>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</si>
  <si>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</si>
  <si>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</si>
  <si>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</si>
  <si>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</si>
  <si>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</si>
  <si>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</si>
  <si>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</si>
  <si>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</si>
  <si>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</si>
  <si>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</si>
  <si>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</si>
  <si>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</si>
  <si>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</si>
  <si>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</si>
  <si>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</si>
  <si>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</si>
  <si>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</si>
  <si>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</si>
  <si>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</si>
  <si>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</si>
  <si>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</si>
  <si>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</si>
  <si>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</si>
  <si>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</si>
  <si>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</si>
  <si>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</si>
  <si>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</si>
  <si>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</si>
  <si>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</si>
  <si>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</si>
  <si>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</si>
  <si>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Alexandria</t>
  </si>
  <si>
    <t>X-Rack™ File for Hanging Folders</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</si>
  <si>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</si>
  <si>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</si>
  <si>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</si>
  <si>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</si>
  <si>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</si>
  <si>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</si>
  <si>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</si>
  <si>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</si>
  <si>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</si>
  <si>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</si>
  <si>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</si>
  <si>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</si>
  <si>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</si>
  <si>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</si>
  <si>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</si>
  <si>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</si>
  <si>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</si>
  <si>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</si>
  <si>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</si>
  <si>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</si>
  <si>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</si>
  <si>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</si>
  <si>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</si>
  <si>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</si>
  <si>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</si>
  <si>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</si>
  <si>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</si>
  <si>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</si>
  <si>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</si>
  <si>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</si>
  <si>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</si>
  <si>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</si>
  <si>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</si>
  <si>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</si>
  <si>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</si>
  <si>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</si>
  <si>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</si>
  <si>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</si>
  <si>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</si>
  <si>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</si>
  <si>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</si>
  <si>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Howard Miller 13" Diameter Goldtone Round Wall Clock</t>
  </si>
  <si>
    <t>Kensington 7 Outlet MasterPiece Power Center</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</si>
  <si>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</si>
  <si>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</si>
  <si>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</si>
  <si>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</si>
  <si>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</si>
  <si>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</si>
  <si>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</si>
  <si>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</si>
  <si>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</si>
  <si>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</si>
  <si>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</si>
  <si>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</si>
  <si>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</si>
  <si>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</si>
  <si>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</si>
  <si>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Fellowes Mighty 8 Compact Surge Protector</t>
  </si>
  <si>
    <t>Westlake</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</si>
  <si>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</si>
  <si>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</si>
  <si>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</si>
  <si>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</si>
  <si>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</si>
  <si>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</si>
  <si>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</si>
  <si>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</si>
  <si>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</si>
  <si>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</si>
  <si>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</si>
  <si>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</si>
  <si>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</si>
  <si>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</si>
  <si>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</si>
  <si>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</si>
  <si>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</si>
  <si>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</si>
  <si>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</si>
  <si>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</si>
  <si>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</si>
  <si>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</si>
  <si>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</si>
  <si>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</si>
  <si>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</si>
  <si>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</si>
  <si>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</si>
  <si>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</si>
  <si>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</si>
  <si>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</si>
  <si>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</si>
  <si>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</si>
  <si>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</si>
  <si>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</si>
  <si>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</si>
  <si>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</si>
  <si>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</si>
  <si>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</si>
  <si>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</si>
  <si>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</si>
  <si>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</si>
  <si>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</si>
  <si>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</si>
  <si>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</si>
  <si>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</si>
  <si>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</si>
  <si>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</si>
  <si>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</si>
  <si>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</si>
  <si>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</si>
  <si>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</si>
  <si>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</si>
  <si>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</si>
  <si>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</si>
  <si>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</si>
  <si>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</si>
  <si>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</si>
  <si>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</si>
  <si>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</si>
  <si>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</si>
  <si>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</si>
  <si>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</si>
  <si>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</si>
  <si>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Gulfport</t>
  </si>
  <si>
    <t>Staples Surge Protector 6 outlet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</si>
  <si>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</si>
  <si>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</si>
  <si>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</si>
  <si>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</si>
  <si>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</si>
  <si>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</si>
  <si>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</si>
  <si>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</si>
  <si>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</si>
  <si>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</si>
  <si>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</si>
  <si>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</si>
  <si>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</si>
  <si>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</si>
  <si>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</si>
  <si>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</si>
  <si>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</si>
  <si>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</si>
  <si>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</si>
  <si>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</si>
  <si>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</si>
  <si>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</si>
  <si>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</si>
  <si>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</si>
  <si>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</si>
  <si>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</si>
  <si>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</si>
  <si>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</si>
  <si>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</si>
  <si>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</si>
  <si>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</si>
  <si>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</si>
  <si>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</si>
  <si>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Acme® Preferred Stainless Steel Scissors</t>
  </si>
  <si>
    <t>Freeport</t>
  </si>
  <si>
    <t>GBC Clear Cover, 8-1/2 x 11, unpunched, 25 covers per pack</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</si>
  <si>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</si>
  <si>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</si>
  <si>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</si>
  <si>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</si>
  <si>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</si>
  <si>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</si>
  <si>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</si>
  <si>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</si>
  <si>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</si>
  <si>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</si>
  <si>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</si>
  <si>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</si>
  <si>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</si>
  <si>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</si>
  <si>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Hon 2111 Invitation™ Series Corner Table</t>
  </si>
  <si>
    <t>Glen Cove</t>
  </si>
  <si>
    <t>Xerox 1882</t>
  </si>
  <si>
    <t>Letter/Legal File Tote with Clear Snap-On Lid, Black Granite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</si>
  <si>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</si>
  <si>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</si>
  <si>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</si>
  <si>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</si>
  <si>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</si>
  <si>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</si>
  <si>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</si>
  <si>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</si>
  <si>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</si>
  <si>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</si>
  <si>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</si>
  <si>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</si>
  <si>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3M Polarizing Task Lamp with Clamp Arm, Light Gray</t>
  </si>
  <si>
    <t>Salinas</t>
  </si>
  <si>
    <t>Newell 336</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</si>
  <si>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</si>
  <si>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</si>
  <si>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</si>
  <si>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</si>
  <si>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</si>
  <si>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</si>
  <si>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</si>
  <si>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</si>
  <si>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</si>
  <si>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</si>
  <si>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</si>
  <si>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</si>
  <si>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</si>
  <si>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</si>
  <si>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</si>
  <si>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</si>
  <si>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</si>
  <si>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</si>
  <si>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</si>
  <si>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</si>
  <si>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</si>
  <si>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</si>
  <si>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</si>
  <si>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</si>
  <si>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</si>
  <si>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</si>
  <si>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</si>
  <si>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</si>
  <si>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</si>
  <si>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</si>
  <si>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</si>
  <si>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</si>
  <si>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</si>
  <si>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</si>
  <si>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</si>
  <si>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</si>
  <si>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</si>
  <si>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</si>
  <si>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</si>
  <si>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</si>
  <si>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</si>
  <si>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</si>
  <si>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</si>
  <si>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</si>
  <si>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</si>
  <si>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</si>
  <si>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</si>
  <si>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</si>
  <si>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</si>
  <si>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</si>
  <si>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</si>
  <si>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</si>
  <si>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</si>
  <si>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</si>
  <si>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</si>
  <si>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</si>
  <si>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</si>
  <si>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</si>
  <si>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</si>
  <si>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</si>
  <si>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</si>
  <si>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</si>
  <si>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</si>
  <si>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</si>
  <si>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</si>
  <si>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</si>
  <si>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</si>
  <si>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</si>
  <si>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</si>
  <si>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</si>
  <si>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</si>
  <si>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</si>
  <si>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</si>
  <si>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</si>
  <si>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</si>
  <si>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</si>
  <si>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</si>
  <si>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</si>
  <si>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</si>
  <si>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</si>
  <si>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</si>
  <si>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</si>
  <si>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</si>
  <si>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</si>
  <si>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</si>
  <si>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</si>
  <si>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</si>
  <si>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</si>
  <si>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</si>
  <si>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</si>
  <si>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</si>
  <si>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</si>
  <si>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</si>
  <si>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</si>
  <si>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</si>
  <si>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</si>
  <si>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</si>
  <si>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</si>
  <si>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</si>
  <si>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</si>
  <si>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</si>
  <si>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</si>
  <si>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</si>
  <si>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</si>
  <si>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</si>
  <si>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</si>
  <si>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</si>
  <si>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</si>
  <si>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</si>
  <si>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</si>
  <si>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</si>
  <si>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</si>
  <si>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</si>
  <si>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</si>
  <si>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</si>
  <si>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</si>
  <si>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</si>
  <si>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</si>
  <si>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</si>
  <si>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</si>
  <si>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</si>
  <si>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8890</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</si>
  <si>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</si>
  <si>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</si>
  <si>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</si>
  <si>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</si>
  <si>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</si>
  <si>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</si>
  <si>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</si>
  <si>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</si>
  <si>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</si>
  <si>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</si>
  <si>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</si>
  <si>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</si>
  <si>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</si>
  <si>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</si>
  <si>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</si>
  <si>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</si>
  <si>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</si>
  <si>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Master Caster Door Stop, Brown</t>
  </si>
  <si>
    <t>San Carlos</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</si>
  <si>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</si>
  <si>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</si>
  <si>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</si>
  <si>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</si>
  <si>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</si>
  <si>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</si>
  <si>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</si>
  <si>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</si>
  <si>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</si>
  <si>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</si>
  <si>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</si>
  <si>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</si>
  <si>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</si>
  <si>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</si>
  <si>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</si>
  <si>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</si>
  <si>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</si>
  <si>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</si>
  <si>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</si>
  <si>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</si>
  <si>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</si>
  <si>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</si>
  <si>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</si>
  <si>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</si>
  <si>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</si>
  <si>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</si>
  <si>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</si>
  <si>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</si>
  <si>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</si>
  <si>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</si>
  <si>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</si>
  <si>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</si>
  <si>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</si>
  <si>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</si>
  <si>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</si>
  <si>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</si>
  <si>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</si>
  <si>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</si>
  <si>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</si>
  <si>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</si>
  <si>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</si>
  <si>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</si>
  <si>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</si>
  <si>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</si>
  <si>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</si>
  <si>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</si>
  <si>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</si>
  <si>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</si>
  <si>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</si>
  <si>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</si>
  <si>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</si>
  <si>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</si>
  <si>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</si>
  <si>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</si>
  <si>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</si>
  <si>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</si>
  <si>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</si>
  <si>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</si>
  <si>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</si>
  <si>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</si>
  <si>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</si>
  <si>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</si>
  <si>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</si>
  <si>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</si>
  <si>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</si>
  <si>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</si>
  <si>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</si>
  <si>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</si>
  <si>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</si>
  <si>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</si>
  <si>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</si>
  <si>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</si>
  <si>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</si>
  <si>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</si>
  <si>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</si>
  <si>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</si>
  <si>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</si>
  <si>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</si>
  <si>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</si>
  <si>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14" Contract Wall Clock</t>
  </si>
  <si>
    <t>North Little Rock</t>
  </si>
  <si>
    <t>Executive Impressions 13-1/2" Indoor/Outdoor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</si>
  <si>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</si>
  <si>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</si>
  <si>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</si>
  <si>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</si>
  <si>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</si>
  <si>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</si>
  <si>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</si>
  <si>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</si>
  <si>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</si>
  <si>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</si>
  <si>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</si>
  <si>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</si>
  <si>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</si>
  <si>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</si>
  <si>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</si>
  <si>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</si>
  <si>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</si>
  <si>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</si>
  <si>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</si>
  <si>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</si>
  <si>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</si>
  <si>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</si>
  <si>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</si>
  <si>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</si>
  <si>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</si>
  <si>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</si>
  <si>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</si>
  <si>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</si>
  <si>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</si>
  <si>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</si>
  <si>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</si>
  <si>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</si>
  <si>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</si>
  <si>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</si>
  <si>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</si>
  <si>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</si>
  <si>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</si>
  <si>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</si>
  <si>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</si>
  <si>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</si>
  <si>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</si>
  <si>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</si>
  <si>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</si>
  <si>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</si>
  <si>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</si>
  <si>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</si>
  <si>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</si>
  <si>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</si>
  <si>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</si>
  <si>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</si>
  <si>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</si>
  <si>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</si>
  <si>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</si>
  <si>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</si>
  <si>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</si>
  <si>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</si>
  <si>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</si>
  <si>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</si>
  <si>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</si>
  <si>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</si>
  <si>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Sanford Pocket Accent® Highlighters</t>
  </si>
  <si>
    <t>White Dual Perf Computer Printout Paper, 2700 Sheets, 1 Part, Heavyweight, 20 lbs., 14 7/8 x 11</t>
  </si>
  <si>
    <t>Paula Hubbard</t>
  </si>
  <si>
    <t>Xerox 1938</t>
  </si>
  <si>
    <t>Kearns</t>
  </si>
  <si>
    <t>Harriet Bowman</t>
  </si>
  <si>
    <t>GBC Standard Therm-A-Bind Covers</t>
  </si>
  <si>
    <t>Judy Frazier</t>
  </si>
  <si>
    <t>East Massapequa</t>
  </si>
  <si>
    <t>James Dickinson Ball</t>
  </si>
  <si>
    <t>Cynthia Khan</t>
  </si>
  <si>
    <t>Xerox 1950</t>
  </si>
  <si>
    <t>Durango</t>
  </si>
  <si>
    <t>Cathy Simon</t>
  </si>
  <si>
    <t>Council Bluffs</t>
  </si>
  <si>
    <t>Xerox 220</t>
  </si>
  <si>
    <t>Wayne Bean</t>
  </si>
  <si>
    <t>Erika Jordan</t>
  </si>
  <si>
    <t>O'Sullivan Living Dimensions 2-Shelf Bookcases</t>
  </si>
  <si>
    <t>Plum</t>
  </si>
  <si>
    <t>Lindsay O'Connell</t>
  </si>
  <si>
    <t>Canon BP1200DH 12-Digit Bubble Jet Printing Calculator</t>
  </si>
  <si>
    <t>688</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</si>
  <si>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</si>
  <si>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</si>
  <si>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</si>
  <si>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</si>
  <si>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</si>
  <si>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</si>
  <si>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</si>
  <si>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</si>
  <si>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</si>
  <si>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</si>
  <si>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</si>
  <si>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</si>
  <si>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</si>
  <si>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</si>
  <si>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</si>
  <si>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</si>
  <si>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</si>
  <si>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</si>
  <si>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</si>
  <si>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</si>
  <si>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</si>
  <si>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</si>
  <si>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</si>
  <si>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</si>
  <si>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</si>
  <si>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</si>
  <si>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</si>
  <si>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</si>
  <si>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</si>
  <si>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</si>
  <si>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</si>
  <si>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</si>
  <si>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</si>
  <si>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</si>
  <si>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</si>
  <si>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</si>
  <si>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</si>
  <si>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</si>
  <si>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</si>
  <si>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</si>
  <si>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</si>
  <si>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</si>
  <si>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</si>
  <si>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</si>
  <si>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</si>
  <si>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</si>
  <si>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</si>
  <si>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</si>
  <si>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</si>
  <si>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</si>
  <si>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</si>
  <si>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</si>
  <si>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</si>
  <si>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</si>
  <si>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</si>
  <si>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</si>
  <si>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</si>
  <si>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</si>
  <si>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</si>
  <si>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</si>
  <si>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</si>
  <si>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</si>
  <si>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</si>
  <si>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</si>
  <si>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</si>
  <si>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</si>
  <si>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</si>
  <si>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</si>
  <si>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</si>
  <si>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</si>
  <si>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</si>
  <si>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</si>
  <si>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</si>
  <si>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</si>
  <si>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</si>
  <si>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</si>
  <si>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</si>
  <si>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</si>
  <si>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</si>
  <si>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</si>
  <si>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</si>
  <si>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</si>
  <si>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</si>
  <si>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</si>
  <si>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</si>
  <si>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</si>
  <si>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</si>
  <si>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</si>
  <si>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</si>
  <si>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</si>
  <si>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</si>
  <si>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</si>
  <si>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</si>
  <si>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</si>
  <si>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</si>
  <si>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</si>
  <si>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</si>
  <si>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</si>
  <si>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</si>
  <si>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</si>
  <si>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</si>
  <si>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</si>
  <si>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</si>
  <si>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</si>
  <si>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</si>
  <si>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</si>
  <si>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</si>
  <si>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</si>
  <si>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</si>
  <si>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</si>
  <si>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</si>
  <si>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</si>
  <si>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</si>
  <si>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</si>
  <si>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</si>
  <si>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</si>
  <si>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</si>
  <si>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</si>
  <si>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</si>
  <si>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</si>
  <si>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</si>
  <si>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</si>
  <si>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</si>
  <si>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</si>
  <si>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</si>
  <si>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</si>
  <si>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</si>
  <si>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</si>
  <si>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</si>
  <si>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282</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</si>
  <si>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</si>
  <si>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</si>
  <si>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</si>
  <si>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</si>
  <si>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</si>
  <si>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</si>
  <si>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</si>
  <si>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</si>
  <si>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</si>
  <si>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</si>
  <si>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</si>
  <si>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</si>
  <si>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</si>
  <si>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</si>
  <si>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</si>
  <si>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</si>
  <si>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</si>
  <si>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</si>
  <si>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</si>
  <si>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</si>
  <si>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3285</t>
  </si>
  <si>
    <t>Sharon Thomas</t>
  </si>
  <si>
    <t>College Park</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</si>
  <si>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</si>
  <si>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</si>
  <si>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</si>
  <si>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</si>
  <si>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</si>
  <si>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</si>
  <si>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</si>
  <si>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</si>
  <si>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</si>
  <si>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</si>
  <si>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</si>
  <si>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</si>
  <si>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</si>
  <si>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</si>
  <si>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</si>
  <si>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</si>
  <si>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</si>
  <si>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</si>
  <si>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</si>
  <si>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</si>
  <si>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</si>
  <si>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</si>
  <si>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</si>
  <si>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</si>
  <si>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</si>
  <si>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</si>
  <si>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</si>
  <si>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</si>
  <si>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</si>
  <si>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</si>
  <si>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</si>
  <si>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</si>
  <si>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</si>
  <si>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</si>
  <si>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</si>
  <si>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</si>
  <si>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</si>
  <si>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</si>
  <si>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</si>
  <si>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</si>
  <si>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</si>
  <si>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</si>
  <si>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</si>
  <si>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</si>
  <si>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</si>
  <si>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</si>
  <si>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</si>
  <si>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</si>
  <si>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</si>
  <si>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</si>
  <si>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</si>
  <si>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</si>
  <si>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</si>
  <si>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</si>
  <si>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</si>
  <si>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</si>
  <si>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</si>
  <si>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</si>
  <si>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</si>
  <si>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</si>
  <si>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</si>
  <si>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</si>
  <si>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</si>
  <si>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</si>
  <si>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</si>
  <si>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</si>
  <si>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</si>
  <si>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Desktop 3-Pocket Hot File®</t>
  </si>
  <si>
    <t>Summerville</t>
  </si>
  <si>
    <t>Ryan Herman</t>
  </si>
  <si>
    <t>Glen Robertson</t>
  </si>
  <si>
    <t>Coon Rapids</t>
  </si>
  <si>
    <t>Holmes HEPA Air Purifier</t>
  </si>
  <si>
    <t>Logitech Cordless Navigator Duo</t>
  </si>
  <si>
    <t>Beth Dolan</t>
  </si>
  <si>
    <t>Panama City</t>
  </si>
  <si>
    <t>Bevis Round Conference Table Top &amp; Single Column Base</t>
  </si>
  <si>
    <t>Global Enterprise Series Seating High-Back Swivel/Tilt Chairs</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</si>
  <si>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</si>
  <si>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</si>
  <si>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</si>
  <si>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</si>
  <si>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</si>
  <si>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</si>
  <si>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</si>
  <si>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</si>
  <si>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</si>
  <si>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</si>
  <si>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</si>
  <si>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</si>
  <si>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</si>
  <si>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</si>
  <si>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</si>
  <si>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</si>
  <si>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</si>
  <si>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</si>
  <si>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</si>
  <si>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</si>
  <si>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</si>
  <si>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</si>
  <si>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</si>
  <si>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</si>
  <si>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</si>
  <si>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</si>
  <si>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</si>
  <si>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</si>
  <si>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</si>
  <si>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</si>
  <si>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</si>
  <si>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</si>
  <si>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</si>
  <si>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</si>
  <si>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</si>
  <si>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</si>
  <si>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</si>
  <si>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</si>
  <si>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</si>
  <si>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</si>
  <si>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</si>
  <si>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</si>
  <si>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</si>
  <si>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</si>
  <si>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</si>
  <si>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</si>
  <si>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</si>
  <si>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</si>
  <si>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</si>
  <si>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</si>
  <si>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</si>
  <si>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</si>
  <si>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</si>
  <si>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</si>
  <si>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</si>
  <si>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</si>
  <si>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</si>
  <si>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</si>
  <si>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</si>
  <si>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</si>
  <si>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</si>
  <si>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</si>
  <si>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</si>
  <si>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</si>
  <si>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</si>
  <si>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</si>
  <si>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</si>
  <si>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</si>
  <si>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</si>
  <si>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</si>
  <si>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</si>
  <si>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</si>
  <si>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</si>
  <si>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</si>
  <si>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</si>
  <si>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</si>
  <si>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</si>
  <si>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</si>
  <si>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</si>
  <si>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</si>
  <si>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</si>
  <si>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Huntsville</t>
  </si>
  <si>
    <t>Global Airflow Leather Mesh Back Chair, Black</t>
  </si>
  <si>
    <t>Nicholas Wallace</t>
  </si>
  <si>
    <t>Logitech Cordless Elite Duo</t>
  </si>
  <si>
    <t>Hurst</t>
  </si>
  <si>
    <t>Dorothy Holt</t>
  </si>
  <si>
    <t>Irving</t>
  </si>
  <si>
    <t>John Merritt</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</si>
  <si>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</si>
  <si>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</si>
  <si>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</si>
  <si>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</si>
  <si>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</si>
  <si>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</si>
  <si>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</si>
  <si>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</si>
  <si>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</si>
  <si>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</si>
  <si>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</si>
  <si>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</si>
  <si>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</si>
  <si>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</si>
  <si>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</si>
  <si>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</si>
  <si>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</si>
  <si>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</si>
  <si>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</si>
  <si>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</si>
  <si>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</si>
  <si>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</si>
  <si>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</si>
  <si>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</si>
  <si>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</si>
  <si>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</si>
  <si>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</si>
  <si>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</si>
  <si>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</si>
  <si>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</si>
  <si>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</si>
  <si>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</si>
  <si>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</si>
  <si>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</si>
  <si>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</si>
  <si>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</si>
  <si>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GBC Standard Plastic Binding Systems' Combs</t>
  </si>
  <si>
    <t>Bossier City</t>
  </si>
  <si>
    <t>Hon Rectangular Conference Tables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</si>
  <si>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</si>
  <si>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</si>
  <si>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</si>
  <si>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</si>
  <si>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</si>
  <si>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</si>
  <si>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</si>
  <si>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</si>
  <si>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</si>
  <si>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</si>
  <si>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</si>
  <si>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</si>
  <si>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</si>
  <si>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</si>
  <si>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</si>
  <si>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</si>
  <si>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</si>
  <si>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</si>
  <si>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</si>
  <si>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</si>
  <si>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</si>
  <si>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TDK 4.7GB DVD-R</t>
  </si>
  <si>
    <t>Costa Mesa</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</si>
  <si>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</si>
  <si>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</si>
  <si>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</si>
  <si>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</si>
  <si>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</si>
  <si>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</si>
  <si>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</si>
  <si>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</si>
  <si>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</si>
  <si>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</si>
  <si>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</si>
  <si>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</si>
  <si>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</si>
  <si>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</si>
  <si>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</si>
  <si>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</si>
  <si>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</si>
  <si>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</si>
  <si>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</si>
  <si>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</si>
  <si>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</si>
  <si>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</si>
  <si>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</si>
  <si>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</si>
  <si>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</si>
  <si>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</si>
  <si>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</si>
  <si>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</si>
  <si>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</si>
  <si>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</si>
  <si>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</si>
  <si>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</si>
  <si>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</si>
  <si>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</si>
  <si>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</si>
  <si>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</si>
  <si>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</si>
  <si>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</si>
  <si>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</si>
  <si>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</si>
  <si>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</si>
  <si>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</si>
  <si>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</si>
  <si>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</si>
  <si>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</si>
  <si>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</si>
  <si>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</si>
  <si>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</si>
  <si>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</si>
  <si>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</si>
  <si>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</si>
  <si>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</si>
  <si>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</si>
  <si>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</si>
  <si>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</si>
  <si>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</si>
  <si>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</si>
  <si>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</si>
  <si>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</si>
  <si>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</si>
  <si>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</si>
  <si>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</si>
  <si>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</si>
  <si>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</si>
  <si>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</si>
  <si>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</si>
  <si>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</si>
  <si>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</si>
  <si>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</si>
  <si>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</si>
  <si>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</si>
  <si>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</si>
  <si>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</si>
  <si>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</si>
  <si>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</si>
  <si>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</si>
  <si>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</si>
  <si>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</si>
  <si>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</si>
  <si>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</si>
  <si>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</si>
  <si>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</si>
  <si>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</si>
  <si>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</si>
  <si>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</si>
  <si>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</si>
  <si>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</si>
  <si>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</si>
  <si>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</si>
  <si>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</si>
  <si>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</si>
  <si>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</si>
  <si>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</si>
  <si>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</si>
  <si>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</si>
  <si>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</si>
  <si>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</si>
  <si>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</si>
  <si>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</si>
  <si>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</si>
  <si>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</si>
  <si>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</si>
  <si>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</si>
  <si>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</si>
  <si>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</si>
  <si>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</si>
  <si>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</si>
  <si>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</si>
  <si>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</si>
  <si>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</si>
  <si>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</si>
  <si>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</si>
  <si>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</si>
  <si>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</si>
  <si>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</si>
  <si>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</si>
  <si>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</si>
  <si>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</si>
  <si>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</si>
  <si>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</si>
  <si>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</si>
  <si>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</si>
  <si>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</si>
  <si>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</si>
  <si>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Prang Colored Pencils</t>
  </si>
  <si>
    <t>Global Leather Task Chair,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</si>
  <si>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</si>
  <si>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</si>
  <si>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</si>
  <si>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</si>
  <si>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</si>
  <si>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</si>
  <si>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</si>
  <si>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</si>
  <si>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</si>
  <si>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</si>
  <si>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</si>
  <si>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</si>
  <si>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</si>
  <si>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</si>
  <si>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</si>
  <si>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</si>
  <si>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</si>
  <si>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</si>
  <si>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</si>
  <si>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</si>
  <si>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</si>
  <si>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</si>
  <si>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</si>
  <si>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</si>
  <si>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</si>
  <si>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</si>
  <si>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</si>
  <si>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</si>
  <si>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Hon Metal Bookcases, Black</t>
  </si>
  <si>
    <t>Bullhead City</t>
  </si>
  <si>
    <t>Cardinal Holdit Business Card Pockets</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</si>
  <si>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</si>
  <si>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</si>
  <si>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</si>
  <si>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</si>
  <si>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</si>
  <si>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</si>
  <si>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</si>
  <si>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</si>
  <si>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</si>
  <si>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</si>
  <si>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</si>
  <si>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</si>
  <si>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</si>
  <si>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</si>
  <si>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</si>
  <si>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</si>
  <si>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</si>
  <si>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</si>
  <si>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</si>
  <si>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</si>
  <si>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</si>
  <si>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</si>
  <si>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</si>
  <si>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</si>
  <si>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</si>
  <si>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</si>
  <si>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</si>
  <si>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</si>
  <si>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</si>
  <si>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</si>
  <si>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</si>
  <si>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</si>
  <si>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</si>
  <si>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</si>
  <si>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</si>
  <si>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</si>
  <si>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</si>
  <si>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</si>
  <si>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</si>
  <si>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</si>
  <si>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</si>
  <si>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</si>
  <si>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</si>
  <si>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</si>
  <si>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</si>
  <si>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</si>
  <si>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</si>
  <si>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</si>
  <si>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</si>
  <si>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</si>
  <si>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</si>
  <si>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</si>
  <si>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</si>
  <si>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</si>
  <si>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</si>
  <si>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</si>
  <si>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</si>
  <si>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</si>
  <si>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</si>
  <si>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</si>
  <si>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</si>
  <si>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</si>
  <si>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</si>
  <si>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</si>
  <si>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</si>
  <si>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</si>
  <si>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</si>
  <si>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</si>
  <si>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</si>
  <si>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</si>
  <si>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</si>
  <si>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</si>
  <si>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</si>
  <si>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</si>
  <si>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</si>
  <si>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</si>
  <si>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</si>
  <si>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</si>
  <si>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</si>
  <si>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</si>
  <si>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</si>
  <si>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</si>
  <si>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</si>
  <si>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</si>
  <si>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</si>
  <si>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</si>
  <si>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</si>
  <si>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</si>
  <si>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</si>
  <si>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</si>
  <si>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</si>
  <si>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</si>
  <si>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</si>
  <si>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</si>
  <si>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</si>
  <si>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</si>
  <si>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</si>
  <si>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</si>
  <si>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</si>
  <si>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</si>
  <si>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</si>
  <si>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</si>
  <si>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</si>
  <si>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</si>
  <si>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</si>
  <si>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</si>
  <si>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</si>
  <si>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</si>
  <si>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</si>
  <si>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</si>
  <si>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</si>
  <si>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</si>
  <si>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</si>
  <si>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</si>
  <si>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</si>
  <si>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</si>
  <si>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</si>
  <si>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</si>
  <si>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</si>
  <si>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</si>
  <si>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</si>
  <si>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</si>
  <si>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</si>
  <si>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</si>
  <si>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</si>
  <si>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</si>
  <si>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</si>
  <si>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</si>
  <si>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</si>
  <si>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</si>
  <si>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</si>
  <si>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</si>
  <si>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Memorex 80 Minute CD-R Spindle, 100/Pack</t>
  </si>
  <si>
    <t>Avery 510</t>
  </si>
  <si>
    <t>Dana Swing-Arm Lamps</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</si>
  <si>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</si>
  <si>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</si>
  <si>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</si>
  <si>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</si>
  <si>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</si>
  <si>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</si>
  <si>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</si>
  <si>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</si>
  <si>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</si>
  <si>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</si>
  <si>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</si>
  <si>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</si>
  <si>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</si>
  <si>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</si>
  <si>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</si>
  <si>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</si>
  <si>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</si>
  <si>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</si>
  <si>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</si>
  <si>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</si>
  <si>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</si>
  <si>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</si>
  <si>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</si>
  <si>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</si>
  <si>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</si>
  <si>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</si>
  <si>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</si>
  <si>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</si>
  <si>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</si>
  <si>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</si>
  <si>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</si>
  <si>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</si>
  <si>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</si>
  <si>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</si>
  <si>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</si>
  <si>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</si>
  <si>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</si>
  <si>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</si>
  <si>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</si>
  <si>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</si>
  <si>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</si>
  <si>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</si>
  <si>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</si>
  <si>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</si>
  <si>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</si>
  <si>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</si>
  <si>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</si>
  <si>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</si>
  <si>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</si>
  <si>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</si>
  <si>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</si>
  <si>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</si>
  <si>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</si>
  <si>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</si>
  <si>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</si>
  <si>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</si>
  <si>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</si>
  <si>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</si>
  <si>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</si>
  <si>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</si>
  <si>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</si>
  <si>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</si>
  <si>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</si>
  <si>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</si>
  <si>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</si>
  <si>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</si>
  <si>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</si>
  <si>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</si>
  <si>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</si>
  <si>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</si>
  <si>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</si>
  <si>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</si>
  <si>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</si>
  <si>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</si>
  <si>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</si>
  <si>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</si>
  <si>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</si>
  <si>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</si>
  <si>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</si>
  <si>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</si>
  <si>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</si>
  <si>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</si>
  <si>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</si>
  <si>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</si>
  <si>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</si>
  <si>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</si>
  <si>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</si>
  <si>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</si>
  <si>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</si>
  <si>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</si>
  <si>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</si>
  <si>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</si>
  <si>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</si>
  <si>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</si>
  <si>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</si>
  <si>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</si>
  <si>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</si>
  <si>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</si>
  <si>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</si>
  <si>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</si>
  <si>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</si>
  <si>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</si>
  <si>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</si>
  <si>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</si>
  <si>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</si>
  <si>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</si>
  <si>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</si>
  <si>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</si>
  <si>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</si>
  <si>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</si>
  <si>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</si>
  <si>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</si>
  <si>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</si>
  <si>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</si>
  <si>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</si>
  <si>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</si>
  <si>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</si>
  <si>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</si>
  <si>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</si>
  <si>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</si>
  <si>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Robin Tyler</t>
  </si>
  <si>
    <t>Ann Steele</t>
  </si>
  <si>
    <t>Kirkland</t>
  </si>
  <si>
    <t>Sharp AL-1530CS Digital Copier</t>
  </si>
  <si>
    <t>Clarence Crowder</t>
  </si>
  <si>
    <t>Wirebound Four 2-3/4 x 5 Forms per Page, 400 Sets per Book</t>
  </si>
  <si>
    <t>Lacey</t>
  </si>
  <si>
    <t>Carole Miller</t>
  </si>
  <si>
    <t>Austintown</t>
  </si>
  <si>
    <t>Tiffany Merrill</t>
  </si>
  <si>
    <t>Newell 307</t>
  </si>
  <si>
    <t>Oakdale</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</si>
  <si>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</si>
  <si>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</si>
  <si>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</si>
  <si>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</si>
  <si>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</si>
  <si>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</si>
  <si>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</si>
  <si>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</si>
  <si>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</si>
  <si>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</si>
  <si>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</si>
  <si>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</si>
  <si>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</si>
  <si>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</si>
  <si>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</si>
  <si>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</si>
  <si>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</si>
  <si>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</si>
  <si>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</si>
  <si>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</si>
  <si>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</si>
  <si>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</si>
  <si>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</si>
  <si>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</si>
  <si>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</si>
  <si>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</si>
  <si>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</si>
  <si>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</si>
  <si>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</si>
  <si>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</si>
  <si>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</si>
  <si>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</si>
  <si>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</si>
  <si>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</si>
  <si>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</si>
  <si>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</si>
  <si>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</si>
  <si>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</si>
  <si>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</si>
  <si>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</si>
  <si>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</si>
  <si>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</si>
  <si>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</si>
  <si>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</si>
  <si>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</si>
  <si>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</si>
  <si>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</si>
  <si>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Acco Smartsocket™ Table Surge Protector, 6 Color-Coded Adapter Outlets</t>
  </si>
  <si>
    <t>Mundelein</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</si>
  <si>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</si>
  <si>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</si>
  <si>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</si>
  <si>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</si>
  <si>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</si>
  <si>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</si>
  <si>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</si>
  <si>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</si>
  <si>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</si>
  <si>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</si>
  <si>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</si>
  <si>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</si>
  <si>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</si>
  <si>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</si>
  <si>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</si>
  <si>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</si>
  <si>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</si>
  <si>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</si>
  <si>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</si>
  <si>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</si>
  <si>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</si>
  <si>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</si>
  <si>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</si>
  <si>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</si>
  <si>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Twentynine Palms</t>
  </si>
  <si>
    <t>Fiskars 8" Scissors, 2/Pack</t>
  </si>
  <si>
    <t>Bevis Rectangular Conference Tables</t>
  </si>
  <si>
    <t>Faye Manning</t>
  </si>
  <si>
    <t>Saint Petersburg</t>
  </si>
  <si>
    <t>Julian Keith Mayer</t>
  </si>
  <si>
    <t>Fellowes Smart Surge Ten-Outlet Protector, Platinum</t>
  </si>
  <si>
    <t>Gyration RF Keyboard</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</si>
  <si>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</si>
  <si>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</si>
  <si>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</si>
  <si>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</si>
  <si>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</si>
  <si>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</si>
  <si>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</si>
  <si>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</si>
  <si>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</si>
  <si>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</si>
  <si>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</si>
  <si>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</si>
  <si>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</si>
  <si>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</si>
  <si>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</si>
  <si>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</si>
  <si>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</si>
  <si>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</si>
  <si>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</si>
  <si>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</si>
  <si>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</si>
  <si>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</si>
  <si>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</si>
  <si>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</si>
  <si>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</si>
  <si>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</si>
  <si>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</si>
  <si>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</si>
  <si>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</si>
  <si>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</si>
  <si>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</si>
  <si>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</si>
  <si>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</si>
  <si>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</si>
  <si>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</si>
  <si>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</si>
  <si>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</si>
  <si>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</si>
  <si>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</si>
  <si>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</si>
  <si>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</si>
  <si>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</si>
  <si>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</si>
  <si>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</si>
  <si>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</si>
  <si>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</si>
  <si>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</si>
  <si>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</si>
  <si>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</si>
  <si>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</si>
  <si>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</si>
  <si>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</si>
  <si>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</si>
  <si>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</si>
  <si>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</si>
  <si>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</si>
  <si>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</si>
  <si>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</si>
  <si>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</si>
  <si>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</si>
  <si>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</si>
  <si>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</si>
  <si>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</si>
  <si>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</si>
  <si>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</si>
  <si>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</si>
  <si>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</si>
  <si>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</si>
  <si>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</si>
  <si>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</si>
  <si>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</si>
  <si>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</si>
  <si>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</si>
  <si>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</si>
  <si>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</si>
  <si>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</si>
  <si>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</si>
  <si>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</si>
  <si>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</si>
  <si>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</si>
  <si>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</si>
  <si>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</si>
  <si>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</si>
  <si>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</si>
  <si>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</si>
  <si>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</si>
  <si>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</si>
  <si>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</si>
  <si>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</si>
  <si>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</si>
  <si>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</si>
  <si>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</si>
  <si>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</si>
  <si>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</si>
  <si>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</si>
  <si>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</si>
  <si>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</si>
  <si>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</si>
  <si>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</si>
  <si>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</si>
  <si>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</si>
  <si>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</si>
  <si>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</si>
  <si>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</si>
  <si>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</si>
  <si>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</si>
  <si>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</si>
  <si>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</si>
  <si>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</si>
  <si>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</si>
  <si>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</si>
  <si>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</si>
  <si>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</si>
  <si>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</si>
  <si>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</si>
  <si>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</si>
  <si>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</si>
  <si>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</si>
  <si>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</si>
  <si>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</si>
  <si>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</si>
  <si>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</si>
  <si>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</si>
  <si>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</si>
  <si>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</si>
  <si>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</si>
  <si>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</si>
  <si>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</si>
  <si>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</si>
  <si>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</si>
  <si>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</si>
  <si>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</si>
  <si>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</si>
  <si>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</si>
  <si>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</si>
  <si>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</si>
  <si>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</si>
  <si>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</si>
  <si>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2190</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</si>
  <si>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</si>
  <si>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</si>
  <si>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</si>
  <si>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</si>
  <si>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</si>
  <si>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</si>
  <si>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</si>
  <si>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</si>
  <si>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</si>
  <si>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</si>
  <si>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</si>
  <si>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</si>
  <si>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</si>
  <si>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</si>
  <si>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</si>
  <si>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</si>
  <si>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</si>
  <si>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</si>
  <si>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</si>
  <si>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</si>
  <si>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</si>
  <si>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</si>
  <si>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</si>
  <si>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</si>
  <si>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</si>
  <si>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</si>
  <si>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</si>
  <si>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</si>
  <si>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</si>
  <si>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</si>
  <si>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</si>
  <si>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</si>
  <si>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</si>
  <si>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</si>
  <si>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</si>
  <si>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</si>
  <si>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Row Labels</t>
  </si>
  <si>
    <t>Grand Total</t>
  </si>
  <si>
    <t>Order Month</t>
  </si>
  <si>
    <t>Sum of Sales</t>
  </si>
  <si>
    <t>(All)</t>
  </si>
  <si>
    <t>Month</t>
  </si>
  <si>
    <t>Chris</t>
  </si>
  <si>
    <t>Erin</t>
  </si>
  <si>
    <t>Sam</t>
  </si>
  <si>
    <t>William.</t>
  </si>
  <si>
    <t>Total Sales</t>
  </si>
  <si>
    <t>Sum of Profit</t>
  </si>
  <si>
    <t>Count of Order ID</t>
  </si>
  <si>
    <t>Repeat/no Repeat</t>
  </si>
  <si>
    <t>Jan</t>
  </si>
  <si>
    <t>Feb</t>
  </si>
  <si>
    <t>Mar</t>
  </si>
  <si>
    <t>Apr</t>
  </si>
  <si>
    <t>May</t>
  </si>
  <si>
    <t>Jun</t>
  </si>
  <si>
    <t>States</t>
  </si>
  <si>
    <t>Managers</t>
  </si>
  <si>
    <t>Product category</t>
  </si>
  <si>
    <t>Months</t>
  </si>
  <si>
    <t>TOTAL SALES</t>
  </si>
  <si>
    <t>TOTAL PROFIT</t>
  </si>
  <si>
    <t>TOTAL ORDER</t>
  </si>
  <si>
    <t>Shipping mode</t>
  </si>
  <si>
    <t xml:space="preserve"> Profit</t>
  </si>
  <si>
    <t xml:space="preserve"> BY PRODUCT CATEGORY</t>
  </si>
  <si>
    <t xml:space="preserve"> BY CUSTOMER SEGMENT</t>
  </si>
  <si>
    <t xml:space="preserve">  BY REGION</t>
  </si>
  <si>
    <t xml:space="preserve">BY MONTH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</si>
</sst>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0"/>
    <numFmt numFmtId="165" formatCode="&quot;$&quot;#,##0"/>
  </numFmts>
  <fonts count="18" x14ac:knownFonts="1">
    <font>
      <sz val="10"/>
      <color rgb="FF000000"/>
      <name val="Aptos Narrow"/>
      <scheme val="minor"/>
    </font>
    <font>
      <b/>
      <sz val="11"/>
      <color theme="0"/>
      <name val="Aptos Narrow"/>
      <family val="2"/>
      <scheme val="minor"/>
    </font>
    <font>
      <b/>
      <sz val="11"/>
      <color theme="0"/>
      <name val="Arial"/>
      <family val="2"/>
    </font>
    <font>
      <sz val="10"/>
      <color theme="1"/>
      <name val="Arial"/>
    </font>
    <font>
      <sz val="11"/>
      <color theme="1"/>
      <name val="Calibri"/>
    </font>
    <font>
      <sz val="10"/>
      <color rgb="FF000000"/>
      <name val="Aptos Narrow"/>
      <family val="2"/>
      <scheme val="minor"/>
    </font>
    <font>
      <b/>
      <sz val="10"/>
      <color theme="1"/>
      <name val="Aptos Narrow"/>
      <scheme val="minor"/>
    </font>
    <font>
      <sz val="36"/>
      <color theme="0"/>
      <name val="Aptos Narrow"/>
      <family val="2"/>
      <scheme val="minor"/>
    </font>
    <font>
      <sz val="8"/>
      <name val="Aptos Narrow"/>
      <family val="2"/>
      <scheme val="minor"/>
    </font>
    <font>
      <sz val="16"/>
      <color rgb="FF000000"/>
      <name val="Aptos Narrow"/>
      <family val="2"/>
      <scheme val="minor"/>
    </font>
    <font>
      <b/>
      <sz val="22"/>
      <color theme="0"/>
      <name val="Aptos Narrow"/>
      <family val="2"/>
      <scheme val="minor"/>
    </font>
    <font>
      <sz val="22"/>
      <color theme="1"/>
      <name val="Aptos Narrow"/>
      <family val="2"/>
      <scheme val="minor"/>
    </font>
    <font>
      <sz val="22"/>
      <color rgb="FF000000"/>
      <name val="Aptos Narrow"/>
      <family val="2"/>
      <scheme val="minor"/>
    </font>
    <font>
      <b/>
      <sz val="22"/>
      <color theme="0"/>
      <name val="Calibri"/>
      <family val="2"/>
    </font>
    <font>
      <sz val="22"/>
      <color theme="1"/>
      <name val="Calibri"/>
      <family val="2"/>
    </font>
    <font>
      <sz val="22"/>
      <color rgb="FF000000"/>
      <name val="Calibri"/>
      <family val="2"/>
    </font>
    <font>
      <b/>
      <sz val="10"/>
      <color rgb="FF000000"/>
      <name val="Aptos Narrow"/>
      <family val="2"/>
      <scheme val="minor"/>
    </font>
    <font>
      <sz val="10"/>
      <color theme="4" tint="-0.499984740745262"/>
      <name val="Aptos Narrow"/>
      <family val="2"/>
      <scheme val="minor"/>
    </font>
  </fonts>
  <fills count="13">
    <fill>
      <patternFill patternType="none"/>
    </fill>
    <fill>
      <patternFill patternType="gray125"/>
    </fill>
    <fill>
      <patternFill patternType="solid">
        <fgColor theme="4" tint="-0.499984740745262"/>
        <bgColor theme="8"/>
      </patternFill>
    </fill>
    <fill>
      <patternFill patternType="solid">
        <fgColor theme="4" tint="-0.499984740745262"/>
        <bgColor indexed="64"/>
      </patternFill>
    </fill>
    <fill>
      <patternFill patternType="solid">
        <fgColor theme="0"/>
        <bgColor indexed="64"/>
      </patternFill>
    </fill>
    <fill>
      <patternFill patternType="solid">
        <fgColor rgb="FFDEEAF6"/>
        <bgColor rgb="FFDEEAF6"/>
      </patternFill>
    </fill>
    <fill>
      <patternFill patternType="solid">
        <fgColor rgb="FFD9E2F3"/>
        <bgColor rgb="FFD9E2F3"/>
      </patternFill>
    </fill>
    <fill>
      <patternFill patternType="solid">
        <fgColor theme="0"/>
        <bgColor theme="0"/>
      </patternFill>
    </fill>
    <fill>
      <patternFill patternType="solid">
        <fgColor theme="4" tint="0.79998168889431442"/>
        <bgColor theme="4" tint="0.79998168889431442"/>
      </patternFill>
    </fill>
    <fill>
      <patternFill patternType="solid">
        <fgColor theme="3" tint="9.9978637043366805E-2"/>
        <bgColor indexed="64"/>
      </patternFill>
    </fill>
    <fill>
      <patternFill patternType="solid">
        <fgColor rgb="FFFFFFFF"/>
        <bgColor indexed="64"/>
      </patternFill>
    </fill>
    <fill>
      <patternFill patternType="solid">
        <fgColor theme="3" tint="0.499984740745262"/>
        <bgColor theme="4" tint="0.79998168889431442"/>
      </patternFill>
    </fill>
    <fill>
      <patternFill patternType="solid">
        <fgColor theme="0"/>
        <bgColor theme="4" tint="0.79998168889431442"/>
      </patternFill>
    </fill>
  </fills>
  <borders count="5">
    <border>
      <left/>
      <right/>
      <top/>
      <bottom/>
      <diagonal/>
    </border>
    <border>
      <left/>
      <right/>
      <top/>
      <bottom style="thin">
        <color theme="4" tint="0.39997558519241921"/>
      </bottom>
      <diagonal/>
    </border>
    <border>
      <left style="thin">
        <color theme="3" tint="9.9978637043366805E-2"/>
      </left>
      <right style="thin">
        <color theme="3" tint="9.9978637043366805E-2"/>
      </right>
      <top style="thin">
        <color theme="3" tint="9.9978637043366805E-2"/>
      </top>
      <bottom style="thin">
        <color theme="3" tint="9.9978637043366805E-2"/>
      </bottom>
      <diagonal/>
    </border>
    <border>
      <left/>
      <right/>
      <top/>
      <bottom style="thin">
        <color theme="3" tint="9.9978637043366805E-2"/>
      </bottom>
      <diagonal/>
    </border>
    <border>
      <left style="thin">
        <color theme="3" tint="9.9978637043366805E-2"/>
      </left>
      <right style="thin">
        <color theme="3" tint="9.9978637043366805E-2"/>
      </right>
      <top style="thin">
        <color theme="3" tint="9.9978637043366805E-2"/>
      </top>
      <bottom/>
      <diagonal/>
    </border>
  </borders>
  <cellStyleXfs count="1">
    <xf numFmtId="0" fontId="0" fillId="0" borderId="0"/>
  </cellStyleXfs>
  <cellXfs count="61">
    <xf numFmtId="0" fontId="0" fillId="0" borderId="0" xfId="0"/>
    <xf numFmtId="0" fontId="2" fillId="2" borderId="0" xfId="0" applyFont="1" applyFill="1"/>
    <xf numFmtId="14" fontId="2" fillId="2" borderId="0" xfId="0" applyNumberFormat="1" applyFont="1" applyFill="1"/>
    <xf numFmtId="0" fontId="2" fillId="2" borderId="0" xfId="0" applyFont="1" applyFill="1" applyAlignment="1">
      <alignment horizontal="center"/>
    </xf>
    <xf numFmtId="0" fontId="0" fillId="3" borderId="0" xfId="0" applyFill="1"/>
    <xf numFmtId="0" fontId="1" fillId="4" borderId="0" xfId="0" applyFont="1" applyFill="1"/>
    <xf numFmtId="0" fontId="1" fillId="3" borderId="0" xfId="0" applyFont="1" applyFill="1"/>
    <xf numFmtId="0" fontId="3" fillId="5" borderId="0" xfId="0" applyFont="1" applyFill="1"/>
    <xf numFmtId="14" fontId="4" fillId="5" borderId="0" xfId="0" applyNumberFormat="1" applyFont="1" applyFill="1"/>
    <xf numFmtId="0" fontId="4" fillId="5" borderId="0" xfId="0" applyFont="1" applyFill="1"/>
    <xf numFmtId="0" fontId="4" fillId="5" borderId="0" xfId="0" applyFont="1" applyFill="1" applyAlignment="1">
      <alignment horizontal="center"/>
    </xf>
    <xf numFmtId="0" fontId="4" fillId="6" borderId="0" xfId="0" applyFont="1" applyFill="1"/>
    <xf numFmtId="0" fontId="3" fillId="6" borderId="0" xfId="0" applyFont="1" applyFill="1"/>
    <xf numFmtId="14" fontId="4" fillId="6" borderId="0" xfId="0" applyNumberFormat="1" applyFont="1" applyFill="1"/>
    <xf numFmtId="0" fontId="3" fillId="7" borderId="0" xfId="0" applyFont="1" applyFill="1"/>
    <xf numFmtId="14" fontId="4" fillId="7" borderId="0" xfId="0" applyNumberFormat="1" applyFont="1" applyFill="1"/>
    <xf numFmtId="0" fontId="4" fillId="7" borderId="0" xfId="0" applyFont="1" applyFill="1"/>
    <xf numFmtId="14" fontId="0" fillId="0" borderId="0" xfId="0" applyNumberFormat="1"/>
    <xf numFmtId="0" fontId="0" fillId="0" borderId="0" xfId="0" applyAlignment="1">
      <alignment horizontal="center"/>
    </xf>
    <xf numFmtId="0" fontId="0" fillId="0" borderId="0" xfId="0" pivotButton="1"/>
    <xf numFmtId="0" fontId="0" fillId="0" borderId="0" xfId="0" applyAlignment="1">
      <alignment horizontal="left"/>
    </xf>
    <xf numFmtId="164" fontId="0" fillId="0" borderId="0" xfId="0" applyNumberFormat="1"/>
    <xf numFmtId="0" fontId="5" fillId="0" borderId="0" xfId="0" applyFont="1"/>
    <xf numFmtId="0" fontId="6" fillId="8" borderId="1" xfId="0" applyFont="1" applyFill="1" applyBorder="1"/>
    <xf numFmtId="164" fontId="6" fillId="8" borderId="1" xfId="0" applyNumberFormat="1" applyFont="1" applyFill="1" applyBorder="1"/>
    <xf numFmtId="10" fontId="0" fillId="0" borderId="0" xfId="0" applyNumberFormat="1"/>
    <xf numFmtId="165" fontId="0" fillId="0" borderId="0" xfId="0" applyNumberFormat="1"/>
    <xf numFmtId="0" fontId="0" fillId="9" borderId="0" xfId="0" applyFill="1"/>
    <xf numFmtId="0" fontId="7" fillId="9" borderId="0" xfId="0" applyFont="1" applyFill="1"/>
    <xf numFmtId="0" fontId="9" fillId="0" borderId="0" xfId="0" applyFont="1"/>
    <xf numFmtId="0" fontId="11" fillId="10" borderId="0" xfId="0" applyFont="1" applyFill="1" applyAlignment="1">
      <alignment horizontal="center"/>
    </xf>
    <xf numFmtId="164" fontId="11" fillId="10" borderId="0" xfId="0" applyNumberFormat="1" applyFont="1" applyFill="1"/>
    <xf numFmtId="0" fontId="13" fillId="11" borderId="2" xfId="0" applyFont="1" applyFill="1" applyBorder="1" applyAlignment="1">
      <alignment horizontal="center"/>
    </xf>
    <xf numFmtId="164" fontId="13" fillId="11" borderId="2" xfId="0" applyNumberFormat="1" applyFont="1" applyFill="1" applyBorder="1" applyAlignment="1">
      <alignment horizontal="center"/>
    </xf>
    <xf numFmtId="0" fontId="14" fillId="10" borderId="2" xfId="0" applyFont="1" applyFill="1" applyBorder="1" applyAlignment="1">
      <alignment horizontal="center"/>
    </xf>
    <xf numFmtId="164" fontId="14" fillId="10" borderId="2" xfId="0" applyNumberFormat="1" applyFont="1" applyFill="1" applyBorder="1" applyAlignment="1">
      <alignment horizontal="right"/>
    </xf>
    <xf numFmtId="164" fontId="14" fillId="10" borderId="2" xfId="0" applyNumberFormat="1" applyFont="1" applyFill="1" applyBorder="1"/>
    <xf numFmtId="0" fontId="15" fillId="0" borderId="0" xfId="0" applyFont="1"/>
    <xf numFmtId="0" fontId="14" fillId="10" borderId="3" xfId="0" applyFont="1" applyFill="1" applyBorder="1" applyAlignment="1">
      <alignment horizontal="center"/>
    </xf>
    <xf numFmtId="164" fontId="14" fillId="10" borderId="3" xfId="0" applyNumberFormat="1" applyFont="1" applyFill="1" applyBorder="1"/>
    <xf numFmtId="0" fontId="0" fillId="4" borderId="0" xfId="0" applyFill="1"/>
    <xf numFmtId="0" fontId="16" fillId="0" borderId="0" xfId="0" applyFont="1"/>
    <xf numFmtId="0" fontId="13" fillId="12" borderId="0" xfId="0" applyFont="1" applyFill="1" applyAlignment="1">
      <alignment horizontal="center"/>
    </xf>
    <xf numFmtId="164" fontId="13" fillId="12" borderId="0" xfId="0" applyNumberFormat="1" applyFont="1" applyFill="1" applyAlignment="1">
      <alignment horizontal="center"/>
    </xf>
    <xf numFmtId="0" fontId="14" fillId="4" borderId="0" xfId="0" applyFont="1" applyFill="1" applyAlignment="1">
      <alignment horizontal="center"/>
    </xf>
    <xf numFmtId="164" fontId="14" fillId="4" borderId="0" xfId="0" applyNumberFormat="1" applyFont="1" applyFill="1"/>
    <xf numFmtId="0" fontId="14" fillId="10" borderId="0" xfId="0" applyFont="1" applyFill="1" applyAlignment="1">
      <alignment horizontal="center"/>
    </xf>
    <xf numFmtId="164" fontId="14" fillId="10" borderId="0" xfId="0" applyNumberFormat="1" applyFont="1" applyFill="1"/>
    <xf numFmtId="0" fontId="14" fillId="10" borderId="4" xfId="0" applyFont="1" applyFill="1" applyBorder="1" applyAlignment="1">
      <alignment horizontal="center"/>
    </xf>
    <xf numFmtId="164" fontId="14" fillId="10" borderId="4" xfId="0" applyNumberFormat="1" applyFont="1" applyFill="1" applyBorder="1"/>
    <xf numFmtId="164" fontId="14" fillId="4" borderId="0" xfId="0" applyNumberFormat="1" applyFont="1" applyFill="1" applyAlignment="1">
      <alignment horizontal="right"/>
    </xf>
    <xf numFmtId="0" fontId="15" fillId="4" borderId="0" xfId="0" applyFont="1" applyFill="1"/>
    <xf numFmtId="0" fontId="17" fillId="4" borderId="0" xfId="0" applyFont="1" applyFill="1"/>
    <xf numFmtId="0" fontId="10" fillId="9" borderId="3" xfId="0" applyFont="1" applyFill="1" applyBorder="1" applyAlignment="1">
      <alignment horizontal="center"/>
    </xf>
    <xf numFmtId="0" fontId="12" fillId="9" borderId="3" xfId="0" applyFont="1" applyFill="1" applyBorder="1" applyAlignment="1">
      <alignment horizontal="center"/>
    </xf>
    <xf numFmtId="0" fontId="13" fillId="9" borderId="3" xfId="0" applyFont="1" applyFill="1" applyBorder="1" applyAlignment="1">
      <alignment horizontal="center"/>
    </xf>
    <xf numFmtId="0" fontId="15" fillId="9" borderId="3" xfId="0" applyFont="1" applyFill="1" applyBorder="1" applyAlignment="1">
      <alignment horizontal="center"/>
    </xf>
    <xf numFmtId="0" fontId="13" fillId="4" borderId="0" xfId="0" applyFont="1" applyFill="1" applyAlignment="1">
      <alignment horizontal="center"/>
    </xf>
    <xf numFmtId="0" fontId="15" fillId="4" borderId="0" xfId="0" applyFont="1" applyFill="1" applyAlignment="1">
      <alignment horizontal="center"/>
    </xf>
    <xf numFmtId="0" fontId="10" fillId="4" borderId="0" xfId="0" applyFont="1" applyFill="1" applyAlignment="1">
      <alignment horizontal="center"/>
    </xf>
    <xf numFmtId="0" fontId="12" fillId="4" borderId="0" xfId="0" applyFont="1" applyFill="1" applyAlignment="1">
      <alignment horizontal="center"/>
    </xf>
  </cellXfs>
  <cellStyles count="1">
    <cellStyle name="Normal" xfId="0" builtinId="0"/>
  </cellStyles>
  <dxfs count="70">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5" formatCode="&quot;$&quot;#,##0"/>
    </dxf>
    <dxf>
      <numFmt numFmtId="165" formatCode="&quot;$&quot;#,##0"/>
    </dxf>
    <dxf>
      <numFmt numFmtId="165" formatCode="&quot;$&quot;#,##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4" formatCode="0.00%"/>
    </dxf>
    <dxf>
      <numFmt numFmtId="164" formatCode="&quot;$&quot;#,##0.00"/>
    </dxf>
    <dxf>
      <numFmt numFmtId="164" formatCode="&quot;$&quot;#,##0.00"/>
    </dxf>
    <dxf>
      <font>
        <b val="0"/>
        <i val="0"/>
        <strike val="0"/>
        <condense val="0"/>
        <extend val="0"/>
        <outline val="0"/>
        <shadow val="0"/>
        <u val="none"/>
        <vertAlign val="baseline"/>
        <sz val="10"/>
        <color theme="1"/>
        <name val="Arial"/>
        <scheme val="none"/>
      </font>
      <fill>
        <patternFill patternType="solid">
          <fgColor rgb="FFD9E2F3"/>
          <bgColor rgb="FFD9E2F3"/>
        </patternFill>
      </fill>
    </dxf>
    <dxf>
      <font>
        <b val="0"/>
        <i val="0"/>
        <strike val="0"/>
        <condense val="0"/>
        <extend val="0"/>
        <outline val="0"/>
        <shadow val="0"/>
        <u val="none"/>
        <vertAlign val="baseline"/>
        <sz val="10"/>
        <color theme="1"/>
        <name val="Arial"/>
        <scheme val="none"/>
      </font>
      <fill>
        <patternFill patternType="solid">
          <fgColor rgb="FFDEEAF6"/>
          <bgColor rgb="FFDEEAF6"/>
        </patternFill>
      </fill>
    </dxf>
    <dxf>
      <font>
        <b val="0"/>
        <i val="0"/>
        <strike val="0"/>
        <condense val="0"/>
        <extend val="0"/>
        <outline val="0"/>
        <shadow val="0"/>
        <u val="none"/>
        <vertAlign val="baseline"/>
        <sz val="10"/>
        <color theme="1"/>
        <name val="Arial"/>
        <scheme val="none"/>
      </font>
      <fill>
        <patternFill patternType="solid">
          <fgColor rgb="FFDEEAF6"/>
          <bgColor rgb="FFDEEAF6"/>
        </patternFill>
      </fill>
    </dxf>
    <dxf>
      <font>
        <b val="0"/>
        <i val="0"/>
        <strike val="0"/>
        <condense val="0"/>
        <extend val="0"/>
        <outline val="0"/>
        <shadow val="0"/>
        <u val="none"/>
        <vertAlign val="baseline"/>
        <sz val="10"/>
        <color theme="1"/>
        <name val="Arial"/>
        <scheme val="none"/>
      </font>
      <fill>
        <patternFill patternType="solid">
          <fgColor rgb="FFDEEAF6"/>
          <bgColor rgb="FFDEEAF6"/>
        </patternFill>
      </fill>
    </dxf>
    <dxf>
      <font>
        <b val="0"/>
        <i val="0"/>
        <strike val="0"/>
        <condense val="0"/>
        <extend val="0"/>
        <outline val="0"/>
        <shadow val="0"/>
        <u val="none"/>
        <vertAlign val="baseline"/>
        <sz val="10"/>
        <color theme="1"/>
        <name val="Arial"/>
        <scheme val="none"/>
      </font>
      <fill>
        <patternFill patternType="solid">
          <fgColor rgb="FFDEEAF6"/>
          <bgColor rgb="FFDEEAF6"/>
        </patternFill>
      </fill>
    </dxf>
    <dxf>
      <font>
        <b val="0"/>
        <i val="0"/>
        <strike val="0"/>
        <condense val="0"/>
        <extend val="0"/>
        <outline val="0"/>
        <shadow val="0"/>
        <u val="none"/>
        <vertAlign val="baseline"/>
        <sz val="10"/>
        <color theme="1"/>
        <name val="Arial"/>
        <scheme val="none"/>
      </font>
      <fill>
        <patternFill patternType="solid">
          <fgColor rgb="FFDEEAF6"/>
          <bgColor rgb="FFDEEAF6"/>
        </patternFill>
      </fill>
    </dxf>
    <dxf>
      <font>
        <b val="0"/>
        <i val="0"/>
        <strike val="0"/>
        <condense val="0"/>
        <extend val="0"/>
        <outline val="0"/>
        <shadow val="0"/>
        <u val="none"/>
        <vertAlign val="baseline"/>
        <sz val="11"/>
        <color theme="1"/>
        <name val="Calibri"/>
        <scheme val="none"/>
      </font>
      <numFmt numFmtId="0" formatCode="General"/>
      <fill>
        <patternFill patternType="solid">
          <fgColor rgb="FFD9E2F3"/>
          <bgColor rgb="FFD9E2F3"/>
        </patternFill>
      </fill>
    </dxf>
    <dxf>
      <font>
        <b val="0"/>
        <i val="0"/>
        <strike val="0"/>
        <condense val="0"/>
        <extend val="0"/>
        <outline val="0"/>
        <shadow val="0"/>
        <u val="none"/>
        <vertAlign val="baseline"/>
        <sz val="11"/>
        <color theme="1"/>
        <name val="Calibri"/>
        <scheme val="none"/>
      </font>
      <numFmt numFmtId="19" formatCode="yyyy/mm/dd"/>
      <fill>
        <patternFill patternType="solid">
          <fgColor rgb="FFDEEAF6"/>
          <bgColor rgb="FFDEEAF6"/>
        </patternFill>
      </fill>
    </dxf>
    <dxf>
      <font>
        <b val="0"/>
        <i val="0"/>
        <strike val="0"/>
        <condense val="0"/>
        <extend val="0"/>
        <outline val="0"/>
        <shadow val="0"/>
        <u val="none"/>
        <vertAlign val="baseline"/>
        <sz val="11"/>
        <color theme="1"/>
        <name val="Calibri"/>
        <scheme val="none"/>
      </font>
      <numFmt numFmtId="0" formatCode="General"/>
      <fill>
        <patternFill patternType="solid">
          <fgColor rgb="FFD9E2F3"/>
          <bgColor rgb="FFD9E2F3"/>
        </patternFill>
      </fill>
    </dxf>
    <dxf>
      <font>
        <b val="0"/>
        <i val="0"/>
        <strike val="0"/>
        <condense val="0"/>
        <extend val="0"/>
        <outline val="0"/>
        <shadow val="0"/>
        <u val="none"/>
        <vertAlign val="baseline"/>
        <sz val="11"/>
        <color theme="1"/>
        <name val="Calibri"/>
        <scheme val="none"/>
      </font>
      <numFmt numFmtId="0" formatCode="General"/>
      <fill>
        <patternFill patternType="solid">
          <fgColor rgb="FFDEEAF6"/>
          <bgColor rgb="FFDEEAF6"/>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0" formatCode="General"/>
      <fill>
        <patternFill patternType="solid">
          <fgColor rgb="FFDEEAF6"/>
          <bgColor rgb="FFDEEAF6"/>
        </patternFill>
      </fill>
    </dxf>
    <dxf>
      <font>
        <b val="0"/>
        <i val="0"/>
        <strike val="0"/>
        <condense val="0"/>
        <extend val="0"/>
        <outline val="0"/>
        <shadow val="0"/>
        <u val="none"/>
        <vertAlign val="baseline"/>
        <sz val="11"/>
        <color theme="1"/>
        <name val="Calibri"/>
        <scheme val="none"/>
      </font>
      <numFmt numFmtId="19" formatCode="yyyy/mm/dd"/>
      <fill>
        <patternFill patternType="solid">
          <fgColor rgb="FFDEEAF6"/>
          <bgColor rgb="FFDEEAF6"/>
        </patternFill>
      </fill>
    </dxf>
    <dxf>
      <font>
        <b val="0"/>
        <i val="0"/>
        <strike val="0"/>
        <condense val="0"/>
        <extend val="0"/>
        <outline val="0"/>
        <shadow val="0"/>
        <u val="none"/>
        <vertAlign val="baseline"/>
        <sz val="10"/>
        <color theme="1"/>
        <name val="Arial"/>
        <scheme val="none"/>
      </font>
      <fill>
        <patternFill patternType="solid">
          <fgColor rgb="FFDEEAF6"/>
          <bgColor rgb="FFDEEAF6"/>
        </patternFill>
      </fill>
    </dxf>
    <dxf>
      <font>
        <b val="0"/>
        <i val="0"/>
        <strike val="0"/>
        <condense val="0"/>
        <extend val="0"/>
        <outline val="0"/>
        <shadow val="0"/>
        <u val="none"/>
        <vertAlign val="baseline"/>
        <sz val="10"/>
        <color theme="1"/>
        <name val="Arial"/>
        <scheme val="none"/>
      </font>
      <fill>
        <patternFill patternType="solid">
          <fgColor rgb="FFDEEAF6"/>
          <bgColor rgb="FFDEEAF6"/>
        </patternFill>
      </fill>
    </dxf>
    <dxf>
      <font>
        <b val="0"/>
        <i val="0"/>
        <strike val="0"/>
        <condense val="0"/>
        <extend val="0"/>
        <outline val="0"/>
        <shadow val="0"/>
        <u val="none"/>
        <vertAlign val="baseline"/>
        <sz val="10"/>
        <color theme="1"/>
        <name val="Arial"/>
        <scheme val="none"/>
      </font>
      <fill>
        <patternFill patternType="solid">
          <fgColor rgb="FFDEEAF6"/>
          <bgColor rgb="FFDEEAF6"/>
        </patternFill>
      </fill>
    </dxf>
    <dxf>
      <font>
        <b val="0"/>
        <i val="0"/>
        <strike val="0"/>
        <condense val="0"/>
        <extend val="0"/>
        <outline val="0"/>
        <shadow val="0"/>
        <u val="none"/>
        <vertAlign val="baseline"/>
        <sz val="10"/>
        <color theme="1"/>
        <name val="Arial"/>
        <scheme val="none"/>
      </font>
      <fill>
        <patternFill patternType="solid">
          <fgColor rgb="FFDEEAF6"/>
          <bgColor rgb="FFDEEAF6"/>
        </patternFill>
      </fill>
    </dxf>
    <dxf>
      <font>
        <b val="0"/>
        <i val="0"/>
        <strike val="0"/>
        <condense val="0"/>
        <extend val="0"/>
        <outline val="0"/>
        <shadow val="0"/>
        <u val="none"/>
        <vertAlign val="baseline"/>
        <sz val="10"/>
        <color theme="1"/>
        <name val="Arial"/>
        <scheme val="none"/>
      </font>
      <fill>
        <patternFill patternType="solid">
          <fgColor rgb="FFDEEAF6"/>
          <bgColor rgb="FFDEEAF6"/>
        </patternFill>
      </fill>
    </dxf>
    <dxf>
      <font>
        <b val="0"/>
        <i val="0"/>
        <strike val="0"/>
        <condense val="0"/>
        <extend val="0"/>
        <outline val="0"/>
        <shadow val="0"/>
        <u val="none"/>
        <vertAlign val="baseline"/>
        <sz val="10"/>
        <color theme="1"/>
        <name val="Arial"/>
        <scheme val="none"/>
      </font>
      <fill>
        <patternFill patternType="solid">
          <fgColor rgb="FFDEEAF6"/>
          <bgColor rgb="FFDEEAF6"/>
        </patternFill>
      </fill>
    </dxf>
    <dxf>
      <font>
        <b val="0"/>
        <i val="0"/>
        <strike val="0"/>
        <condense val="0"/>
        <extend val="0"/>
        <outline val="0"/>
        <shadow val="0"/>
        <u val="none"/>
        <vertAlign val="baseline"/>
        <sz val="10"/>
        <color theme="1"/>
        <name val="Arial"/>
        <scheme val="none"/>
      </font>
      <fill>
        <patternFill patternType="solid">
          <fgColor rgb="FFDEEAF6"/>
          <bgColor rgb="FFDEEAF6"/>
        </patternFill>
      </fill>
    </dxf>
    <dxf>
      <font>
        <b val="0"/>
        <i val="0"/>
        <strike val="0"/>
        <condense val="0"/>
        <extend val="0"/>
        <outline val="0"/>
        <shadow val="0"/>
        <u val="none"/>
        <vertAlign val="baseline"/>
        <sz val="10"/>
        <color theme="1"/>
        <name val="Arial"/>
        <scheme val="none"/>
      </font>
      <fill>
        <patternFill patternType="solid">
          <fgColor rgb="FFDEEAF6"/>
          <bgColor rgb="FFDEEAF6"/>
        </patternFill>
      </fill>
    </dxf>
    <dxf>
      <font>
        <b val="0"/>
        <i val="0"/>
        <strike val="0"/>
        <condense val="0"/>
        <extend val="0"/>
        <outline val="0"/>
        <shadow val="0"/>
        <u val="none"/>
        <vertAlign val="baseline"/>
        <sz val="10"/>
        <color theme="1"/>
        <name val="Arial"/>
        <scheme val="none"/>
      </font>
      <fill>
        <patternFill patternType="solid">
          <fgColor rgb="FFDEEAF6"/>
          <bgColor rgb="FFDEEAF6"/>
        </patternFill>
      </fill>
    </dxf>
    <dxf>
      <font>
        <b val="0"/>
        <i val="0"/>
        <strike val="0"/>
        <condense val="0"/>
        <extend val="0"/>
        <outline val="0"/>
        <shadow val="0"/>
        <u val="none"/>
        <vertAlign val="baseline"/>
        <sz val="10"/>
        <color theme="1"/>
        <name val="Arial"/>
        <scheme val="none"/>
      </font>
      <fill>
        <patternFill patternType="solid">
          <fgColor rgb="FFDEEAF6"/>
          <bgColor rgb="FFDEEAF6"/>
        </patternFill>
      </fill>
    </dxf>
    <dxf>
      <font>
        <b val="0"/>
        <i val="0"/>
        <strike val="0"/>
        <condense val="0"/>
        <extend val="0"/>
        <outline val="0"/>
        <shadow val="0"/>
        <u val="none"/>
        <vertAlign val="baseline"/>
        <sz val="10"/>
        <color theme="1"/>
        <name val="Arial"/>
        <scheme val="none"/>
      </font>
      <fill>
        <patternFill patternType="solid">
          <fgColor rgb="FFDEEAF6"/>
          <bgColor rgb="FFDEEAF6"/>
        </patternFill>
      </fill>
    </dxf>
    <dxf>
      <font>
        <b val="0"/>
        <i val="0"/>
        <strike val="0"/>
        <condense val="0"/>
        <extend val="0"/>
        <outline val="0"/>
        <shadow val="0"/>
        <u val="none"/>
        <vertAlign val="baseline"/>
        <sz val="10"/>
        <color theme="1"/>
        <name val="Arial"/>
        <scheme val="none"/>
      </font>
      <fill>
        <patternFill patternType="solid">
          <fgColor rgb="FFDEEAF6"/>
          <bgColor rgb="FFDEEAF6"/>
        </patternFill>
      </fill>
    </dxf>
    <dxf>
      <font>
        <b val="0"/>
        <i val="0"/>
        <strike val="0"/>
        <condense val="0"/>
        <extend val="0"/>
        <outline val="0"/>
        <shadow val="0"/>
        <u val="none"/>
        <vertAlign val="baseline"/>
        <sz val="10"/>
        <color theme="1"/>
        <name val="Arial"/>
        <scheme val="none"/>
      </font>
      <fill>
        <patternFill patternType="solid">
          <fgColor rgb="FFDEEAF6"/>
          <bgColor rgb="FFDEEAF6"/>
        </patternFill>
      </fill>
    </dxf>
    <dxf>
      <font>
        <b val="0"/>
        <i val="0"/>
        <strike val="0"/>
        <condense val="0"/>
        <extend val="0"/>
        <outline val="0"/>
        <shadow val="0"/>
        <u val="none"/>
        <vertAlign val="baseline"/>
        <sz val="10"/>
        <color theme="1"/>
        <name val="Arial"/>
        <scheme val="none"/>
      </font>
      <fill>
        <patternFill patternType="solid">
          <fgColor rgb="FFDEEAF6"/>
          <bgColor rgb="FFDEEAF6"/>
        </patternFill>
      </fill>
    </dxf>
    <dxf>
      <font>
        <b val="0"/>
        <i val="0"/>
        <strike val="0"/>
        <condense val="0"/>
        <extend val="0"/>
        <outline val="0"/>
        <shadow val="0"/>
        <u val="none"/>
        <vertAlign val="baseline"/>
        <sz val="10"/>
        <color theme="1"/>
        <name val="Arial"/>
        <scheme val="none"/>
      </font>
      <fill>
        <patternFill patternType="solid">
          <fgColor rgb="FFDEEAF6"/>
          <bgColor rgb="FFDEEAF6"/>
        </patternFill>
      </fill>
    </dxf>
    <dxf>
      <font>
        <b val="0"/>
        <i val="0"/>
        <strike val="0"/>
        <condense val="0"/>
        <extend val="0"/>
        <outline val="0"/>
        <shadow val="0"/>
        <u val="none"/>
        <vertAlign val="baseline"/>
        <sz val="10"/>
        <color theme="1"/>
        <name val="Arial"/>
        <scheme val="none"/>
      </font>
      <fill>
        <patternFill patternType="solid">
          <fgColor rgb="FFDEEAF6"/>
          <bgColor rgb="FFDEEAF6"/>
        </patternFill>
      </fill>
    </dxf>
    <dxf>
      <font>
        <b val="0"/>
        <i val="0"/>
        <strike val="0"/>
        <condense val="0"/>
        <extend val="0"/>
        <outline val="0"/>
        <shadow val="0"/>
        <u val="none"/>
        <vertAlign val="baseline"/>
        <sz val="10"/>
        <color theme="1"/>
        <name val="Arial"/>
        <scheme val="none"/>
      </font>
      <fill>
        <patternFill patternType="solid">
          <fgColor rgb="FFDEEAF6"/>
          <bgColor rgb="FFDEEAF6"/>
        </patternFill>
      </fill>
    </dxf>
    <dxf>
      <font>
        <b val="0"/>
        <i val="0"/>
        <strike val="0"/>
        <condense val="0"/>
        <extend val="0"/>
        <outline val="0"/>
        <shadow val="0"/>
        <u val="none"/>
        <vertAlign val="baseline"/>
        <sz val="10"/>
        <color theme="1"/>
        <name val="Arial"/>
        <scheme val="none"/>
      </font>
      <fill>
        <patternFill patternType="solid">
          <fgColor rgb="FFDEEAF6"/>
          <bgColor rgb="FFDEEAF6"/>
        </patternFill>
      </fill>
    </dxf>
    <dxf>
      <font>
        <b val="0"/>
        <i val="0"/>
        <strike val="0"/>
        <condense val="0"/>
        <extend val="0"/>
        <outline val="0"/>
        <shadow val="0"/>
        <u val="none"/>
        <vertAlign val="baseline"/>
        <sz val="10"/>
        <color theme="1"/>
        <name val="Arial"/>
        <scheme val="none"/>
      </font>
      <fill>
        <patternFill patternType="solid">
          <fgColor rgb="FFDEEAF6"/>
          <bgColor rgb="FFDEEAF6"/>
        </patternFill>
      </fill>
    </dxf>
    <dxf>
      <font>
        <b/>
        <i val="0"/>
        <strike val="0"/>
        <condense val="0"/>
        <extend val="0"/>
        <outline val="0"/>
        <shadow val="0"/>
        <u val="none"/>
        <vertAlign val="baseline"/>
        <sz val="11"/>
        <color theme="0"/>
        <name val="Arial"/>
        <family val="2"/>
        <scheme val="none"/>
      </font>
      <fill>
        <patternFill patternType="solid">
          <fgColor theme="8"/>
          <bgColor theme="4" tint="-0.499984740745262"/>
        </patternFill>
      </fill>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2" formatCode="0.00"/>
    </dxf>
    <dxf>
      <numFmt numFmtId="164" formatCode="&quot;$&quot;#,##0.00"/>
    </dxf>
    <dxf>
      <numFmt numFmtId="164" formatCode="&quot;$&quot;#,##0.00"/>
    </dxf>
    <dxf>
      <font>
        <sz val="22"/>
        <color theme="0"/>
      </font>
      <fill>
        <patternFill>
          <bgColor theme="3" tint="9.9948118533890809E-2"/>
        </patternFill>
      </fill>
      <border>
        <bottom style="thin">
          <color rgb="FF4F81BD"/>
        </bottom>
        <vertical/>
        <horizontal/>
      </border>
    </dxf>
    <dxf>
      <font>
        <b/>
        <i val="0"/>
        <strike val="0"/>
        <u val="none"/>
        <sz val="20"/>
        <color theme="2" tint="-9.985656300546282E-2"/>
        <name val="Calibri"/>
        <family val="2"/>
        <scheme val="none"/>
      </font>
      <fill>
        <patternFill>
          <bgColor theme="9" tint="0.79998168889431442"/>
        </patternFill>
      </fill>
      <border>
        <left style="thin">
          <color rgb="FF4F81BD"/>
        </left>
        <right style="thin">
          <color rgb="FF4F81BD"/>
        </right>
        <top style="thin">
          <color rgb="FF4F81BD"/>
        </top>
        <bottom style="thin">
          <color rgb="FF4F81BD"/>
        </bottom>
        <vertical/>
        <horizontal/>
      </border>
    </dxf>
  </dxfs>
  <tableStyles count="1" defaultTableStyle="TableStyleMedium2" defaultPivotStyle="PivotStyleLight16">
    <tableStyle name="SlicerStyleOther2 2" pivot="0" table="0" count="10" xr9:uid="{0C97AB46-E86F-421D-80DE-4893E0F56D1C}">
      <tableStyleElement type="wholeTable" dxfId="69"/>
      <tableStyleElement type="headerRow" dxfId="68"/>
    </tableStyle>
  </tableStyles>
  <colors>
    <mruColors>
      <color rgb="FFB3E0FF"/>
      <color rgb="FFFFFFFF"/>
    </mruColors>
  </colors>
  <extLst>
    <ext xmlns:x14="http://schemas.microsoft.com/office/spreadsheetml/2009/9/main" uri="{46F421CA-312F-682f-3DD2-61675219B42D}">
      <x14:dxfs count="8">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sz val="18"/>
            <color rgb="FF000000"/>
            <name val="Calibri"/>
            <family val="2"/>
            <scheme val="none"/>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Other2 2">
        <x14:slicerStyle name="SlicerStyleOther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28"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7.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8.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DASHBOARD.xlsx]Executive 1!PivotTable5</c:name>
    <c:fmtId val="9"/>
  </c:pivotSource>
  <c:chart>
    <c:title>
      <c:tx>
        <c:rich>
          <a:bodyPr rot="0" spcFirstLastPara="1" vertOverflow="ellipsis" vert="horz" wrap="square" anchor="ctr" anchorCtr="1"/>
          <a:lstStyle/>
          <a:p>
            <a:pPr algn="ctr" rtl="0">
              <a:defRPr lang="en-CA" sz="1400" b="1" i="0" u="none" strike="noStrike" kern="1200" spc="0" baseline="0">
                <a:solidFill>
                  <a:schemeClr val="tx1"/>
                </a:solidFill>
                <a:latin typeface="Calibri" panose="020F0502020204030204" pitchFamily="34" charset="0"/>
                <a:ea typeface="Calibri" panose="020F0502020204030204" pitchFamily="34" charset="0"/>
                <a:cs typeface="Calibri" panose="020F0502020204030204" pitchFamily="34" charset="0"/>
              </a:defRPr>
            </a:pPr>
            <a:r>
              <a:rPr lang="en-CA" sz="2200" b="1" i="0" u="none" strike="noStrike" kern="1200" spc="0" baseline="0">
                <a:solidFill>
                  <a:schemeClr val="accent1">
                    <a:lumMod val="50000"/>
                  </a:schemeClr>
                </a:solidFill>
                <a:latin typeface="Calibri" panose="020F0502020204030204" pitchFamily="34" charset="0"/>
                <a:ea typeface="Calibri" panose="020F0502020204030204" pitchFamily="34" charset="0"/>
                <a:cs typeface="Calibri" panose="020F0502020204030204" pitchFamily="34" charset="0"/>
              </a:rPr>
              <a:t>SALES AND PROFIT TREND </a:t>
            </a:r>
          </a:p>
        </c:rich>
      </c:tx>
      <c:layout>
        <c:manualLayout>
          <c:xMode val="edge"/>
          <c:yMode val="edge"/>
          <c:x val="0.25838250640356702"/>
          <c:y val="4.960835509138381E-2"/>
        </c:manualLayout>
      </c:layout>
      <c:overlay val="0"/>
      <c:spPr>
        <a:noFill/>
        <a:ln>
          <a:noFill/>
        </a:ln>
        <a:effectLst/>
      </c:spPr>
      <c:txPr>
        <a:bodyPr rot="0" spcFirstLastPara="1" vertOverflow="ellipsis" vert="horz" wrap="square" anchor="ctr" anchorCtr="1"/>
        <a:lstStyle/>
        <a:p>
          <a:pPr algn="ctr" rtl="0">
            <a:defRPr lang="en-CA" sz="1400" b="1" i="0" u="none" strike="noStrike" kern="1200" spc="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99192408641228"/>
          <c:y val="0.1968668407310705"/>
          <c:w val="0.6491953361599031"/>
          <c:h val="0.72617072017433848"/>
        </c:manualLayout>
      </c:layout>
      <c:lineChart>
        <c:grouping val="stacked"/>
        <c:varyColors val="0"/>
        <c:ser>
          <c:idx val="0"/>
          <c:order val="0"/>
          <c:tx>
            <c:strRef>
              <c:f>'Executive 1'!$B$3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'Executive 1'!$A$4:$A$10</c:f>
              <c:strCache>
                <c:ptCount val="6"/>
                <c:pt idx="0">
                  <c:v>Jan</c:v>
                </c:pt>
                <c:pt idx="1">
                  <c:v>Feb</c:v>
                </c:pt>
                <c:pt idx="2">
                  <c:v>Mar</c:v>
                </c:pt>
                <c:pt idx="3">
                  <c:v>Apr</c:v>
                </c:pt>
                <c:pt idx="4">
                  <c:v>May</c:v>
                </c:pt>
                <c:pt idx="5">
                  <c:v>Jun</c:v>
                </c:pt>
              </c:strCache>
            </c:strRef>
          </c:cat>
          <c:val>
            <c:numRef>
              <c:f>'Executive 1'!$B$4:$B$10</c:f>
              <c:numCache>
                <c:formatCode>"$"#,##0.00</c:formatCode>
                <c:ptCount val="6"/>
                <c:pt idx="0">
                  <c:v>264998.55000000005</c:v>
                </c:pt>
                <c:pt idx="1">
                  <c:v>325502.43999999994</c:v>
                </c:pt>
                <c:pt idx="2">
                  <c:v>265167.13000000006</c:v>
                </c:pt>
                <c:pt idx="3">
                  <c:v>384029.18999999983</c:v>
                </c:pt>
                <c:pt idx="4">
                  <c:v>290230.84999999969</c:v>
                </c:pt>
                <c:pt idx="5">
                  <c:v>351596.60999999964</c:v>
                </c:pt>
              </c:numCache>
            </c:numRef>
          </c:val>
          <c:smooth val="0"/>
          <c:extLst>
            <c:ext xmlns:c16="http://schemas.microsoft.com/office/drawing/2014/chart" uri="{C3380CC4-5D6E-409C-BE32-E72D297353CC}">
              <c16:uniqueId val="{00000000-E8AF-4686-B00A-3537F62C451C}"/>
            </c:ext>
          </c:extLst>
        </c:ser>
        <c:dLbls>
          <c:showLegendKey val="0"/>
          <c:showVal val="0"/>
          <c:showCatName val="0"/>
          <c:showSerName val="0"/>
          <c:showPercent val="0"/>
          <c:showBubbleSize val="0"/>
        </c:dLbls>
        <c:marker val="1"/>
        <c:smooth val="0"/>
        <c:axId val="1407595776"/>
        <c:axId val="1407596256"/>
      </c:lineChart>
      <c:lineChart>
        <c:grouping val="stacked"/>
        <c:varyColors val="0"/>
        <c:ser>
          <c:idx val="1"/>
          <c:order val="1"/>
          <c:tx>
            <c:strRef>
              <c:f>'Executive 1'!$C$3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'Executive 1'!$A$4:$A$10</c:f>
              <c:strCache>
                <c:ptCount val="6"/>
                <c:pt idx="0">
                  <c:v>Jan</c:v>
                </c:pt>
                <c:pt idx="1">
                  <c:v>Feb</c:v>
                </c:pt>
                <c:pt idx="2">
                  <c:v>Mar</c:v>
                </c:pt>
                <c:pt idx="3">
                  <c:v>Apr</c:v>
                </c:pt>
                <c:pt idx="4">
                  <c:v>May</c:v>
                </c:pt>
                <c:pt idx="5">
                  <c:v>Jun</c:v>
                </c:pt>
              </c:strCache>
            </c:strRef>
          </c:cat>
          <c:val>
            <c:numRef>
              <c:f>'Executive 1'!$C$4:$C$10</c:f>
              <c:numCache>
                <c:formatCode>"$"#,##0.00</c:formatCode>
                <c:ptCount val="6"/>
                <c:pt idx="0">
                  <c:v>-657.53850031999866</c:v>
                </c:pt>
                <c:pt idx="1">
                  <c:v>36266.168780320004</c:v>
                </c:pt>
                <c:pt idx="2">
                  <c:v>1881.8305867500042</c:v>
                </c:pt>
                <c:pt idx="3">
                  <c:v>50182.103101999994</c:v>
                </c:pt>
                <c:pt idx="4">
                  <c:v>61026.949158400028</c:v>
                </c:pt>
                <c:pt idx="5">
                  <c:v>66323.88661000003</c:v>
                </c:pt>
              </c:numCache>
            </c:numRef>
          </c:val>
          <c:smooth val="0"/>
          <c:extLst>
            <c:ext xmlns:c16="http://schemas.microsoft.com/office/drawing/2014/chart" uri="{C3380CC4-5D6E-409C-BE32-E72D297353CC}">
              <c16:uniqueId val="{00000001-E8AF-4686-B00A-3537F62C451C}"/>
            </c:ext>
          </c:extLst>
        </c:ser>
        <c:dLbls>
          <c:showLegendKey val="0"/>
          <c:showVal val="0"/>
          <c:showCatName val="0"/>
          <c:showSerName val="0"/>
          <c:showPercent val="0"/>
          <c:showBubbleSize val="0"/>
        </c:dLbls>
        <c:marker val="1"/>
        <c:smooth val="0"/>
        <c:axId val="1097200336"/>
        <c:axId val="1097199856"/>
      </c:lineChart>
      <c:catAx>
        <c:axId val="1407595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07596256"/>
        <c:crosses val="autoZero"/>
        <c:auto val="1"/>
        <c:lblAlgn val="ctr"/>
        <c:lblOffset val="100"/>
        <c:noMultiLvlLbl val="0"/>
      </c:catAx>
      <c:valAx>
        <c:axId val="1407596256"/>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07595776"/>
        <c:crosses val="autoZero"/>
        <c:crossBetween val="between"/>
      </c:valAx>
      <c:valAx>
        <c:axId val="1097199856"/>
        <c:scaling>
          <c:orientation val="minMax"/>
        </c:scaling>
        <c:delete val="0"/>
        <c:axPos val="r"/>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097200336"/>
        <c:crosses val="max"/>
        <c:crossBetween val="between"/>
      </c:valAx>
      <c:catAx>
        <c:axId val="1097200336"/>
        <c:scaling>
          <c:orientation val="minMax"/>
        </c:scaling>
        <c:delete val="1"/>
        <c:axPos val="b"/>
        <c:numFmt formatCode="General" sourceLinked="1"/>
        <c:majorTickMark val="out"/>
        <c:minorTickMark val="none"/>
        <c:tickLblPos val="nextTo"/>
        <c:crossAx val="109719985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DASHBOARD.xlsx]Executive 1!PivotTable3</c:name>
    <c:fmtId val="14"/>
  </c:pivotSource>
  <c:chart>
    <c:title>
      <c:tx>
        <c:rich>
          <a:bodyPr rot="0" spcFirstLastPara="1" vertOverflow="ellipsis" vert="horz" wrap="square" anchor="ctr" anchorCtr="1"/>
          <a:lstStyle/>
          <a:p>
            <a:pPr algn="ctr" rtl="0">
              <a:defRPr lang="en-CA" sz="2000" b="1" i="0" u="none" strike="noStrike" kern="1200" spc="0" baseline="0">
                <a:solidFill>
                  <a:schemeClr val="accent1">
                    <a:lumMod val="50000"/>
                  </a:schemeClr>
                </a:solidFill>
                <a:latin typeface="Calibri" panose="020F0502020204030204" pitchFamily="34" charset="0"/>
                <a:ea typeface="Calibri" panose="020F0502020204030204" pitchFamily="34" charset="0"/>
                <a:cs typeface="Calibri" panose="020F0502020204030204" pitchFamily="34" charset="0"/>
              </a:defRPr>
            </a:pPr>
            <a:r>
              <a:rPr lang="en-CA" sz="2000" b="1" i="0" u="none" strike="noStrike" kern="1200" spc="0" baseline="0">
                <a:solidFill>
                  <a:schemeClr val="accent1">
                    <a:lumMod val="50000"/>
                  </a:schemeClr>
                </a:solidFill>
                <a:latin typeface="Calibri" panose="020F0502020204030204" pitchFamily="34" charset="0"/>
                <a:ea typeface="Calibri" panose="020F0502020204030204" pitchFamily="34" charset="0"/>
                <a:cs typeface="Calibri" panose="020F0502020204030204" pitchFamily="34" charset="0"/>
              </a:rPr>
              <a:t>PERFORMANCE OF REGIONAL MANAGERS </a:t>
            </a:r>
          </a:p>
        </c:rich>
      </c:tx>
      <c:layout>
        <c:manualLayout>
          <c:xMode val="edge"/>
          <c:yMode val="edge"/>
          <c:x val="0.17220864508119058"/>
          <c:y val="1.984732824427481E-2"/>
        </c:manualLayout>
      </c:layout>
      <c:overlay val="0"/>
      <c:spPr>
        <a:noFill/>
        <a:ln>
          <a:noFill/>
        </a:ln>
        <a:effectLst/>
      </c:spPr>
      <c:txPr>
        <a:bodyPr rot="0" spcFirstLastPara="1" vertOverflow="ellipsis" vert="horz" wrap="square" anchor="ctr" anchorCtr="1"/>
        <a:lstStyle/>
        <a:p>
          <a:pPr algn="ctr" rtl="0">
            <a:defRPr lang="en-CA" sz="2000" b="1" i="0" u="none" strike="noStrike" kern="1200" spc="0" baseline="0">
              <a:solidFill>
                <a:schemeClr val="accent1">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chemeClr val="tx2">
                  <a:lumMod val="25000"/>
                  <a:lumOff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chemeClr val="tx2">
                  <a:lumMod val="25000"/>
                  <a:lumOff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4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chemeClr val="tx2">
                  <a:lumMod val="25000"/>
                  <a:lumOff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4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867160915950223"/>
          <c:y val="0.15458772615255154"/>
          <c:w val="0.63593953939473646"/>
          <c:h val="0.79582965678908468"/>
        </c:manualLayout>
      </c:layout>
      <c:barChart>
        <c:barDir val="col"/>
        <c:grouping val="stacked"/>
        <c:varyColors val="0"/>
        <c:ser>
          <c:idx val="0"/>
          <c:order val="0"/>
          <c:tx>
            <c:strRef>
              <c:f>'Executive 1'!$B$19</c:f>
              <c:strCache>
                <c:ptCount val="1"/>
                <c:pt idx="0">
                  <c:v>Sum of Sales</c:v>
                </c:pt>
              </c:strCache>
            </c:strRef>
          </c:tx>
          <c:spPr>
            <a:solidFill>
              <a:schemeClr val="tx2">
                <a:lumMod val="90000"/>
                <a:lumOff val="10000"/>
              </a:schemeClr>
            </a:solidFill>
            <a:ln>
              <a:noFill/>
            </a:ln>
            <a:effectLst/>
          </c:spPr>
          <c:invertIfNegative val="0"/>
          <c:cat>
            <c:strRef>
              <c:f>'Executive 1'!$A$20:$A$24</c:f>
              <c:strCache>
                <c:ptCount val="4"/>
                <c:pt idx="0">
                  <c:v>Chris</c:v>
                </c:pt>
                <c:pt idx="1">
                  <c:v>Erin</c:v>
                </c:pt>
                <c:pt idx="2">
                  <c:v>Sam</c:v>
                </c:pt>
                <c:pt idx="3">
                  <c:v>William.</c:v>
                </c:pt>
              </c:strCache>
            </c:strRef>
          </c:cat>
          <c:val>
            <c:numRef>
              <c:f>'Executive 1'!$B$20:$B$24</c:f>
              <c:numCache>
                <c:formatCode>"$"#,##0.00</c:formatCode>
                <c:ptCount val="4"/>
                <c:pt idx="0">
                  <c:v>729714.9299999997</c:v>
                </c:pt>
                <c:pt idx="1">
                  <c:v>410095.33999999985</c:v>
                </c:pt>
                <c:pt idx="2">
                  <c:v>376155.62000000023</c:v>
                </c:pt>
                <c:pt idx="3">
                  <c:v>365558.87999999983</c:v>
                </c:pt>
              </c:numCache>
            </c:numRef>
          </c:val>
          <c:extLst>
            <c:ext xmlns:c16="http://schemas.microsoft.com/office/drawing/2014/chart" uri="{C3380CC4-5D6E-409C-BE32-E72D297353CC}">
              <c16:uniqueId val="{00000000-D45B-4617-AC97-A064E20D31C6}"/>
            </c:ext>
          </c:extLst>
        </c:ser>
        <c:ser>
          <c:idx val="1"/>
          <c:order val="1"/>
          <c:tx>
            <c:strRef>
              <c:f>'Executive 1'!$C$19</c:f>
              <c:strCache>
                <c:ptCount val="1"/>
                <c:pt idx="0">
                  <c:v>Sum of Profit</c:v>
                </c:pt>
              </c:strCache>
            </c:strRef>
          </c:tx>
          <c:spPr>
            <a:gradFill>
              <a:gsLst>
                <a:gs pos="0">
                  <a:schemeClr val="tx2">
                    <a:lumMod val="25000"/>
                    <a:lumOff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invertIfNegative val="0"/>
          <c:cat>
            <c:strRef>
              <c:f>'Executive 1'!$A$20:$A$24</c:f>
              <c:strCache>
                <c:ptCount val="4"/>
                <c:pt idx="0">
                  <c:v>Chris</c:v>
                </c:pt>
                <c:pt idx="1">
                  <c:v>Erin</c:v>
                </c:pt>
                <c:pt idx="2">
                  <c:v>Sam</c:v>
                </c:pt>
                <c:pt idx="3">
                  <c:v>William.</c:v>
                </c:pt>
              </c:strCache>
            </c:strRef>
          </c:cat>
          <c:val>
            <c:numRef>
              <c:f>'Executive 1'!$C$20:$C$24</c:f>
              <c:numCache>
                <c:formatCode>"$"#,##0.00</c:formatCode>
                <c:ptCount val="4"/>
                <c:pt idx="0">
                  <c:v>87409.653615600095</c:v>
                </c:pt>
                <c:pt idx="1">
                  <c:v>48761.706514999991</c:v>
                </c:pt>
                <c:pt idx="2">
                  <c:v>35696.959747750006</c:v>
                </c:pt>
                <c:pt idx="3">
                  <c:v>43155.079858800011</c:v>
                </c:pt>
              </c:numCache>
            </c:numRef>
          </c:val>
          <c:extLst>
            <c:ext xmlns:c16="http://schemas.microsoft.com/office/drawing/2014/chart" uri="{C3380CC4-5D6E-409C-BE32-E72D297353CC}">
              <c16:uniqueId val="{00000001-D45B-4617-AC97-A064E20D31C6}"/>
            </c:ext>
          </c:extLst>
        </c:ser>
        <c:dLbls>
          <c:showLegendKey val="0"/>
          <c:showVal val="0"/>
          <c:showCatName val="0"/>
          <c:showSerName val="0"/>
          <c:showPercent val="0"/>
          <c:showBubbleSize val="0"/>
        </c:dLbls>
        <c:gapWidth val="50"/>
        <c:overlap val="100"/>
        <c:axId val="280775216"/>
        <c:axId val="280773296"/>
      </c:barChart>
      <c:catAx>
        <c:axId val="280775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4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80773296"/>
        <c:crosses val="autoZero"/>
        <c:auto val="1"/>
        <c:lblAlgn val="ctr"/>
        <c:lblOffset val="100"/>
        <c:noMultiLvlLbl val="0"/>
      </c:catAx>
      <c:valAx>
        <c:axId val="280773296"/>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4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80775216"/>
        <c:crosses val="autoZero"/>
        <c:crossBetween val="between"/>
      </c:valAx>
      <c:spPr>
        <a:noFill/>
        <a:ln>
          <a:noFill/>
        </a:ln>
        <a:effectLst/>
      </c:spPr>
    </c:plotArea>
    <c:legend>
      <c:legendPos val="r"/>
      <c:layout>
        <c:manualLayout>
          <c:xMode val="edge"/>
          <c:yMode val="edge"/>
          <c:x val="0.77176087169601726"/>
          <c:y val="0.18616180801827253"/>
          <c:w val="0.19919348515045579"/>
          <c:h val="6.998160726092445E-2"/>
        </c:manualLayout>
      </c:layout>
      <c:overlay val="0"/>
      <c:spPr>
        <a:noFill/>
        <a:ln>
          <a:noFill/>
        </a:ln>
        <a:effectLst/>
      </c:spPr>
      <c:txPr>
        <a:bodyPr rot="0" spcFirstLastPara="1" vertOverflow="ellipsis" vert="horz" wrap="square" anchor="ctr" anchorCtr="1"/>
        <a:lstStyle/>
        <a:p>
          <a:pPr>
            <a:defRPr lang="en-US" sz="14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50000"/>
        </a:schemeClr>
      </a:solidFill>
      <a:round/>
    </a:ln>
    <a:effectLst/>
  </c:spPr>
  <c:txPr>
    <a:bodyPr/>
    <a:lstStyle/>
    <a:p>
      <a:pPr algn="ctr">
        <a:defRPr lang="en-US" sz="14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DASHBOARD.xlsx]CustomerOrderingTrend!PivotTable3</c:name>
    <c:fmtId val="8"/>
  </c:pivotSource>
  <c:chart>
    <c:title>
      <c:tx>
        <c:rich>
          <a:bodyPr rot="0" spcFirstLastPara="1" vertOverflow="ellipsis" vert="horz" wrap="square" anchor="ctr" anchorCtr="1"/>
          <a:lstStyle/>
          <a:p>
            <a:pPr algn="ctr" rtl="0">
              <a:defRPr lang="en-CA" sz="2200" b="1" i="0" u="none" strike="noStrike" kern="1200" spc="0" baseline="0">
                <a:solidFill>
                  <a:schemeClr val="accent1">
                    <a:lumMod val="50000"/>
                  </a:schemeClr>
                </a:solidFill>
                <a:latin typeface="Calibri" panose="020F0502020204030204" pitchFamily="34" charset="0"/>
                <a:ea typeface="Calibri" panose="020F0502020204030204" pitchFamily="34" charset="0"/>
                <a:cs typeface="Calibri" panose="020F0502020204030204" pitchFamily="34" charset="0"/>
              </a:defRPr>
            </a:pPr>
            <a:r>
              <a:rPr lang="en-CA" sz="2200" b="1" i="0" u="none" strike="noStrike" kern="1200" spc="0" baseline="0">
                <a:solidFill>
                  <a:schemeClr val="accent1">
                    <a:lumMod val="50000"/>
                  </a:schemeClr>
                </a:solidFill>
                <a:latin typeface="Calibri" panose="020F0502020204030204" pitchFamily="34" charset="0"/>
                <a:ea typeface="Calibri" panose="020F0502020204030204" pitchFamily="34" charset="0"/>
                <a:cs typeface="Calibri" panose="020F0502020204030204" pitchFamily="34" charset="0"/>
              </a:rPr>
              <a:t>CUSTUMER ORDERING TREND</a:t>
            </a:r>
          </a:p>
        </c:rich>
      </c:tx>
      <c:layout>
        <c:manualLayout>
          <c:xMode val="edge"/>
          <c:yMode val="edge"/>
          <c:x val="0.25834636182525378"/>
          <c:y val="5.5248618784530384E-2"/>
        </c:manualLayout>
      </c:layout>
      <c:overlay val="0"/>
      <c:spPr>
        <a:noFill/>
        <a:ln>
          <a:noFill/>
        </a:ln>
        <a:effectLst/>
      </c:spPr>
      <c:txPr>
        <a:bodyPr rot="0" spcFirstLastPara="1" vertOverflow="ellipsis" vert="horz" wrap="square" anchor="ctr" anchorCtr="1"/>
        <a:lstStyle/>
        <a:p>
          <a:pPr algn="ctr" rtl="0">
            <a:defRPr lang="en-CA" sz="2200" b="1" i="0" u="none" strike="noStrike" kern="1200" spc="0" baseline="0">
              <a:solidFill>
                <a:schemeClr val="accent1">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4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CustomerOrderingTrend!$B$3</c:f>
              <c:strCache>
                <c:ptCount val="1"/>
                <c:pt idx="0">
                  <c:v>Total</c:v>
                </c:pt>
              </c:strCache>
            </c:strRef>
          </c:tx>
          <c:spPr>
            <a:ln w="28575" cap="rnd">
              <a:solidFill>
                <a:schemeClr val="accent1"/>
              </a:solidFill>
              <a:round/>
            </a:ln>
            <a:effectLst/>
          </c:spPr>
          <c:marker>
            <c:symbol val="none"/>
          </c:marker>
          <c:cat>
            <c:strRef>
              <c:f>CustomerOrderingTrend!$A$4:$A$10</c:f>
              <c:strCache>
                <c:ptCount val="6"/>
                <c:pt idx="0">
                  <c:v>Jan</c:v>
                </c:pt>
                <c:pt idx="1">
                  <c:v>Feb</c:v>
                </c:pt>
                <c:pt idx="2">
                  <c:v>Mar</c:v>
                </c:pt>
                <c:pt idx="3">
                  <c:v>Apr</c:v>
                </c:pt>
                <c:pt idx="4">
                  <c:v>May</c:v>
                </c:pt>
                <c:pt idx="5">
                  <c:v>Jun</c:v>
                </c:pt>
              </c:strCache>
            </c:strRef>
          </c:cat>
          <c:val>
            <c:numRef>
              <c:f>CustomerOrderingTrend!$B$4:$B$10</c:f>
              <c:numCache>
                <c:formatCode>General</c:formatCode>
                <c:ptCount val="6"/>
                <c:pt idx="0">
                  <c:v>366</c:v>
                </c:pt>
                <c:pt idx="1">
                  <c:v>313</c:v>
                </c:pt>
                <c:pt idx="2">
                  <c:v>326</c:v>
                </c:pt>
                <c:pt idx="3">
                  <c:v>318</c:v>
                </c:pt>
                <c:pt idx="4">
                  <c:v>308</c:v>
                </c:pt>
                <c:pt idx="5">
                  <c:v>305</c:v>
                </c:pt>
              </c:numCache>
            </c:numRef>
          </c:val>
          <c:smooth val="0"/>
          <c:extLst>
            <c:ext xmlns:c16="http://schemas.microsoft.com/office/drawing/2014/chart" uri="{C3380CC4-5D6E-409C-BE32-E72D297353CC}">
              <c16:uniqueId val="{00000000-FCBA-4161-838B-FBFC19B2B4A2}"/>
            </c:ext>
          </c:extLst>
        </c:ser>
        <c:dLbls>
          <c:showLegendKey val="0"/>
          <c:showVal val="0"/>
          <c:showCatName val="0"/>
          <c:showSerName val="0"/>
          <c:showPercent val="0"/>
          <c:showBubbleSize val="0"/>
        </c:dLbls>
        <c:smooth val="0"/>
        <c:axId val="619647264"/>
        <c:axId val="619647744"/>
      </c:lineChart>
      <c:catAx>
        <c:axId val="61964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4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19647744"/>
        <c:crosses val="autoZero"/>
        <c:auto val="1"/>
        <c:lblAlgn val="ctr"/>
        <c:lblOffset val="100"/>
        <c:noMultiLvlLbl val="0"/>
      </c:catAx>
      <c:valAx>
        <c:axId val="6196477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4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1964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lgn="ctr">
        <a:defRPr lang="en-US" sz="14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[US SUPERSTORE DASHBOARD.xlsx]Executive 1!PivotTable1</c:name>
    <c:fmtId val="25"/>
  </c:pivotSource>
  <c:chart>
    <c:title>
      <c:tx>
        <c:rich>
          <a:bodyPr rot="0" spcFirstLastPara="1" vertOverflow="ellipsis" vert="horz" wrap="square" anchor="ctr" anchorCtr="1"/>
          <a:lstStyle/>
          <a:p>
            <a:pPr>
              <a:defRPr lang="en-US" sz="1680" b="0" i="0" u="none" strike="noStrike" kern="1200" spc="0" baseline="0">
                <a:solidFill>
                  <a:schemeClr val="tx1"/>
                </a:solidFill>
                <a:latin typeface="Calibri" panose="020F0502020204030204" pitchFamily="34" charset="0"/>
                <a:ea typeface="Calibri" panose="020F0502020204030204" pitchFamily="34" charset="0"/>
                <a:cs typeface="Calibri" panose="020F0502020204030204" pitchFamily="34" charset="0"/>
              </a:defRPr>
            </a:pPr>
            <a:r>
              <a:rPr lang="en-CA" sz="2200" b="1">
                <a:solidFill>
                  <a:schemeClr val="accent1">
                    <a:lumMod val="50000"/>
                  </a:schemeClr>
                </a:solidFill>
              </a:rPr>
              <a:t>SHIPPING PRIORITY</a:t>
            </a:r>
            <a:r>
              <a:rPr lang="en-CA" sz="2200" b="1" baseline="0">
                <a:solidFill>
                  <a:schemeClr val="accent1">
                    <a:lumMod val="50000"/>
                  </a:schemeClr>
                </a:solidFill>
              </a:rPr>
              <a:t> SHARE</a:t>
            </a:r>
            <a:endParaRPr lang="en-CA" sz="2200" b="1">
              <a:solidFill>
                <a:schemeClr val="accent1">
                  <a:lumMod val="50000"/>
                </a:schemeClr>
              </a:solidFill>
            </a:endParaRPr>
          </a:p>
          <a:p>
            <a:pPr>
              <a:defRPr/>
            </a:pPr>
            <a:endParaRPr lang="en-CA" sz="2200" b="1">
              <a:solidFill>
                <a:schemeClr val="accent1">
                  <a:lumMod val="50000"/>
                </a:schemeClr>
              </a:solidFill>
            </a:endParaRPr>
          </a:p>
          <a:p>
            <a:pPr>
              <a:defRPr/>
            </a:pPr>
            <a:endParaRPr lang="en-US" sz="2200"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lang="en-US" sz="1680" b="0" i="0" u="none" strike="noStrike" kern="1200" spc="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4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244321779365206"/>
          <c:y val="0.19584098862642169"/>
          <c:w val="0.82459907460021109"/>
          <c:h val="0.67695246427529887"/>
        </c:manualLayout>
      </c:layout>
      <c:barChart>
        <c:barDir val="bar"/>
        <c:grouping val="clustered"/>
        <c:varyColors val="0"/>
        <c:ser>
          <c:idx val="0"/>
          <c:order val="0"/>
          <c:tx>
            <c:strRef>
              <c:f>'Executive 1'!$N$30</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anchor="ctr" anchorCtr="1"/>
              <a:lstStyle/>
              <a:p>
                <a:pPr>
                  <a:defRPr lang="en-US" sz="14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'Executive 1'!$M$31:$M$34</c:f>
              <c:strCache>
                <c:ptCount val="3"/>
                <c:pt idx="0">
                  <c:v>Express Air</c:v>
                </c:pt>
                <c:pt idx="1">
                  <c:v>Delivery Truck</c:v>
                </c:pt>
                <c:pt idx="2">
                  <c:v>Regular Air</c:v>
                </c:pt>
              </c:strCache>
            </c:strRef>
          </c:cat>
          <c:val>
            <c:numRef>
              <c:f>'Executive 1'!$N$31:$N$34</c:f>
              <c:numCache>
                <c:formatCode>General</c:formatCode>
                <c:ptCount val="3"/>
                <c:pt idx="0">
                  <c:v>238</c:v>
                </c:pt>
                <c:pt idx="1">
                  <c:v>270</c:v>
                </c:pt>
                <c:pt idx="2">
                  <c:v>1428</c:v>
                </c:pt>
              </c:numCache>
            </c:numRef>
          </c:val>
          <c:extLst>
            <c:ext xmlns:c16="http://schemas.microsoft.com/office/drawing/2014/chart" uri="{C3380CC4-5D6E-409C-BE32-E72D297353CC}">
              <c16:uniqueId val="{00000000-084A-4805-8C02-56533E7D62BF}"/>
            </c:ext>
          </c:extLst>
        </c:ser>
        <c:dLbls>
          <c:showLegendKey val="0"/>
          <c:showVal val="0"/>
          <c:showCatName val="0"/>
          <c:showSerName val="0"/>
          <c:showPercent val="0"/>
          <c:showBubbleSize val="0"/>
        </c:dLbls>
        <c:gapWidth val="150"/>
        <c:axId val="1336051039"/>
        <c:axId val="1336051999"/>
      </c:barChart>
      <c:valAx>
        <c:axId val="1336051999"/>
        <c:scaling>
          <c:orientation val="minMax"/>
          <c:max val="1600"/>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14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336051039"/>
        <c:crosses val="autoZero"/>
        <c:crossBetween val="between"/>
      </c:valAx>
      <c:catAx>
        <c:axId val="133605103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4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336051999"/>
        <c:crosses val="autoZero"/>
        <c:auto val="1"/>
        <c:lblAlgn val="ctr"/>
        <c:lblOffset val="100"/>
        <c:noMultiLvlLbl val="0"/>
      </c:cat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50000"/>
        </a:schemeClr>
      </a:solidFill>
      <a:round/>
    </a:ln>
    <a:effectLst/>
  </c:spPr>
  <c:txPr>
    <a:bodyPr/>
    <a:lstStyle/>
    <a:p>
      <a:pPr algn="ctr">
        <a:defRPr lang="en-US" sz="14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[US SUPERSTORE DASHBOARD.xlsx]SalesOverMonth!PivotTable9</c:name>
    <c:fmtId val="48"/>
  </c:pivotSource>
  <c:chart>
    <c:title>
      <c:tx>
        <c:rich>
          <a:bodyPr rot="0" spcFirstLastPara="1" vertOverflow="ellipsis" vert="horz" wrap="square" anchor="ctr" anchorCtr="1"/>
          <a:lstStyle/>
          <a:p>
            <a:pPr algn="l" rtl="0">
              <a:defRPr lang="en-CA" sz="2400" b="1" i="0" u="none" strike="noStrike" kern="1200" cap="none" spc="0" baseline="0">
                <a:ln w="0"/>
                <a:solidFill>
                  <a:sysClr val="windowText" lastClr="000000"/>
                </a:solidFill>
                <a:effectLst>
                  <a:outerShdw blurRad="38100" dist="19050" dir="2700000" algn="tl" rotWithShape="0">
                    <a:sysClr val="windowText" lastClr="000000">
                      <a:alpha val="40000"/>
                    </a:sysClr>
                  </a:outerShdw>
                </a:effectLst>
                <a:latin typeface="Calibri" panose="020F0502020204030204" pitchFamily="34" charset="0"/>
                <a:ea typeface="Calibri" panose="020F0502020204030204" pitchFamily="34" charset="0"/>
                <a:cs typeface="Calibri" panose="020F0502020204030204" pitchFamily="34" charset="0"/>
              </a:defRPr>
            </a:pPr>
            <a:r>
              <a:rPr lang="en-CA" sz="2200" b="1" i="0" u="none" strike="noStrike" kern="1200" cap="none" spc="0" baseline="0">
                <a:ln w="0"/>
                <a:solidFill>
                  <a:schemeClr val="accent1">
                    <a:lumMod val="50000"/>
                  </a:schemeClr>
                </a:solidFill>
                <a:effectLst>
                  <a:outerShdw blurRad="38100" dist="19050" dir="2700000" algn="tl" rotWithShape="0">
                    <a:sysClr val="windowText" lastClr="000000">
                      <a:alpha val="40000"/>
                    </a:sysClr>
                  </a:outerShdw>
                </a:effectLst>
                <a:latin typeface="Calibri" panose="020F0502020204030204" pitchFamily="34" charset="0"/>
                <a:ea typeface="Calibri" panose="020F0502020204030204" pitchFamily="34" charset="0"/>
                <a:cs typeface="Calibri" panose="020F0502020204030204" pitchFamily="34" charset="0"/>
              </a:rPr>
              <a:t>TOTAL SALES TREND </a:t>
            </a:r>
          </a:p>
        </c:rich>
      </c:tx>
      <c:overlay val="0"/>
      <c:spPr>
        <a:solidFill>
          <a:schemeClr val="bg1"/>
        </a:solidFill>
        <a:ln>
          <a:noFill/>
        </a:ln>
        <a:effectLst/>
      </c:spPr>
      <c:txPr>
        <a:bodyPr rot="0" spcFirstLastPara="1" vertOverflow="ellipsis" vert="horz" wrap="square" anchor="ctr" anchorCtr="1"/>
        <a:lstStyle/>
        <a:p>
          <a:pPr algn="l" rtl="0">
            <a:defRPr lang="en-CA" sz="2400" b="1" i="0" u="none" strike="noStrike" kern="1200" cap="none" spc="0" baseline="0">
              <a:ln w="0"/>
              <a:solidFill>
                <a:sysClr val="windowText" lastClr="000000"/>
              </a:solidFill>
              <a:effectLst>
                <a:outerShdw blurRad="38100" dist="19050" dir="2700000" algn="tl" rotWithShape="0">
                  <a:sysClr val="windowText" lastClr="000000">
                    <a:alpha val="40000"/>
                  </a:sysClr>
                </a:outerShdw>
              </a:effectLst>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accent1">
                <a:lumMod val="20000"/>
                <a:lumOff val="80000"/>
              </a:schemeClr>
            </a:bgClr>
          </a:pattFill>
          <a:ln w="28575" cap="rnd">
            <a:solidFill>
              <a:schemeClr val="accent1"/>
            </a:solidFill>
            <a:round/>
          </a:ln>
          <a:effectLst/>
        </c:spPr>
        <c:marker>
          <c:symbol val="circle"/>
          <c:size val="6"/>
          <c:spPr>
            <a:solidFill>
              <a:schemeClr val="accent1"/>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accent1">
                <a:lumMod val="20000"/>
                <a:lumOff val="80000"/>
              </a:schemeClr>
            </a:bgClr>
          </a:pattFill>
          <a:ln w="28575" cap="rnd">
            <a:solidFill>
              <a:schemeClr val="accent1"/>
            </a:solidFill>
            <a:round/>
          </a:ln>
          <a:effectLst/>
        </c:spPr>
        <c:marker>
          <c:symbol val="circle"/>
          <c:size val="6"/>
          <c:spPr>
            <a:solidFill>
              <a:schemeClr val="accent1"/>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6"/>
          <c:spPr>
            <a:solidFill>
              <a:schemeClr val="tx2">
                <a:lumMod val="90000"/>
                <a:lumOff val="10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087340348279248E-2"/>
          <c:y val="0.10518129921259843"/>
          <c:w val="0.85934724036272714"/>
          <c:h val="0.78930885826771657"/>
        </c:manualLayout>
      </c:layout>
      <c:lineChart>
        <c:grouping val="standard"/>
        <c:varyColors val="0"/>
        <c:ser>
          <c:idx val="0"/>
          <c:order val="0"/>
          <c:tx>
            <c:strRef>
              <c:f>SalesOverMonth!$B$4</c:f>
              <c:strCache>
                <c:ptCount val="1"/>
                <c:pt idx="0">
                  <c:v>Total</c:v>
                </c:pt>
              </c:strCache>
            </c:strRef>
          </c:tx>
          <c:spPr>
            <a:ln w="28575" cap="rnd">
              <a:solidFill>
                <a:schemeClr val="accent1"/>
              </a:solidFill>
              <a:round/>
            </a:ln>
            <a:effectLst/>
          </c:spPr>
          <c:marker>
            <c:symbol val="circle"/>
            <c:size val="6"/>
            <c:spPr>
              <a:solidFill>
                <a:schemeClr val="tx2">
                  <a:lumMod val="90000"/>
                  <a:lumOff val="10000"/>
                </a:schemeClr>
              </a:solidFill>
              <a:ln w="9525">
                <a:solidFill>
                  <a:schemeClr val="l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SalesOverMonth!$A$5:$A$11</c:f>
              <c:strCache>
                <c:ptCount val="6"/>
                <c:pt idx="0">
                  <c:v>Jan</c:v>
                </c:pt>
                <c:pt idx="1">
                  <c:v>Feb</c:v>
                </c:pt>
                <c:pt idx="2">
                  <c:v>Mar</c:v>
                </c:pt>
                <c:pt idx="3">
                  <c:v>Apr</c:v>
                </c:pt>
                <c:pt idx="4">
                  <c:v>May</c:v>
                </c:pt>
                <c:pt idx="5">
                  <c:v>Jun</c:v>
                </c:pt>
              </c:strCache>
            </c:strRef>
          </c:cat>
          <c:val>
            <c:numRef>
              <c:f>SalesOverMonth!$B$5:$B$11</c:f>
              <c:numCache>
                <c:formatCode>"$"#,##0.00</c:formatCode>
                <c:ptCount val="6"/>
                <c:pt idx="0">
                  <c:v>264998.55000000005</c:v>
                </c:pt>
                <c:pt idx="1">
                  <c:v>325502.43999999994</c:v>
                </c:pt>
                <c:pt idx="2">
                  <c:v>265167.13000000006</c:v>
                </c:pt>
                <c:pt idx="3">
                  <c:v>384029.18999999983</c:v>
                </c:pt>
                <c:pt idx="4">
                  <c:v>290230.84999999969</c:v>
                </c:pt>
                <c:pt idx="5">
                  <c:v>351596.60999999964</c:v>
                </c:pt>
              </c:numCache>
            </c:numRef>
          </c:val>
          <c:smooth val="1"/>
          <c:extLst>
            <c:ext xmlns:c16="http://schemas.microsoft.com/office/drawing/2014/chart" uri="{C3380CC4-5D6E-409C-BE32-E72D297353CC}">
              <c16:uniqueId val="{00000000-EBB2-4495-9E12-571C24E0B5FB}"/>
            </c:ext>
          </c:extLst>
        </c:ser>
        <c:dLbls>
          <c:showLegendKey val="0"/>
          <c:showVal val="1"/>
          <c:showCatName val="0"/>
          <c:showSerName val="0"/>
          <c:showPercent val="0"/>
          <c:showBubbleSize val="0"/>
        </c:dLbls>
        <c:marker val="1"/>
        <c:smooth val="0"/>
        <c:axId val="954250879"/>
        <c:axId val="954253279"/>
      </c:lineChart>
      <c:catAx>
        <c:axId val="954250879"/>
        <c:scaling>
          <c:orientation val="minMax"/>
        </c:scaling>
        <c:delete val="0"/>
        <c:axPos val="b"/>
        <c:numFmt formatCode="General" sourceLinked="1"/>
        <c:majorTickMark val="out"/>
        <c:minorTickMark val="out"/>
        <c:tickLblPos val="nextTo"/>
        <c:spPr>
          <a:noFill/>
          <a:ln>
            <a:noFill/>
          </a:ln>
          <a:effectLst/>
        </c:spPr>
        <c:txPr>
          <a:bodyPr rot="-60000000" spcFirstLastPara="1" vertOverflow="ellipsis" vert="horz" wrap="square" anchor="ctr" anchorCtr="1"/>
          <a:lstStyle/>
          <a:p>
            <a:pPr algn="ctr">
              <a:defRPr lang="en-US" sz="1400" b="0" i="0" u="none" strike="noStrike" kern="1200" cap="none" spc="0" normalizeH="0" baseline="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defRPr>
            </a:pPr>
            <a:endParaRPr lang="en-US"/>
          </a:p>
        </c:txPr>
        <c:crossAx val="954253279"/>
        <c:crosses val="autoZero"/>
        <c:auto val="1"/>
        <c:lblAlgn val="ctr"/>
        <c:lblOffset val="100"/>
        <c:noMultiLvlLbl val="0"/>
      </c:catAx>
      <c:valAx>
        <c:axId val="954253279"/>
        <c:scaling>
          <c:orientation val="minMax"/>
          <c:min val="40000"/>
        </c:scaling>
        <c:delete val="0"/>
        <c:axPos val="l"/>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lgn="ctr">
              <a:defRPr lang="en-US" sz="1400" b="0" i="0" u="none" strike="noStrike" kern="1200" cap="none" spc="0" baseline="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defRPr>
            </a:pPr>
            <a:endParaRPr lang="en-US"/>
          </a:p>
        </c:txPr>
        <c:crossAx val="954250879"/>
        <c:crosses val="autoZero"/>
        <c:crossBetween val="between"/>
      </c:valAx>
      <c:spPr>
        <a:noFill/>
        <a:ln>
          <a:noFill/>
        </a:ln>
        <a:effectLst/>
      </c:spPr>
    </c:plotArea>
    <c:plotVisOnly val="1"/>
    <c:dispBlanksAs val="zero"/>
    <c:showDLblsOverMax val="0"/>
    <c:extLst/>
  </c:chart>
  <c:spPr>
    <a:solidFill>
      <a:schemeClr val="bg1"/>
    </a:solidFill>
    <a:ln w="9525" cap="flat" cmpd="sng" algn="ctr">
      <a:solidFill>
        <a:schemeClr val="accent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[US SUPERSTORE DASHBOARD.xlsx]SalesOverCustomerSegment!PivotTable11</c:name>
    <c:fmtId val="25"/>
  </c:pivotSource>
  <c:chart>
    <c:title>
      <c:tx>
        <c:rich>
          <a:bodyPr rot="0" spcFirstLastPara="1" vertOverflow="ellipsis" vert="horz" wrap="square" anchor="ctr" anchorCtr="1"/>
          <a:lstStyle/>
          <a:p>
            <a:pPr algn="ctr" rtl="0">
              <a:defRPr lang="en-US" sz="2200" b="1" i="0" u="none" strike="noStrike" kern="1200" cap="none" spc="0" baseline="0">
                <a:ln w="0"/>
                <a:solidFill>
                  <a:schemeClr val="accent1">
                    <a:lumMod val="50000"/>
                  </a:schemeClr>
                </a:solidFill>
                <a:effectLst>
                  <a:outerShdw blurRad="38100" dist="19050" dir="2700000" algn="tl" rotWithShape="0">
                    <a:sysClr val="windowText" lastClr="000000">
                      <a:alpha val="40000"/>
                    </a:sysClr>
                  </a:outerShdw>
                </a:effectLst>
                <a:latin typeface="Calibri" panose="020F0502020204030204" pitchFamily="34" charset="0"/>
                <a:ea typeface="Calibri" panose="020F0502020204030204" pitchFamily="34" charset="0"/>
                <a:cs typeface="Calibri" panose="020F0502020204030204" pitchFamily="34" charset="0"/>
              </a:defRPr>
            </a:pPr>
            <a:r>
              <a:rPr lang="en-US" sz="2200" b="1" i="0" u="none" strike="noStrike" kern="1200" cap="none" spc="0" baseline="0">
                <a:ln w="0"/>
                <a:solidFill>
                  <a:schemeClr val="accent1">
                    <a:lumMod val="50000"/>
                  </a:schemeClr>
                </a:solidFill>
                <a:effectLst>
                  <a:outerShdw blurRad="38100" dist="19050" dir="2700000" algn="tl" rotWithShape="0">
                    <a:sysClr val="windowText" lastClr="000000">
                      <a:alpha val="40000"/>
                    </a:sysClr>
                  </a:outerShdw>
                </a:effectLst>
                <a:latin typeface="Calibri" panose="020F0502020204030204" pitchFamily="34" charset="0"/>
                <a:ea typeface="Calibri" panose="020F0502020204030204" pitchFamily="34" charset="0"/>
                <a:cs typeface="Calibri" panose="020F0502020204030204" pitchFamily="34" charset="0"/>
              </a:rPr>
              <a:t>CUSTOMER SEGMENT</a:t>
            </a:r>
          </a:p>
        </c:rich>
      </c:tx>
      <c:overlay val="0"/>
      <c:spPr>
        <a:noFill/>
        <a:ln>
          <a:noFill/>
        </a:ln>
        <a:effectLst/>
      </c:spPr>
      <c:txPr>
        <a:bodyPr rot="0" spcFirstLastPara="1" vertOverflow="ellipsis" vert="horz" wrap="square" anchor="ctr" anchorCtr="1"/>
        <a:lstStyle/>
        <a:p>
          <a:pPr algn="ctr" rtl="0">
            <a:defRPr lang="en-US" sz="2200" b="1" i="0" u="none" strike="noStrike" kern="1200" cap="none" spc="0" baseline="0">
              <a:ln w="0"/>
              <a:solidFill>
                <a:schemeClr val="accent1">
                  <a:lumMod val="50000"/>
                </a:schemeClr>
              </a:solidFill>
              <a:effectLst>
                <a:outerShdw blurRad="38100" dist="19050" dir="2700000" algn="tl" rotWithShape="0">
                  <a:sysClr val="windowText" lastClr="000000">
                    <a:alpha val="40000"/>
                  </a:sysClr>
                </a:outerShdw>
              </a:effectLst>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hade val="58000"/>
            </a:schemeClr>
          </a:solidFill>
          <a:ln w="25400">
            <a:solidFill>
              <a:schemeClr val="lt1"/>
            </a:solidFill>
          </a:ln>
          <a:effectLst/>
          <a:sp3d contourW="25400">
            <a:contourClr>
              <a:schemeClr val="lt1"/>
            </a:contourClr>
          </a:sp3d>
        </c:spPr>
      </c:pivotFmt>
      <c:pivotFmt>
        <c:idx val="8"/>
        <c:spPr>
          <a:solidFill>
            <a:schemeClr val="accent1">
              <a:shade val="86000"/>
            </a:schemeClr>
          </a:solidFill>
          <a:ln w="25400">
            <a:solidFill>
              <a:schemeClr val="lt1"/>
            </a:solidFill>
          </a:ln>
          <a:effectLst/>
          <a:sp3d contourW="25400">
            <a:contourClr>
              <a:schemeClr val="lt1"/>
            </a:contourClr>
          </a:sp3d>
        </c:spPr>
      </c:pivotFmt>
      <c:pivotFmt>
        <c:idx val="9"/>
        <c:spPr>
          <a:solidFill>
            <a:schemeClr val="accent1">
              <a:tint val="86000"/>
            </a:schemeClr>
          </a:solidFill>
          <a:ln w="25400">
            <a:solidFill>
              <a:schemeClr val="lt1"/>
            </a:solidFill>
          </a:ln>
          <a:effectLst/>
          <a:sp3d contourW="25400">
            <a:contourClr>
              <a:schemeClr val="lt1"/>
            </a:contourClr>
          </a:sp3d>
        </c:spPr>
      </c:pivotFmt>
      <c:pivotFmt>
        <c:idx val="10"/>
        <c:spPr>
          <a:solidFill>
            <a:schemeClr val="accent1">
              <a:tint val="58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8838540343747352E-2"/>
          <c:y val="0.12296689855515631"/>
          <c:w val="0.82881347896029123"/>
          <c:h val="0.78503153428636951"/>
        </c:manualLayout>
      </c:layout>
      <c:pie3DChart>
        <c:varyColors val="1"/>
        <c:ser>
          <c:idx val="0"/>
          <c:order val="0"/>
          <c:tx>
            <c:strRef>
              <c:f>SalesOverCustomerSegment!$B$3</c:f>
              <c:strCache>
                <c:ptCount val="1"/>
                <c:pt idx="0">
                  <c:v>Total</c:v>
                </c:pt>
              </c:strCache>
            </c:strRef>
          </c:tx>
          <c:dPt>
            <c:idx val="0"/>
            <c:bubble3D val="0"/>
            <c:spPr>
              <a:solidFill>
                <a:schemeClr val="accent1">
                  <a:shade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C497-40A5-884C-B65A6895E666}"/>
              </c:ext>
            </c:extLst>
          </c:dPt>
          <c:dPt>
            <c:idx val="1"/>
            <c:bubble3D val="0"/>
            <c:spPr>
              <a:solidFill>
                <a:schemeClr val="accent1">
                  <a:shade val="8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C497-40A5-884C-B65A6895E666}"/>
              </c:ext>
            </c:extLst>
          </c:dPt>
          <c:dPt>
            <c:idx val="2"/>
            <c:bubble3D val="0"/>
            <c:spPr>
              <a:solidFill>
                <a:schemeClr val="accent1">
                  <a:tint val="8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C497-40A5-884C-B65A6895E666}"/>
              </c:ext>
            </c:extLst>
          </c:dPt>
          <c:dPt>
            <c:idx val="3"/>
            <c:bubble3D val="0"/>
            <c:spPr>
              <a:solidFill>
                <a:schemeClr val="accent1">
                  <a:tint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C497-40A5-884C-B65A6895E666}"/>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SalesOverCustomerSegment!$A$4:$A$8</c:f>
              <c:strCache>
                <c:ptCount val="4"/>
                <c:pt idx="0">
                  <c:v>Small Business</c:v>
                </c:pt>
                <c:pt idx="1">
                  <c:v>Consumer</c:v>
                </c:pt>
                <c:pt idx="2">
                  <c:v>Home Office</c:v>
                </c:pt>
                <c:pt idx="3">
                  <c:v>Corporate</c:v>
                </c:pt>
              </c:strCache>
            </c:strRef>
          </c:cat>
          <c:val>
            <c:numRef>
              <c:f>SalesOverCustomerSegment!$B$4:$B$8</c:f>
              <c:numCache>
                <c:formatCode>"$"#,##0.00</c:formatCode>
                <c:ptCount val="4"/>
                <c:pt idx="0">
                  <c:v>391266.01999999996</c:v>
                </c:pt>
                <c:pt idx="1">
                  <c:v>394051.70000000024</c:v>
                </c:pt>
                <c:pt idx="2">
                  <c:v>461345.73999999947</c:v>
                </c:pt>
                <c:pt idx="3">
                  <c:v>634861.3100000011</c:v>
                </c:pt>
              </c:numCache>
            </c:numRef>
          </c:val>
          <c:extLst>
            <c:ext xmlns:c16="http://schemas.microsoft.com/office/drawing/2014/chart" uri="{C3380CC4-5D6E-409C-BE32-E72D297353CC}">
              <c16:uniqueId val="{00000000-AF86-42B7-9DC9-14CE58816367}"/>
            </c:ext>
          </c:extLst>
        </c:ser>
        <c:dLbls>
          <c:dLblPos val="ctr"/>
          <c:showLegendKey val="0"/>
          <c:showVal val="1"/>
          <c:showCatName val="0"/>
          <c:showSerName val="0"/>
          <c:showPercent val="0"/>
          <c:showBubbleSize val="0"/>
          <c:showLeaderLines val="1"/>
        </c:dLbls>
      </c:pie3DChart>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[US SUPERSTORE DASHBOARD.xlsx]SalesOverRegion!PivotTable10</c:name>
    <c:fmtId val="34"/>
  </c:pivotSource>
  <c:chart>
    <c:title>
      <c:tx>
        <c:rich>
          <a:bodyPr rot="0" spcFirstLastPara="1" vertOverflow="ellipsis" vert="horz" wrap="square" anchor="ctr" anchorCtr="1"/>
          <a:lstStyle/>
          <a:p>
            <a:pPr algn="ctr" rtl="0">
              <a:defRPr lang="en-US" sz="2200" b="1" i="0" u="none" strike="noStrike" kern="1200" cap="none" spc="0" baseline="0">
                <a:ln w="0"/>
                <a:solidFill>
                  <a:schemeClr val="accent1">
                    <a:lumMod val="50000"/>
                  </a:schemeClr>
                </a:solidFill>
                <a:effectLst>
                  <a:outerShdw blurRad="38100" dist="19050" dir="2700000" algn="tl" rotWithShape="0">
                    <a:sysClr val="windowText" lastClr="000000">
                      <a:alpha val="40000"/>
                    </a:sysClr>
                  </a:outerShdw>
                </a:effectLst>
                <a:latin typeface="Calibri" panose="020F0502020204030204" pitchFamily="34" charset="0"/>
                <a:ea typeface="Calibri" panose="020F0502020204030204" pitchFamily="34" charset="0"/>
                <a:cs typeface="Calibri" panose="020F0502020204030204" pitchFamily="34" charset="0"/>
              </a:defRPr>
            </a:pPr>
            <a:r>
              <a:rPr lang="en-US" sz="2200" b="1" i="0" u="none" strike="noStrike" kern="1200" cap="none" spc="0" baseline="0">
                <a:ln w="0"/>
                <a:solidFill>
                  <a:schemeClr val="accent1">
                    <a:lumMod val="50000"/>
                  </a:schemeClr>
                </a:solidFill>
                <a:effectLst>
                  <a:outerShdw blurRad="38100" dist="19050" dir="2700000" algn="tl" rotWithShape="0">
                    <a:sysClr val="windowText" lastClr="000000">
                      <a:alpha val="40000"/>
                    </a:sysClr>
                  </a:outerShdw>
                </a:effectLst>
                <a:latin typeface="Calibri" panose="020F0502020204030204" pitchFamily="34" charset="0"/>
                <a:ea typeface="Calibri" panose="020F0502020204030204" pitchFamily="34" charset="0"/>
                <a:cs typeface="Calibri" panose="020F0502020204030204" pitchFamily="34" charset="0"/>
              </a:rPr>
              <a:t>REGIONS</a:t>
            </a:r>
          </a:p>
        </c:rich>
      </c:tx>
      <c:overlay val="0"/>
      <c:spPr>
        <a:noFill/>
        <a:ln>
          <a:noFill/>
        </a:ln>
        <a:effectLst/>
      </c:spPr>
      <c:txPr>
        <a:bodyPr rot="0" spcFirstLastPara="1" vertOverflow="ellipsis" vert="horz" wrap="square" anchor="ctr" anchorCtr="1"/>
        <a:lstStyle/>
        <a:p>
          <a:pPr algn="ctr" rtl="0">
            <a:defRPr lang="en-US" sz="2200" b="1" i="0" u="none" strike="noStrike" kern="1200" cap="none" spc="0" baseline="0">
              <a:ln w="0"/>
              <a:solidFill>
                <a:schemeClr val="accent1">
                  <a:lumMod val="50000"/>
                </a:schemeClr>
              </a:solidFill>
              <a:effectLst>
                <a:outerShdw blurRad="38100" dist="19050" dir="2700000" algn="tl" rotWithShape="0">
                  <a:sysClr val="windowText" lastClr="000000">
                    <a:alpha val="40000"/>
                  </a:sysClr>
                </a:outerShdw>
              </a:effectLst>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w="19050">
            <a:solidFill>
              <a:schemeClr val="lt1"/>
            </a:solidFill>
          </a:ln>
          <a:effectLst/>
          <a:sp3d contourW="25400">
            <a:contourClr>
              <a:schemeClr val="lt1"/>
            </a:contourClr>
          </a:sp3d>
        </c:spPr>
        <c:marker>
          <c:symbol val="circle"/>
          <c:size val="5"/>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a:sp3d contourW="25400">
            <a:contourClr>
              <a:schemeClr val="lt1"/>
            </a:contourClr>
          </a:sp3d>
        </c:spPr>
        <c:dLbl>
          <c:idx val="0"/>
          <c:layout>
            <c:manualLayout>
              <c:x val="0.27330405075646658"/>
              <c:y val="9.0876045074518325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DA9B6627-C0D3-4770-9E59-93C97120E2E9}" type="CATEGORYNAME">
                  <a:rPr lang="en-US" sz="1200">
                    <a:solidFill>
                      <a:schemeClr val="bg1"/>
                    </a:solidFill>
                    <a:latin typeface="Calibri" panose="020F0502020204030204" pitchFamily="34" charset="0"/>
                    <a:ea typeface="Calibri" panose="020F0502020204030204" pitchFamily="34" charset="0"/>
                    <a:cs typeface="Calibri" panose="020F0502020204030204" pitchFamily="34" charset="0"/>
                  </a:rPr>
                  <a:pPr>
                    <a:defRPr sz="900" b="0" i="0" u="none" strike="noStrike" kern="1200" baseline="0">
                      <a:solidFill>
                        <a:schemeClr val="bg1"/>
                      </a:solidFill>
                      <a:latin typeface="+mn-lt"/>
                      <a:ea typeface="+mn-ea"/>
                      <a:cs typeface="+mn-cs"/>
                    </a:defRPr>
                  </a:pPr>
                  <a:t>[CATEGORY NAME]</a:t>
                </a:fld>
                <a:r>
                  <a:rPr lang="en-US" sz="1200" baseline="0">
                    <a:solidFill>
                      <a:schemeClr val="bg1"/>
                    </a:solidFill>
                    <a:latin typeface="Calibri" panose="020F0502020204030204" pitchFamily="34" charset="0"/>
                    <a:ea typeface="Calibri" panose="020F0502020204030204" pitchFamily="34" charset="0"/>
                    <a:cs typeface="Calibri" panose="020F0502020204030204" pitchFamily="34" charset="0"/>
                  </a:rPr>
                  <a:t>
</a:t>
                </a:r>
                <a:fld id="{442DB054-5F61-41E0-9D5D-3A3CF76A18B2}" type="PERCENTAGE">
                  <a:rPr lang="en-US" sz="1200" baseline="0">
                    <a:solidFill>
                      <a:schemeClr val="bg1"/>
                    </a:solidFill>
                    <a:latin typeface="Calibri" panose="020F0502020204030204" pitchFamily="34" charset="0"/>
                    <a:ea typeface="Calibri" panose="020F0502020204030204" pitchFamily="34" charset="0"/>
                    <a:cs typeface="Calibri" panose="020F0502020204030204" pitchFamily="34" charset="0"/>
                  </a:rPr>
                  <a:pPr>
                    <a:defRPr sz="900" b="0" i="0" u="none" strike="noStrike" kern="1200" baseline="0">
                      <a:solidFill>
                        <a:schemeClr val="bg1"/>
                      </a:solidFill>
                      <a:latin typeface="+mn-lt"/>
                      <a:ea typeface="+mn-ea"/>
                      <a:cs typeface="+mn-cs"/>
                    </a:defRPr>
                  </a:pPr>
                  <a:t>[PERCENTAGE]</a:t>
                </a:fld>
                <a:endParaRPr lang="en-US" sz="1200" baseline="0">
                  <a:solidFill>
                    <a:schemeClr val="bg1"/>
                  </a:solidFill>
                  <a:latin typeface="Calibri" panose="020F0502020204030204" pitchFamily="34" charset="0"/>
                  <a:ea typeface="Calibri" panose="020F0502020204030204" pitchFamily="34" charset="0"/>
                  <a:cs typeface="Calibri" panose="020F0502020204030204" pitchFamily="34" charset="0"/>
                </a:endParaRPr>
              </a:p>
            </c:rich>
          </c:tx>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101378433113141"/>
                  <c:h val="0.13527393045334982"/>
                </c:manualLayout>
              </c15:layout>
              <c15:dlblFieldTable/>
              <c15:showDataLabelsRange val="0"/>
            </c:ext>
          </c:extLst>
        </c:dLbl>
      </c:pivotFmt>
      <c:pivotFmt>
        <c:idx val="2"/>
        <c:spPr>
          <a:solidFill>
            <a:schemeClr val="accent1"/>
          </a:solidFill>
          <a:ln w="19050">
            <a:solidFill>
              <a:schemeClr val="lt1"/>
            </a:solidFill>
          </a:ln>
          <a:effectLst/>
          <a:sp3d contourW="25400">
            <a:contourClr>
              <a:schemeClr val="lt1"/>
            </a:contourClr>
          </a:sp3d>
        </c:spPr>
        <c:dLbl>
          <c:idx val="0"/>
          <c:layout>
            <c:manualLayout>
              <c:x val="-0.15007320644216701"/>
              <c:y val="0.13267902580879684"/>
            </c:manualLayout>
          </c:layout>
          <c:spPr>
            <a:noFill/>
            <a:ln>
              <a:noFill/>
            </a:ln>
            <a:effectLst/>
          </c:spPr>
          <c:txPr>
            <a:bodyPr rot="0" spcFirstLastPara="1" vertOverflow="clip" horzOverflow="clip" vert="horz" wrap="square" lIns="38100" tIns="19050" rIns="38100" bIns="19050" anchor="ctr" anchorCtr="0">
              <a:noAutofit/>
            </a:bodyPr>
            <a:lstStyle/>
            <a:p>
              <a:pPr algn="ctr" rtl="0">
                <a:defRPr lang="en-US"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736929479715476"/>
                  <c:h val="0.13890897225633056"/>
                </c:manualLayout>
              </c15:layout>
            </c:ext>
          </c:extLst>
        </c:dLbl>
      </c:pivotFmt>
      <c:pivotFmt>
        <c:idx val="3"/>
        <c:spPr>
          <a:solidFill>
            <a:schemeClr val="accent1"/>
          </a:solidFill>
          <a:ln w="19050">
            <a:solidFill>
              <a:schemeClr val="lt1"/>
            </a:solidFill>
          </a:ln>
          <a:effectLst/>
          <a:sp3d contourW="25400">
            <a:contourClr>
              <a:schemeClr val="lt1"/>
            </a:contourClr>
          </a:sp3d>
        </c:spPr>
        <c:dLbl>
          <c:idx val="0"/>
          <c:layout>
            <c:manualLayout>
              <c:x val="-0.22205954123962918"/>
              <c:y val="-0.1490367139222101"/>
            </c:manualLayout>
          </c:layout>
          <c:spPr>
            <a:noFill/>
            <a:ln>
              <a:noFill/>
            </a:ln>
            <a:effectLst/>
          </c:spPr>
          <c:txPr>
            <a:bodyPr rot="0" spcFirstLastPara="1" vertOverflow="clip" horzOverflow="clip" vert="horz" wrap="square" lIns="38100" tIns="19050" rIns="38100" bIns="19050" anchor="ctr" anchorCtr="0">
              <a:noAutofit/>
            </a:bodyPr>
            <a:lstStyle/>
            <a:p>
              <a:pPr algn="ctr" rtl="0">
                <a:defRPr lang="en-US"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411112776349515"/>
                  <c:h val="0.15708418127123422"/>
                </c:manualLayout>
              </c15:layout>
            </c:ext>
          </c:extLst>
        </c:dLbl>
      </c:pivotFmt>
      <c:pivotFmt>
        <c:idx val="4"/>
        <c:spPr>
          <a:solidFill>
            <a:schemeClr val="accent1"/>
          </a:solidFill>
          <a:ln w="19050">
            <a:solidFill>
              <a:schemeClr val="lt1"/>
            </a:solidFill>
          </a:ln>
          <a:effectLst/>
          <a:sp3d contourW="25400">
            <a:contourClr>
              <a:schemeClr val="lt1"/>
            </a:contourClr>
          </a:sp3d>
        </c:spPr>
        <c:dLbl>
          <c:idx val="0"/>
          <c:layout>
            <c:manualLayout>
              <c:x val="0.21595910046383293"/>
              <c:y val="-0.36350418029807341"/>
            </c:manualLayout>
          </c:layout>
          <c:spPr>
            <a:noFill/>
            <a:ln>
              <a:noFill/>
            </a:ln>
            <a:effectLst/>
          </c:spPr>
          <c:txPr>
            <a:bodyPr rot="0" spcFirstLastPara="1" vertOverflow="clip" horzOverflow="clip" vert="horz" wrap="square" lIns="38100" tIns="19050" rIns="38100" bIns="19050" anchor="ctr" anchorCtr="0">
              <a:noAutofit/>
            </a:bodyPr>
            <a:lstStyle/>
            <a:p>
              <a:pPr algn="ctr" rtl="0">
                <a:defRPr lang="en-US"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785914388812669"/>
                  <c:h val="0.13527393045334982"/>
                </c:manualLayout>
              </c15:layout>
            </c:ext>
          </c:extLst>
        </c:dLbl>
      </c:pivotFmt>
      <c:pivotFmt>
        <c:idx val="5"/>
        <c:spPr>
          <a:solidFill>
            <a:schemeClr val="accent1"/>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a:sp3d contourW="25400">
            <a:contourClr>
              <a:schemeClr val="lt1"/>
            </a:contourClr>
          </a:sp3d>
        </c:spPr>
        <c:dLbl>
          <c:idx val="0"/>
          <c:layout>
            <c:manualLayout>
              <c:x val="-0.15007320644216701"/>
              <c:y val="0.13267902580879684"/>
            </c:manualLayout>
          </c:layout>
          <c:spPr>
            <a:noFill/>
            <a:ln>
              <a:noFill/>
            </a:ln>
            <a:effectLst/>
          </c:spPr>
          <c:txPr>
            <a:bodyPr rot="0" spcFirstLastPara="1" vertOverflow="clip" horzOverflow="clip" vert="horz" wrap="square" lIns="38100" tIns="19050" rIns="38100" bIns="19050" anchor="ctr" anchorCtr="0">
              <a:noAutofit/>
            </a:bodyPr>
            <a:lstStyle/>
            <a:p>
              <a:pPr algn="ctr" rtl="0">
                <a:defRPr lang="en-US"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736929479715476"/>
                  <c:h val="0.13890897225633056"/>
                </c:manualLayout>
              </c15:layout>
            </c:ext>
          </c:extLst>
        </c:dLbl>
      </c:pivotFmt>
      <c:pivotFmt>
        <c:idx val="7"/>
        <c:spPr>
          <a:solidFill>
            <a:schemeClr val="accent1"/>
          </a:solidFill>
          <a:ln w="19050">
            <a:solidFill>
              <a:schemeClr val="lt1"/>
            </a:solidFill>
          </a:ln>
          <a:effectLst/>
          <a:sp3d contourW="25400">
            <a:contourClr>
              <a:schemeClr val="lt1"/>
            </a:contourClr>
          </a:sp3d>
        </c:spPr>
        <c:dLbl>
          <c:idx val="0"/>
          <c:layout>
            <c:manualLayout>
              <c:x val="-0.22205954123962918"/>
              <c:y val="-0.1490367139222101"/>
            </c:manualLayout>
          </c:layout>
          <c:spPr>
            <a:noFill/>
            <a:ln>
              <a:noFill/>
            </a:ln>
            <a:effectLst/>
          </c:spPr>
          <c:txPr>
            <a:bodyPr rot="0" spcFirstLastPara="1" vertOverflow="clip" horzOverflow="clip" vert="horz" wrap="square" lIns="38100" tIns="19050" rIns="38100" bIns="19050" anchor="ctr" anchorCtr="0">
              <a:noAutofit/>
            </a:bodyPr>
            <a:lstStyle/>
            <a:p>
              <a:pPr algn="ctr" rtl="0">
                <a:defRPr lang="en-US"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411112776349515"/>
                  <c:h val="0.15708418127123422"/>
                </c:manualLayout>
              </c15:layout>
            </c:ext>
          </c:extLst>
        </c:dLbl>
      </c:pivotFmt>
      <c:pivotFmt>
        <c:idx val="8"/>
        <c:spPr>
          <a:solidFill>
            <a:schemeClr val="accent1"/>
          </a:solidFill>
          <a:ln w="19050">
            <a:solidFill>
              <a:schemeClr val="lt1"/>
            </a:solidFill>
          </a:ln>
          <a:effectLst/>
          <a:sp3d contourW="25400">
            <a:contourClr>
              <a:schemeClr val="lt1"/>
            </a:contourClr>
          </a:sp3d>
        </c:spPr>
        <c:dLbl>
          <c:idx val="0"/>
          <c:layout>
            <c:manualLayout>
              <c:x val="0.21595910046383293"/>
              <c:y val="-0.36350418029807341"/>
            </c:manualLayout>
          </c:layout>
          <c:spPr>
            <a:noFill/>
            <a:ln>
              <a:noFill/>
            </a:ln>
            <a:effectLst/>
          </c:spPr>
          <c:txPr>
            <a:bodyPr rot="0" spcFirstLastPara="1" vertOverflow="clip" horzOverflow="clip" vert="horz" wrap="square" lIns="38100" tIns="19050" rIns="38100" bIns="19050" anchor="ctr" anchorCtr="0">
              <a:noAutofit/>
            </a:bodyPr>
            <a:lstStyle/>
            <a:p>
              <a:pPr algn="ctr" rtl="0">
                <a:defRPr lang="en-US"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785914388812669"/>
                  <c:h val="0.13527393045334982"/>
                </c:manualLayout>
              </c15:layout>
            </c:ext>
          </c:extLst>
        </c:dLbl>
      </c:pivotFmt>
      <c:pivotFmt>
        <c:idx val="9"/>
        <c:spPr>
          <a:solidFill>
            <a:schemeClr val="accent1"/>
          </a:solidFill>
          <a:ln w="19050">
            <a:solidFill>
              <a:schemeClr val="lt1"/>
            </a:solidFill>
          </a:ln>
          <a:effectLst/>
          <a:sp3d contourW="25400">
            <a:contourClr>
              <a:schemeClr val="lt1"/>
            </a:contourClr>
          </a:sp3d>
        </c:spPr>
        <c:dLbl>
          <c:idx val="0"/>
          <c:layout>
            <c:manualLayout>
              <c:x val="0.27330405075646658"/>
              <c:y val="9.0876045074518325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DA9B6627-C0D3-4770-9E59-93C97120E2E9}" type="CATEGORYNAME">
                  <a:rPr lang="en-US" sz="1200">
                    <a:solidFill>
                      <a:schemeClr val="bg1"/>
                    </a:solidFill>
                    <a:latin typeface="Calibri" panose="020F0502020204030204" pitchFamily="34" charset="0"/>
                    <a:ea typeface="Calibri" panose="020F0502020204030204" pitchFamily="34" charset="0"/>
                    <a:cs typeface="Calibri" panose="020F0502020204030204" pitchFamily="34" charset="0"/>
                  </a:rPr>
                  <a:pPr>
                    <a:defRPr sz="900" b="0" i="0" u="none" strike="noStrike" kern="1200" baseline="0">
                      <a:solidFill>
                        <a:schemeClr val="bg1"/>
                      </a:solidFill>
                      <a:latin typeface="+mn-lt"/>
                      <a:ea typeface="+mn-ea"/>
                      <a:cs typeface="+mn-cs"/>
                    </a:defRPr>
                  </a:pPr>
                  <a:t>[CATEGORY NAME]</a:t>
                </a:fld>
                <a:r>
                  <a:rPr lang="en-US" sz="1200" baseline="0">
                    <a:solidFill>
                      <a:schemeClr val="bg1"/>
                    </a:solidFill>
                    <a:latin typeface="Calibri" panose="020F0502020204030204" pitchFamily="34" charset="0"/>
                    <a:ea typeface="Calibri" panose="020F0502020204030204" pitchFamily="34" charset="0"/>
                    <a:cs typeface="Calibri" panose="020F0502020204030204" pitchFamily="34" charset="0"/>
                  </a:rPr>
                  <a:t>
</a:t>
                </a:r>
                <a:fld id="{442DB054-5F61-41E0-9D5D-3A3CF76A18B2}" type="PERCENTAGE">
                  <a:rPr lang="en-US" sz="1200" baseline="0">
                    <a:solidFill>
                      <a:schemeClr val="bg1"/>
                    </a:solidFill>
                    <a:latin typeface="Calibri" panose="020F0502020204030204" pitchFamily="34" charset="0"/>
                    <a:ea typeface="Calibri" panose="020F0502020204030204" pitchFamily="34" charset="0"/>
                    <a:cs typeface="Calibri" panose="020F0502020204030204" pitchFamily="34" charset="0"/>
                  </a:rPr>
                  <a:pPr>
                    <a:defRPr sz="900" b="0" i="0" u="none" strike="noStrike" kern="1200" baseline="0">
                      <a:solidFill>
                        <a:schemeClr val="bg1"/>
                      </a:solidFill>
                      <a:latin typeface="+mn-lt"/>
                      <a:ea typeface="+mn-ea"/>
                      <a:cs typeface="+mn-cs"/>
                    </a:defRPr>
                  </a:pPr>
                  <a:t>[PERCENTAGE]</a:t>
                </a:fld>
                <a:endParaRPr lang="en-US" sz="1200" baseline="0">
                  <a:solidFill>
                    <a:schemeClr val="bg1"/>
                  </a:solidFill>
                  <a:latin typeface="Calibri" panose="020F0502020204030204" pitchFamily="34" charset="0"/>
                  <a:ea typeface="Calibri" panose="020F0502020204030204" pitchFamily="34" charset="0"/>
                  <a:cs typeface="Calibri" panose="020F0502020204030204" pitchFamily="34" charset="0"/>
                </a:endParaRPr>
              </a:p>
            </c:rich>
          </c:tx>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101378433113141"/>
                  <c:h val="0.13527393045334982"/>
                </c:manualLayout>
              </c15:layout>
              <c15:dlblFieldTable/>
              <c15:showDataLabelsRange val="0"/>
            </c:ext>
          </c:extLst>
        </c:dLbl>
      </c:pivotFmt>
      <c:pivotFmt>
        <c:idx val="10"/>
        <c:spPr>
          <a:solidFill>
            <a:schemeClr val="accent1"/>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a:sp3d contourW="25400">
            <a:contourClr>
              <a:schemeClr val="lt1"/>
            </a:contourClr>
          </a:sp3d>
        </c:spPr>
        <c:dLbl>
          <c:idx val="0"/>
          <c:layout>
            <c:manualLayout>
              <c:x val="-0.15007320644216701"/>
              <c:y val="0.13267902580879684"/>
            </c:manualLayout>
          </c:layout>
          <c:spPr>
            <a:noFill/>
            <a:ln>
              <a:noFill/>
            </a:ln>
            <a:effectLst/>
          </c:spPr>
          <c:txPr>
            <a:bodyPr rot="0" spcFirstLastPara="1" vertOverflow="clip" horzOverflow="clip" vert="horz" wrap="square" lIns="38100" tIns="19050" rIns="38100" bIns="19050" anchor="ctr" anchorCtr="0">
              <a:noAutofit/>
            </a:bodyPr>
            <a:lstStyle/>
            <a:p>
              <a:pPr algn="ctr" rtl="0">
                <a:defRPr lang="en-US"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736929479715476"/>
                  <c:h val="0.13890897225633056"/>
                </c:manualLayout>
              </c15:layout>
            </c:ext>
          </c:extLst>
        </c:dLbl>
      </c:pivotFmt>
      <c:pivotFmt>
        <c:idx val="12"/>
        <c:spPr>
          <a:solidFill>
            <a:schemeClr val="accent1"/>
          </a:solidFill>
          <a:ln w="19050">
            <a:solidFill>
              <a:schemeClr val="lt1"/>
            </a:solidFill>
          </a:ln>
          <a:effectLst/>
          <a:sp3d contourW="25400">
            <a:contourClr>
              <a:schemeClr val="lt1"/>
            </a:contourClr>
          </a:sp3d>
        </c:spPr>
        <c:dLbl>
          <c:idx val="0"/>
          <c:layout>
            <c:manualLayout>
              <c:x val="-0.22205954123962918"/>
              <c:y val="-0.1490367139222101"/>
            </c:manualLayout>
          </c:layout>
          <c:spPr>
            <a:noFill/>
            <a:ln>
              <a:noFill/>
            </a:ln>
            <a:effectLst/>
          </c:spPr>
          <c:txPr>
            <a:bodyPr rot="0" spcFirstLastPara="1" vertOverflow="clip" horzOverflow="clip" vert="horz" wrap="square" lIns="38100" tIns="19050" rIns="38100" bIns="19050" anchor="ctr" anchorCtr="0">
              <a:noAutofit/>
            </a:bodyPr>
            <a:lstStyle/>
            <a:p>
              <a:pPr algn="ctr" rtl="0">
                <a:defRPr lang="en-US"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411112776349515"/>
                  <c:h val="0.15708418127123422"/>
                </c:manualLayout>
              </c15:layout>
            </c:ext>
          </c:extLst>
        </c:dLbl>
      </c:pivotFmt>
      <c:pivotFmt>
        <c:idx val="13"/>
        <c:spPr>
          <a:solidFill>
            <a:schemeClr val="accent1"/>
          </a:solidFill>
          <a:ln w="19050">
            <a:solidFill>
              <a:schemeClr val="lt1"/>
            </a:solidFill>
          </a:ln>
          <a:effectLst/>
          <a:sp3d contourW="25400">
            <a:contourClr>
              <a:schemeClr val="lt1"/>
            </a:contourClr>
          </a:sp3d>
        </c:spPr>
        <c:dLbl>
          <c:idx val="0"/>
          <c:layout>
            <c:manualLayout>
              <c:x val="0.21595910046383293"/>
              <c:y val="-0.36350418029807341"/>
            </c:manualLayout>
          </c:layout>
          <c:spPr>
            <a:noFill/>
            <a:ln>
              <a:noFill/>
            </a:ln>
            <a:effectLst/>
          </c:spPr>
          <c:txPr>
            <a:bodyPr rot="0" spcFirstLastPara="1" vertOverflow="clip" horzOverflow="clip" vert="horz" wrap="square" lIns="38100" tIns="19050" rIns="38100" bIns="19050" anchor="ctr" anchorCtr="0">
              <a:noAutofit/>
            </a:bodyPr>
            <a:lstStyle/>
            <a:p>
              <a:pPr algn="ctr" rtl="0">
                <a:defRPr lang="en-US"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785914388812669"/>
                  <c:h val="0.13527393045334982"/>
                </c:manualLayout>
              </c15:layout>
            </c:ext>
          </c:extLst>
        </c:dLbl>
      </c:pivotFmt>
      <c:pivotFmt>
        <c:idx val="14"/>
        <c:spPr>
          <a:solidFill>
            <a:schemeClr val="accent1"/>
          </a:solidFill>
          <a:ln w="19050">
            <a:solidFill>
              <a:schemeClr val="lt1"/>
            </a:solidFill>
          </a:ln>
          <a:effectLst/>
          <a:sp3d contourW="25400">
            <a:contourClr>
              <a:schemeClr val="lt1"/>
            </a:contourClr>
          </a:sp3d>
        </c:spPr>
        <c:dLbl>
          <c:idx val="0"/>
          <c:layout>
            <c:manualLayout>
              <c:x val="0.27330405075646658"/>
              <c:y val="9.0876045074518325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DA9B6627-C0D3-4770-9E59-93C97120E2E9}" type="CATEGORYNAME">
                  <a:rPr lang="en-US" sz="1200">
                    <a:solidFill>
                      <a:schemeClr val="bg1"/>
                    </a:solidFill>
                    <a:latin typeface="Calibri" panose="020F0502020204030204" pitchFamily="34" charset="0"/>
                    <a:ea typeface="Calibri" panose="020F0502020204030204" pitchFamily="34" charset="0"/>
                    <a:cs typeface="Calibri" panose="020F0502020204030204" pitchFamily="34" charset="0"/>
                  </a:rPr>
                  <a:pPr>
                    <a:defRPr sz="900" b="0" i="0" u="none" strike="noStrike" kern="1200" baseline="0">
                      <a:solidFill>
                        <a:schemeClr val="bg1"/>
                      </a:solidFill>
                      <a:latin typeface="+mn-lt"/>
                      <a:ea typeface="+mn-ea"/>
                      <a:cs typeface="+mn-cs"/>
                    </a:defRPr>
                  </a:pPr>
                  <a:t>[CATEGORY NAME]</a:t>
                </a:fld>
                <a:r>
                  <a:rPr lang="en-US" sz="1200" baseline="0">
                    <a:solidFill>
                      <a:schemeClr val="bg1"/>
                    </a:solidFill>
                    <a:latin typeface="Calibri" panose="020F0502020204030204" pitchFamily="34" charset="0"/>
                    <a:ea typeface="Calibri" panose="020F0502020204030204" pitchFamily="34" charset="0"/>
                    <a:cs typeface="Calibri" panose="020F0502020204030204" pitchFamily="34" charset="0"/>
                  </a:rPr>
                  <a:t>
</a:t>
                </a:r>
                <a:fld id="{442DB054-5F61-41E0-9D5D-3A3CF76A18B2}" type="PERCENTAGE">
                  <a:rPr lang="en-US" sz="1200" baseline="0">
                    <a:solidFill>
                      <a:schemeClr val="bg1"/>
                    </a:solidFill>
                    <a:latin typeface="Calibri" panose="020F0502020204030204" pitchFamily="34" charset="0"/>
                    <a:ea typeface="Calibri" panose="020F0502020204030204" pitchFamily="34" charset="0"/>
                    <a:cs typeface="Calibri" panose="020F0502020204030204" pitchFamily="34" charset="0"/>
                  </a:rPr>
                  <a:pPr>
                    <a:defRPr sz="900" b="0" i="0" u="none" strike="noStrike" kern="1200" baseline="0">
                      <a:solidFill>
                        <a:schemeClr val="bg1"/>
                      </a:solidFill>
                      <a:latin typeface="+mn-lt"/>
                      <a:ea typeface="+mn-ea"/>
                      <a:cs typeface="+mn-cs"/>
                    </a:defRPr>
                  </a:pPr>
                  <a:t>[PERCENTAGE]</a:t>
                </a:fld>
                <a:endParaRPr lang="en-US" sz="1200" baseline="0">
                  <a:solidFill>
                    <a:schemeClr val="bg1"/>
                  </a:solidFill>
                  <a:latin typeface="Calibri" panose="020F0502020204030204" pitchFamily="34" charset="0"/>
                  <a:ea typeface="Calibri" panose="020F0502020204030204" pitchFamily="34" charset="0"/>
                  <a:cs typeface="Calibri" panose="020F0502020204030204" pitchFamily="34" charset="0"/>
                </a:endParaRPr>
              </a:p>
            </c:rich>
          </c:tx>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101378433113141"/>
                  <c:h val="0.13527393045334982"/>
                </c:manualLayout>
              </c15:layout>
              <c15:dlblFieldTable/>
              <c15:showDataLabelsRange val="0"/>
            </c:ext>
          </c:extLst>
        </c:dLbl>
      </c:pivotFmt>
      <c:pivotFmt>
        <c:idx val="15"/>
        <c:spPr>
          <a:solidFill>
            <a:schemeClr val="accent1"/>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a:sp3d contourW="25400">
            <a:contourClr>
              <a:schemeClr val="lt1"/>
            </a:contourClr>
          </a:sp3d>
        </c:spPr>
        <c:dLbl>
          <c:idx val="0"/>
          <c:layout>
            <c:manualLayout>
              <c:x val="-0.15007320644216701"/>
              <c:y val="0.13267902580879684"/>
            </c:manualLayout>
          </c:layout>
          <c:spPr>
            <a:noFill/>
            <a:ln>
              <a:noFill/>
            </a:ln>
            <a:effectLst/>
          </c:spPr>
          <c:txPr>
            <a:bodyPr rot="0" spcFirstLastPara="1" vertOverflow="clip" horzOverflow="clip" vert="horz" wrap="square" lIns="38100" tIns="19050" rIns="38100" bIns="19050" anchor="ctr" anchorCtr="0">
              <a:noAutofit/>
            </a:bodyPr>
            <a:lstStyle/>
            <a:p>
              <a:pPr algn="ctr" rtl="0">
                <a:defRPr lang="en-US"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736929479715476"/>
                  <c:h val="0.13890897225633056"/>
                </c:manualLayout>
              </c15:layout>
            </c:ext>
          </c:extLst>
        </c:dLbl>
      </c:pivotFmt>
      <c:pivotFmt>
        <c:idx val="17"/>
        <c:spPr>
          <a:solidFill>
            <a:schemeClr val="accent1"/>
          </a:solidFill>
          <a:ln w="19050">
            <a:solidFill>
              <a:schemeClr val="lt1"/>
            </a:solidFill>
          </a:ln>
          <a:effectLst/>
          <a:sp3d contourW="25400">
            <a:contourClr>
              <a:schemeClr val="lt1"/>
            </a:contourClr>
          </a:sp3d>
        </c:spPr>
        <c:dLbl>
          <c:idx val="0"/>
          <c:layout>
            <c:manualLayout>
              <c:x val="-0.22205954123962918"/>
              <c:y val="-0.1490367139222101"/>
            </c:manualLayout>
          </c:layout>
          <c:spPr>
            <a:noFill/>
            <a:ln>
              <a:noFill/>
            </a:ln>
            <a:effectLst/>
          </c:spPr>
          <c:txPr>
            <a:bodyPr rot="0" spcFirstLastPara="1" vertOverflow="clip" horzOverflow="clip" vert="horz" wrap="square" lIns="38100" tIns="19050" rIns="38100" bIns="19050" anchor="ctr" anchorCtr="0">
              <a:noAutofit/>
            </a:bodyPr>
            <a:lstStyle/>
            <a:p>
              <a:pPr algn="ctr" rtl="0">
                <a:defRPr lang="en-US"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411112776349515"/>
                  <c:h val="0.15708418127123422"/>
                </c:manualLayout>
              </c15:layout>
            </c:ext>
          </c:extLst>
        </c:dLbl>
      </c:pivotFmt>
      <c:pivotFmt>
        <c:idx val="18"/>
        <c:spPr>
          <a:solidFill>
            <a:schemeClr val="accent1"/>
          </a:solidFill>
          <a:ln w="19050">
            <a:solidFill>
              <a:schemeClr val="lt1"/>
            </a:solidFill>
          </a:ln>
          <a:effectLst/>
          <a:sp3d contourW="25400">
            <a:contourClr>
              <a:schemeClr val="lt1"/>
            </a:contourClr>
          </a:sp3d>
        </c:spPr>
        <c:dLbl>
          <c:idx val="0"/>
          <c:layout>
            <c:manualLayout>
              <c:x val="0.21595910046383293"/>
              <c:y val="-0.36350418029807341"/>
            </c:manualLayout>
          </c:layout>
          <c:spPr>
            <a:noFill/>
            <a:ln>
              <a:noFill/>
            </a:ln>
            <a:effectLst/>
          </c:spPr>
          <c:txPr>
            <a:bodyPr rot="0" spcFirstLastPara="1" vertOverflow="clip" horzOverflow="clip" vert="horz" wrap="square" lIns="38100" tIns="19050" rIns="38100" bIns="19050" anchor="ctr" anchorCtr="0">
              <a:noAutofit/>
            </a:bodyPr>
            <a:lstStyle/>
            <a:p>
              <a:pPr algn="ctr" rtl="0">
                <a:defRPr lang="en-US"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785914388812669"/>
                  <c:h val="0.13527393045334982"/>
                </c:manualLayout>
              </c15:layout>
            </c:ext>
          </c:extLst>
        </c:dLbl>
      </c:pivotFmt>
      <c:pivotFmt>
        <c:idx val="19"/>
        <c:spPr>
          <a:solidFill>
            <a:schemeClr val="accent1"/>
          </a:solidFill>
          <a:ln w="19050">
            <a:solidFill>
              <a:schemeClr val="lt1"/>
            </a:solidFill>
          </a:ln>
          <a:effectLst/>
          <a:sp3d contourW="25400">
            <a:contourClr>
              <a:schemeClr val="lt1"/>
            </a:contourClr>
          </a:sp3d>
        </c:spPr>
        <c:dLbl>
          <c:idx val="0"/>
          <c:layout>
            <c:manualLayout>
              <c:x val="0.27330405075646658"/>
              <c:y val="9.0876045074518325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DA9B6627-C0D3-4770-9E59-93C97120E2E9}" type="CATEGORYNAME">
                  <a:rPr lang="en-US" sz="1200">
                    <a:solidFill>
                      <a:schemeClr val="bg1"/>
                    </a:solidFill>
                    <a:latin typeface="Calibri" panose="020F0502020204030204" pitchFamily="34" charset="0"/>
                    <a:ea typeface="Calibri" panose="020F0502020204030204" pitchFamily="34" charset="0"/>
                    <a:cs typeface="Calibri" panose="020F0502020204030204" pitchFamily="34" charset="0"/>
                  </a:rPr>
                  <a:pPr>
                    <a:defRPr sz="900" b="0" i="0" u="none" strike="noStrike" kern="1200" baseline="0">
                      <a:solidFill>
                        <a:schemeClr val="bg1"/>
                      </a:solidFill>
                      <a:latin typeface="+mn-lt"/>
                      <a:ea typeface="+mn-ea"/>
                      <a:cs typeface="+mn-cs"/>
                    </a:defRPr>
                  </a:pPr>
                  <a:t>[CATEGORY NAME]</a:t>
                </a:fld>
                <a:r>
                  <a:rPr lang="en-US" sz="1200" baseline="0">
                    <a:solidFill>
                      <a:schemeClr val="bg1"/>
                    </a:solidFill>
                    <a:latin typeface="Calibri" panose="020F0502020204030204" pitchFamily="34" charset="0"/>
                    <a:ea typeface="Calibri" panose="020F0502020204030204" pitchFamily="34" charset="0"/>
                    <a:cs typeface="Calibri" panose="020F0502020204030204" pitchFamily="34" charset="0"/>
                  </a:rPr>
                  <a:t>
</a:t>
                </a:r>
                <a:fld id="{442DB054-5F61-41E0-9D5D-3A3CF76A18B2}" type="PERCENTAGE">
                  <a:rPr lang="en-US" sz="1200" baseline="0">
                    <a:solidFill>
                      <a:schemeClr val="bg1"/>
                    </a:solidFill>
                    <a:latin typeface="Calibri" panose="020F0502020204030204" pitchFamily="34" charset="0"/>
                    <a:ea typeface="Calibri" panose="020F0502020204030204" pitchFamily="34" charset="0"/>
                    <a:cs typeface="Calibri" panose="020F0502020204030204" pitchFamily="34" charset="0"/>
                  </a:rPr>
                  <a:pPr>
                    <a:defRPr sz="900" b="0" i="0" u="none" strike="noStrike" kern="1200" baseline="0">
                      <a:solidFill>
                        <a:schemeClr val="bg1"/>
                      </a:solidFill>
                      <a:latin typeface="+mn-lt"/>
                      <a:ea typeface="+mn-ea"/>
                      <a:cs typeface="+mn-cs"/>
                    </a:defRPr>
                  </a:pPr>
                  <a:t>[PERCENTAGE]</a:t>
                </a:fld>
                <a:endParaRPr lang="en-US" sz="1200" baseline="0">
                  <a:solidFill>
                    <a:schemeClr val="bg1"/>
                  </a:solidFill>
                  <a:latin typeface="Calibri" panose="020F0502020204030204" pitchFamily="34" charset="0"/>
                  <a:ea typeface="Calibri" panose="020F0502020204030204" pitchFamily="34" charset="0"/>
                  <a:cs typeface="Calibri" panose="020F0502020204030204" pitchFamily="34" charset="0"/>
                </a:endParaRPr>
              </a:p>
            </c:rich>
          </c:tx>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101378433113141"/>
                  <c:h val="0.13527393045334982"/>
                </c:manualLayout>
              </c15:layout>
              <c15:dlblFieldTable/>
              <c15:showDataLabelsRange val="0"/>
            </c:ext>
          </c:extLst>
        </c:dLbl>
      </c:pivotFmt>
      <c:pivotFmt>
        <c:idx val="2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tint val="58000"/>
            </a:schemeClr>
          </a:solidFill>
          <a:ln w="25400">
            <a:solidFill>
              <a:schemeClr val="lt1"/>
            </a:solidFill>
          </a:ln>
          <a:effectLst/>
          <a:sp3d contourW="25400">
            <a:contourClr>
              <a:schemeClr val="lt1"/>
            </a:contourClr>
          </a:sp3d>
        </c:spPr>
        <c:dLbl>
          <c:idx val="0"/>
          <c:spPr>
            <a:noFill/>
            <a:ln>
              <a:noFill/>
            </a:ln>
            <a:effectLst/>
          </c:spPr>
          <c:txPr>
            <a:bodyPr rot="0" spcFirstLastPara="1" vertOverflow="clip" horzOverflow="clip" vert="horz" wrap="square" lIns="38100" tIns="19050" rIns="38100" bIns="19050" anchor="ctr" anchorCtr="0">
              <a:noAutofit/>
            </a:bodyPr>
            <a:lstStyle/>
            <a:p>
              <a:pPr algn="ctr" rtl="0">
                <a:defRPr lang="en-US"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736929479715476"/>
                  <c:h val="0.13890897225633056"/>
                </c:manualLayout>
              </c15:layout>
            </c:ext>
          </c:extLst>
        </c:dLbl>
      </c:pivotFmt>
      <c:pivotFmt>
        <c:idx val="22"/>
        <c:spPr>
          <a:solidFill>
            <a:schemeClr val="accent1">
              <a:tint val="86000"/>
            </a:schemeClr>
          </a:solidFill>
          <a:ln w="25400">
            <a:solidFill>
              <a:schemeClr val="lt1"/>
            </a:solidFill>
          </a:ln>
          <a:effectLst/>
          <a:sp3d contourW="25400">
            <a:contourClr>
              <a:schemeClr val="lt1"/>
            </a:contourClr>
          </a:sp3d>
        </c:spPr>
        <c:dLbl>
          <c:idx val="0"/>
          <c:spPr>
            <a:noFill/>
            <a:ln>
              <a:noFill/>
            </a:ln>
            <a:effectLst/>
          </c:spPr>
          <c:txPr>
            <a:bodyPr rot="0" spcFirstLastPara="1" vertOverflow="clip" horzOverflow="clip" vert="horz" wrap="square" lIns="38100" tIns="19050" rIns="38100" bIns="19050" anchor="ctr" anchorCtr="0">
              <a:noAutofit/>
            </a:bodyPr>
            <a:lstStyle/>
            <a:p>
              <a:pPr algn="ctr" rtl="0">
                <a:defRPr lang="en-US"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411112776349515"/>
                  <c:h val="0.15708418127123422"/>
                </c:manualLayout>
              </c15:layout>
            </c:ext>
          </c:extLst>
        </c:dLbl>
      </c:pivotFmt>
      <c:pivotFmt>
        <c:idx val="23"/>
        <c:spPr>
          <a:solidFill>
            <a:schemeClr val="accent1">
              <a:shade val="86000"/>
            </a:schemeClr>
          </a:solidFill>
          <a:ln w="25400">
            <a:solidFill>
              <a:schemeClr val="lt1"/>
            </a:solidFill>
          </a:ln>
          <a:effectLst/>
          <a:sp3d contourW="25400">
            <a:contourClr>
              <a:schemeClr val="lt1"/>
            </a:contourClr>
          </a:sp3d>
        </c:spPr>
        <c:dLbl>
          <c:idx val="0"/>
          <c:spPr>
            <a:noFill/>
            <a:ln>
              <a:noFill/>
            </a:ln>
            <a:effectLst/>
          </c:spPr>
          <c:txPr>
            <a:bodyPr rot="0" spcFirstLastPara="1" vertOverflow="clip" horzOverflow="clip" vert="horz" wrap="square" lIns="38100" tIns="19050" rIns="38100" bIns="19050" anchor="ctr" anchorCtr="0">
              <a:noAutofit/>
            </a:bodyPr>
            <a:lstStyle/>
            <a:p>
              <a:pPr algn="ctr" rtl="0">
                <a:defRPr lang="en-US"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785914388812669"/>
                  <c:h val="0.13527393045334982"/>
                </c:manualLayout>
              </c15:layout>
            </c:ext>
          </c:extLst>
        </c:dLbl>
      </c:pivotFmt>
      <c:pivotFmt>
        <c:idx val="24"/>
        <c:spPr>
          <a:solidFill>
            <a:schemeClr val="accent1">
              <a:shade val="58000"/>
            </a:schemeClr>
          </a:solidFill>
          <a:ln w="25400">
            <a:solidFill>
              <a:schemeClr val="lt1"/>
            </a:solidFill>
          </a:ln>
          <a:effectLst/>
          <a:sp3d contourW="25400">
            <a:contourClr>
              <a:schemeClr val="lt1"/>
            </a:contourClr>
          </a:sp3d>
        </c:spPr>
        <c:dLbl>
          <c:idx val="0"/>
          <c:tx>
            <c:rich>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DA9B6627-C0D3-4770-9E59-93C97120E2E9}" type="CATEGORYNAME">
                  <a:rPr lang="en-US" sz="1200">
                    <a:solidFill>
                      <a:schemeClr val="bg1"/>
                    </a:solidFill>
                    <a:latin typeface="Calibri" panose="020F0502020204030204" pitchFamily="34" charset="0"/>
                    <a:ea typeface="Calibri" panose="020F0502020204030204" pitchFamily="34" charset="0"/>
                    <a:cs typeface="Calibri" panose="020F0502020204030204" pitchFamily="34" charset="0"/>
                  </a:rPr>
                  <a:pPr>
                    <a:defRPr>
                      <a:solidFill>
                        <a:schemeClr val="bg1"/>
                      </a:solidFill>
                    </a:defRPr>
                  </a:pPr>
                  <a:t>[CATEGORY NAME]</a:t>
                </a:fld>
                <a:r>
                  <a:rPr lang="en-US" sz="1200" baseline="0">
                    <a:solidFill>
                      <a:schemeClr val="bg1"/>
                    </a:solidFill>
                    <a:latin typeface="Calibri" panose="020F0502020204030204" pitchFamily="34" charset="0"/>
                    <a:ea typeface="Calibri" panose="020F0502020204030204" pitchFamily="34" charset="0"/>
                    <a:cs typeface="Calibri" panose="020F0502020204030204" pitchFamily="34" charset="0"/>
                  </a:rPr>
                  <a:t>
</a:t>
                </a:r>
                <a:fld id="{442DB054-5F61-41E0-9D5D-3A3CF76A18B2}" type="PERCENTAGE">
                  <a:rPr lang="en-US" sz="1200" baseline="0">
                    <a:solidFill>
                      <a:schemeClr val="bg1"/>
                    </a:solidFill>
                    <a:latin typeface="Calibri" panose="020F0502020204030204" pitchFamily="34" charset="0"/>
                    <a:ea typeface="Calibri" panose="020F0502020204030204" pitchFamily="34" charset="0"/>
                    <a:cs typeface="Calibri" panose="020F0502020204030204" pitchFamily="34" charset="0"/>
                  </a:rPr>
                  <a:pPr>
                    <a:defRPr>
                      <a:solidFill>
                        <a:schemeClr val="bg1"/>
                      </a:solidFill>
                    </a:defRPr>
                  </a:pPr>
                  <a:t>[PERCENTAGE]</a:t>
                </a:fld>
                <a:endParaRPr lang="en-US" sz="1200" baseline="0">
                  <a:solidFill>
                    <a:schemeClr val="bg1"/>
                  </a:solidFill>
                  <a:latin typeface="Calibri" panose="020F0502020204030204" pitchFamily="34" charset="0"/>
                  <a:ea typeface="Calibri" panose="020F0502020204030204" pitchFamily="34" charset="0"/>
                  <a:cs typeface="Calibri" panose="020F0502020204030204" pitchFamily="34" charset="0"/>
                </a:endParaRPr>
              </a:p>
            </c:rich>
          </c:tx>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101378433113141"/>
                  <c:h val="0.13527393045334982"/>
                </c:manualLayout>
              </c15:layout>
              <c15:dlblFieldTable/>
              <c15:showDataLabelsRange val="0"/>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SalesOverRegion!$B$3</c:f>
              <c:strCache>
                <c:ptCount val="1"/>
                <c:pt idx="0">
                  <c:v>Total</c:v>
                </c:pt>
              </c:strCache>
            </c:strRef>
          </c:tx>
          <c:dPt>
            <c:idx val="0"/>
            <c:bubble3D val="0"/>
            <c:spPr>
              <a:solidFill>
                <a:schemeClr val="accent1">
                  <a:tint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FD4D-42CE-BDEE-F90EBF433FB3}"/>
              </c:ext>
            </c:extLst>
          </c:dPt>
          <c:dPt>
            <c:idx val="1"/>
            <c:bubble3D val="0"/>
            <c:spPr>
              <a:solidFill>
                <a:schemeClr val="accent1">
                  <a:tint val="8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FD4D-42CE-BDEE-F90EBF433FB3}"/>
              </c:ext>
            </c:extLst>
          </c:dPt>
          <c:dPt>
            <c:idx val="2"/>
            <c:bubble3D val="0"/>
            <c:spPr>
              <a:solidFill>
                <a:schemeClr val="accent1">
                  <a:shade val="8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FD4D-42CE-BDEE-F90EBF433FB3}"/>
              </c:ext>
            </c:extLst>
          </c:dPt>
          <c:dPt>
            <c:idx val="3"/>
            <c:bubble3D val="0"/>
            <c:spPr>
              <a:solidFill>
                <a:schemeClr val="accent1">
                  <a:shade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FD4D-42CE-BDEE-F90EBF433FB3}"/>
              </c:ext>
            </c:extLst>
          </c:dPt>
          <c:dLbls>
            <c:dLbl>
              <c:idx val="0"/>
              <c:spPr>
                <a:noFill/>
                <a:ln>
                  <a:noFill/>
                </a:ln>
                <a:effectLst/>
              </c:spPr>
              <c:txPr>
                <a:bodyPr rot="0" spcFirstLastPara="1" vertOverflow="clip" horzOverflow="clip" vert="horz" wrap="square" lIns="38100" tIns="19050" rIns="38100" bIns="19050" anchor="ctr" anchorCtr="0">
                  <a:noAutofit/>
                </a:bodyPr>
                <a:lstStyle/>
                <a:p>
                  <a:pPr algn="ctr" rtl="0">
                    <a:defRPr lang="en-US"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736929479715476"/>
                      <c:h val="0.13890897225633056"/>
                    </c:manualLayout>
                  </c15:layout>
                </c:ext>
                <c:ext xmlns:c16="http://schemas.microsoft.com/office/drawing/2014/chart" uri="{C3380CC4-5D6E-409C-BE32-E72D297353CC}">
                  <c16:uniqueId val="{00000001-FD4D-42CE-BDEE-F90EBF433FB3}"/>
                </c:ext>
              </c:extLst>
            </c:dLbl>
            <c:dLbl>
              <c:idx val="1"/>
              <c:spPr>
                <a:noFill/>
                <a:ln>
                  <a:noFill/>
                </a:ln>
                <a:effectLst/>
              </c:spPr>
              <c:txPr>
                <a:bodyPr rot="0" spcFirstLastPara="1" vertOverflow="clip" horzOverflow="clip" vert="horz" wrap="square" lIns="38100" tIns="19050" rIns="38100" bIns="19050" anchor="ctr" anchorCtr="0">
                  <a:noAutofit/>
                </a:bodyPr>
                <a:lstStyle/>
                <a:p>
                  <a:pPr algn="ctr" rtl="0">
                    <a:defRPr lang="en-US"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411112776349515"/>
                      <c:h val="0.15708418127123422"/>
                    </c:manualLayout>
                  </c15:layout>
                </c:ext>
                <c:ext xmlns:c16="http://schemas.microsoft.com/office/drawing/2014/chart" uri="{C3380CC4-5D6E-409C-BE32-E72D297353CC}">
                  <c16:uniqueId val="{00000003-FD4D-42CE-BDEE-F90EBF433FB3}"/>
                </c:ext>
              </c:extLst>
            </c:dLbl>
            <c:dLbl>
              <c:idx val="2"/>
              <c:spPr>
                <a:noFill/>
                <a:ln>
                  <a:noFill/>
                </a:ln>
                <a:effectLst/>
              </c:spPr>
              <c:txPr>
                <a:bodyPr rot="0" spcFirstLastPara="1" vertOverflow="clip" horzOverflow="clip" vert="horz" wrap="square" lIns="38100" tIns="19050" rIns="38100" bIns="19050" anchor="ctr" anchorCtr="0">
                  <a:noAutofit/>
                </a:bodyPr>
                <a:lstStyle/>
                <a:p>
                  <a:pPr algn="ctr" rtl="0">
                    <a:defRPr lang="en-US"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785914388812669"/>
                      <c:h val="0.13527393045334982"/>
                    </c:manualLayout>
                  </c15:layout>
                </c:ext>
                <c:ext xmlns:c16="http://schemas.microsoft.com/office/drawing/2014/chart" uri="{C3380CC4-5D6E-409C-BE32-E72D297353CC}">
                  <c16:uniqueId val="{00000005-FD4D-42CE-BDEE-F90EBF433FB3}"/>
                </c:ext>
              </c:extLst>
            </c:dLbl>
            <c:dLbl>
              <c:idx val="3"/>
              <c:tx>
                <c:rich>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DA9B6627-C0D3-4770-9E59-93C97120E2E9}" type="CATEGORYNAME">
                      <a:rPr lang="en-US" sz="1200">
                        <a:solidFill>
                          <a:schemeClr val="bg1"/>
                        </a:solidFill>
                        <a:latin typeface="Calibri" panose="020F0502020204030204" pitchFamily="34" charset="0"/>
                        <a:ea typeface="Calibri" panose="020F0502020204030204" pitchFamily="34" charset="0"/>
                        <a:cs typeface="Calibri" panose="020F0502020204030204" pitchFamily="34" charset="0"/>
                      </a:rPr>
                      <a:pPr>
                        <a:defRPr>
                          <a:solidFill>
                            <a:schemeClr val="bg1"/>
                          </a:solidFill>
                        </a:defRPr>
                      </a:pPr>
                      <a:t>[CATEGORY NAME]</a:t>
                    </a:fld>
                    <a:r>
                      <a:rPr lang="en-US" sz="1200" baseline="0">
                        <a:solidFill>
                          <a:schemeClr val="bg1"/>
                        </a:solidFill>
                        <a:latin typeface="Calibri" panose="020F0502020204030204" pitchFamily="34" charset="0"/>
                        <a:ea typeface="Calibri" panose="020F0502020204030204" pitchFamily="34" charset="0"/>
                        <a:cs typeface="Calibri" panose="020F0502020204030204" pitchFamily="34" charset="0"/>
                      </a:rPr>
                      <a:t>
</a:t>
                    </a:r>
                    <a:fld id="{442DB054-5F61-41E0-9D5D-3A3CF76A18B2}" type="PERCENTAGE">
                      <a:rPr lang="en-US" sz="1200" baseline="0">
                        <a:solidFill>
                          <a:schemeClr val="bg1"/>
                        </a:solidFill>
                        <a:latin typeface="Calibri" panose="020F0502020204030204" pitchFamily="34" charset="0"/>
                        <a:ea typeface="Calibri" panose="020F0502020204030204" pitchFamily="34" charset="0"/>
                        <a:cs typeface="Calibri" panose="020F0502020204030204" pitchFamily="34" charset="0"/>
                      </a:rPr>
                      <a:pPr>
                        <a:defRPr>
                          <a:solidFill>
                            <a:schemeClr val="bg1"/>
                          </a:solidFill>
                        </a:defRPr>
                      </a:pPr>
                      <a:t>[PERCENTAGE]</a:t>
                    </a:fld>
                    <a:endParaRPr lang="en-US" sz="1200" baseline="0">
                      <a:solidFill>
                        <a:schemeClr val="bg1"/>
                      </a:solidFill>
                      <a:latin typeface="Calibri" panose="020F0502020204030204" pitchFamily="34" charset="0"/>
                      <a:ea typeface="Calibri" panose="020F0502020204030204" pitchFamily="34" charset="0"/>
                      <a:cs typeface="Calibri" panose="020F0502020204030204" pitchFamily="34" charset="0"/>
                    </a:endParaRPr>
                  </a:p>
                </c:rich>
              </c:tx>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101378433113141"/>
                      <c:h val="0.13527393045334982"/>
                    </c:manualLayout>
                  </c15:layout>
                  <c15:dlblFieldTable/>
                  <c15:showDataLabelsRange val="0"/>
                </c:ext>
                <c:ext xmlns:c16="http://schemas.microsoft.com/office/drawing/2014/chart" uri="{C3380CC4-5D6E-409C-BE32-E72D297353CC}">
                  <c16:uniqueId val="{00000007-FD4D-42CE-BDEE-F90EBF433FB3}"/>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SalesOverRegion!$A$4:$A$8</c:f>
              <c:strCache>
                <c:ptCount val="4"/>
                <c:pt idx="0">
                  <c:v>South</c:v>
                </c:pt>
                <c:pt idx="1">
                  <c:v>Central</c:v>
                </c:pt>
                <c:pt idx="2">
                  <c:v>West</c:v>
                </c:pt>
                <c:pt idx="3">
                  <c:v>East</c:v>
                </c:pt>
              </c:strCache>
            </c:strRef>
          </c:cat>
          <c:val>
            <c:numRef>
              <c:f>SalesOverRegion!$B$4:$B$8</c:f>
              <c:numCache>
                <c:formatCode>"$"#,##0.00</c:formatCode>
                <c:ptCount val="4"/>
                <c:pt idx="0">
                  <c:v>341328.32000000007</c:v>
                </c:pt>
                <c:pt idx="1">
                  <c:v>441445.62</c:v>
                </c:pt>
                <c:pt idx="2">
                  <c:v>514026.63999999996</c:v>
                </c:pt>
                <c:pt idx="3">
                  <c:v>584724.18999999971</c:v>
                </c:pt>
              </c:numCache>
            </c:numRef>
          </c:val>
          <c:extLst>
            <c:ext xmlns:c16="http://schemas.microsoft.com/office/drawing/2014/chart" uri="{C3380CC4-5D6E-409C-BE32-E72D297353CC}">
              <c16:uniqueId val="{00000008-FD4D-42CE-BDEE-F90EBF433FB3}"/>
            </c:ext>
          </c:extLst>
        </c:ser>
        <c:dLbls>
          <c:showLegendKey val="0"/>
          <c:showVal val="0"/>
          <c:showCatName val="0"/>
          <c:showSerName val="0"/>
          <c:showPercent val="0"/>
          <c:showBubbleSize val="0"/>
          <c:showLeaderLines val="0"/>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DASHBOARD.xlsx]SalesByManager!PivotTable12</c:name>
    <c:fmtId val="13"/>
  </c:pivotSource>
  <c:chart>
    <c:title>
      <c:tx>
        <c:rich>
          <a:bodyPr rot="0" spcFirstLastPara="1" vertOverflow="ellipsis" vert="horz" wrap="square" anchor="ctr" anchorCtr="1"/>
          <a:lstStyle/>
          <a:p>
            <a:pPr algn="l" rtl="0">
              <a:defRPr lang="en-US" sz="2200" b="1" i="0" u="none" strike="noStrike" kern="1200" cap="none" spc="0" baseline="0">
                <a:ln w="0"/>
                <a:solidFill>
                  <a:schemeClr val="accent1">
                    <a:lumMod val="50000"/>
                  </a:schemeClr>
                </a:solidFill>
                <a:effectLst>
                  <a:outerShdw blurRad="38100" dist="19050" dir="2700000" algn="tl" rotWithShape="0">
                    <a:sysClr val="windowText" lastClr="000000">
                      <a:alpha val="40000"/>
                    </a:sysClr>
                  </a:outerShdw>
                </a:effectLst>
                <a:latin typeface="Calibri" panose="020F0502020204030204" pitchFamily="34" charset="0"/>
                <a:ea typeface="Calibri" panose="020F0502020204030204" pitchFamily="34" charset="0"/>
                <a:cs typeface="Calibri" panose="020F0502020204030204" pitchFamily="34" charset="0"/>
              </a:defRPr>
            </a:pPr>
            <a:r>
              <a:rPr lang="en-US" sz="2200" b="1" i="0" u="none" strike="noStrike" kern="1200" cap="none" spc="0" baseline="0">
                <a:ln w="0"/>
                <a:solidFill>
                  <a:schemeClr val="accent1">
                    <a:lumMod val="50000"/>
                  </a:schemeClr>
                </a:solidFill>
                <a:effectLst>
                  <a:outerShdw blurRad="38100" dist="19050" dir="2700000" algn="tl" rotWithShape="0">
                    <a:sysClr val="windowText" lastClr="000000">
                      <a:alpha val="40000"/>
                    </a:sysClr>
                  </a:outerShdw>
                </a:effectLst>
                <a:latin typeface="Calibri" panose="020F0502020204030204" pitchFamily="34" charset="0"/>
                <a:ea typeface="Calibri" panose="020F0502020204030204" pitchFamily="34" charset="0"/>
                <a:cs typeface="Calibri" panose="020F0502020204030204" pitchFamily="34" charset="0"/>
              </a:rPr>
              <a:t>PERFORMANCE OF MANAGERS</a:t>
            </a:r>
          </a:p>
          <a:p>
            <a:pPr algn="l" rtl="0">
              <a:defRPr lang="en-US" sz="2200" b="1" cap="none">
                <a:ln w="0"/>
                <a:solidFill>
                  <a:schemeClr val="accent1">
                    <a:lumMod val="50000"/>
                  </a:schemeClr>
                </a:solidFill>
                <a:effectLst>
                  <a:outerShdw blurRad="38100" dist="19050" dir="2700000" algn="tl" rotWithShape="0">
                    <a:sysClr val="windowText" lastClr="000000">
                      <a:alpha val="40000"/>
                    </a:sysClr>
                  </a:outerShdw>
                </a:effectLst>
                <a:latin typeface="Calibri" panose="020F0502020204030204" pitchFamily="34" charset="0"/>
                <a:ea typeface="Calibri" panose="020F0502020204030204" pitchFamily="34" charset="0"/>
                <a:cs typeface="Calibri" panose="020F0502020204030204" pitchFamily="34" charset="0"/>
              </a:defRPr>
            </a:pPr>
            <a:endParaRPr lang="en-US" sz="2200" b="1" i="0" u="none" strike="noStrike" kern="1200" cap="none" spc="0" baseline="0">
              <a:ln w="0"/>
              <a:solidFill>
                <a:schemeClr val="accent1">
                  <a:lumMod val="50000"/>
                </a:schemeClr>
              </a:solidFill>
              <a:effectLst>
                <a:outerShdw blurRad="38100" dist="19050" dir="2700000" algn="tl" rotWithShape="0">
                  <a:sysClr val="windowText" lastClr="000000">
                    <a:alpha val="40000"/>
                  </a:sysClr>
                </a:outerShdw>
              </a:effectLst>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21300546448087429"/>
          <c:y val="3.1690140845070422E-2"/>
        </c:manualLayout>
      </c:layout>
      <c:overlay val="0"/>
      <c:spPr>
        <a:noFill/>
        <a:ln>
          <a:noFill/>
        </a:ln>
        <a:effectLst/>
      </c:spPr>
      <c:txPr>
        <a:bodyPr rot="0" spcFirstLastPara="1" vertOverflow="ellipsis" vert="horz" wrap="square" anchor="ctr" anchorCtr="1"/>
        <a:lstStyle/>
        <a:p>
          <a:pPr algn="l" rtl="0">
            <a:defRPr lang="en-US" sz="2200" b="1" i="0" u="none" strike="noStrike" kern="1200" cap="none" spc="0" baseline="0">
              <a:ln w="0"/>
              <a:solidFill>
                <a:schemeClr val="accent1">
                  <a:lumMod val="50000"/>
                </a:schemeClr>
              </a:solidFill>
              <a:effectLst>
                <a:outerShdw blurRad="38100" dist="19050" dir="2700000" algn="tl" rotWithShape="0">
                  <a:sysClr val="windowText" lastClr="000000">
                    <a:alpha val="40000"/>
                  </a:sysClr>
                </a:outerShdw>
              </a:effectLst>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97867657847117"/>
          <c:y val="0.18631658821976863"/>
          <c:w val="0.77785983273829906"/>
          <c:h val="0.73693309286059916"/>
        </c:manualLayout>
      </c:layout>
      <c:barChart>
        <c:barDir val="bar"/>
        <c:grouping val="clustered"/>
        <c:varyColors val="0"/>
        <c:ser>
          <c:idx val="0"/>
          <c:order val="0"/>
          <c:tx>
            <c:strRef>
              <c:f>SalesByManager!$B$3</c:f>
              <c:strCache>
                <c:ptCount val="1"/>
                <c:pt idx="0">
                  <c:v>Total</c:v>
                </c:pt>
              </c:strCache>
            </c:strRef>
          </c:tx>
          <c:spPr>
            <a:solidFill>
              <a:schemeClr val="tx2">
                <a:lumMod val="90000"/>
                <a:lumOff val="1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SalesByManager!$A$4:$A$8</c:f>
              <c:strCache>
                <c:ptCount val="4"/>
                <c:pt idx="0">
                  <c:v>William.</c:v>
                </c:pt>
                <c:pt idx="1">
                  <c:v>Sam</c:v>
                </c:pt>
                <c:pt idx="2">
                  <c:v>Erin</c:v>
                </c:pt>
                <c:pt idx="3">
                  <c:v>Chris</c:v>
                </c:pt>
              </c:strCache>
            </c:strRef>
          </c:cat>
          <c:val>
            <c:numRef>
              <c:f>SalesByManager!$B$4:$B$8</c:f>
              <c:numCache>
                <c:formatCode>"$"#,##0.00</c:formatCode>
                <c:ptCount val="4"/>
                <c:pt idx="0">
                  <c:v>365558.87999999983</c:v>
                </c:pt>
                <c:pt idx="1">
                  <c:v>376155.62000000023</c:v>
                </c:pt>
                <c:pt idx="2">
                  <c:v>410095.33999999985</c:v>
                </c:pt>
                <c:pt idx="3">
                  <c:v>729714.9299999997</c:v>
                </c:pt>
              </c:numCache>
            </c:numRef>
          </c:val>
          <c:extLst>
            <c:ext xmlns:c16="http://schemas.microsoft.com/office/drawing/2014/chart" uri="{C3380CC4-5D6E-409C-BE32-E72D297353CC}">
              <c16:uniqueId val="{00000000-C00B-4384-AE0D-EC4408896EC0}"/>
            </c:ext>
          </c:extLst>
        </c:ser>
        <c:dLbls>
          <c:dLblPos val="outEnd"/>
          <c:showLegendKey val="0"/>
          <c:showVal val="1"/>
          <c:showCatName val="0"/>
          <c:showSerName val="0"/>
          <c:showPercent val="0"/>
          <c:showBubbleSize val="0"/>
        </c:dLbls>
        <c:gapWidth val="70"/>
        <c:axId val="141181407"/>
        <c:axId val="141182367"/>
      </c:barChart>
      <c:catAx>
        <c:axId val="141181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400" b="0" i="0" u="none" strike="noStrike" kern="1200" cap="none" spc="0" baseline="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defRPr>
            </a:pPr>
            <a:endParaRPr lang="en-US"/>
          </a:p>
        </c:txPr>
        <c:crossAx val="141182367"/>
        <c:crosses val="autoZero"/>
        <c:auto val="1"/>
        <c:lblAlgn val="ctr"/>
        <c:lblOffset val="100"/>
        <c:noMultiLvlLbl val="0"/>
      </c:catAx>
      <c:valAx>
        <c:axId val="141182367"/>
        <c:scaling>
          <c:orientation val="minMax"/>
        </c:scaling>
        <c:delete val="1"/>
        <c:axPos val="b"/>
        <c:numFmt formatCode="&quot;$&quot;#,##0.00" sourceLinked="1"/>
        <c:majorTickMark val="none"/>
        <c:minorTickMark val="none"/>
        <c:tickLblPos val="nextTo"/>
        <c:crossAx val="141181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1">
          <a:lumMod val="50000"/>
        </a:schemeClr>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DASHBOARD.xlsx]SalesTop5!PivotTable14</c:name>
    <c:fmtId val="20"/>
  </c:pivotSource>
  <c:chart>
    <c:title>
      <c:tx>
        <c:rich>
          <a:bodyPr rot="0" vert="horz"/>
          <a:lstStyle/>
          <a:p>
            <a:pPr algn="ctr" rtl="0">
              <a:defRPr lang="en-US" sz="2200" b="1" i="0" u="none" strike="noStrike" kern="1200" cap="none" spc="0" baseline="0">
                <a:ln w="0"/>
                <a:solidFill>
                  <a:schemeClr val="accent1">
                    <a:lumMod val="50000"/>
                  </a:schemeClr>
                </a:solidFill>
                <a:effectLst>
                  <a:outerShdw blurRad="38100" dist="19050" dir="2700000" algn="tl" rotWithShape="0">
                    <a:sysClr val="windowText" lastClr="000000">
                      <a:alpha val="40000"/>
                    </a:sysClr>
                  </a:outerShdw>
                </a:effectLst>
                <a:latin typeface="Calibri" panose="020F0502020204030204" pitchFamily="34" charset="0"/>
                <a:ea typeface="Calibri" panose="020F0502020204030204" pitchFamily="34" charset="0"/>
                <a:cs typeface="Calibri" panose="020F0502020204030204" pitchFamily="34" charset="0"/>
              </a:defRPr>
            </a:pPr>
            <a:r>
              <a:rPr lang="en-US" sz="2200" b="1" i="0" u="none" strike="noStrike" kern="1200" cap="none" spc="0" baseline="0">
                <a:ln w="0"/>
                <a:solidFill>
                  <a:schemeClr val="accent1">
                    <a:lumMod val="50000"/>
                  </a:schemeClr>
                </a:solidFill>
                <a:effectLst>
                  <a:outerShdw blurRad="38100" dist="19050" dir="2700000" algn="tl" rotWithShape="0">
                    <a:sysClr val="windowText" lastClr="000000">
                      <a:alpha val="40000"/>
                    </a:sysClr>
                  </a:outerShdw>
                </a:effectLst>
                <a:latin typeface="Calibri" panose="020F0502020204030204" pitchFamily="34" charset="0"/>
                <a:ea typeface="Calibri" panose="020F0502020204030204" pitchFamily="34" charset="0"/>
                <a:cs typeface="Calibri" panose="020F0502020204030204" pitchFamily="34" charset="0"/>
              </a:rPr>
              <a:t> 5 MOST SELLING PRODUCTS</a:t>
            </a:r>
          </a:p>
        </c:rich>
      </c:tx>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
        <c:spPr>
          <a:solidFill>
            <a:schemeClr val="tx2">
              <a:lumMod val="90000"/>
              <a:lumOff val="10000"/>
            </a:schemeClr>
          </a:solidFill>
          <a:ln>
            <a:noFill/>
          </a:ln>
          <a:effectLst>
            <a:outerShdw blurRad="57150" dist="19050" dir="5400000" algn="ctr" rotWithShape="0">
              <a:srgbClr val="000000">
                <a:alpha val="63000"/>
              </a:srgbClr>
            </a:outerShdw>
          </a:effectLst>
        </c:spPr>
        <c:marker>
          <c:symbol val="none"/>
        </c:marker>
        <c:dLbl>
          <c:idx val="0"/>
          <c:spPr>
            <a:solidFill>
              <a:srgbClr val="0E2841">
                <a:lumMod val="90000"/>
                <a:lumOff val="10000"/>
              </a:srgbClr>
            </a:solidFill>
            <a:ln>
              <a:noFill/>
            </a:ln>
            <a:effectLst/>
          </c:spPr>
          <c:txPr>
            <a:bodyPr rot="0" vert="horz"/>
            <a:lstStyle/>
            <a:p>
              <a:pPr>
                <a:defRPr>
                  <a:solidFill>
                    <a:schemeClr val="bg1"/>
                  </a:solidFill>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s>
    <c:plotArea>
      <c:layout>
        <c:manualLayout>
          <c:layoutTarget val="inner"/>
          <c:xMode val="edge"/>
          <c:yMode val="edge"/>
          <c:x val="0.39135433070866144"/>
          <c:y val="0.19733061968948798"/>
          <c:w val="0.58749182313749237"/>
          <c:h val="0.77159593398282855"/>
        </c:manualLayout>
      </c:layout>
      <c:barChart>
        <c:barDir val="bar"/>
        <c:grouping val="clustered"/>
        <c:varyColors val="0"/>
        <c:ser>
          <c:idx val="0"/>
          <c:order val="0"/>
          <c:tx>
            <c:strRef>
              <c:f>SalesTop5!$B$3</c:f>
              <c:strCache>
                <c:ptCount val="1"/>
                <c:pt idx="0">
                  <c:v>Total</c:v>
                </c:pt>
              </c:strCache>
            </c:strRef>
          </c:tx>
          <c:spPr>
            <a:solidFill>
              <a:schemeClr val="tx2">
                <a:lumMod val="90000"/>
                <a:lumOff val="10000"/>
              </a:schemeClr>
            </a:solidFill>
            <a:ln>
              <a:noFill/>
            </a:ln>
            <a:effectLst>
              <a:outerShdw blurRad="57150" dist="19050" dir="5400000" algn="ctr" rotWithShape="0">
                <a:srgbClr val="000000">
                  <a:alpha val="63000"/>
                </a:srgbClr>
              </a:outerShdw>
            </a:effectLst>
          </c:spPr>
          <c:invertIfNegative val="0"/>
          <c:dLbls>
            <c:spPr>
              <a:solidFill>
                <a:srgbClr val="0E2841">
                  <a:lumMod val="90000"/>
                  <a:lumOff val="10000"/>
                </a:srgbClr>
              </a:solidFill>
              <a:ln>
                <a:noFill/>
              </a:ln>
              <a:effectLst/>
            </c:spPr>
            <c:txPr>
              <a:bodyPr rot="0" vert="horz"/>
              <a:lstStyle/>
              <a:p>
                <a:pPr>
                  <a:defRPr>
                    <a:solidFill>
                      <a:schemeClr val="bg1"/>
                    </a:solidFill>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c15:spPr>
                <c15:showLeaderLines val="0"/>
              </c:ext>
            </c:extLst>
          </c:dLbls>
          <c:cat>
            <c:strRef>
              <c:f>SalesTop5!$A$4:$A$9</c:f>
              <c:strCache>
                <c:ptCount val="5"/>
                <c:pt idx="0">
                  <c:v>Office Machines</c:v>
                </c:pt>
                <c:pt idx="1">
                  <c:v>Chairs &amp; Chairmats</c:v>
                </c:pt>
                <c:pt idx="2">
                  <c:v>Telephones and Communication</c:v>
                </c:pt>
                <c:pt idx="3">
                  <c:v>Binders and Binder Accessories</c:v>
                </c:pt>
                <c:pt idx="4">
                  <c:v>Storage &amp; Organization</c:v>
                </c:pt>
              </c:strCache>
            </c:strRef>
          </c:cat>
          <c:val>
            <c:numRef>
              <c:f>SalesTop5!$B$4:$B$9</c:f>
              <c:numCache>
                <c:formatCode>"$"#,##0</c:formatCode>
                <c:ptCount val="5"/>
                <c:pt idx="0">
                  <c:v>318169.67999999993</c:v>
                </c:pt>
                <c:pt idx="1">
                  <c:v>241200.42000000004</c:v>
                </c:pt>
                <c:pt idx="2">
                  <c:v>198764.49000000008</c:v>
                </c:pt>
                <c:pt idx="3">
                  <c:v>185928.13999999987</c:v>
                </c:pt>
                <c:pt idx="4">
                  <c:v>175730.0499999999</c:v>
                </c:pt>
              </c:numCache>
            </c:numRef>
          </c:val>
          <c:extLst>
            <c:ext xmlns:c16="http://schemas.microsoft.com/office/drawing/2014/chart" uri="{C3380CC4-5D6E-409C-BE32-E72D297353CC}">
              <c16:uniqueId val="{00000000-54F8-475D-920B-5D5B34E1D44D}"/>
            </c:ext>
          </c:extLst>
        </c:ser>
        <c:dLbls>
          <c:showLegendKey val="0"/>
          <c:showVal val="0"/>
          <c:showCatName val="0"/>
          <c:showSerName val="0"/>
          <c:showPercent val="0"/>
          <c:showBubbleSize val="0"/>
        </c:dLbls>
        <c:gapWidth val="50"/>
        <c:axId val="294482159"/>
        <c:axId val="294487439"/>
      </c:barChart>
      <c:catAx>
        <c:axId val="294482159"/>
        <c:scaling>
          <c:orientation val="maxMin"/>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vert="horz"/>
          <a:lstStyle/>
          <a:p>
            <a:pPr>
              <a:defRPr/>
            </a:pPr>
            <a:endParaRPr lang="en-US"/>
          </a:p>
        </c:txPr>
        <c:crossAx val="294487439"/>
        <c:crosses val="autoZero"/>
        <c:auto val="0"/>
        <c:lblAlgn val="ctr"/>
        <c:lblOffset val="100"/>
        <c:noMultiLvlLbl val="0"/>
      </c:catAx>
      <c:valAx>
        <c:axId val="294487439"/>
        <c:scaling>
          <c:orientation val="minMax"/>
          <c:max val="350000"/>
          <c:min val="150000"/>
        </c:scaling>
        <c:delete val="1"/>
        <c:axPos val="t"/>
        <c:numFmt formatCode="&quot;$&quot;#,##0" sourceLinked="1"/>
        <c:majorTickMark val="none"/>
        <c:minorTickMark val="none"/>
        <c:tickLblPos val="low"/>
        <c:crossAx val="294482159"/>
        <c:crosses val="autoZero"/>
        <c:crossBetween val="between"/>
        <c:majorUnit val="50000"/>
      </c:valAx>
      <c:spPr>
        <a:noFill/>
        <a:ln>
          <a:noFill/>
        </a:ln>
        <a:effectLst/>
      </c:spPr>
    </c:plotArea>
    <c:plotVisOnly val="1"/>
    <c:dispBlanksAs val="gap"/>
    <c:showDLblsOverMax val="0"/>
    <c:extLst/>
  </c:chart>
  <c:txPr>
    <a:bodyPr/>
    <a:lstStyle/>
    <a:p>
      <a:pPr algn="ctr">
        <a:defRPr lang="en-US" sz="1400" b="0" i="0" u="none" strike="noStrike" kern="1200" cap="none" spc="0" baseline="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DASHBOARD.xlsx]ProfitByDays!PivotTable13</c:name>
    <c:fmtId val="28"/>
  </c:pivotSource>
  <c:chart>
    <c:title>
      <c:tx>
        <c:rich>
          <a:bodyPr rot="0" spcFirstLastPara="1" vertOverflow="ellipsis" vert="horz" wrap="square" anchor="ctr" anchorCtr="1"/>
          <a:lstStyle/>
          <a:p>
            <a:pPr>
              <a:defRPr sz="2200" b="1" i="0" u="none" strike="noStrike" kern="1200" spc="0" baseline="0">
                <a:solidFill>
                  <a:schemeClr val="tx1"/>
                </a:solidFill>
                <a:latin typeface="Calibri" panose="020F0502020204030204" pitchFamily="34" charset="0"/>
                <a:ea typeface="Calibri" panose="020F0502020204030204" pitchFamily="34" charset="0"/>
                <a:cs typeface="Calibri" panose="020F0502020204030204" pitchFamily="34" charset="0"/>
              </a:defRPr>
            </a:pPr>
            <a:r>
              <a:rPr lang="en-US" sz="2200" b="1">
                <a:solidFill>
                  <a:schemeClr val="accent1">
                    <a:lumMod val="50000"/>
                  </a:schemeClr>
                </a:solidFill>
                <a:latin typeface="Calibri" panose="020F0502020204030204" pitchFamily="34" charset="0"/>
                <a:ea typeface="Calibri" panose="020F0502020204030204" pitchFamily="34" charset="0"/>
                <a:cs typeface="Calibri" panose="020F0502020204030204" pitchFamily="34" charset="0"/>
              </a:rPr>
              <a:t>TOTAL PROFIT TREND </a:t>
            </a:r>
          </a:p>
        </c:rich>
      </c:tx>
      <c:overlay val="0"/>
      <c:spPr>
        <a:noFill/>
        <a:ln>
          <a:noFill/>
        </a:ln>
        <a:effectLst/>
      </c:spPr>
      <c:txPr>
        <a:bodyPr rot="0" spcFirstLastPara="1" vertOverflow="ellipsis" vert="horz" wrap="square" anchor="ctr" anchorCtr="1"/>
        <a:lstStyle/>
        <a:p>
          <a:pPr>
            <a:defRPr sz="2200" b="1" i="0" u="none" strike="noStrike" kern="1200" spc="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ProfitByDays!$B$3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ProfitByDays!$A$4:$A$10</c:f>
              <c:strCache>
                <c:ptCount val="6"/>
                <c:pt idx="0">
                  <c:v>Jan</c:v>
                </c:pt>
                <c:pt idx="1">
                  <c:v>Feb</c:v>
                </c:pt>
                <c:pt idx="2">
                  <c:v>Mar</c:v>
                </c:pt>
                <c:pt idx="3">
                  <c:v>Apr</c:v>
                </c:pt>
                <c:pt idx="4">
                  <c:v>May</c:v>
                </c:pt>
                <c:pt idx="5">
                  <c:v>Jun</c:v>
                </c:pt>
              </c:strCache>
            </c:strRef>
          </c:cat>
          <c:val>
            <c:numRef>
              <c:f>ProfitByDays!$B$4:$B$10</c:f>
              <c:numCache>
                <c:formatCode>"$"#,##0.00</c:formatCode>
                <c:ptCount val="6"/>
                <c:pt idx="0">
                  <c:v>-657.53850031999866</c:v>
                </c:pt>
                <c:pt idx="1">
                  <c:v>36266.168780320004</c:v>
                </c:pt>
                <c:pt idx="2">
                  <c:v>1881.8305867500042</c:v>
                </c:pt>
                <c:pt idx="3">
                  <c:v>50182.103101999994</c:v>
                </c:pt>
                <c:pt idx="4">
                  <c:v>61026.949158400028</c:v>
                </c:pt>
                <c:pt idx="5">
                  <c:v>66323.88661000003</c:v>
                </c:pt>
              </c:numCache>
            </c:numRef>
          </c:val>
          <c:smooth val="0"/>
          <c:extLst>
            <c:ext xmlns:c16="http://schemas.microsoft.com/office/drawing/2014/chart" uri="{C3380CC4-5D6E-409C-BE32-E72D297353CC}">
              <c16:uniqueId val="{00000000-3233-4B54-88A5-87D6D080FCB8}"/>
            </c:ext>
          </c:extLst>
        </c:ser>
        <c:dLbls>
          <c:dLblPos val="t"/>
          <c:showLegendKey val="0"/>
          <c:showVal val="1"/>
          <c:showCatName val="0"/>
          <c:showSerName val="0"/>
          <c:showPercent val="0"/>
          <c:showBubbleSize val="0"/>
        </c:dLbls>
        <c:smooth val="0"/>
        <c:axId val="56755984"/>
        <c:axId val="56753104"/>
      </c:lineChart>
      <c:catAx>
        <c:axId val="567559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400" b="0" i="0" u="none" strike="noStrike" kern="1200" cap="none" spc="0" baseline="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defRPr>
            </a:pPr>
            <a:endParaRPr lang="en-US"/>
          </a:p>
        </c:txPr>
        <c:crossAx val="56753104"/>
        <c:crosses val="autoZero"/>
        <c:auto val="1"/>
        <c:lblAlgn val="ctr"/>
        <c:lblOffset val="100"/>
        <c:noMultiLvlLbl val="0"/>
      </c:catAx>
      <c:valAx>
        <c:axId val="56753104"/>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400" b="0" i="0" u="none" strike="noStrike" kern="1200" cap="none" spc="0" baseline="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defRPr>
            </a:pPr>
            <a:endParaRPr lang="en-US"/>
          </a:p>
        </c:txPr>
        <c:crossAx val="56755984"/>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accent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[US SUPERSTORE DASHBOARD.xlsx]ProfitByCustomerSegment!PivotTable15</c:name>
    <c:fmtId val="13"/>
  </c:pivotSource>
  <c:chart>
    <c:title>
      <c:tx>
        <c:rich>
          <a:bodyPr rot="0" spcFirstLastPara="1" vertOverflow="ellipsis" vert="horz" wrap="square" anchor="ctr" anchorCtr="1"/>
          <a:lstStyle/>
          <a:p>
            <a:pPr>
              <a:defRPr lang="en-US" sz="2200" b="1" i="0" u="none" strike="noStrike" kern="1200" cap="none" spc="0" baseline="0">
                <a:ln w="0"/>
                <a:solidFill>
                  <a:schemeClr val="accent1">
                    <a:lumMod val="50000"/>
                  </a:schemeClr>
                </a:solidFill>
                <a:effectLst>
                  <a:outerShdw blurRad="38100" dist="19050" dir="2700000" algn="tl" rotWithShape="0">
                    <a:sysClr val="windowText" lastClr="000000">
                      <a:alpha val="40000"/>
                    </a:sysClr>
                  </a:outerShdw>
                </a:effectLst>
                <a:latin typeface="Calibri" panose="020F0502020204030204" pitchFamily="34" charset="0"/>
                <a:ea typeface="Calibri" panose="020F0502020204030204" pitchFamily="34" charset="0"/>
                <a:cs typeface="Calibri" panose="020F0502020204030204" pitchFamily="34" charset="0"/>
              </a:defRPr>
            </a:pPr>
            <a:r>
              <a:rPr lang="en-US" sz="2200"/>
              <a:t>CUSTOMER SEGMENTS</a:t>
            </a:r>
          </a:p>
          <a:p>
            <a:pPr>
              <a:defRPr sz="2200"/>
            </a:pPr>
            <a:endParaRPr lang="en-CA" sz="2200"/>
          </a:p>
        </c:rich>
      </c:tx>
      <c:overlay val="0"/>
      <c:spPr>
        <a:noFill/>
        <a:ln>
          <a:noFill/>
        </a:ln>
        <a:effectLst/>
      </c:spPr>
      <c:txPr>
        <a:bodyPr rot="0" spcFirstLastPara="1" vertOverflow="ellipsis" vert="horz" wrap="square" anchor="ctr" anchorCtr="1"/>
        <a:lstStyle/>
        <a:p>
          <a:pPr>
            <a:defRPr lang="en-US" sz="2200" b="1" i="0" u="none" strike="noStrike" kern="1200" cap="none" spc="0" baseline="0">
              <a:ln w="0"/>
              <a:solidFill>
                <a:schemeClr val="accent1">
                  <a:lumMod val="50000"/>
                </a:schemeClr>
              </a:solidFill>
              <a:effectLst>
                <a:outerShdw blurRad="38100" dist="19050" dir="2700000" algn="tl" rotWithShape="0">
                  <a:sysClr val="windowText" lastClr="000000">
                    <a:alpha val="40000"/>
                  </a:sysClr>
                </a:outerShdw>
              </a:effectLst>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400" b="1" i="0" u="none" strike="noStrike" kern="1200" cap="none" spc="0" baseline="0">
                  <a:ln w="0"/>
                  <a:solidFill>
                    <a:schemeClr val="bg1"/>
                  </a:solidFill>
                  <a:effectLst>
                    <a:outerShdw blurRad="38100" dist="19050" dir="2700000" algn="tl" rotWithShape="0">
                      <a:sysClr val="windowText" lastClr="000000">
                        <a:alpha val="40000"/>
                      </a:sysClr>
                    </a:outerShdw>
                  </a:effectLst>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tint val="86000"/>
            </a:schemeClr>
          </a:solidFill>
          <a:ln w="25400">
            <a:solidFill>
              <a:schemeClr val="lt1"/>
            </a:solidFill>
          </a:ln>
          <a:effectLst/>
          <a:sp3d contourW="25400">
            <a:contourClr>
              <a:schemeClr val="lt1"/>
            </a:contourClr>
          </a:sp3d>
        </c:spPr>
      </c:pivotFmt>
      <c:pivotFmt>
        <c:idx val="6"/>
        <c:spPr>
          <a:solidFill>
            <a:schemeClr val="accent1">
              <a:tint val="58000"/>
            </a:schemeClr>
          </a:solidFill>
          <a:ln w="25400">
            <a:solidFill>
              <a:schemeClr val="lt1"/>
            </a:solidFill>
          </a:ln>
          <a:effectLst/>
          <a:sp3d contourW="25400">
            <a:contourClr>
              <a:schemeClr val="lt1"/>
            </a:contourClr>
          </a:sp3d>
        </c:spPr>
      </c:pivotFmt>
      <c:pivotFmt>
        <c:idx val="7"/>
        <c:spPr>
          <a:solidFill>
            <a:schemeClr val="accent1">
              <a:shade val="86000"/>
            </a:schemeClr>
          </a:solidFill>
          <a:ln w="25400">
            <a:solidFill>
              <a:schemeClr val="lt1"/>
            </a:solidFill>
          </a:ln>
          <a:effectLst/>
          <a:sp3d contourW="25400">
            <a:contourClr>
              <a:schemeClr val="lt1"/>
            </a:contourClr>
          </a:sp3d>
        </c:spPr>
      </c:pivotFmt>
      <c:pivotFmt>
        <c:idx val="8"/>
        <c:spPr>
          <a:solidFill>
            <a:schemeClr val="accent1">
              <a:shade val="58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3060796645702306E-2"/>
          <c:y val="0.24620098039215688"/>
          <c:w val="0.79454926624737943"/>
          <c:h val="0.57456654315269418"/>
        </c:manualLayout>
      </c:layout>
      <c:pie3DChart>
        <c:varyColors val="1"/>
        <c:ser>
          <c:idx val="0"/>
          <c:order val="0"/>
          <c:tx>
            <c:strRef>
              <c:f>ProfitByCustomerSegment!$B$3</c:f>
              <c:strCache>
                <c:ptCount val="1"/>
                <c:pt idx="0">
                  <c:v>Total</c:v>
                </c:pt>
              </c:strCache>
            </c:strRef>
          </c:tx>
          <c:dPt>
            <c:idx val="0"/>
            <c:bubble3D val="0"/>
            <c:spPr>
              <a:solidFill>
                <a:schemeClr val="accent1">
                  <a:shade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4-596A-40AD-B8FD-2B81F11DB2A2}"/>
              </c:ext>
            </c:extLst>
          </c:dPt>
          <c:dPt>
            <c:idx val="1"/>
            <c:bubble3D val="0"/>
            <c:spPr>
              <a:solidFill>
                <a:schemeClr val="accent1">
                  <a:shade val="8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596A-40AD-B8FD-2B81F11DB2A2}"/>
              </c:ext>
            </c:extLst>
          </c:dPt>
          <c:dPt>
            <c:idx val="2"/>
            <c:bubble3D val="0"/>
            <c:spPr>
              <a:solidFill>
                <a:schemeClr val="accent1">
                  <a:tint val="8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596A-40AD-B8FD-2B81F11DB2A2}"/>
              </c:ext>
            </c:extLst>
          </c:dPt>
          <c:dPt>
            <c:idx val="3"/>
            <c:bubble3D val="0"/>
            <c:spPr>
              <a:solidFill>
                <a:schemeClr val="accent1">
                  <a:tint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2-596A-40AD-B8FD-2B81F11DB2A2}"/>
              </c:ext>
            </c:extLst>
          </c:dPt>
          <c:dLbls>
            <c:spPr>
              <a:noFill/>
              <a:ln>
                <a:noFill/>
              </a:ln>
              <a:effectLst/>
            </c:spPr>
            <c:txPr>
              <a:bodyPr rot="0" spcFirstLastPara="1" vertOverflow="ellipsis" vert="horz" wrap="square" lIns="38100" tIns="19050" rIns="38100" bIns="19050" anchor="ctr" anchorCtr="1">
                <a:spAutoFit/>
              </a:bodyPr>
              <a:lstStyle/>
              <a:p>
                <a:pPr>
                  <a:defRPr lang="en-US" sz="1400" b="1" i="0" u="none" strike="noStrike" kern="1200" cap="none" spc="0" baseline="0">
                    <a:ln w="0"/>
                    <a:solidFill>
                      <a:schemeClr val="bg1"/>
                    </a:solidFill>
                    <a:effectLst>
                      <a:outerShdw blurRad="38100" dist="19050" dir="2700000" algn="tl" rotWithShape="0">
                        <a:sysClr val="windowText" lastClr="000000">
                          <a:alpha val="40000"/>
                        </a:sysClr>
                      </a:outerShdw>
                    </a:effectLst>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ProfitByCustomerSegment!$A$4:$A$8</c:f>
              <c:strCache>
                <c:ptCount val="4"/>
                <c:pt idx="0">
                  <c:v>Consumer</c:v>
                </c:pt>
                <c:pt idx="1">
                  <c:v>Home Office</c:v>
                </c:pt>
                <c:pt idx="2">
                  <c:v>Corporate</c:v>
                </c:pt>
                <c:pt idx="3">
                  <c:v>Small Business</c:v>
                </c:pt>
              </c:strCache>
            </c:strRef>
          </c:cat>
          <c:val>
            <c:numRef>
              <c:f>ProfitByCustomerSegment!$B$4:$B$8</c:f>
              <c:numCache>
                <c:formatCode>"$"#,##0.00</c:formatCode>
                <c:ptCount val="4"/>
                <c:pt idx="0">
                  <c:v>46524.707372599987</c:v>
                </c:pt>
                <c:pt idx="1">
                  <c:v>51665.445270919983</c:v>
                </c:pt>
                <c:pt idx="2">
                  <c:v>52542.787802400009</c:v>
                </c:pt>
                <c:pt idx="3">
                  <c:v>64290.459291230014</c:v>
                </c:pt>
              </c:numCache>
            </c:numRef>
          </c:val>
          <c:extLst>
            <c:ext xmlns:c16="http://schemas.microsoft.com/office/drawing/2014/chart" uri="{C3380CC4-5D6E-409C-BE32-E72D297353CC}">
              <c16:uniqueId val="{00000000-596A-40AD-B8FD-2B81F11DB2A2}"/>
            </c:ext>
          </c:extLst>
        </c:ser>
        <c:dLbls>
          <c:dLblPos val="ctr"/>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500" b="0" i="0" u="none" strike="noStrike" kern="1200" cap="none" spc="0" baseline="0">
              <a:ln w="0"/>
              <a:solidFill>
                <a:schemeClr val="accent1">
                  <a:lumMod val="50000"/>
                </a:schemeClr>
              </a:solidFill>
              <a:effectLst>
                <a:outerShdw blurRad="38100" dist="19050" dir="2700000" algn="tl" rotWithShape="0">
                  <a:sysClr val="windowText" lastClr="000000">
                    <a:alpha val="40000"/>
                  </a:sysClr>
                </a:outerShdw>
              </a:effectLst>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lgn="ctr" rtl="0">
        <a:defRPr lang="en-US" sz="2200" b="1" i="0" u="none" strike="noStrike" kern="1200" cap="none" spc="0" baseline="0">
          <a:ln w="0"/>
          <a:solidFill>
            <a:schemeClr val="accent1">
              <a:lumMod val="50000"/>
            </a:schemeClr>
          </a:solidFill>
          <a:effectLst>
            <a:outerShdw blurRad="38100" dist="19050" dir="2700000" algn="tl" rotWithShape="0">
              <a:sysClr val="windowText" lastClr="000000">
                <a:alpha val="40000"/>
              </a:sysClr>
            </a:outerShdw>
          </a:effectLst>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[US SUPERSTORE DASHBOARD.xlsx]ProfitOverRegion!PivotTable1</c:name>
    <c:fmtId val="29"/>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2200" b="1" i="0" u="none" strike="noStrike" kern="1200" cap="none" spc="0" baseline="0">
                <a:ln w="0"/>
                <a:solidFill>
                  <a:schemeClr val="accent1">
                    <a:lumMod val="50000"/>
                  </a:schemeClr>
                </a:solidFill>
                <a:effectLst>
                  <a:outerShdw blurRad="38100" dist="19050" dir="2700000" algn="tl" rotWithShape="0">
                    <a:sysClr val="windowText" lastClr="000000">
                      <a:alpha val="40000"/>
                    </a:sysClr>
                  </a:outerShdw>
                </a:effectLst>
                <a:latin typeface="Calibri" panose="020F0502020204030204" pitchFamily="34" charset="0"/>
                <a:ea typeface="Calibri" panose="020F0502020204030204" pitchFamily="34" charset="0"/>
                <a:cs typeface="Calibri" panose="020F0502020204030204" pitchFamily="34" charset="0"/>
              </a:rPr>
              <a:t>REGIONS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hade val="58000"/>
            </a:schemeClr>
          </a:solidFill>
          <a:ln w="25400">
            <a:solidFill>
              <a:schemeClr val="lt1"/>
            </a:solidFill>
          </a:ln>
          <a:effectLst/>
          <a:sp3d contourW="25400">
            <a:contourClr>
              <a:schemeClr val="lt1"/>
            </a:contourClr>
          </a:sp3d>
        </c:spPr>
      </c:pivotFmt>
      <c:pivotFmt>
        <c:idx val="3"/>
        <c:spPr>
          <a:solidFill>
            <a:schemeClr val="accent1">
              <a:shade val="86000"/>
            </a:schemeClr>
          </a:solidFill>
          <a:ln w="25400">
            <a:solidFill>
              <a:schemeClr val="lt1"/>
            </a:solidFill>
          </a:ln>
          <a:effectLst/>
          <a:sp3d contourW="25400">
            <a:contourClr>
              <a:schemeClr val="lt1"/>
            </a:contourClr>
          </a:sp3d>
        </c:spPr>
      </c:pivotFmt>
      <c:pivotFmt>
        <c:idx val="4"/>
        <c:spPr>
          <a:solidFill>
            <a:schemeClr val="accent1">
              <a:tint val="86000"/>
            </a:schemeClr>
          </a:solidFill>
          <a:ln w="25400">
            <a:solidFill>
              <a:schemeClr val="lt1"/>
            </a:solidFill>
          </a:ln>
          <a:effectLst/>
          <a:sp3d contourW="25400">
            <a:contourClr>
              <a:schemeClr val="lt1"/>
            </a:contourClr>
          </a:sp3d>
        </c:spPr>
      </c:pivotFmt>
      <c:pivotFmt>
        <c:idx val="5"/>
        <c:spPr>
          <a:solidFill>
            <a:schemeClr val="accent1">
              <a:tint val="58000"/>
            </a:schemeClr>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hade val="58000"/>
            </a:schemeClr>
          </a:solidFill>
          <a:ln w="25400">
            <a:solidFill>
              <a:schemeClr val="lt1"/>
            </a:solidFill>
          </a:ln>
          <a:effectLst/>
          <a:sp3d contourW="25400">
            <a:contourClr>
              <a:schemeClr val="lt1"/>
            </a:contourClr>
          </a:sp3d>
        </c:spPr>
      </c:pivotFmt>
      <c:pivotFmt>
        <c:idx val="8"/>
        <c:spPr>
          <a:solidFill>
            <a:schemeClr val="accent1">
              <a:shade val="86000"/>
            </a:schemeClr>
          </a:solidFill>
          <a:ln w="25400">
            <a:solidFill>
              <a:schemeClr val="lt1"/>
            </a:solidFill>
          </a:ln>
          <a:effectLst/>
          <a:sp3d contourW="25400">
            <a:contourClr>
              <a:schemeClr val="lt1"/>
            </a:contourClr>
          </a:sp3d>
        </c:spPr>
      </c:pivotFmt>
      <c:pivotFmt>
        <c:idx val="9"/>
        <c:spPr>
          <a:solidFill>
            <a:schemeClr val="accent1">
              <a:tint val="86000"/>
            </a:schemeClr>
          </a:solidFill>
          <a:ln w="25400">
            <a:solidFill>
              <a:schemeClr val="lt1"/>
            </a:solidFill>
          </a:ln>
          <a:effectLst/>
          <a:sp3d contourW="25400">
            <a:contourClr>
              <a:schemeClr val="lt1"/>
            </a:contourClr>
          </a:sp3d>
        </c:spPr>
      </c:pivotFmt>
      <c:pivotFmt>
        <c:idx val="10"/>
        <c:spPr>
          <a:solidFill>
            <a:schemeClr val="accent1">
              <a:tint val="58000"/>
            </a:schemeClr>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hade val="58000"/>
            </a:schemeClr>
          </a:solidFill>
          <a:ln w="25400">
            <a:solidFill>
              <a:schemeClr val="lt1"/>
            </a:solidFill>
          </a:ln>
          <a:effectLst/>
          <a:sp3d contourW="25400">
            <a:contourClr>
              <a:schemeClr val="lt1"/>
            </a:contourClr>
          </a:sp3d>
        </c:spPr>
      </c:pivotFmt>
      <c:pivotFmt>
        <c:idx val="13"/>
        <c:spPr>
          <a:solidFill>
            <a:schemeClr val="accent1">
              <a:shade val="86000"/>
            </a:schemeClr>
          </a:solidFill>
          <a:ln w="25400">
            <a:solidFill>
              <a:schemeClr val="lt1"/>
            </a:solidFill>
          </a:ln>
          <a:effectLst/>
          <a:sp3d contourW="25400">
            <a:contourClr>
              <a:schemeClr val="lt1"/>
            </a:contourClr>
          </a:sp3d>
        </c:spPr>
      </c:pivotFmt>
      <c:pivotFmt>
        <c:idx val="14"/>
        <c:spPr>
          <a:solidFill>
            <a:schemeClr val="accent1">
              <a:tint val="86000"/>
            </a:schemeClr>
          </a:solidFill>
          <a:ln w="25400">
            <a:solidFill>
              <a:schemeClr val="lt1"/>
            </a:solidFill>
          </a:ln>
          <a:effectLst/>
          <a:sp3d contourW="25400">
            <a:contourClr>
              <a:schemeClr val="lt1"/>
            </a:contourClr>
          </a:sp3d>
        </c:spPr>
      </c:pivotFmt>
      <c:pivotFmt>
        <c:idx val="15"/>
        <c:spPr>
          <a:solidFill>
            <a:schemeClr val="accent1">
              <a:tint val="58000"/>
            </a:schemeClr>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1"/>
          <c:showSerName val="0"/>
          <c:showPercent val="0"/>
          <c:showBubbleSize val="0"/>
          <c:extLst>
            <c:ext xmlns:c15="http://schemas.microsoft.com/office/drawing/2012/chart" uri="{CE6537A1-D6FC-4f65-9D91-7224C49458BB}"/>
          </c:extLst>
        </c:dLbl>
      </c:pivotFmt>
      <c:pivotFmt>
        <c:idx val="17"/>
        <c:spPr>
          <a:solidFill>
            <a:schemeClr val="accent1">
              <a:tint val="86000"/>
            </a:schemeClr>
          </a:solidFill>
          <a:ln w="25400">
            <a:solidFill>
              <a:schemeClr val="lt1"/>
            </a:solidFill>
          </a:ln>
          <a:effectLst/>
          <a:sp3d contourW="25400">
            <a:contourClr>
              <a:schemeClr val="lt1"/>
            </a:contourClr>
          </a:sp3d>
        </c:spPr>
      </c:pivotFmt>
      <c:pivotFmt>
        <c:idx val="18"/>
        <c:spPr>
          <a:solidFill>
            <a:schemeClr val="accent1">
              <a:shade val="86000"/>
            </a:schemeClr>
          </a:solidFill>
          <a:ln w="25400">
            <a:solidFill>
              <a:schemeClr val="lt1"/>
            </a:solidFill>
          </a:ln>
          <a:effectLst/>
          <a:sp3d contourW="25400">
            <a:contourClr>
              <a:schemeClr val="lt1"/>
            </a:contourClr>
          </a:sp3d>
        </c:spPr>
      </c:pivotFmt>
      <c:pivotFmt>
        <c:idx val="19"/>
        <c:spPr>
          <a:solidFill>
            <a:schemeClr val="accent1">
              <a:shade val="58000"/>
            </a:schemeClr>
          </a:solidFill>
          <a:ln w="25400">
            <a:solidFill>
              <a:schemeClr val="lt1"/>
            </a:solidFill>
          </a:ln>
          <a:effectLst/>
          <a:sp3d contourW="25400">
            <a:contourClr>
              <a:schemeClr val="lt1"/>
            </a:contourClr>
          </a:sp3d>
        </c:spPr>
      </c:pivotFmt>
      <c:pivotFmt>
        <c:idx val="20"/>
        <c:spPr>
          <a:solidFill>
            <a:schemeClr val="accent1">
              <a:tint val="58000"/>
            </a:schemeClr>
          </a:solidFill>
          <a:ln w="25400">
            <a:solidFill>
              <a:schemeClr val="lt1"/>
            </a:solidFill>
          </a:ln>
          <a:effectLst/>
          <a:sp3d contourW="25400">
            <a:contourClr>
              <a:schemeClr val="lt1"/>
            </a:contourClr>
          </a:sp3d>
        </c:spPr>
        <c:dLbl>
          <c:idx val="0"/>
          <c:layout>
            <c:manualLayout>
              <c:x val="0.11719498427689751"/>
              <c:y val="6.7474302781117879E-2"/>
            </c:manualLayout>
          </c:layout>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560433337963011"/>
          <c:y val="7.846068810364222E-2"/>
          <c:w val="0.82641766115734849"/>
          <c:h val="0.90922404096039722"/>
        </c:manualLayout>
      </c:layout>
      <c:pie3DChart>
        <c:varyColors val="1"/>
        <c:ser>
          <c:idx val="0"/>
          <c:order val="0"/>
          <c:tx>
            <c:strRef>
              <c:f>ProfitOverRegion!$B$3</c:f>
              <c:strCache>
                <c:ptCount val="1"/>
                <c:pt idx="0">
                  <c:v>Total</c:v>
                </c:pt>
              </c:strCache>
            </c:strRef>
          </c:tx>
          <c:dPt>
            <c:idx val="0"/>
            <c:bubble3D val="0"/>
            <c:spPr>
              <a:solidFill>
                <a:schemeClr val="accent1">
                  <a:tint val="8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C007-4491-83C8-95CE2CBBF293}"/>
              </c:ext>
            </c:extLst>
          </c:dPt>
          <c:dPt>
            <c:idx val="1"/>
            <c:bubble3D val="0"/>
            <c:spPr>
              <a:solidFill>
                <a:schemeClr val="accent1">
                  <a:shade val="8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C007-4491-83C8-95CE2CBBF293}"/>
              </c:ext>
            </c:extLst>
          </c:dPt>
          <c:dPt>
            <c:idx val="2"/>
            <c:bubble3D val="0"/>
            <c:spPr>
              <a:solidFill>
                <a:schemeClr val="accent1">
                  <a:shade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C007-4491-83C8-95CE2CBBF293}"/>
              </c:ext>
            </c:extLst>
          </c:dPt>
          <c:dPt>
            <c:idx val="3"/>
            <c:bubble3D val="0"/>
            <c:spPr>
              <a:solidFill>
                <a:schemeClr val="accent1">
                  <a:tint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C007-4491-83C8-95CE2CBBF293}"/>
              </c:ext>
            </c:extLst>
          </c:dPt>
          <c:dLbls>
            <c:dLbl>
              <c:idx val="3"/>
              <c:layout>
                <c:manualLayout>
                  <c:x val="0.11719498427689751"/>
                  <c:y val="6.7474302781117879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007-4491-83C8-95CE2CBBF293}"/>
                </c:ext>
              </c:extLst>
            </c:dLbl>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ProfitOverRegion!$A$4:$A$8</c:f>
              <c:strCache>
                <c:ptCount val="4"/>
                <c:pt idx="0">
                  <c:v>East</c:v>
                </c:pt>
                <c:pt idx="1">
                  <c:v>Central</c:v>
                </c:pt>
                <c:pt idx="2">
                  <c:v>West</c:v>
                </c:pt>
                <c:pt idx="3">
                  <c:v>South</c:v>
                </c:pt>
              </c:strCache>
            </c:strRef>
          </c:cat>
          <c:val>
            <c:numRef>
              <c:f>ProfitOverRegion!$B$4:$B$8</c:f>
              <c:numCache>
                <c:formatCode>0.00%</c:formatCode>
                <c:ptCount val="4"/>
                <c:pt idx="0">
                  <c:v>0.39799131606426102</c:v>
                </c:pt>
                <c:pt idx="1">
                  <c:v>0.36575449632337032</c:v>
                </c:pt>
                <c:pt idx="2">
                  <c:v>0.31732143797097395</c:v>
                </c:pt>
                <c:pt idx="3">
                  <c:v>-8.1067250358605292E-2</c:v>
                </c:pt>
              </c:numCache>
            </c:numRef>
          </c:val>
          <c:extLst>
            <c:ext xmlns:c16="http://schemas.microsoft.com/office/drawing/2014/chart" uri="{C3380CC4-5D6E-409C-BE32-E72D297353CC}">
              <c16:uniqueId val="{00000008-C007-4491-83C8-95CE2CBBF293}"/>
            </c:ext>
          </c:extLst>
        </c:ser>
        <c:dLbls>
          <c:dLblPos val="ctr"/>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
          <c:y val="0.86897288700981345"/>
          <c:w val="0.5254582779901813"/>
          <c:h val="8.1607441556852026E-2"/>
        </c:manualLayout>
      </c:layout>
      <c:overlay val="0"/>
      <c:spPr>
        <a:noFill/>
        <a:ln>
          <a:noFill/>
        </a:ln>
        <a:effectLst/>
      </c:spPr>
      <c:txPr>
        <a:bodyPr rot="0" spcFirstLastPara="1" vertOverflow="ellipsis" vert="horz" wrap="square" anchor="ctr" anchorCtr="1"/>
        <a:lstStyle/>
        <a:p>
          <a:pPr>
            <a:defRPr sz="1500" b="0" i="0" u="none" strike="noStrike" kern="1200" baseline="0">
              <a:solidFill>
                <a:schemeClr val="dk1"/>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DASHBOARD.xlsx]ProftByManager!PivotTable18</c:name>
    <c:fmtId val="16"/>
  </c:pivotSource>
  <c:chart>
    <c:title>
      <c:tx>
        <c:rich>
          <a:bodyPr rot="0" spcFirstLastPara="1" vertOverflow="ellipsis" vert="horz" wrap="square" anchor="ctr" anchorCtr="1"/>
          <a:lstStyle/>
          <a:p>
            <a:pPr>
              <a:defRPr lang="en-US" sz="1680" b="0" i="0" u="none" strike="noStrike" kern="1200" cap="none" spc="0" baseline="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defRPr>
            </a:pPr>
            <a:r>
              <a:rPr lang="en-US" sz="2200" b="1">
                <a:solidFill>
                  <a:schemeClr val="accent1">
                    <a:lumMod val="50000"/>
                  </a:schemeClr>
                </a:solidFill>
              </a:rPr>
              <a:t>PERFORMANCE OF MANAGERS</a:t>
            </a:r>
          </a:p>
          <a:p>
            <a:pPr>
              <a:defRPr/>
            </a:pPr>
            <a:endParaRPr lang="en-US" sz="2200" b="1">
              <a:solidFill>
                <a:schemeClr val="accent1">
                  <a:lumMod val="50000"/>
                </a:schemeClr>
              </a:solidFill>
            </a:endParaRPr>
          </a:p>
          <a:p>
            <a:pPr>
              <a:defRPr/>
            </a:pPr>
            <a:endParaRPr lang="en-US" sz="2200"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lang="en-US" sz="1680" b="0" i="0" u="none" strike="noStrike" kern="1200" cap="none" spc="0" baseline="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0.25291152609934453"/>
              <c:y val="-9.2587936088280934E-3"/>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19166666666666668"/>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24166666666666667"/>
              <c:y val="-1.3888888888888888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0.23888888888888893"/>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0.23888888888888893"/>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24166666666666667"/>
              <c:y val="-1.3888888888888888E-2"/>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19166666666666668"/>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25291152609934453"/>
              <c:y val="-9.2587936088280934E-3"/>
            </c:manualLayout>
          </c:layout>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0.23888888888888893"/>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24166666666666667"/>
              <c:y val="-1.3888888888888888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0.19166666666666668"/>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0.25291152609934453"/>
              <c:y val="-9.2587936088280934E-3"/>
            </c:manualLayout>
          </c:layout>
          <c:showLegendKey val="0"/>
          <c:showVal val="1"/>
          <c:showCatName val="0"/>
          <c:showSerName val="0"/>
          <c:showPercent val="0"/>
          <c:showBubbleSize val="0"/>
          <c:extLst>
            <c:ext xmlns:c15="http://schemas.microsoft.com/office/drawing/2012/chart" uri="{CE6537A1-D6FC-4f65-9D91-7224C49458BB}"/>
          </c:extLst>
        </c:dLbl>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0.23888888888888893"/>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0.24166666666666667"/>
              <c:y val="-1.3888888888888888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8"/>
        <c:dLbl>
          <c:idx val="0"/>
          <c:layout>
            <c:manualLayout>
              <c:x val="-0.19166666666666668"/>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0.25291152609934453"/>
              <c:y val="-9.2587936088280934E-3"/>
            </c:manualLayout>
          </c:layout>
          <c:showLegendKey val="0"/>
          <c:showVal val="1"/>
          <c:showCatName val="0"/>
          <c:showSerName val="0"/>
          <c:showPercent val="0"/>
          <c:showBubbleSize val="0"/>
          <c:extLst>
            <c:ext xmlns:c15="http://schemas.microsoft.com/office/drawing/2012/chart" uri="{CE6537A1-D6FC-4f65-9D91-7224C49458BB}"/>
          </c:extLst>
        </c:dLbl>
      </c:pivotFmt>
      <c:pivotFmt>
        <c:idx val="20"/>
        <c:dLbl>
          <c:idx val="0"/>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0.23888888888888893"/>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0.24166666666666667"/>
              <c:y val="-1.3888888888888888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3"/>
        <c:dLbl>
          <c:idx val="0"/>
          <c:layout>
            <c:manualLayout>
              <c:x val="-0.19166666666666668"/>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24"/>
        <c:dLbl>
          <c:idx val="0"/>
          <c:layout>
            <c:manualLayout>
              <c:x val="-0.25291152609934453"/>
              <c:y val="-9.2587936088280934E-3"/>
            </c:manualLayout>
          </c:layou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400" b="0" i="0" u="none" strike="noStrike" kern="1200" cap="none" spc="0" baseline="0">
                  <a:ln w="0"/>
                  <a:solidFill>
                    <a:schemeClr val="bg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tx2">
              <a:lumMod val="90000"/>
              <a:lumOff val="10000"/>
            </a:schemeClr>
          </a:solidFill>
          <a:ln>
            <a:noFill/>
          </a:ln>
          <a:effectLst/>
        </c:spPr>
        <c:dLbl>
          <c:idx val="0"/>
          <c:layout>
            <c:manualLayout>
              <c:x val="-0.23888888888888893"/>
              <c:y val="0"/>
            </c:manualLayout>
          </c:layout>
          <c:spPr>
            <a:noFill/>
            <a:ln>
              <a:noFill/>
            </a:ln>
            <a:effectLst/>
          </c:spPr>
          <c:txPr>
            <a:bodyPr rot="0" spcFirstLastPara="1" vertOverflow="ellipsis" vert="horz" wrap="square" lIns="38100" tIns="19050" rIns="38100" bIns="19050" anchor="ctr" anchorCtr="1">
              <a:spAutoFit/>
            </a:bodyPr>
            <a:lstStyle/>
            <a:p>
              <a:pPr>
                <a:defRPr lang="en-US" sz="1400" b="0" i="0" u="none" strike="noStrike" kern="1200" cap="none" spc="0" baseline="0">
                  <a:ln w="0"/>
                  <a:solidFill>
                    <a:schemeClr val="bg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tx2">
              <a:lumMod val="90000"/>
              <a:lumOff val="10000"/>
            </a:schemeClr>
          </a:solidFill>
          <a:ln>
            <a:noFill/>
          </a:ln>
          <a:effectLst/>
        </c:spPr>
        <c:dLbl>
          <c:idx val="0"/>
          <c:layout>
            <c:manualLayout>
              <c:x val="-0.24166666666666667"/>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lang="en-US" sz="1400" b="0" i="0" u="none" strike="noStrike" kern="1200" cap="none" spc="0" baseline="0">
                  <a:ln w="0"/>
                  <a:solidFill>
                    <a:schemeClr val="bg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tx2">
              <a:lumMod val="90000"/>
              <a:lumOff val="10000"/>
            </a:schemeClr>
          </a:solidFill>
          <a:ln>
            <a:noFill/>
          </a:ln>
          <a:effectLst/>
        </c:spPr>
        <c:dLbl>
          <c:idx val="0"/>
          <c:layout>
            <c:manualLayout>
              <c:x val="-0.25291152609934453"/>
              <c:y val="-9.2587936088280934E-3"/>
            </c:manualLayout>
          </c:layout>
          <c:spPr>
            <a:noFill/>
            <a:ln>
              <a:noFill/>
            </a:ln>
            <a:effectLst/>
          </c:spPr>
          <c:txPr>
            <a:bodyPr rot="0" spcFirstLastPara="1" vertOverflow="ellipsis" vert="horz" wrap="square" lIns="38100" tIns="19050" rIns="38100" bIns="19050" anchor="ctr" anchorCtr="1">
              <a:spAutoFit/>
            </a:bodyPr>
            <a:lstStyle/>
            <a:p>
              <a:pPr>
                <a:defRPr lang="en-US" sz="1400" b="0" i="0" u="none" strike="noStrike" kern="1200" cap="none" spc="0" baseline="0">
                  <a:ln w="0"/>
                  <a:solidFill>
                    <a:schemeClr val="bg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tx2">
              <a:lumMod val="90000"/>
              <a:lumOff val="10000"/>
            </a:schemeClr>
          </a:solidFill>
          <a:ln>
            <a:noFill/>
          </a:ln>
          <a:effectLst/>
        </c:spPr>
        <c:dLbl>
          <c:idx val="0"/>
          <c:layout>
            <c:manualLayout>
              <c:x val="-0.19166666666666668"/>
              <c:y val="0"/>
            </c:manualLayout>
          </c:layout>
          <c:spPr>
            <a:noFill/>
            <a:ln>
              <a:noFill/>
            </a:ln>
            <a:effectLst/>
          </c:spPr>
          <c:txPr>
            <a:bodyPr rot="0" spcFirstLastPara="1" vertOverflow="ellipsis" vert="horz" wrap="square" lIns="38100" tIns="19050" rIns="38100" bIns="19050" anchor="ctr" anchorCtr="1">
              <a:spAutoFit/>
            </a:bodyPr>
            <a:lstStyle/>
            <a:p>
              <a:pPr>
                <a:defRPr lang="en-US" sz="1400" b="0" i="0" u="none" strike="noStrike" kern="1200" cap="none" spc="0" baseline="0">
                  <a:ln w="0"/>
                  <a:solidFill>
                    <a:schemeClr val="bg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26006124234471"/>
          <c:y val="0.14985676209078516"/>
          <c:w val="0.80918438320209973"/>
          <c:h val="0.83162465156971643"/>
        </c:manualLayout>
      </c:layout>
      <c:barChart>
        <c:barDir val="bar"/>
        <c:grouping val="clustered"/>
        <c:varyColors val="0"/>
        <c:ser>
          <c:idx val="0"/>
          <c:order val="0"/>
          <c:tx>
            <c:strRef>
              <c:f>ProftByManager!$B$3</c:f>
              <c:strCache>
                <c:ptCount val="1"/>
                <c:pt idx="0">
                  <c:v>Total</c:v>
                </c:pt>
              </c:strCache>
            </c:strRef>
          </c:tx>
          <c:spPr>
            <a:solidFill>
              <a:schemeClr val="tx2">
                <a:lumMod val="90000"/>
                <a:lumOff val="10000"/>
              </a:schemeClr>
            </a:solidFill>
            <a:ln>
              <a:noFill/>
            </a:ln>
            <a:effectLst/>
          </c:spPr>
          <c:invertIfNegative val="0"/>
          <c:dPt>
            <c:idx val="0"/>
            <c:invertIfNegative val="0"/>
            <c:bubble3D val="0"/>
            <c:spPr>
              <a:solidFill>
                <a:schemeClr val="tx2">
                  <a:lumMod val="90000"/>
                  <a:lumOff val="10000"/>
                </a:schemeClr>
              </a:solidFill>
              <a:ln>
                <a:noFill/>
              </a:ln>
              <a:effectLst/>
            </c:spPr>
            <c:extLst>
              <c:ext xmlns:c16="http://schemas.microsoft.com/office/drawing/2014/chart" uri="{C3380CC4-5D6E-409C-BE32-E72D297353CC}">
                <c16:uniqueId val="{00000000-CF5A-4DA2-8369-3433032B633E}"/>
              </c:ext>
            </c:extLst>
          </c:dPt>
          <c:dPt>
            <c:idx val="1"/>
            <c:invertIfNegative val="0"/>
            <c:bubble3D val="0"/>
            <c:spPr>
              <a:solidFill>
                <a:schemeClr val="tx2">
                  <a:lumMod val="90000"/>
                  <a:lumOff val="10000"/>
                </a:schemeClr>
              </a:solidFill>
              <a:ln>
                <a:noFill/>
              </a:ln>
              <a:effectLst/>
            </c:spPr>
            <c:extLst>
              <c:ext xmlns:c16="http://schemas.microsoft.com/office/drawing/2014/chart" uri="{C3380CC4-5D6E-409C-BE32-E72D297353CC}">
                <c16:uniqueId val="{00000001-CF5A-4DA2-8369-3433032B633E}"/>
              </c:ext>
            </c:extLst>
          </c:dPt>
          <c:dPt>
            <c:idx val="2"/>
            <c:invertIfNegative val="0"/>
            <c:bubble3D val="0"/>
            <c:spPr>
              <a:solidFill>
                <a:schemeClr val="tx2">
                  <a:lumMod val="90000"/>
                  <a:lumOff val="10000"/>
                </a:schemeClr>
              </a:solidFill>
              <a:ln>
                <a:noFill/>
              </a:ln>
              <a:effectLst/>
            </c:spPr>
            <c:extLst>
              <c:ext xmlns:c16="http://schemas.microsoft.com/office/drawing/2014/chart" uri="{C3380CC4-5D6E-409C-BE32-E72D297353CC}">
                <c16:uniqueId val="{00000002-CF5A-4DA2-8369-3433032B633E}"/>
              </c:ext>
            </c:extLst>
          </c:dPt>
          <c:dPt>
            <c:idx val="3"/>
            <c:invertIfNegative val="0"/>
            <c:bubble3D val="0"/>
            <c:spPr>
              <a:solidFill>
                <a:schemeClr val="tx2">
                  <a:lumMod val="90000"/>
                  <a:lumOff val="10000"/>
                </a:schemeClr>
              </a:solidFill>
              <a:ln>
                <a:noFill/>
              </a:ln>
              <a:effectLst/>
            </c:spPr>
            <c:extLst>
              <c:ext xmlns:c16="http://schemas.microsoft.com/office/drawing/2014/chart" uri="{C3380CC4-5D6E-409C-BE32-E72D297353CC}">
                <c16:uniqueId val="{00000003-CF5A-4DA2-8369-3433032B633E}"/>
              </c:ext>
            </c:extLst>
          </c:dPt>
          <c:dLbls>
            <c:dLbl>
              <c:idx val="0"/>
              <c:layout>
                <c:manualLayout>
                  <c:x val="-0.2388888888888889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F5A-4DA2-8369-3433032B633E}"/>
                </c:ext>
              </c:extLst>
            </c:dLbl>
            <c:dLbl>
              <c:idx val="1"/>
              <c:layout>
                <c:manualLayout>
                  <c:x val="-0.24166666666666667"/>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F5A-4DA2-8369-3433032B633E}"/>
                </c:ext>
              </c:extLst>
            </c:dLbl>
            <c:dLbl>
              <c:idx val="2"/>
              <c:layout>
                <c:manualLayout>
                  <c:x val="-0.25291152609934453"/>
                  <c:y val="-9.258793608828093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F5A-4DA2-8369-3433032B633E}"/>
                </c:ext>
              </c:extLst>
            </c:dLbl>
            <c:dLbl>
              <c:idx val="3"/>
              <c:layout>
                <c:manualLayout>
                  <c:x val="-0.19166666666666668"/>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F5A-4DA2-8369-3433032B633E}"/>
                </c:ext>
              </c:extLst>
            </c:dLbl>
            <c:spPr>
              <a:noFill/>
              <a:ln>
                <a:noFill/>
              </a:ln>
              <a:effectLst/>
            </c:spPr>
            <c:txPr>
              <a:bodyPr rot="0" spcFirstLastPara="1" vertOverflow="ellipsis" vert="horz" wrap="square" lIns="38100" tIns="19050" rIns="38100" bIns="19050" anchor="ctr" anchorCtr="1">
                <a:spAutoFit/>
              </a:bodyPr>
              <a:lstStyle/>
              <a:p>
                <a:pPr>
                  <a:defRPr lang="en-US" sz="1400" b="0" i="0" u="none" strike="noStrike" kern="1200" cap="none" spc="0" baseline="0">
                    <a:ln w="0"/>
                    <a:solidFill>
                      <a:schemeClr val="bg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ProftByManager!$A$4:$A$8</c:f>
              <c:strCache>
                <c:ptCount val="4"/>
                <c:pt idx="0">
                  <c:v>Chris</c:v>
                </c:pt>
                <c:pt idx="1">
                  <c:v>Erin</c:v>
                </c:pt>
                <c:pt idx="2">
                  <c:v>William.</c:v>
                </c:pt>
                <c:pt idx="3">
                  <c:v>Sam</c:v>
                </c:pt>
              </c:strCache>
            </c:strRef>
          </c:cat>
          <c:val>
            <c:numRef>
              <c:f>ProftByManager!$B$4:$B$8</c:f>
              <c:numCache>
                <c:formatCode>"$"#,##0.00</c:formatCode>
                <c:ptCount val="4"/>
                <c:pt idx="0">
                  <c:v>87409.653615600095</c:v>
                </c:pt>
                <c:pt idx="1">
                  <c:v>48761.706514999991</c:v>
                </c:pt>
                <c:pt idx="2">
                  <c:v>43155.079858800011</c:v>
                </c:pt>
                <c:pt idx="3">
                  <c:v>35696.959747750006</c:v>
                </c:pt>
              </c:numCache>
            </c:numRef>
          </c:val>
          <c:extLst>
            <c:ext xmlns:c16="http://schemas.microsoft.com/office/drawing/2014/chart" uri="{C3380CC4-5D6E-409C-BE32-E72D297353CC}">
              <c16:uniqueId val="{00000004-CF5A-4DA2-8369-3433032B633E}"/>
            </c:ext>
          </c:extLst>
        </c:ser>
        <c:dLbls>
          <c:showLegendKey val="0"/>
          <c:showVal val="1"/>
          <c:showCatName val="0"/>
          <c:showSerName val="0"/>
          <c:showPercent val="0"/>
          <c:showBubbleSize val="0"/>
        </c:dLbls>
        <c:gapWidth val="80"/>
        <c:axId val="141221727"/>
        <c:axId val="141236127"/>
      </c:barChart>
      <c:catAx>
        <c:axId val="14122172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400" b="0" i="0" u="none" strike="noStrike" kern="1200" cap="none" spc="0" baseline="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defRPr>
            </a:pPr>
            <a:endParaRPr lang="en-US"/>
          </a:p>
        </c:txPr>
        <c:crossAx val="141236127"/>
        <c:crosses val="autoZero"/>
        <c:auto val="1"/>
        <c:lblAlgn val="ctr"/>
        <c:lblOffset val="100"/>
        <c:noMultiLvlLbl val="0"/>
      </c:catAx>
      <c:valAx>
        <c:axId val="141236127"/>
        <c:scaling>
          <c:orientation val="minMax"/>
        </c:scaling>
        <c:delete val="1"/>
        <c:axPos val="t"/>
        <c:numFmt formatCode="&quot;$&quot;#,##0.00" sourceLinked="1"/>
        <c:majorTickMark val="none"/>
        <c:minorTickMark val="none"/>
        <c:tickLblPos val="nextTo"/>
        <c:crossAx val="141221727"/>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accent1">
          <a:lumMod val="50000"/>
        </a:schemeClr>
      </a:solidFill>
      <a:round/>
    </a:ln>
    <a:effectLst/>
  </c:spPr>
  <c:txPr>
    <a:bodyPr/>
    <a:lstStyle/>
    <a:p>
      <a:pPr algn="ctr">
        <a:defRPr lang="en-US" sz="1400" b="0" i="0" u="none" strike="noStrike" kern="1200" cap="none" spc="0" baseline="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DASHBOARD.xlsx]Profit5Top!PivotTable17</c:name>
    <c:fmtId val="1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solidFill>
                <a:latin typeface="+mn-lt"/>
                <a:ea typeface="+mn-ea"/>
                <a:cs typeface="+mn-cs"/>
              </a:defRPr>
            </a:pPr>
            <a:r>
              <a:rPr lang="en-US" sz="2200" b="1" i="0" u="none" strike="noStrike" kern="1200" cap="none" spc="0" baseline="0">
                <a:ln w="0"/>
                <a:solidFill>
                  <a:schemeClr val="accent1">
                    <a:lumMod val="50000"/>
                  </a:schemeClr>
                </a:solidFill>
                <a:effectLst>
                  <a:outerShdw blurRad="38100" dist="19050" dir="2700000" algn="tl" rotWithShape="0">
                    <a:sysClr val="windowText" lastClr="000000">
                      <a:alpha val="40000"/>
                    </a:sysClr>
                  </a:outerShdw>
                </a:effectLst>
                <a:latin typeface="Calibri" panose="020F0502020204030204" pitchFamily="34" charset="0"/>
                <a:ea typeface="Calibri" panose="020F0502020204030204" pitchFamily="34" charset="0"/>
                <a:cs typeface="Calibri" panose="020F0502020204030204" pitchFamily="34" charset="0"/>
              </a:rPr>
              <a:t> 5 MOST PROFIT MAKING PRODUCTS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solidFill>
              </a:defRPr>
            </a:pPr>
            <a:endParaRPr lang="en-CA" sz="2200">
              <a:solidFill>
                <a:schemeClr val="accent1">
                  <a:lumMod val="50000"/>
                </a:schemeClr>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Profit5Top!$B$3</c:f>
              <c:strCache>
                <c:ptCount val="1"/>
                <c:pt idx="0">
                  <c:v>Total</c:v>
                </c:pt>
              </c:strCache>
            </c:strRef>
          </c:tx>
          <c:spPr>
            <a:solidFill>
              <a:schemeClr val="tx2">
                <a:lumMod val="90000"/>
                <a:lumOff val="10000"/>
              </a:schemeClr>
            </a:solidFill>
            <a:ln>
              <a:noFill/>
            </a:ln>
            <a:effectLst/>
          </c:spPr>
          <c:invertIfNegative val="0"/>
          <c:dLbls>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Profit5Top!$A$4:$A$9</c:f>
              <c:strCache>
                <c:ptCount val="5"/>
                <c:pt idx="0">
                  <c:v>Binders and Binder Accessories</c:v>
                </c:pt>
                <c:pt idx="1">
                  <c:v>Telephones and Communication</c:v>
                </c:pt>
                <c:pt idx="2">
                  <c:v>Chairs &amp; Chairmats</c:v>
                </c:pt>
                <c:pt idx="3">
                  <c:v>Copiers and Fax</c:v>
                </c:pt>
                <c:pt idx="4">
                  <c:v>Office Furnishings</c:v>
                </c:pt>
              </c:strCache>
            </c:strRef>
          </c:cat>
          <c:val>
            <c:numRef>
              <c:f>Profit5Top!$B$4:$B$9</c:f>
              <c:numCache>
                <c:formatCode>"$"#,##0.00</c:formatCode>
                <c:ptCount val="5"/>
                <c:pt idx="0">
                  <c:v>59296.389429999988</c:v>
                </c:pt>
                <c:pt idx="1">
                  <c:v>40790.514239999982</c:v>
                </c:pt>
                <c:pt idx="2">
                  <c:v>39808.485999999983</c:v>
                </c:pt>
                <c:pt idx="3">
                  <c:v>23990.207579999995</c:v>
                </c:pt>
                <c:pt idx="4">
                  <c:v>18724.119100000004</c:v>
                </c:pt>
              </c:numCache>
            </c:numRef>
          </c:val>
          <c:extLst>
            <c:ext xmlns:c16="http://schemas.microsoft.com/office/drawing/2014/chart" uri="{C3380CC4-5D6E-409C-BE32-E72D297353CC}">
              <c16:uniqueId val="{00000000-DB92-4A4C-A495-4FAB3F8E101E}"/>
            </c:ext>
          </c:extLst>
        </c:ser>
        <c:dLbls>
          <c:dLblPos val="outEnd"/>
          <c:showLegendKey val="0"/>
          <c:showVal val="1"/>
          <c:showCatName val="0"/>
          <c:showSerName val="0"/>
          <c:showPercent val="0"/>
          <c:showBubbleSize val="0"/>
        </c:dLbls>
        <c:gapWidth val="50"/>
        <c:axId val="1563846176"/>
        <c:axId val="1563846656"/>
      </c:barChart>
      <c:catAx>
        <c:axId val="15638461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400" b="0" i="0" u="none" strike="noStrike" kern="1200" cap="none" spc="0" baseline="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defRPr>
            </a:pPr>
            <a:endParaRPr lang="en-US"/>
          </a:p>
        </c:txPr>
        <c:crossAx val="1563846656"/>
        <c:crosses val="autoZero"/>
        <c:auto val="1"/>
        <c:lblAlgn val="ctr"/>
        <c:lblOffset val="100"/>
        <c:noMultiLvlLbl val="0"/>
      </c:catAx>
      <c:valAx>
        <c:axId val="1563846656"/>
        <c:scaling>
          <c:orientation val="minMax"/>
        </c:scaling>
        <c:delete val="1"/>
        <c:axPos val="t"/>
        <c:numFmt formatCode="&quot;$&quot;#,##0.00" sourceLinked="1"/>
        <c:majorTickMark val="none"/>
        <c:minorTickMark val="none"/>
        <c:tickLblPos val="nextTo"/>
        <c:crossAx val="1563846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DASHBOARD.xlsx]CustomerOrderingTrend!PivotTable3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Customer Ordering Trend [January-June]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CustomerOrderingTrend!$B$3</c:f>
              <c:strCache>
                <c:ptCount val="1"/>
                <c:pt idx="0">
                  <c:v>Total</c:v>
                </c:pt>
              </c:strCache>
            </c:strRef>
          </c:tx>
          <c:spPr>
            <a:ln w="28575" cap="rnd">
              <a:solidFill>
                <a:schemeClr val="accent1"/>
              </a:solidFill>
              <a:round/>
            </a:ln>
            <a:effectLst/>
          </c:spPr>
          <c:marker>
            <c:symbol val="none"/>
          </c:marker>
          <c:cat>
            <c:strRef>
              <c:f>CustomerOrderingTrend!$A$4:$A$10</c:f>
              <c:strCache>
                <c:ptCount val="6"/>
                <c:pt idx="0">
                  <c:v>Jan</c:v>
                </c:pt>
                <c:pt idx="1">
                  <c:v>Feb</c:v>
                </c:pt>
                <c:pt idx="2">
                  <c:v>Mar</c:v>
                </c:pt>
                <c:pt idx="3">
                  <c:v>Apr</c:v>
                </c:pt>
                <c:pt idx="4">
                  <c:v>May</c:v>
                </c:pt>
                <c:pt idx="5">
                  <c:v>Jun</c:v>
                </c:pt>
              </c:strCache>
            </c:strRef>
          </c:cat>
          <c:val>
            <c:numRef>
              <c:f>CustomerOrderingTrend!$B$4:$B$10</c:f>
              <c:numCache>
                <c:formatCode>General</c:formatCode>
                <c:ptCount val="6"/>
                <c:pt idx="0">
                  <c:v>366</c:v>
                </c:pt>
                <c:pt idx="1">
                  <c:v>313</c:v>
                </c:pt>
                <c:pt idx="2">
                  <c:v>326</c:v>
                </c:pt>
                <c:pt idx="3">
                  <c:v>318</c:v>
                </c:pt>
                <c:pt idx="4">
                  <c:v>308</c:v>
                </c:pt>
                <c:pt idx="5">
                  <c:v>305</c:v>
                </c:pt>
              </c:numCache>
            </c:numRef>
          </c:val>
          <c:smooth val="0"/>
          <c:extLst>
            <c:ext xmlns:c16="http://schemas.microsoft.com/office/drawing/2014/chart" uri="{C3380CC4-5D6E-409C-BE32-E72D297353CC}">
              <c16:uniqueId val="{00000000-7A41-4051-A27B-708A7633A30F}"/>
            </c:ext>
          </c:extLst>
        </c:ser>
        <c:dLbls>
          <c:showLegendKey val="0"/>
          <c:showVal val="0"/>
          <c:showCatName val="0"/>
          <c:showSerName val="0"/>
          <c:showPercent val="0"/>
          <c:showBubbleSize val="0"/>
        </c:dLbls>
        <c:smooth val="0"/>
        <c:axId val="619647264"/>
        <c:axId val="619647744"/>
      </c:lineChart>
      <c:catAx>
        <c:axId val="61964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19647744"/>
        <c:crosses val="autoZero"/>
        <c:auto val="1"/>
        <c:lblAlgn val="ctr"/>
        <c:lblOffset val="100"/>
        <c:noMultiLvlLbl val="0"/>
      </c:catAx>
      <c:valAx>
        <c:axId val="619647744"/>
        <c:scaling>
          <c:orientation val="minMax"/>
          <c:min val="5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19647264"/>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DASHBOARD.xlsx]Executive 1!PivotTable5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'Executive 1'!$B$3</c:f>
              <c:strCache>
                <c:ptCount val="1"/>
                <c:pt idx="0">
                  <c:v>Sum of Sales</c:v>
                </c:pt>
              </c:strCache>
            </c:strRef>
          </c:tx>
          <c:spPr>
            <a:solidFill>
              <a:schemeClr val="accent1"/>
            </a:solidFill>
            <a:ln>
              <a:noFill/>
            </a:ln>
            <a:effectLst/>
          </c:spPr>
          <c:invertIfNegative val="0"/>
          <c:cat>
            <c:strRef>
              <c:f>'Executive 1'!$A$4:$A$10</c:f>
              <c:strCache>
                <c:ptCount val="6"/>
                <c:pt idx="0">
                  <c:v>Jan</c:v>
                </c:pt>
                <c:pt idx="1">
                  <c:v>Feb</c:v>
                </c:pt>
                <c:pt idx="2">
                  <c:v>Mar</c:v>
                </c:pt>
                <c:pt idx="3">
                  <c:v>Apr</c:v>
                </c:pt>
                <c:pt idx="4">
                  <c:v>May</c:v>
                </c:pt>
                <c:pt idx="5">
                  <c:v>Jun</c:v>
                </c:pt>
              </c:strCache>
            </c:strRef>
          </c:cat>
          <c:val>
            <c:numRef>
              <c:f>'Executive 1'!$B$4:$B$10</c:f>
              <c:numCache>
                <c:formatCode>"$"#,##0.00</c:formatCode>
                <c:ptCount val="6"/>
                <c:pt idx="0">
                  <c:v>264998.55000000005</c:v>
                </c:pt>
                <c:pt idx="1">
                  <c:v>325502.43999999994</c:v>
                </c:pt>
                <c:pt idx="2">
                  <c:v>265167.13000000006</c:v>
                </c:pt>
                <c:pt idx="3">
                  <c:v>384029.18999999983</c:v>
                </c:pt>
                <c:pt idx="4">
                  <c:v>290230.84999999969</c:v>
                </c:pt>
                <c:pt idx="5">
                  <c:v>351596.60999999964</c:v>
                </c:pt>
              </c:numCache>
            </c:numRef>
          </c:val>
          <c:extLst>
            <c:ext xmlns:c16="http://schemas.microsoft.com/office/drawing/2014/chart" uri="{C3380CC4-5D6E-409C-BE32-E72D297353CC}">
              <c16:uniqueId val="{00000000-CD9A-41DD-946B-F9DA0030B20D}"/>
            </c:ext>
          </c:extLst>
        </c:ser>
        <c:dLbls>
          <c:showLegendKey val="0"/>
          <c:showVal val="0"/>
          <c:showCatName val="0"/>
          <c:showSerName val="0"/>
          <c:showPercent val="0"/>
          <c:showBubbleSize val="0"/>
        </c:dLbls>
        <c:gapWidth val="150"/>
        <c:axId val="1407595776"/>
        <c:axId val="1407596256"/>
      </c:barChart>
      <c:lineChart>
        <c:grouping val="standard"/>
        <c:varyColors val="0"/>
        <c:ser>
          <c:idx val="1"/>
          <c:order val="1"/>
          <c:tx>
            <c:strRef>
              <c:f>'Executive 1'!$C$3</c:f>
              <c:strCache>
                <c:ptCount val="1"/>
                <c:pt idx="0">
                  <c:v>Sum of Profit</c:v>
                </c:pt>
              </c:strCache>
            </c:strRef>
          </c:tx>
          <c:spPr>
            <a:ln w="28575" cap="rnd">
              <a:solidFill>
                <a:schemeClr val="accent2"/>
              </a:solidFill>
              <a:round/>
            </a:ln>
            <a:effectLst/>
          </c:spPr>
          <c:marker>
            <c:symbol val="none"/>
          </c:marker>
          <c:cat>
            <c:strRef>
              <c:f>'Executive 1'!$A$4:$A$10</c:f>
              <c:strCache>
                <c:ptCount val="6"/>
                <c:pt idx="0">
                  <c:v>Jan</c:v>
                </c:pt>
                <c:pt idx="1">
                  <c:v>Feb</c:v>
                </c:pt>
                <c:pt idx="2">
                  <c:v>Mar</c:v>
                </c:pt>
                <c:pt idx="3">
                  <c:v>Apr</c:v>
                </c:pt>
                <c:pt idx="4">
                  <c:v>May</c:v>
                </c:pt>
                <c:pt idx="5">
                  <c:v>Jun</c:v>
                </c:pt>
              </c:strCache>
            </c:strRef>
          </c:cat>
          <c:val>
            <c:numRef>
              <c:f>'Executive 1'!$C$4:$C$10</c:f>
              <c:numCache>
                <c:formatCode>"$"#,##0.00</c:formatCode>
                <c:ptCount val="6"/>
                <c:pt idx="0">
                  <c:v>-657.53850031999866</c:v>
                </c:pt>
                <c:pt idx="1">
                  <c:v>36266.168780320004</c:v>
                </c:pt>
                <c:pt idx="2">
                  <c:v>1881.8305867500042</c:v>
                </c:pt>
                <c:pt idx="3">
                  <c:v>50182.103101999994</c:v>
                </c:pt>
                <c:pt idx="4">
                  <c:v>61026.949158400028</c:v>
                </c:pt>
                <c:pt idx="5">
                  <c:v>66323.88661000003</c:v>
                </c:pt>
              </c:numCache>
            </c:numRef>
          </c:val>
          <c:smooth val="0"/>
          <c:extLst>
            <c:ext xmlns:c16="http://schemas.microsoft.com/office/drawing/2014/chart" uri="{C3380CC4-5D6E-409C-BE32-E72D297353CC}">
              <c16:uniqueId val="{00000001-CD9A-41DD-946B-F9DA0030B20D}"/>
            </c:ext>
          </c:extLst>
        </c:ser>
        <c:dLbls>
          <c:showLegendKey val="0"/>
          <c:showVal val="0"/>
          <c:showCatName val="0"/>
          <c:showSerName val="0"/>
          <c:showPercent val="0"/>
          <c:showBubbleSize val="0"/>
        </c:dLbls>
        <c:marker val="1"/>
        <c:smooth val="0"/>
        <c:axId val="1097200336"/>
        <c:axId val="1097199856"/>
      </c:lineChart>
      <c:catAx>
        <c:axId val="1407595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7596256"/>
        <c:crosses val="autoZero"/>
        <c:auto val="1"/>
        <c:lblAlgn val="ctr"/>
        <c:lblOffset val="100"/>
        <c:noMultiLvlLbl val="0"/>
      </c:catAx>
      <c:valAx>
        <c:axId val="1407596256"/>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7595776"/>
        <c:crosses val="autoZero"/>
        <c:crossBetween val="between"/>
      </c:valAx>
      <c:valAx>
        <c:axId val="1097199856"/>
        <c:scaling>
          <c:orientation val="minMax"/>
        </c:scaling>
        <c:delete val="0"/>
        <c:axPos val="r"/>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200336"/>
        <c:crosses val="max"/>
        <c:crossBetween val="between"/>
      </c:valAx>
      <c:catAx>
        <c:axId val="1097200336"/>
        <c:scaling>
          <c:orientation val="minMax"/>
        </c:scaling>
        <c:delete val="1"/>
        <c:axPos val="b"/>
        <c:numFmt formatCode="General" sourceLinked="1"/>
        <c:majorTickMark val="out"/>
        <c:minorTickMark val="none"/>
        <c:tickLblPos val="nextTo"/>
        <c:crossAx val="109719985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DASHBOARD.xlsx]Executive 1!PivotTable3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chemeClr val="tx2">
                  <a:lumMod val="25000"/>
                  <a:lumOff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'Executive 1'!$B$19</c:f>
              <c:strCache>
                <c:ptCount val="1"/>
                <c:pt idx="0">
                  <c:v>Sum of Sales</c:v>
                </c:pt>
              </c:strCache>
            </c:strRef>
          </c:tx>
          <c:spPr>
            <a:solidFill>
              <a:schemeClr val="accent1"/>
            </a:solidFill>
            <a:ln>
              <a:noFill/>
            </a:ln>
            <a:effectLst/>
          </c:spPr>
          <c:invertIfNegative val="0"/>
          <c:cat>
            <c:strRef>
              <c:f>'Executive 1'!$A$20:$A$24</c:f>
              <c:strCache>
                <c:ptCount val="4"/>
                <c:pt idx="0">
                  <c:v>Chris</c:v>
                </c:pt>
                <c:pt idx="1">
                  <c:v>Erin</c:v>
                </c:pt>
                <c:pt idx="2">
                  <c:v>Sam</c:v>
                </c:pt>
                <c:pt idx="3">
                  <c:v>William.</c:v>
                </c:pt>
              </c:strCache>
            </c:strRef>
          </c:cat>
          <c:val>
            <c:numRef>
              <c:f>'Executive 1'!$B$20:$B$24</c:f>
              <c:numCache>
                <c:formatCode>"$"#,##0.00</c:formatCode>
                <c:ptCount val="4"/>
                <c:pt idx="0">
                  <c:v>729714.9299999997</c:v>
                </c:pt>
                <c:pt idx="1">
                  <c:v>410095.33999999985</c:v>
                </c:pt>
                <c:pt idx="2">
                  <c:v>376155.62000000023</c:v>
                </c:pt>
                <c:pt idx="3">
                  <c:v>365558.87999999983</c:v>
                </c:pt>
              </c:numCache>
            </c:numRef>
          </c:val>
          <c:extLst>
            <c:ext xmlns:c16="http://schemas.microsoft.com/office/drawing/2014/chart" uri="{C3380CC4-5D6E-409C-BE32-E72D297353CC}">
              <c16:uniqueId val="{00000000-36D4-4E7B-AC9E-1C5C7E9F7D1D}"/>
            </c:ext>
          </c:extLst>
        </c:ser>
        <c:ser>
          <c:idx val="1"/>
          <c:order val="1"/>
          <c:tx>
            <c:strRef>
              <c:f>'Executive 1'!$C$19</c:f>
              <c:strCache>
                <c:ptCount val="1"/>
                <c:pt idx="0">
                  <c:v>Sum of Profit</c:v>
                </c:pt>
              </c:strCache>
            </c:strRef>
          </c:tx>
          <c:spPr>
            <a:gradFill>
              <a:gsLst>
                <a:gs pos="0">
                  <a:schemeClr val="tx2">
                    <a:lumMod val="25000"/>
                    <a:lumOff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invertIfNegative val="0"/>
          <c:cat>
            <c:strRef>
              <c:f>'Executive 1'!$A$20:$A$24</c:f>
              <c:strCache>
                <c:ptCount val="4"/>
                <c:pt idx="0">
                  <c:v>Chris</c:v>
                </c:pt>
                <c:pt idx="1">
                  <c:v>Erin</c:v>
                </c:pt>
                <c:pt idx="2">
                  <c:v>Sam</c:v>
                </c:pt>
                <c:pt idx="3">
                  <c:v>William.</c:v>
                </c:pt>
              </c:strCache>
            </c:strRef>
          </c:cat>
          <c:val>
            <c:numRef>
              <c:f>'Executive 1'!$C$20:$C$24</c:f>
              <c:numCache>
                <c:formatCode>"$"#,##0.00</c:formatCode>
                <c:ptCount val="4"/>
                <c:pt idx="0">
                  <c:v>87409.653615600095</c:v>
                </c:pt>
                <c:pt idx="1">
                  <c:v>48761.706514999991</c:v>
                </c:pt>
                <c:pt idx="2">
                  <c:v>35696.959747750006</c:v>
                </c:pt>
                <c:pt idx="3">
                  <c:v>43155.079858800011</c:v>
                </c:pt>
              </c:numCache>
            </c:numRef>
          </c:val>
          <c:extLst>
            <c:ext xmlns:c16="http://schemas.microsoft.com/office/drawing/2014/chart" uri="{C3380CC4-5D6E-409C-BE32-E72D297353CC}">
              <c16:uniqueId val="{00000001-36D4-4E7B-AC9E-1C5C7E9F7D1D}"/>
            </c:ext>
          </c:extLst>
        </c:ser>
        <c:dLbls>
          <c:showLegendKey val="0"/>
          <c:showVal val="0"/>
          <c:showCatName val="0"/>
          <c:showSerName val="0"/>
          <c:showPercent val="0"/>
          <c:showBubbleSize val="0"/>
        </c:dLbls>
        <c:gapWidth val="50"/>
        <c:axId val="280775216"/>
        <c:axId val="280773296"/>
      </c:barChart>
      <c:catAx>
        <c:axId val="280775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0773296"/>
        <c:crosses val="autoZero"/>
        <c:auto val="1"/>
        <c:lblAlgn val="ctr"/>
        <c:lblOffset val="100"/>
        <c:noMultiLvlLbl val="0"/>
      </c:catAx>
      <c:valAx>
        <c:axId val="2807732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0775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[US SUPERSTORE DASHBOARD.xlsx]Executive 1!PivotTable1</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'Executive 1'!$N$30</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'Executive 1'!$M$31:$M$34</c:f>
              <c:strCache>
                <c:ptCount val="3"/>
                <c:pt idx="0">
                  <c:v>Express Air</c:v>
                </c:pt>
                <c:pt idx="1">
                  <c:v>Delivery Truck</c:v>
                </c:pt>
                <c:pt idx="2">
                  <c:v>Regular Air</c:v>
                </c:pt>
              </c:strCache>
            </c:strRef>
          </c:cat>
          <c:val>
            <c:numRef>
              <c:f>'Executive 1'!$N$31:$N$34</c:f>
              <c:numCache>
                <c:formatCode>General</c:formatCode>
                <c:ptCount val="3"/>
                <c:pt idx="0">
                  <c:v>238</c:v>
                </c:pt>
                <c:pt idx="1">
                  <c:v>270</c:v>
                </c:pt>
                <c:pt idx="2">
                  <c:v>1428</c:v>
                </c:pt>
              </c:numCache>
            </c:numRef>
          </c:val>
          <c:extLst>
            <c:ext xmlns:c16="http://schemas.microsoft.com/office/drawing/2014/chart" uri="{C3380CC4-5D6E-409C-BE32-E72D297353CC}">
              <c16:uniqueId val="{00000000-1BA6-41E7-A50F-92ED1A16D9AA}"/>
            </c:ext>
          </c:extLst>
        </c:ser>
        <c:dLbls>
          <c:showLegendKey val="0"/>
          <c:showVal val="0"/>
          <c:showCatName val="0"/>
          <c:showSerName val="0"/>
          <c:showPercent val="0"/>
          <c:showBubbleSize val="0"/>
        </c:dLbls>
        <c:gapWidth val="150"/>
        <c:axId val="1336051039"/>
        <c:axId val="1336051999"/>
      </c:barChart>
      <c:valAx>
        <c:axId val="1336051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6051039"/>
        <c:crosses val="autoZero"/>
        <c:crossBetween val="between"/>
      </c:valAx>
      <c:catAx>
        <c:axId val="133605103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6051999"/>
        <c:crosses val="autoZero"/>
        <c:auto val="1"/>
        <c:lblAlgn val="ctr"/>
        <c:lblOffset val="100"/>
        <c:noMultiLvlLbl val="0"/>
      </c:cat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[US SUPERSTORE DASHBOARD.xlsx]ProfitOverRegion!PivotTable1</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Profit Distribution</a:t>
            </a:r>
            <a:r>
              <a:rPr lang="en-US" sz="24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 among Regions</a:t>
            </a:r>
            <a:endParaRPr lang="en-US" sz="2400">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hade val="58000"/>
            </a:schemeClr>
          </a:solidFill>
          <a:ln w="25400">
            <a:solidFill>
              <a:schemeClr val="lt1"/>
            </a:solidFill>
          </a:ln>
          <a:effectLst/>
          <a:sp3d contourW="25400">
            <a:contourClr>
              <a:schemeClr val="lt1"/>
            </a:contourClr>
          </a:sp3d>
        </c:spPr>
      </c:pivotFmt>
      <c:pivotFmt>
        <c:idx val="2"/>
        <c:spPr>
          <a:solidFill>
            <a:schemeClr val="accent1">
              <a:tint val="86000"/>
            </a:schemeClr>
          </a:solidFill>
          <a:ln w="25400">
            <a:solidFill>
              <a:schemeClr val="lt1"/>
            </a:solidFill>
          </a:ln>
          <a:effectLst/>
          <a:sp3d contourW="25400">
            <a:contourClr>
              <a:schemeClr val="lt1"/>
            </a:contourClr>
          </a:sp3d>
        </c:spPr>
      </c:pivotFmt>
      <c:pivotFmt>
        <c:idx val="3"/>
        <c:spPr>
          <a:solidFill>
            <a:schemeClr val="accent1">
              <a:tint val="58000"/>
            </a:schemeClr>
          </a:solidFill>
          <a:ln w="25400">
            <a:solidFill>
              <a:schemeClr val="lt1"/>
            </a:solidFill>
          </a:ln>
          <a:effectLst/>
          <a:sp3d contourW="25400">
            <a:contourClr>
              <a:schemeClr val="lt1"/>
            </a:contourClr>
          </a:sp3d>
        </c:spPr>
      </c:pivotFmt>
      <c:pivotFmt>
        <c:idx val="4"/>
        <c:spPr>
          <a:solidFill>
            <a:schemeClr val="accent1">
              <a:shade val="86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ProfitOverRegion!$B$3</c:f>
              <c:strCache>
                <c:ptCount val="1"/>
                <c:pt idx="0">
                  <c:v>Total</c:v>
                </c:pt>
              </c:strCache>
            </c:strRef>
          </c:tx>
          <c:dPt>
            <c:idx val="0"/>
            <c:bubble3D val="0"/>
            <c:spPr>
              <a:solidFill>
                <a:schemeClr val="accent1">
                  <a:shade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EFBC-4613-86A3-A8E111DCC7AF}"/>
              </c:ext>
            </c:extLst>
          </c:dPt>
          <c:dPt>
            <c:idx val="1"/>
            <c:bubble3D val="0"/>
            <c:spPr>
              <a:solidFill>
                <a:schemeClr val="accent1">
                  <a:tint val="8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EFBC-4613-86A3-A8E111DCC7AF}"/>
              </c:ext>
            </c:extLst>
          </c:dPt>
          <c:dPt>
            <c:idx val="2"/>
            <c:bubble3D val="0"/>
            <c:spPr>
              <a:solidFill>
                <a:schemeClr val="accent1">
                  <a:tint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EFBC-4613-86A3-A8E111DCC7AF}"/>
              </c:ext>
            </c:extLst>
          </c:dPt>
          <c:dPt>
            <c:idx val="3"/>
            <c:bubble3D val="0"/>
            <c:spPr>
              <a:solidFill>
                <a:schemeClr val="accent1">
                  <a:shade val="8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EFBC-4613-86A3-A8E111DCC7AF}"/>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ProfitOverRegion!$A$4:$A$8</c:f>
              <c:strCache>
                <c:ptCount val="4"/>
                <c:pt idx="0">
                  <c:v>East</c:v>
                </c:pt>
                <c:pt idx="1">
                  <c:v>Central</c:v>
                </c:pt>
                <c:pt idx="2">
                  <c:v>West</c:v>
                </c:pt>
                <c:pt idx="3">
                  <c:v>South</c:v>
                </c:pt>
              </c:strCache>
            </c:strRef>
          </c:cat>
          <c:val>
            <c:numRef>
              <c:f>ProfitOverRegion!$B$4:$B$8</c:f>
              <c:numCache>
                <c:formatCode>0.00%</c:formatCode>
                <c:ptCount val="4"/>
                <c:pt idx="0">
                  <c:v>0.39799131606426102</c:v>
                </c:pt>
                <c:pt idx="1">
                  <c:v>0.36575449632337032</c:v>
                </c:pt>
                <c:pt idx="2">
                  <c:v>0.31732143797097395</c:v>
                </c:pt>
                <c:pt idx="3">
                  <c:v>-8.1067250358605292E-2</c:v>
                </c:pt>
              </c:numCache>
            </c:numRef>
          </c:val>
          <c:extLst>
            <c:ext xmlns:c16="http://schemas.microsoft.com/office/drawing/2014/chart" uri="{C3380CC4-5D6E-409C-BE32-E72D297353CC}">
              <c16:uniqueId val="{00000000-3C7B-4DCF-ACC2-50B9B0F70156}"/>
            </c:ext>
          </c:extLst>
        </c:ser>
        <c:dLbls>
          <c:dLblPos val="ctr"/>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DASHBOARD.xlsx]ProfitByCustomerSegment!PivotTable15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a:solidFill>
                  <a:sysClr val="windowText" lastClr="000000"/>
                </a:solidFill>
                <a:latin typeface="Calibri" panose="020F0502020204030204" pitchFamily="34" charset="0"/>
                <a:ea typeface="Calibri" panose="020F0502020204030204" pitchFamily="34" charset="0"/>
                <a:cs typeface="Calibri" panose="020F0502020204030204" pitchFamily="34" charset="0"/>
              </a:rPr>
              <a:t>Distribution</a:t>
            </a:r>
            <a:r>
              <a:rPr lang="en-US" sz="2400" b="1"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 of Profit among Customer Segments</a:t>
            </a:r>
            <a:endParaRPr lang="en-US" sz="2400" b="1">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ProfitByCustomerSegment!$B$3</c:f>
              <c:strCache>
                <c:ptCount val="1"/>
                <c:pt idx="0">
                  <c:v>Total</c:v>
                </c:pt>
              </c:strCache>
            </c:strRef>
          </c:tx>
          <c:spPr>
            <a:solidFill>
              <a:schemeClr val="accent1"/>
            </a:solidFill>
            <a:ln>
              <a:noFill/>
            </a:ln>
            <a:effectLst/>
          </c:spPr>
          <c:invertIfNegative val="0"/>
          <c:cat>
            <c:strRef>
              <c:f>ProfitByCustomerSegment!$A$4:$A$8</c:f>
              <c:strCache>
                <c:ptCount val="4"/>
                <c:pt idx="0">
                  <c:v>Consumer</c:v>
                </c:pt>
                <c:pt idx="1">
                  <c:v>Home Office</c:v>
                </c:pt>
                <c:pt idx="2">
                  <c:v>Corporate</c:v>
                </c:pt>
                <c:pt idx="3">
                  <c:v>Small Business</c:v>
                </c:pt>
              </c:strCache>
            </c:strRef>
          </c:cat>
          <c:val>
            <c:numRef>
              <c:f>ProfitByCustomerSegment!$B$4:$B$8</c:f>
              <c:numCache>
                <c:formatCode>"$"#,##0.00</c:formatCode>
                <c:ptCount val="4"/>
                <c:pt idx="0">
                  <c:v>46524.707372599987</c:v>
                </c:pt>
                <c:pt idx="1">
                  <c:v>51665.445270919983</c:v>
                </c:pt>
                <c:pt idx="2">
                  <c:v>52542.787802400009</c:v>
                </c:pt>
                <c:pt idx="3">
                  <c:v>64290.459291230014</c:v>
                </c:pt>
              </c:numCache>
            </c:numRef>
          </c:val>
          <c:extLst>
            <c:ext xmlns:c16="http://schemas.microsoft.com/office/drawing/2014/chart" uri="{C3380CC4-5D6E-409C-BE32-E72D297353CC}">
              <c16:uniqueId val="{00000000-2012-4792-8B4D-810B0DAC6238}"/>
            </c:ext>
          </c:extLst>
        </c:ser>
        <c:dLbls>
          <c:showLegendKey val="0"/>
          <c:showVal val="0"/>
          <c:showCatName val="0"/>
          <c:showSerName val="0"/>
          <c:showPercent val="0"/>
          <c:showBubbleSize val="0"/>
        </c:dLbls>
        <c:gapWidth val="100"/>
        <c:overlap val="-27"/>
        <c:axId val="899242511"/>
        <c:axId val="899244911"/>
      </c:barChart>
      <c:catAx>
        <c:axId val="899242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99244911"/>
        <c:crosses val="autoZero"/>
        <c:auto val="1"/>
        <c:lblAlgn val="ctr"/>
        <c:lblOffset val="100"/>
        <c:noMultiLvlLbl val="0"/>
      </c:catAx>
      <c:valAx>
        <c:axId val="899244911"/>
        <c:scaling>
          <c:orientation val="minMax"/>
        </c:scaling>
        <c:delete val="1"/>
        <c:axPos val="l"/>
        <c:numFmt formatCode="&quot;$&quot;#,##0.00" sourceLinked="1"/>
        <c:majorTickMark val="none"/>
        <c:minorTickMark val="none"/>
        <c:tickLblPos val="nextTo"/>
        <c:crossAx val="899242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DASHBOARD.xlsx]Profit5Top!PivotTable17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a:solidFill>
                  <a:schemeClr val="tx1"/>
                </a:solidFill>
                <a:latin typeface="Calibri" panose="020F0502020204030204" pitchFamily="34" charset="0"/>
                <a:ea typeface="Calibri" panose="020F0502020204030204" pitchFamily="34" charset="0"/>
                <a:cs typeface="Calibri" panose="020F0502020204030204" pitchFamily="34" charset="0"/>
              </a:rPr>
              <a:t>Top  5 Profit making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Profit5Top!$B$3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Profit5Top!$A$4:$A$9</c:f>
              <c:strCache>
                <c:ptCount val="5"/>
                <c:pt idx="0">
                  <c:v>Binders and Binder Accessories</c:v>
                </c:pt>
                <c:pt idx="1">
                  <c:v>Telephones and Communication</c:v>
                </c:pt>
                <c:pt idx="2">
                  <c:v>Chairs &amp; Chairmats</c:v>
                </c:pt>
                <c:pt idx="3">
                  <c:v>Copiers and Fax</c:v>
                </c:pt>
                <c:pt idx="4">
                  <c:v>Office Furnishings</c:v>
                </c:pt>
              </c:strCache>
            </c:strRef>
          </c:cat>
          <c:val>
            <c:numRef>
              <c:f>Profit5Top!$B$4:$B$9</c:f>
              <c:numCache>
                <c:formatCode>"$"#,##0.00</c:formatCode>
                <c:ptCount val="5"/>
                <c:pt idx="0">
                  <c:v>59296.389429999988</c:v>
                </c:pt>
                <c:pt idx="1">
                  <c:v>40790.514239999982</c:v>
                </c:pt>
                <c:pt idx="2">
                  <c:v>39808.485999999983</c:v>
                </c:pt>
                <c:pt idx="3">
                  <c:v>23990.207579999995</c:v>
                </c:pt>
                <c:pt idx="4">
                  <c:v>18724.119100000004</c:v>
                </c:pt>
              </c:numCache>
            </c:numRef>
          </c:val>
          <c:extLst>
            <c:ext xmlns:c16="http://schemas.microsoft.com/office/drawing/2014/chart" uri="{C3380CC4-5D6E-409C-BE32-E72D297353CC}">
              <c16:uniqueId val="{00000000-24F5-424D-BD51-B5095B566C63}"/>
            </c:ext>
          </c:extLst>
        </c:ser>
        <c:dLbls>
          <c:dLblPos val="outEnd"/>
          <c:showLegendKey val="0"/>
          <c:showVal val="1"/>
          <c:showCatName val="0"/>
          <c:showSerName val="0"/>
          <c:showPercent val="0"/>
          <c:showBubbleSize val="0"/>
        </c:dLbls>
        <c:gapWidth val="50"/>
        <c:axId val="1563846176"/>
        <c:axId val="1563846656"/>
      </c:barChart>
      <c:catAx>
        <c:axId val="15638461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63846656"/>
        <c:crosses val="autoZero"/>
        <c:auto val="1"/>
        <c:lblAlgn val="ctr"/>
        <c:lblOffset val="100"/>
        <c:noMultiLvlLbl val="0"/>
      </c:catAx>
      <c:valAx>
        <c:axId val="1563846656"/>
        <c:scaling>
          <c:orientation val="minMax"/>
        </c:scaling>
        <c:delete val="1"/>
        <c:axPos val="t"/>
        <c:numFmt formatCode="&quot;$&quot;#,##0.00" sourceLinked="1"/>
        <c:majorTickMark val="none"/>
        <c:minorTickMark val="none"/>
        <c:tickLblPos val="nextTo"/>
        <c:crossAx val="1563846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DASHBOARD.xlsx]ProftByManager!PivotTable18</c:name>
    <c:fmtId val="0"/>
  </c:pivotSource>
  <c:chart>
    <c:title>
      <c:tx>
        <c:rich>
          <a:bodyPr rot="0" spcFirstLastPara="1" vertOverflow="ellipsis" vert="horz" wrap="square" anchor="ctr" anchorCtr="1"/>
          <a:lstStyle/>
          <a:p>
            <a:pPr>
              <a:defRPr sz="2400" b="1"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sz="2400" b="1">
                <a:solidFill>
                  <a:sysClr val="windowText" lastClr="000000"/>
                </a:solidFill>
                <a:latin typeface="Calibri" panose="020F0502020204030204" pitchFamily="34" charset="0"/>
                <a:ea typeface="Calibri" panose="020F0502020204030204" pitchFamily="34" charset="0"/>
                <a:cs typeface="Calibri" panose="020F0502020204030204" pitchFamily="34" charset="0"/>
              </a:rPr>
              <a:t>Contribution of Managers</a:t>
            </a:r>
            <a:r>
              <a:rPr lang="en-US" sz="2400" b="1"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 in Profit </a:t>
            </a:r>
            <a:endParaRPr lang="en-US" sz="2400" b="1">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2400" b="1"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threePt" dir="t"/>
          </a:scene3d>
          <a:sp3d>
            <a:bevelT/>
          </a:sp3d>
        </c:spPr>
        <c:dLbl>
          <c:idx val="0"/>
          <c:layout>
            <c:manualLayout>
              <c:x val="-0.19166666666666668"/>
              <c:y val="0"/>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threePt" dir="t"/>
          </a:scene3d>
          <a:sp3d>
            <a:bevelT/>
          </a:sp3d>
        </c:spPr>
        <c:dLbl>
          <c:idx val="0"/>
          <c:layout>
            <c:manualLayout>
              <c:x val="-0.25291152609934453"/>
              <c:y val="-9.2587936088280934E-3"/>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threePt" dir="t"/>
          </a:scene3d>
          <a:sp3d>
            <a:bevelT/>
          </a:sp3d>
        </c:spPr>
        <c:dLbl>
          <c:idx val="0"/>
          <c:layout>
            <c:manualLayout>
              <c:x val="-0.24166666666666667"/>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threePt" dir="t"/>
          </a:scene3d>
          <a:sp3d>
            <a:bevelT/>
          </a:sp3d>
        </c:spPr>
        <c:dLbl>
          <c:idx val="0"/>
          <c:layout>
            <c:manualLayout>
              <c:x val="-0.23888888888888893"/>
              <c:y val="0"/>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26006124234471"/>
          <c:y val="0.20412037037037037"/>
          <c:w val="0.80918438320209973"/>
          <c:h val="0.77736111111111106"/>
        </c:manualLayout>
      </c:layout>
      <c:barChart>
        <c:barDir val="bar"/>
        <c:grouping val="clustered"/>
        <c:varyColors val="0"/>
        <c:ser>
          <c:idx val="0"/>
          <c:order val="0"/>
          <c:tx>
            <c:strRef>
              <c:f>ProftByManager!$B$3</c:f>
              <c:strCache>
                <c:ptCount val="1"/>
                <c:pt idx="0">
                  <c:v>Total</c:v>
                </c:pt>
              </c:strCache>
            </c:strRef>
          </c:tx>
          <c:spPr>
            <a:solidFill>
              <a:schemeClr val="accent1"/>
            </a:solidFill>
            <a:ln>
              <a:noFill/>
            </a:ln>
            <a:effectLst/>
            <a:scene3d>
              <a:camera prst="orthographicFront"/>
              <a:lightRig rig="threePt" dir="t"/>
            </a:scene3d>
            <a:sp3d>
              <a:bevelT/>
            </a:sp3d>
          </c:spPr>
          <c:invertIfNegative val="0"/>
          <c:dPt>
            <c:idx val="0"/>
            <c:invertIfNegative val="0"/>
            <c:bubble3D val="0"/>
            <c:spPr>
              <a:solidFill>
                <a:schemeClr val="accent1"/>
              </a:solidFill>
              <a:ln>
                <a:noFill/>
              </a:ln>
              <a:effectLst/>
              <a:scene3d>
                <a:camera prst="orthographicFront"/>
                <a:lightRig rig="threePt" dir="t"/>
              </a:scene3d>
              <a:sp3d>
                <a:bevelT/>
              </a:sp3d>
            </c:spPr>
            <c:extLst>
              <c:ext xmlns:c16="http://schemas.microsoft.com/office/drawing/2014/chart" uri="{C3380CC4-5D6E-409C-BE32-E72D297353CC}">
                <c16:uniqueId val="{00000005-3016-41D3-BFE0-A1672D15F4A4}"/>
              </c:ext>
            </c:extLst>
          </c:dPt>
          <c:dPt>
            <c:idx val="1"/>
            <c:invertIfNegative val="0"/>
            <c:bubble3D val="0"/>
            <c:spPr>
              <a:solidFill>
                <a:schemeClr val="accent1"/>
              </a:solidFill>
              <a:ln>
                <a:noFill/>
              </a:ln>
              <a:effectLst/>
              <a:scene3d>
                <a:camera prst="orthographicFront"/>
                <a:lightRig rig="threePt" dir="t"/>
              </a:scene3d>
              <a:sp3d>
                <a:bevelT/>
              </a:sp3d>
            </c:spPr>
            <c:extLst>
              <c:ext xmlns:c16="http://schemas.microsoft.com/office/drawing/2014/chart" uri="{C3380CC4-5D6E-409C-BE32-E72D297353CC}">
                <c16:uniqueId val="{00000004-3016-41D3-BFE0-A1672D15F4A4}"/>
              </c:ext>
            </c:extLst>
          </c:dPt>
          <c:dPt>
            <c:idx val="2"/>
            <c:invertIfNegative val="0"/>
            <c:bubble3D val="0"/>
            <c:spPr>
              <a:solidFill>
                <a:schemeClr val="accent1"/>
              </a:solidFill>
              <a:ln>
                <a:noFill/>
              </a:ln>
              <a:effectLst/>
              <a:scene3d>
                <a:camera prst="orthographicFront"/>
                <a:lightRig rig="threePt" dir="t"/>
              </a:scene3d>
              <a:sp3d>
                <a:bevelT/>
              </a:sp3d>
            </c:spPr>
            <c:extLst>
              <c:ext xmlns:c16="http://schemas.microsoft.com/office/drawing/2014/chart" uri="{C3380CC4-5D6E-409C-BE32-E72D297353CC}">
                <c16:uniqueId val="{00000003-3016-41D3-BFE0-A1672D15F4A4}"/>
              </c:ext>
            </c:extLst>
          </c:dPt>
          <c:dPt>
            <c:idx val="3"/>
            <c:invertIfNegative val="0"/>
            <c:bubble3D val="0"/>
            <c:spPr>
              <a:solidFill>
                <a:schemeClr val="accent1"/>
              </a:solidFill>
              <a:ln>
                <a:noFill/>
              </a:ln>
              <a:effectLst/>
              <a:scene3d>
                <a:camera prst="orthographicFront"/>
                <a:lightRig rig="threePt" dir="t"/>
              </a:scene3d>
              <a:sp3d>
                <a:bevelT/>
              </a:sp3d>
            </c:spPr>
            <c:extLst>
              <c:ext xmlns:c16="http://schemas.microsoft.com/office/drawing/2014/chart" uri="{C3380CC4-5D6E-409C-BE32-E72D297353CC}">
                <c16:uniqueId val="{00000002-3016-41D3-BFE0-A1672D15F4A4}"/>
              </c:ext>
            </c:extLst>
          </c:dPt>
          <c:dLbls>
            <c:dLbl>
              <c:idx val="0"/>
              <c:layout>
                <c:manualLayout>
                  <c:x val="-0.2388888888888889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016-41D3-BFE0-A1672D15F4A4}"/>
                </c:ext>
              </c:extLst>
            </c:dLbl>
            <c:dLbl>
              <c:idx val="1"/>
              <c:layout>
                <c:manualLayout>
                  <c:x val="-0.24166666666666667"/>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016-41D3-BFE0-A1672D15F4A4}"/>
                </c:ext>
              </c:extLst>
            </c:dLbl>
            <c:dLbl>
              <c:idx val="2"/>
              <c:layout>
                <c:manualLayout>
                  <c:x val="-0.25291152609934453"/>
                  <c:y val="-9.258793608828093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016-41D3-BFE0-A1672D15F4A4}"/>
                </c:ext>
              </c:extLst>
            </c:dLbl>
            <c:dLbl>
              <c:idx val="3"/>
              <c:layout>
                <c:manualLayout>
                  <c:x val="-0.19166666666666668"/>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016-41D3-BFE0-A1672D15F4A4}"/>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ProftByManager!$A$4:$A$8</c:f>
              <c:strCache>
                <c:ptCount val="4"/>
                <c:pt idx="0">
                  <c:v>Chris</c:v>
                </c:pt>
                <c:pt idx="1">
                  <c:v>Erin</c:v>
                </c:pt>
                <c:pt idx="2">
                  <c:v>William.</c:v>
                </c:pt>
                <c:pt idx="3">
                  <c:v>Sam</c:v>
                </c:pt>
              </c:strCache>
            </c:strRef>
          </c:cat>
          <c:val>
            <c:numRef>
              <c:f>ProftByManager!$B$4:$B$8</c:f>
              <c:numCache>
                <c:formatCode>"$"#,##0.00</c:formatCode>
                <c:ptCount val="4"/>
                <c:pt idx="0">
                  <c:v>87409.653615600095</c:v>
                </c:pt>
                <c:pt idx="1">
                  <c:v>48761.706514999991</c:v>
                </c:pt>
                <c:pt idx="2">
                  <c:v>43155.079858800011</c:v>
                </c:pt>
                <c:pt idx="3">
                  <c:v>35696.959747750006</c:v>
                </c:pt>
              </c:numCache>
            </c:numRef>
          </c:val>
          <c:extLst>
            <c:ext xmlns:c16="http://schemas.microsoft.com/office/drawing/2014/chart" uri="{C3380CC4-5D6E-409C-BE32-E72D297353CC}">
              <c16:uniqueId val="{00000000-3016-41D3-BFE0-A1672D15F4A4}"/>
            </c:ext>
          </c:extLst>
        </c:ser>
        <c:dLbls>
          <c:showLegendKey val="0"/>
          <c:showVal val="1"/>
          <c:showCatName val="0"/>
          <c:showSerName val="0"/>
          <c:showPercent val="0"/>
          <c:showBubbleSize val="0"/>
        </c:dLbls>
        <c:gapWidth val="100"/>
        <c:axId val="141221727"/>
        <c:axId val="141236127"/>
      </c:barChart>
      <c:catAx>
        <c:axId val="141221727"/>
        <c:scaling>
          <c:orientation val="maxMin"/>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1236127"/>
        <c:crosses val="autoZero"/>
        <c:auto val="1"/>
        <c:lblAlgn val="ctr"/>
        <c:lblOffset val="100"/>
        <c:noMultiLvlLbl val="0"/>
      </c:catAx>
      <c:valAx>
        <c:axId val="141236127"/>
        <c:scaling>
          <c:orientation val="minMax"/>
        </c:scaling>
        <c:delete val="1"/>
        <c:axPos val="t"/>
        <c:numFmt formatCode="&quot;$&quot;#,##0.00" sourceLinked="1"/>
        <c:majorTickMark val="none"/>
        <c:minorTickMark val="none"/>
        <c:tickLblPos val="nextTo"/>
        <c:crossAx val="141221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DASHBOARD.xlsx]ProfitByDays!PivotTable13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a:solidFill>
                  <a:schemeClr val="tx1"/>
                </a:solidFill>
                <a:latin typeface="Calibri" panose="020F0502020204030204" pitchFamily="34" charset="0"/>
                <a:ea typeface="Calibri" panose="020F0502020204030204" pitchFamily="34" charset="0"/>
                <a:cs typeface="Calibri" panose="020F0502020204030204" pitchFamily="34" charset="0"/>
              </a:rPr>
              <a:t>Profit Over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ProfitByDays!$B$3</c:f>
              <c:strCache>
                <c:ptCount val="1"/>
                <c:pt idx="0">
                  <c:v>Total</c:v>
                </c:pt>
              </c:strCache>
            </c:strRef>
          </c:tx>
          <c:spPr>
            <a:solidFill>
              <a:schemeClr val="accent1"/>
            </a:solidFill>
            <a:ln>
              <a:noFill/>
            </a:ln>
            <a:effectLst/>
          </c:spPr>
          <c:cat>
            <c:strRef>
              <c:f>ProfitByDays!$A$4:$A$10</c:f>
              <c:strCache>
                <c:ptCount val="6"/>
                <c:pt idx="0">
                  <c:v>Jan</c:v>
                </c:pt>
                <c:pt idx="1">
                  <c:v>Feb</c:v>
                </c:pt>
                <c:pt idx="2">
                  <c:v>Mar</c:v>
                </c:pt>
                <c:pt idx="3">
                  <c:v>Apr</c:v>
                </c:pt>
                <c:pt idx="4">
                  <c:v>May</c:v>
                </c:pt>
                <c:pt idx="5">
                  <c:v>Jun</c:v>
                </c:pt>
              </c:strCache>
            </c:strRef>
          </c:cat>
          <c:val>
            <c:numRef>
              <c:f>ProfitByDays!$B$4:$B$10</c:f>
              <c:numCache>
                <c:formatCode>"$"#,##0.00</c:formatCode>
                <c:ptCount val="6"/>
                <c:pt idx="0">
                  <c:v>-657.53850031999866</c:v>
                </c:pt>
                <c:pt idx="1">
                  <c:v>36266.168780320004</c:v>
                </c:pt>
                <c:pt idx="2">
                  <c:v>1881.8305867500042</c:v>
                </c:pt>
                <c:pt idx="3">
                  <c:v>50182.103101999994</c:v>
                </c:pt>
                <c:pt idx="4">
                  <c:v>61026.949158400028</c:v>
                </c:pt>
                <c:pt idx="5">
                  <c:v>66323.88661000003</c:v>
                </c:pt>
              </c:numCache>
            </c:numRef>
          </c:val>
          <c:extLst>
            <c:ext xmlns:c16="http://schemas.microsoft.com/office/drawing/2014/chart" uri="{C3380CC4-5D6E-409C-BE32-E72D297353CC}">
              <c16:uniqueId val="{00000000-CC15-44CC-8F63-52367BD4C452}"/>
            </c:ext>
          </c:extLst>
        </c:ser>
        <c:dLbls>
          <c:showLegendKey val="0"/>
          <c:showVal val="0"/>
          <c:showCatName val="0"/>
          <c:showSerName val="0"/>
          <c:showPercent val="0"/>
          <c:showBubbleSize val="0"/>
        </c:dLbls>
        <c:axId val="56755984"/>
        <c:axId val="56753104"/>
      </c:areaChart>
      <c:catAx>
        <c:axId val="56755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6753104"/>
        <c:crosses val="autoZero"/>
        <c:auto val="1"/>
        <c:lblAlgn val="ctr"/>
        <c:lblOffset val="100"/>
        <c:noMultiLvlLbl val="0"/>
      </c:catAx>
      <c:valAx>
        <c:axId val="56753104"/>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67559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DASHBOARD.xlsx]SalesTop5!PivotTable14</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baseline="0"/>
              <a:t>MOST SELLING 5 PRODUCTS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clustered"/>
        <c:varyColors val="0"/>
        <c:ser>
          <c:idx val="0"/>
          <c:order val="0"/>
          <c:tx>
            <c:strRef>
              <c:f>SalesTop5!$B$3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SalesTop5!$A$4:$A$9</c:f>
              <c:strCache>
                <c:ptCount val="5"/>
                <c:pt idx="0">
                  <c:v>Office Machines</c:v>
                </c:pt>
                <c:pt idx="1">
                  <c:v>Chairs &amp; Chairmats</c:v>
                </c:pt>
                <c:pt idx="2">
                  <c:v>Telephones and Communication</c:v>
                </c:pt>
                <c:pt idx="3">
                  <c:v>Binders and Binder Accessories</c:v>
                </c:pt>
                <c:pt idx="4">
                  <c:v>Storage &amp; Organization</c:v>
                </c:pt>
              </c:strCache>
            </c:strRef>
          </c:cat>
          <c:val>
            <c:numRef>
              <c:f>SalesTop5!$B$4:$B$9</c:f>
              <c:numCache>
                <c:formatCode>"$"#,##0</c:formatCode>
                <c:ptCount val="5"/>
                <c:pt idx="0">
                  <c:v>318169.67999999993</c:v>
                </c:pt>
                <c:pt idx="1">
                  <c:v>241200.42000000004</c:v>
                </c:pt>
                <c:pt idx="2">
                  <c:v>198764.49000000008</c:v>
                </c:pt>
                <c:pt idx="3">
                  <c:v>185928.13999999987</c:v>
                </c:pt>
                <c:pt idx="4">
                  <c:v>175730.0499999999</c:v>
                </c:pt>
              </c:numCache>
            </c:numRef>
          </c:val>
          <c:extLst>
            <c:ext xmlns:c16="http://schemas.microsoft.com/office/drawing/2014/chart" uri="{C3380CC4-5D6E-409C-BE32-E72D297353CC}">
              <c16:uniqueId val="{00000000-9883-432C-89BB-B76A03DC9357}"/>
            </c:ext>
          </c:extLst>
        </c:ser>
        <c:dLbls>
          <c:showLegendKey val="0"/>
          <c:showVal val="0"/>
          <c:showCatName val="0"/>
          <c:showSerName val="0"/>
          <c:showPercent val="0"/>
          <c:showBubbleSize val="0"/>
        </c:dLbls>
        <c:gapWidth val="50"/>
        <c:axId val="294482159"/>
        <c:axId val="294487439"/>
      </c:barChart>
      <c:catAx>
        <c:axId val="294482159"/>
        <c:scaling>
          <c:orientation val="maxMin"/>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solidFill>
                <a:effectLst/>
                <a:latin typeface="+mn-lt"/>
                <a:ea typeface="+mn-ea"/>
                <a:cs typeface="+mn-cs"/>
              </a:defRPr>
            </a:pPr>
            <a:endParaRPr lang="en-US"/>
          </a:p>
        </c:txPr>
        <c:crossAx val="294487439"/>
        <c:crosses val="autoZero"/>
        <c:auto val="0"/>
        <c:lblAlgn val="ctr"/>
        <c:lblOffset val="100"/>
        <c:noMultiLvlLbl val="0"/>
      </c:catAx>
      <c:valAx>
        <c:axId val="294487439"/>
        <c:scaling>
          <c:orientation val="minMax"/>
          <c:max val="350000"/>
          <c:min val="150000"/>
        </c:scaling>
        <c:delete val="1"/>
        <c:axPos val="t"/>
        <c:numFmt formatCode="&quot;$&quot;#,##0" sourceLinked="1"/>
        <c:majorTickMark val="none"/>
        <c:minorTickMark val="none"/>
        <c:tickLblPos val="low"/>
        <c:crossAx val="294482159"/>
        <c:crosses val="autoZero"/>
        <c:crossBetween val="between"/>
        <c:majorUnit val="5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DASHBOARD.xlsx]SalesByManager!PivotTable12</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Total Sales by Manager</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SalesByManager!$B$3</c:f>
              <c:strCache>
                <c:ptCount val="1"/>
                <c:pt idx="0">
                  <c:v>Total</c:v>
                </c:pt>
              </c:strCache>
            </c:strRef>
          </c:tx>
          <c:spPr>
            <a:solidFill>
              <a:schemeClr val="accent1"/>
            </a:solidFill>
            <a:ln>
              <a:noFill/>
            </a:ln>
            <a:effectLst/>
          </c:spPr>
          <c:invertIfNegative val="0"/>
          <c:cat>
            <c:strRef>
              <c:f>SalesByManager!$A$4:$A$8</c:f>
              <c:strCache>
                <c:ptCount val="4"/>
                <c:pt idx="0">
                  <c:v>William.</c:v>
                </c:pt>
                <c:pt idx="1">
                  <c:v>Sam</c:v>
                </c:pt>
                <c:pt idx="2">
                  <c:v>Erin</c:v>
                </c:pt>
                <c:pt idx="3">
                  <c:v>Chris</c:v>
                </c:pt>
              </c:strCache>
            </c:strRef>
          </c:cat>
          <c:val>
            <c:numRef>
              <c:f>SalesByManager!$B$4:$B$8</c:f>
              <c:numCache>
                <c:formatCode>"$"#,##0.00</c:formatCode>
                <c:ptCount val="4"/>
                <c:pt idx="0">
                  <c:v>365558.87999999983</c:v>
                </c:pt>
                <c:pt idx="1">
                  <c:v>376155.62000000023</c:v>
                </c:pt>
                <c:pt idx="2">
                  <c:v>410095.33999999985</c:v>
                </c:pt>
                <c:pt idx="3">
                  <c:v>729714.9299999997</c:v>
                </c:pt>
              </c:numCache>
            </c:numRef>
          </c:val>
          <c:extLst>
            <c:ext xmlns:c16="http://schemas.microsoft.com/office/drawing/2014/chart" uri="{C3380CC4-5D6E-409C-BE32-E72D297353CC}">
              <c16:uniqueId val="{00000000-5955-40B7-8346-6AA8BD056B94}"/>
            </c:ext>
          </c:extLst>
        </c:ser>
        <c:dLbls>
          <c:showLegendKey val="0"/>
          <c:showVal val="0"/>
          <c:showCatName val="0"/>
          <c:showSerName val="0"/>
          <c:showPercent val="0"/>
          <c:showBubbleSize val="0"/>
        </c:dLbls>
        <c:gapWidth val="219"/>
        <c:overlap val="-27"/>
        <c:axId val="141181407"/>
        <c:axId val="141182367"/>
      </c:barChart>
      <c:catAx>
        <c:axId val="141181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41182367"/>
        <c:crosses val="autoZero"/>
        <c:auto val="1"/>
        <c:lblAlgn val="ctr"/>
        <c:lblOffset val="100"/>
        <c:noMultiLvlLbl val="0"/>
      </c:catAx>
      <c:valAx>
        <c:axId val="141182367"/>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41181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DASHBOARD.xlsx]SalesOverCustomerSegment!PivotTable11</c:name>
    <c:fmtId val="0"/>
  </c:pivotSource>
  <c:chart>
    <c:title>
      <c:tx>
        <c:rich>
          <a:bodyPr rot="0" spcFirstLastPara="1" vertOverflow="ellipsis" vert="horz" wrap="square" anchor="ctr" anchorCtr="1"/>
          <a:lstStyle/>
          <a:p>
            <a:pPr>
              <a:defRPr sz="2000" b="0" i="0" u="none" strike="noStrike" kern="1200" cap="none" spc="0" normalizeH="0" baseline="0">
                <a:ln w="0"/>
                <a:solidFill>
                  <a:schemeClr val="tx1"/>
                </a:solidFill>
                <a:effectLst>
                  <a:outerShdw blurRad="38100" dist="19050" dir="2700000" algn="tl" rotWithShape="0">
                    <a:schemeClr val="dk1">
                      <a:alpha val="40000"/>
                    </a:schemeClr>
                  </a:outerShdw>
                </a:effectLst>
                <a:latin typeface="+mj-lt"/>
                <a:ea typeface="+mj-ea"/>
                <a:cs typeface="+mj-cs"/>
              </a:defRPr>
            </a:pPr>
            <a:r>
              <a:rPr lang="en-US"/>
              <a:t>Total Sales among Customer Segment</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ln w="0"/>
              <a:solidFill>
                <a:schemeClr val="tx1"/>
              </a:solidFill>
              <a:effectLst>
                <a:outerShdw blurRad="38100" dist="19050" dir="2700000" algn="tl" rotWithShape="0">
                  <a:schemeClr val="dk1">
                    <a:alpha val="40000"/>
                  </a:schemeClr>
                </a:outerShdw>
              </a:effectLst>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s>
    <c:plotArea>
      <c:layout/>
      <c:barChart>
        <c:barDir val="col"/>
        <c:grouping val="clustered"/>
        <c:varyColors val="0"/>
        <c:ser>
          <c:idx val="0"/>
          <c:order val="0"/>
          <c:tx>
            <c:strRef>
              <c:f>SalesOverCustomerSegment!$B$3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SalesOverCustomerSegment!$A$4:$A$8</c:f>
              <c:strCache>
                <c:ptCount val="4"/>
                <c:pt idx="0">
                  <c:v>Small Business</c:v>
                </c:pt>
                <c:pt idx="1">
                  <c:v>Consumer</c:v>
                </c:pt>
                <c:pt idx="2">
                  <c:v>Home Office</c:v>
                </c:pt>
                <c:pt idx="3">
                  <c:v>Corporate</c:v>
                </c:pt>
              </c:strCache>
            </c:strRef>
          </c:cat>
          <c:val>
            <c:numRef>
              <c:f>SalesOverCustomerSegment!$B$4:$B$8</c:f>
              <c:numCache>
                <c:formatCode>"$"#,##0.00</c:formatCode>
                <c:ptCount val="4"/>
                <c:pt idx="0">
                  <c:v>391266.01999999996</c:v>
                </c:pt>
                <c:pt idx="1">
                  <c:v>394051.70000000024</c:v>
                </c:pt>
                <c:pt idx="2">
                  <c:v>461345.73999999947</c:v>
                </c:pt>
                <c:pt idx="3">
                  <c:v>634861.3100000011</c:v>
                </c:pt>
              </c:numCache>
            </c:numRef>
          </c:val>
          <c:extLst>
            <c:ext xmlns:c16="http://schemas.microsoft.com/office/drawing/2014/chart" uri="{C3380CC4-5D6E-409C-BE32-E72D297353CC}">
              <c16:uniqueId val="{00000000-C103-46CC-A68C-426367AAB8A2}"/>
            </c:ext>
          </c:extLst>
        </c:ser>
        <c:dLbls>
          <c:dLblPos val="outEnd"/>
          <c:showLegendKey val="0"/>
          <c:showVal val="1"/>
          <c:showCatName val="0"/>
          <c:showSerName val="0"/>
          <c:showPercent val="0"/>
          <c:showBubbleSize val="0"/>
        </c:dLbls>
        <c:gapWidth val="150"/>
        <c:axId val="276711231"/>
        <c:axId val="276712191"/>
      </c:barChart>
      <c:catAx>
        <c:axId val="2767112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76712191"/>
        <c:crosses val="autoZero"/>
        <c:auto val="1"/>
        <c:lblAlgn val="ctr"/>
        <c:lblOffset val="100"/>
        <c:noMultiLvlLbl val="0"/>
      </c:catAx>
      <c:valAx>
        <c:axId val="276712191"/>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76711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63500">
        <a:schemeClr val="accent1">
          <a:satMod val="175000"/>
          <a:alpha val="40000"/>
        </a:schemeClr>
      </a:glow>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[US SUPERSTORE DASHBOARD.xlsx]SalesOverRegion!PivotTable10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over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hade val="58000"/>
            </a:schemeClr>
          </a:solidFill>
          <a:ln w="25400">
            <a:solidFill>
              <a:schemeClr val="lt1"/>
            </a:solidFill>
          </a:ln>
          <a:effectLst/>
          <a:sp3d contourW="25400">
            <a:contourClr>
              <a:schemeClr val="lt1"/>
            </a:contourClr>
          </a:sp3d>
        </c:spPr>
        <c:dLbl>
          <c:idx val="0"/>
          <c:layout>
            <c:manualLayout>
              <c:x val="-0.15007320644216701"/>
              <c:y val="0.13267902580879684"/>
            </c:manualLayout>
          </c:layout>
          <c:spPr>
            <a:noFill/>
            <a:ln>
              <a:noFill/>
            </a:ln>
            <a:effectLst/>
          </c:spPr>
          <c:txPr>
            <a:bodyPr rot="0" spcFirstLastPara="1" vertOverflow="clip" horzOverflow="clip" vert="horz" wrap="square" lIns="38100" tIns="19050" rIns="38100" bIns="19050" anchor="ctr" anchorCtr="0">
              <a:noAutofit/>
            </a:bodyPr>
            <a:lstStyle/>
            <a:p>
              <a:pPr algn="ctr" rtl="0">
                <a:defRPr lang="en-US"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736929479715476"/>
                  <c:h val="0.13890897225633056"/>
                </c:manualLayout>
              </c15:layout>
            </c:ext>
          </c:extLst>
        </c:dLbl>
      </c:pivotFmt>
      <c:pivotFmt>
        <c:idx val="2"/>
        <c:spPr>
          <a:solidFill>
            <a:schemeClr val="accent1">
              <a:tint val="58000"/>
            </a:schemeClr>
          </a:solidFill>
          <a:ln w="25400">
            <a:solidFill>
              <a:schemeClr val="lt1"/>
            </a:solidFill>
          </a:ln>
          <a:effectLst/>
          <a:sp3d contourW="25400">
            <a:contourClr>
              <a:schemeClr val="lt1"/>
            </a:contourClr>
          </a:sp3d>
        </c:spPr>
        <c:dLbl>
          <c:idx val="0"/>
          <c:layout>
            <c:manualLayout>
              <c:x val="0.27330405075646658"/>
              <c:y val="9.0876045074518325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DA9B6627-C0D3-4770-9E59-93C97120E2E9}" type="CATEGORYNAME">
                  <a:rPr lang="en-US" sz="1200">
                    <a:solidFill>
                      <a:schemeClr val="bg1"/>
                    </a:solidFill>
                    <a:latin typeface="Calibri" panose="020F0502020204030204" pitchFamily="34" charset="0"/>
                    <a:ea typeface="Calibri" panose="020F0502020204030204" pitchFamily="34" charset="0"/>
                    <a:cs typeface="Calibri" panose="020F0502020204030204" pitchFamily="34" charset="0"/>
                  </a:rPr>
                  <a:pPr>
                    <a:defRPr>
                      <a:solidFill>
                        <a:schemeClr val="bg1"/>
                      </a:solidFill>
                    </a:defRPr>
                  </a:pPr>
                  <a:t>[CATEGORY NAME]</a:t>
                </a:fld>
                <a:r>
                  <a:rPr lang="en-US" sz="1200" baseline="0">
                    <a:solidFill>
                      <a:schemeClr val="bg1"/>
                    </a:solidFill>
                    <a:latin typeface="Calibri" panose="020F0502020204030204" pitchFamily="34" charset="0"/>
                    <a:ea typeface="Calibri" panose="020F0502020204030204" pitchFamily="34" charset="0"/>
                    <a:cs typeface="Calibri" panose="020F0502020204030204" pitchFamily="34" charset="0"/>
                  </a:rPr>
                  <a:t>
</a:t>
                </a:r>
                <a:fld id="{442DB054-5F61-41E0-9D5D-3A3CF76A18B2}" type="PERCENTAGE">
                  <a:rPr lang="en-US" sz="1200" baseline="0">
                    <a:solidFill>
                      <a:schemeClr val="bg1"/>
                    </a:solidFill>
                    <a:latin typeface="Calibri" panose="020F0502020204030204" pitchFamily="34" charset="0"/>
                    <a:ea typeface="Calibri" panose="020F0502020204030204" pitchFamily="34" charset="0"/>
                    <a:cs typeface="Calibri" panose="020F0502020204030204" pitchFamily="34" charset="0"/>
                  </a:rPr>
                  <a:pPr>
                    <a:defRPr>
                      <a:solidFill>
                        <a:schemeClr val="bg1"/>
                      </a:solidFill>
                    </a:defRPr>
                  </a:pPr>
                  <a:t>[PERCENTAGE]</a:t>
                </a:fld>
                <a:endParaRPr lang="en-US" sz="1200" baseline="0">
                  <a:solidFill>
                    <a:schemeClr val="bg1"/>
                  </a:solidFill>
                  <a:latin typeface="Calibri" panose="020F0502020204030204" pitchFamily="34" charset="0"/>
                  <a:ea typeface="Calibri" panose="020F0502020204030204" pitchFamily="34" charset="0"/>
                  <a:cs typeface="Calibri" panose="020F0502020204030204" pitchFamily="34" charset="0"/>
                </a:endParaRPr>
              </a:p>
            </c:rich>
          </c:tx>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101378433113141"/>
                  <c:h val="0.13527393045334982"/>
                </c:manualLayout>
              </c15:layout>
              <c15:dlblFieldTable/>
              <c15:showDataLabelsRange val="0"/>
            </c:ext>
          </c:extLst>
        </c:dLbl>
      </c:pivotFmt>
      <c:pivotFmt>
        <c:idx val="3"/>
        <c:spPr>
          <a:solidFill>
            <a:schemeClr val="accent1">
              <a:shade val="86000"/>
            </a:schemeClr>
          </a:solidFill>
          <a:ln w="25400">
            <a:solidFill>
              <a:schemeClr val="lt1"/>
            </a:solidFill>
          </a:ln>
          <a:effectLst/>
          <a:sp3d contourW="25400">
            <a:contourClr>
              <a:schemeClr val="lt1"/>
            </a:contourClr>
          </a:sp3d>
        </c:spPr>
        <c:dLbl>
          <c:idx val="0"/>
          <c:layout>
            <c:manualLayout>
              <c:x val="-0.22205954123962918"/>
              <c:y val="-0.1490367139222101"/>
            </c:manualLayout>
          </c:layout>
          <c:spPr>
            <a:noFill/>
            <a:ln>
              <a:noFill/>
            </a:ln>
            <a:effectLst/>
          </c:spPr>
          <c:txPr>
            <a:bodyPr rot="0" spcFirstLastPara="1" vertOverflow="clip" horzOverflow="clip" vert="horz" wrap="square" lIns="38100" tIns="19050" rIns="38100" bIns="19050" anchor="ctr" anchorCtr="0">
              <a:noAutofit/>
            </a:bodyPr>
            <a:lstStyle/>
            <a:p>
              <a:pPr algn="ctr" rtl="0">
                <a:defRPr lang="en-US"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411112776349515"/>
                  <c:h val="0.15708418127123422"/>
                </c:manualLayout>
              </c15:layout>
            </c:ext>
          </c:extLst>
        </c:dLbl>
      </c:pivotFmt>
      <c:pivotFmt>
        <c:idx val="4"/>
        <c:spPr>
          <a:solidFill>
            <a:schemeClr val="accent1">
              <a:tint val="86000"/>
            </a:schemeClr>
          </a:solidFill>
          <a:ln w="25400">
            <a:solidFill>
              <a:schemeClr val="lt1"/>
            </a:solidFill>
          </a:ln>
          <a:effectLst/>
          <a:sp3d contourW="25400">
            <a:contourClr>
              <a:schemeClr val="lt1"/>
            </a:contourClr>
          </a:sp3d>
        </c:spPr>
        <c:dLbl>
          <c:idx val="0"/>
          <c:layout>
            <c:manualLayout>
              <c:x val="0.21595910046383293"/>
              <c:y val="-0.36350418029807341"/>
            </c:manualLayout>
          </c:layout>
          <c:spPr>
            <a:noFill/>
            <a:ln>
              <a:noFill/>
            </a:ln>
            <a:effectLst/>
          </c:spPr>
          <c:txPr>
            <a:bodyPr rot="0" spcFirstLastPara="1" vertOverflow="clip" horzOverflow="clip" vert="horz" wrap="square" lIns="38100" tIns="19050" rIns="38100" bIns="19050" anchor="ctr" anchorCtr="0">
              <a:noAutofit/>
            </a:bodyPr>
            <a:lstStyle/>
            <a:p>
              <a:pPr algn="ctr" rtl="0">
                <a:defRPr lang="en-US"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785914388812669"/>
                  <c:h val="0.13527393045334982"/>
                </c:manualLayout>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SalesOverRegion!$B$3</c:f>
              <c:strCache>
                <c:ptCount val="1"/>
                <c:pt idx="0">
                  <c:v>Total</c:v>
                </c:pt>
              </c:strCache>
            </c:strRef>
          </c:tx>
          <c:dPt>
            <c:idx val="0"/>
            <c:bubble3D val="0"/>
            <c:spPr>
              <a:solidFill>
                <a:schemeClr val="accent1">
                  <a:tint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90D1-4CB3-9B84-AAAE75E0A351}"/>
              </c:ext>
            </c:extLst>
          </c:dPt>
          <c:dPt>
            <c:idx val="1"/>
            <c:bubble3D val="0"/>
            <c:spPr>
              <a:solidFill>
                <a:schemeClr val="accent1">
                  <a:shade val="8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2-90D1-4CB3-9B84-AAAE75E0A351}"/>
              </c:ext>
            </c:extLst>
          </c:dPt>
          <c:dPt>
            <c:idx val="2"/>
            <c:bubble3D val="0"/>
            <c:spPr>
              <a:solidFill>
                <a:schemeClr val="accent1">
                  <a:tint val="8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90D1-4CB3-9B84-AAAE75E0A351}"/>
              </c:ext>
            </c:extLst>
          </c:dPt>
          <c:dPt>
            <c:idx val="3"/>
            <c:bubble3D val="0"/>
            <c:spPr>
              <a:solidFill>
                <a:schemeClr val="accent1">
                  <a:shade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0-90D1-4CB3-9B84-AAAE75E0A351}"/>
              </c:ext>
            </c:extLst>
          </c:dPt>
          <c:dLbls>
            <c:dLbl>
              <c:idx val="0"/>
              <c:layout>
                <c:manualLayout>
                  <c:x val="0.27330405075646658"/>
                  <c:y val="9.0876045074518325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DA9B6627-C0D3-4770-9E59-93C97120E2E9}" type="CATEGORYNAME">
                      <a:rPr lang="en-US" sz="1200">
                        <a:solidFill>
                          <a:schemeClr val="bg1"/>
                        </a:solidFill>
                        <a:latin typeface="Calibri" panose="020F0502020204030204" pitchFamily="34" charset="0"/>
                        <a:ea typeface="Calibri" panose="020F0502020204030204" pitchFamily="34" charset="0"/>
                        <a:cs typeface="Calibri" panose="020F0502020204030204" pitchFamily="34" charset="0"/>
                      </a:rPr>
                      <a:pPr>
                        <a:defRPr>
                          <a:solidFill>
                            <a:schemeClr val="bg1"/>
                          </a:solidFill>
                        </a:defRPr>
                      </a:pPr>
                      <a:t>[CATEGORY NAME]</a:t>
                    </a:fld>
                    <a:r>
                      <a:rPr lang="en-US" sz="1200" baseline="0">
                        <a:solidFill>
                          <a:schemeClr val="bg1"/>
                        </a:solidFill>
                        <a:latin typeface="Calibri" panose="020F0502020204030204" pitchFamily="34" charset="0"/>
                        <a:ea typeface="Calibri" panose="020F0502020204030204" pitchFamily="34" charset="0"/>
                        <a:cs typeface="Calibri" panose="020F0502020204030204" pitchFamily="34" charset="0"/>
                      </a:rPr>
                      <a:t>
</a:t>
                    </a:r>
                    <a:fld id="{442DB054-5F61-41E0-9D5D-3A3CF76A18B2}" type="PERCENTAGE">
                      <a:rPr lang="en-US" sz="1200" baseline="0">
                        <a:solidFill>
                          <a:schemeClr val="bg1"/>
                        </a:solidFill>
                        <a:latin typeface="Calibri" panose="020F0502020204030204" pitchFamily="34" charset="0"/>
                        <a:ea typeface="Calibri" panose="020F0502020204030204" pitchFamily="34" charset="0"/>
                        <a:cs typeface="Calibri" panose="020F0502020204030204" pitchFamily="34" charset="0"/>
                      </a:rPr>
                      <a:pPr>
                        <a:defRPr>
                          <a:solidFill>
                            <a:schemeClr val="bg1"/>
                          </a:solidFill>
                        </a:defRPr>
                      </a:pPr>
                      <a:t>[PERCENTAGE]</a:t>
                    </a:fld>
                    <a:endParaRPr lang="en-US" sz="1200" baseline="0">
                      <a:solidFill>
                        <a:schemeClr val="bg1"/>
                      </a:solidFill>
                      <a:latin typeface="Calibri" panose="020F0502020204030204" pitchFamily="34" charset="0"/>
                      <a:ea typeface="Calibri" panose="020F0502020204030204" pitchFamily="34" charset="0"/>
                      <a:cs typeface="Calibri" panose="020F0502020204030204" pitchFamily="34" charset="0"/>
                    </a:endParaRPr>
                  </a:p>
                </c:rich>
              </c:tx>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101378433113141"/>
                      <c:h val="0.13527393045334982"/>
                    </c:manualLayout>
                  </c15:layout>
                  <c15:dlblFieldTable/>
                  <c15:showDataLabelsRange val="0"/>
                </c:ext>
                <c:ext xmlns:c16="http://schemas.microsoft.com/office/drawing/2014/chart" uri="{C3380CC4-5D6E-409C-BE32-E72D297353CC}">
                  <c16:uniqueId val="{00000001-90D1-4CB3-9B84-AAAE75E0A351}"/>
                </c:ext>
              </c:extLst>
            </c:dLbl>
            <c:dLbl>
              <c:idx val="1"/>
              <c:layout>
                <c:manualLayout>
                  <c:x val="-0.22205954123962918"/>
                  <c:y val="-0.1490367139222101"/>
                </c:manualLayout>
              </c:layout>
              <c:spPr>
                <a:noFill/>
                <a:ln>
                  <a:noFill/>
                </a:ln>
                <a:effectLst/>
              </c:spPr>
              <c:txPr>
                <a:bodyPr rot="0" spcFirstLastPara="1" vertOverflow="clip" horzOverflow="clip" vert="horz" wrap="square" lIns="38100" tIns="19050" rIns="38100" bIns="19050" anchor="ctr" anchorCtr="0">
                  <a:noAutofit/>
                </a:bodyPr>
                <a:lstStyle/>
                <a:p>
                  <a:pPr algn="ctr" rtl="0">
                    <a:defRPr lang="en-US"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411112776349515"/>
                      <c:h val="0.15708418127123422"/>
                    </c:manualLayout>
                  </c15:layout>
                </c:ext>
                <c:ext xmlns:c16="http://schemas.microsoft.com/office/drawing/2014/chart" uri="{C3380CC4-5D6E-409C-BE32-E72D297353CC}">
                  <c16:uniqueId val="{00000002-90D1-4CB3-9B84-AAAE75E0A351}"/>
                </c:ext>
              </c:extLst>
            </c:dLbl>
            <c:dLbl>
              <c:idx val="2"/>
              <c:layout>
                <c:manualLayout>
                  <c:x val="0.21595910046383293"/>
                  <c:y val="-0.36350418029807341"/>
                </c:manualLayout>
              </c:layout>
              <c:spPr>
                <a:noFill/>
                <a:ln>
                  <a:noFill/>
                </a:ln>
                <a:effectLst/>
              </c:spPr>
              <c:txPr>
                <a:bodyPr rot="0" spcFirstLastPara="1" vertOverflow="clip" horzOverflow="clip" vert="horz" wrap="square" lIns="38100" tIns="19050" rIns="38100" bIns="19050" anchor="ctr" anchorCtr="0">
                  <a:noAutofit/>
                </a:bodyPr>
                <a:lstStyle/>
                <a:p>
                  <a:pPr algn="ctr" rtl="0">
                    <a:defRPr lang="en-US"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785914388812669"/>
                      <c:h val="0.13527393045334982"/>
                    </c:manualLayout>
                  </c15:layout>
                </c:ext>
                <c:ext xmlns:c16="http://schemas.microsoft.com/office/drawing/2014/chart" uri="{C3380CC4-5D6E-409C-BE32-E72D297353CC}">
                  <c16:uniqueId val="{00000003-90D1-4CB3-9B84-AAAE75E0A351}"/>
                </c:ext>
              </c:extLst>
            </c:dLbl>
            <c:dLbl>
              <c:idx val="3"/>
              <c:layout>
                <c:manualLayout>
                  <c:x val="-0.15007320644216701"/>
                  <c:y val="0.13267902580879684"/>
                </c:manualLayout>
              </c:layout>
              <c:spPr>
                <a:noFill/>
                <a:ln>
                  <a:noFill/>
                </a:ln>
                <a:effectLst/>
              </c:spPr>
              <c:txPr>
                <a:bodyPr rot="0" spcFirstLastPara="1" vertOverflow="clip" horzOverflow="clip" vert="horz" wrap="square" lIns="38100" tIns="19050" rIns="38100" bIns="19050" anchor="ctr" anchorCtr="0">
                  <a:noAutofit/>
                </a:bodyPr>
                <a:lstStyle/>
                <a:p>
                  <a:pPr algn="ctr" rtl="0">
                    <a:defRPr lang="en-US"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736929479715476"/>
                      <c:h val="0.13890897225633056"/>
                    </c:manualLayout>
                  </c15:layout>
                </c:ext>
                <c:ext xmlns:c16="http://schemas.microsoft.com/office/drawing/2014/chart" uri="{C3380CC4-5D6E-409C-BE32-E72D297353CC}">
                  <c16:uniqueId val="{00000000-90D1-4CB3-9B84-AAAE75E0A351}"/>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SalesOverRegion!$A$4:$A$8</c:f>
              <c:strCache>
                <c:ptCount val="4"/>
                <c:pt idx="0">
                  <c:v>South</c:v>
                </c:pt>
                <c:pt idx="1">
                  <c:v>Central</c:v>
                </c:pt>
                <c:pt idx="2">
                  <c:v>West</c:v>
                </c:pt>
                <c:pt idx="3">
                  <c:v>East</c:v>
                </c:pt>
              </c:strCache>
            </c:strRef>
          </c:cat>
          <c:val>
            <c:numRef>
              <c:f>SalesOverRegion!$B$4:$B$8</c:f>
              <c:numCache>
                <c:formatCode>"$"#,##0.00</c:formatCode>
                <c:ptCount val="4"/>
                <c:pt idx="0">
                  <c:v>341328.32000000007</c:v>
                </c:pt>
                <c:pt idx="1">
                  <c:v>441445.62</c:v>
                </c:pt>
                <c:pt idx="2">
                  <c:v>514026.63999999996</c:v>
                </c:pt>
                <c:pt idx="3">
                  <c:v>584724.18999999971</c:v>
                </c:pt>
              </c:numCache>
            </c:numRef>
          </c:val>
          <c:extLst>
            <c:ext xmlns:c16="http://schemas.microsoft.com/office/drawing/2014/chart" uri="{C3380CC4-5D6E-409C-BE32-E72D297353CC}">
              <c16:uniqueId val="{00000000-116E-45F8-B519-ACDFD7D8FA90}"/>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DASHBOARD.xlsx]SalesOverMonth!PivotTable9</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CA"/>
              <a:t>Sales over Days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SalesOverMonth!$B$4</c:f>
              <c:strCache>
                <c:ptCount val="1"/>
                <c:pt idx="0">
                  <c:v>Total</c:v>
                </c:pt>
              </c:strCache>
            </c:strRef>
          </c:tx>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cat>
            <c:strRef>
              <c:f>SalesOverMonth!$A$5:$A$11</c:f>
              <c:strCache>
                <c:ptCount val="6"/>
                <c:pt idx="0">
                  <c:v>Jan</c:v>
                </c:pt>
                <c:pt idx="1">
                  <c:v>Feb</c:v>
                </c:pt>
                <c:pt idx="2">
                  <c:v>Mar</c:v>
                </c:pt>
                <c:pt idx="3">
                  <c:v>Apr</c:v>
                </c:pt>
                <c:pt idx="4">
                  <c:v>May</c:v>
                </c:pt>
                <c:pt idx="5">
                  <c:v>Jun</c:v>
                </c:pt>
              </c:strCache>
            </c:strRef>
          </c:cat>
          <c:val>
            <c:numRef>
              <c:f>SalesOverMonth!$B$5:$B$11</c:f>
              <c:numCache>
                <c:formatCode>"$"#,##0.00</c:formatCode>
                <c:ptCount val="6"/>
                <c:pt idx="0">
                  <c:v>264998.55000000005</c:v>
                </c:pt>
                <c:pt idx="1">
                  <c:v>325502.43999999994</c:v>
                </c:pt>
                <c:pt idx="2">
                  <c:v>265167.13000000006</c:v>
                </c:pt>
                <c:pt idx="3">
                  <c:v>384029.18999999983</c:v>
                </c:pt>
                <c:pt idx="4">
                  <c:v>290230.84999999969</c:v>
                </c:pt>
                <c:pt idx="5">
                  <c:v>351596.60999999964</c:v>
                </c:pt>
              </c:numCache>
            </c:numRef>
          </c:val>
          <c:smooth val="0"/>
          <c:extLst>
            <c:ext xmlns:c16="http://schemas.microsoft.com/office/drawing/2014/chart" uri="{C3380CC4-5D6E-409C-BE32-E72D297353CC}">
              <c16:uniqueId val="{00000000-F2E2-497A-8519-4175ECA96FDB}"/>
            </c:ext>
          </c:extLst>
        </c:ser>
        <c:dLbls>
          <c:showLegendKey val="0"/>
          <c:showVal val="0"/>
          <c:showCatName val="0"/>
          <c:showSerName val="0"/>
          <c:showPercent val="0"/>
          <c:showBubbleSize val="0"/>
        </c:dLbls>
        <c:marker val="1"/>
        <c:smooth val="0"/>
        <c:axId val="954250879"/>
        <c:axId val="954253279"/>
      </c:lineChart>
      <c:catAx>
        <c:axId val="954250879"/>
        <c:scaling>
          <c:orientation val="minMax"/>
        </c:scaling>
        <c:delete val="0"/>
        <c:axPos val="b"/>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253279"/>
        <c:crosses val="autoZero"/>
        <c:auto val="1"/>
        <c:lblAlgn val="ctr"/>
        <c:lblOffset val="100"/>
        <c:noMultiLvlLbl val="0"/>
      </c:catAx>
      <c:valAx>
        <c:axId val="954253279"/>
        <c:scaling>
          <c:orientation val="minMax"/>
        </c:scaling>
        <c:delete val="0"/>
        <c:axPos val="l"/>
        <c:numFmt formatCode="&quot;$&quot;#,##0.00"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25087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sz="2000"/>
            </a:pPr>
            <a:r>
              <a:rPr lang="en-US" sz="2200" b="1" i="0" u="none" strike="noStrike" kern="1200" spc="0" baseline="0" dirty="0">
                <a:solidFill>
                  <a:schemeClr val="accent1">
                    <a:lumMod val="50000"/>
                  </a:schemeClr>
                </a:solidFill>
                <a:latin typeface="Calibri" panose="020F0502020204030204" pitchFamily="34" charset="0"/>
                <a:ea typeface="Calibri" panose="020F0502020204030204" pitchFamily="34" charset="0"/>
                <a:cs typeface="Calibri" panose="020F0502020204030204" pitchFamily="34" charset="0"/>
              </a:rPr>
              <a:t>STATES WISE DISTRIBUTION </a:t>
            </a:r>
            <a:endParaRPr lang="en-US" sz="2200" b="1" i="0" u="none" strike="noStrike" kern="1200" cap="none" spc="0" baseline="0" dirty="0">
              <a:ln w="0"/>
              <a:solidFill>
                <a:schemeClr val="accent1">
                  <a:lumMod val="50000"/>
                </a:schemeClr>
              </a:solidFill>
              <a:effectLst>
                <a:outerShdw blurRad="38100" dist="19050" dir="2700000" algn="tl" rotWithShape="0">
                  <a:sysClr val="windowText" lastClr="000000">
                    <a:alpha val="40000"/>
                  </a:sysClr>
                </a:outerShdw>
              </a:effectLst>
              <a:latin typeface="Calibri" panose="020F0502020204030204" pitchFamily="34" charset="0"/>
              <a:ea typeface="Calibri" panose="020F0502020204030204" pitchFamily="34" charset="0"/>
              <a:cs typeface="Calibri" panose="020F0502020204030204" pitchFamily="34" charset="0"/>
            </a:endParaRPr>
          </a:p>
        </cx:rich>
      </cx:tx>
    </cx:title>
    <cx:plotArea>
      <cx:plotAreaRegion>
        <cx:series layoutId="regionMap" uniqueId="{C7937BAC-77DB-48DB-9140-A38594354E8A}">
          <cx:tx>
            <cx:txData>
              <cx:f>_xlchart.v5.2</cx:f>
              <cx:v>Sum of Sales</cx:v>
            </cx:txData>
          </cx:tx>
          <cx:dataId val="0"/>
          <cx:layoutPr>
            <cx:geography cultureLanguage="en-US" cultureRegion="CA" attribution="Powered by Bing">
              <cx:geoCache provider="{E9337A44-BEBE-4D9F-B70C-5C5E7DAFC167}">
                <cx:binary>7H1pb9tI0+1fCfL50sNe2MuDZ15gSK3etzhxvhCK45DNrcnmzl9/S5bl2Iw88WB8cSHg1QQZxFKL
xT7sqlOnqtv/vev+c5fcr8yHLk2y8j933Z8fw6rK//PHH+VdeJ+uyoNU3Rld6h/VwZ1O/9A/fqi7
+z++m1WrsuAPbCP6x124MtV99/F//gvfFtzrY323qpTOLup701/el3VSlX/z3s63Pqy+pyqbqLIy
6q5Cf35c6nb18cN9Vqmqv+7z+z8/vvjExw9/jL/nl2t+SMCsqv4OYyk+sDllDqfUfniRjx8SnQWP
b1uSHDjwc4bsx/fZ9tqnqxTG/86aB1tW37+b+7KEW3n4/3bUC7vhh399/HCn66xaz1UA0/bnx0+Z
qu6/f7iqVtV9+fGDKrW3+YCn18Z/unq42z9ezvb//Hf0A7j/0U+eATKerN+99Qsef5l4lZUrMO+9
MCH0QEgpbIIc+fASI0zwASUSOY4jNpg522tvMHmLRbtx+TlyhM1fl/uJTbL6tkrfcbkQfMAZo5jZ
cudyEexAUJsQbOMNdHIEze8NegWZ7cAxMMd7CcyJKsv1nzxX2wn6975sDQ62BRePy0bC5D/3ZUIe
MIdhm2K8AW/ky95o1G6AXgwegXQCfmoPPds26HzQPz54OqnTb+o9l5I4kDblAhH6EibOD2zEsGQE
vOD6Be9vXOvGvf1Ts3bjtftbRsBNvL0EztNZdn9Xqbu62k7dv19dFB043EEOIWtCAC80gg1WHxFY
IDwKR2+0ZjdMLwaP0PGu9xKdT9UqfD9YiDwgmHBgAo9ej7+EBSF0wLjAGLORu/udHbsB2YwaIfFp
P5H4y6hBZ+/p0+gBlgTDIqAb17ULDEYdCXFou4aeu7Y3GLQblaeBI2D++rqXSwSijTar7/odlwlE
GykcB4L/w8SPvReynQMHohFhZHvRTbR5iym7Mfk5cgSKd7aXoFyGkHR9WJbJKvu+naN3CSsMCyyd
x2AvR8kOh7CDhLDXq+bhNcLnrVbtxujl6BFOl8u9xMlbJeqHNtm7kjV+gB3KmESPec8o+CME3Bpx
zBFFG5i2T8jjKnqTTbsxen4/I4S8v/YSodP7b2ZVxu8YeNbkDCafcL6JKzZ+yQKkPBDI5pCU7pYM
3mLRbnR+jhxhczrdS2wm98mqXZn77fP77z0cMDQbslKGyTYvfYkNdw4oE4wS9OgCR/z5LRbtxubn
yBE2k/3EZgasQH1/x2WDxYEjHQdhMpYKQGITnFAsyIYujKLOGyzZDcnTwBEis/3Uceb32gTvGmjw
AaOQRYq1r1q/RgxakANKKeHUfnRkI2DeYNBuYJ4GjoCZ70eI+Xt56bky/eKT/7BaAK7MsYnDbQdy
yefSGsQXGwlCgUY/wfY8sRkJ+a/bsxuc0fAXt7AfVYLl91X4jukMpQegjkFA39KtEWtGiILWKQmH
fGcbyTZM7LeG7EbgcdhocSwnexnjl0miMq3K7cz8+xhP7QMEWFBIMDfP/wgPkJ4RFYw4T9r09tqP
qLzBoleAeRo5xmY/I8pZnMBKedeaDWT24JqgyLkJ5ePUX3Jwaus4z/kGO+ACz33XWyzajc3PkSNs
zo72c91k39XqXfUyeQAZpeTycdX8UrFhB6ClQfIvH7GjL6FZ/t6g3cg8DRwBszzdS2CO3rsCLYD+
UqBgnO9Uy6SA8AMBH7jAznD/e3t2w7IdN0Ll6Go/UQEvUt/F/faZ/fdhhoCrwpxgyBdf8i/hwEIB
sMDLbQAZLZSjN5jyCiRPI8eg3O4lKMe6VuU7ezH7QIK6YgsHkpEXrBhBIweC2ot49G8jVN5ky25Y
ng0d4XK8HwnLC6uhrelkpbJ3FF2oc0BAr6TOMw/1HBomDzBiiELz084F81tzdsPyOOzFzcG97afc
crIy/fuK/QSqMGsH5ozkFs4OuI2gdCYf0Rhl9W+x5DVAtvcwxmQ/U5eTVVmu7sK6vK+q98xf8AGo
9yCr8Ee9C730ZFCFYTak/kSAHvOcHL/ZntfgeXE7Y4z21JWpu1AFq2w7U/8+7kO6LwAbCd0yG2/1
a/gH4IBHr9n0+jUq9Z+8waJXAHoaOcZmuZfh/0RBa0ypq9U7gsMg1EgELZmPkuRo7Uh6gCTkl9AX
sL3oJul/ky2vwfJ0G2Nc9jODWbfP6dqo7Qz9+zUDsYYwDi2yIEo+vMYlMZD4OYd6/7by/Mua+b1F
r4GzHTnGZj8L/yc6q9417afQ4QdtZEiCjP/wGvFmZEM1mUJZhq17A1+Em9+b8gom24FjSK730o2d
3jer9yyErbvIHEbBje2O/wgx0JMdsi6WPSAGPu45Lr+3Zzcs23EjVE5v9hSV9sNileZlqN6zgEzJ
ARMOQ3LbeTlaLusWGSj8Y1DRNstpFGdO799o1msYvRg+hmqxt1Ad3pvyvt8+yP8+4qyLAARAcMju
iMOhJgPN6bBVaEPSxo3Na5x+b9PrIG3HjhE63EuEzu+zrOyTZvWujUyAkZAMks21YLN+jdcSPxBE
iLXwuQEJmPZzR/dWq3aj9HL0CKfz/cx21k/tyX2n7t6xvAk7oCiGbiZEH9uZRighmx0gqNlIW/wS
iN5izW50nt/JCJvTk71cQ597DZsHg+0j/A4uDkMbrWSYvbI1DXrMDoAiUAr1ms362V57k/K8waDd
2DwNHAHz+XYvgVk/arfaxNvZeR9kiMR0vfdsp2NzDmDrEzRubFvTR+nOWyzaDc3PkSNsTvcUG22q
8IO3Mhq6BFbvhxCBOjSBlgyJRpkoh+YAqB0Ixh693RiaNxv0CkCj8WOYvP1cQg93NVnF7yvmcOgv
YwTiCnkkaS+FUGAN0K253uOxJXHbB2Tj4E7faNXfIbW9pzFO+6lYn5n7QL+nFkoOJKwVaKZ5LHXK
EULYhhAkECIjavB7Q3aDsh03guPsci+XzVmo3pGoAZ2msBEd9M/HRoERUROwKdCGvFW8slx+Z80r
iDzcwxiP/UxEr3T9/ybawDKxoZ6G0e5ER6wTIeiihf2BG0c3Cjpvt2s3RuPxI7Su9jPo3NybFJTE
rc9/B9pG4fwNB8N/o5XDoREaeLZkkOU8vEa7At5gyW5gngaOELnZTyV085xtQ+YmVX8XWCgBqgy6
2mb2R23oaxqAiQ16KaPbh2FDAN5qz25wXo4eIXS1nwTgGoQcOP3l/h27O4BKCwobBGzYGPjwGjFq
OIaDUAI71l5RRN9k0m6Eng0dwXO9n5W36/vuXQ+vQcCPiaAQWDbQAAt73ngDOwUI5KggsD1u8BgJ
bL815zVYHu5iDMmXveRoNwo21byr7LluHIT+Gnsd8h9e42gjDhhAIuh2e/Q42rzBot3A/LyXETY3
f+0lNp9XUN3JgupdUxpIOiFfcbh4Jdo8pDSwL2pbyx5lNm+zaTc+z8eOEPq8pwjdl9WHn4/de1EC
6CeAg58AI1hHD68RJQBCzUCyBk36J+F+Xjn4/FazXsHp5fAxVPtZMP2syjudleo95QEosgFjdggc
0bV5vYw/sBMHGqihji137+x8k0mvQPTzbsbwLP//+LrXj717OhNwsqpW04fDBJ+dfPf37z7cPRxv
OBr6WCfbSb43C2H5/c+PwJrXezqfDilcf8njyEcFbVe1+tnI+1VZ/fnR4uvlBlU8Rm22PnGohfWx
/jEG8YevO66FgFNxpA1pbbbW5OCoQ2gJhoMMYccCJ+sKxVofKtfZ98MpiLDFBD5OoOYEYgVUBbc3
ea6THvSrpxl5/PeHrE7PtcqqEkZ//JBvPrU204GNwxy+iAEHgp5w2LwCDCe/W11C1IAPo/9DLdYF
heDDIs6c0CMD813MAljBT5Oy4yJwi79eRAow24H7ZBIY8POLVLqxctjtPyzqGBdux8thEvKGe3lM
q+nfXwoEtV8uBSqP4MCnYesnGV1Kp35XRAEZFl2jKlclKj7CmPgu0nnqJnCU5CJFxpp3g0NdKXr9
m8v/Mp3rI6UolGRBqgDQ1ltPn98pTgbhtAwXiyhrr3HKPwtVQqb0d5O5/ooXiK0v4UgMG5EANzjd
7+UljLH62vZRsXBQe9055KaUSHs1Rty1h+L+7y/20DM7vhzwLAEHasCJMxQCxsvLkaCgrJNluaAt
KQ6DOEW5p6WVHsaOnx4mDf1E/bZIXRoUle06REepWyRyMG4am9RMSu0rl+MASTeMRLysWy5Tr9GN
LLwuSQLtlqWMMhcXKG/dNJSuiSRe4igl33DUzoOmrH5kVFjKNZWNb/pS5p7VyzqdxFZGTsOilhMS
xmRS231300e+OVYsaAOXYG7CCS1kes2cJPiseq5dmRpy4QfaOXOqLL5kjhW5DTWpWwdVcFo3GXKD
VPoTLerCdWynmDX1MCxjEZzUkdXMSJr+oDy51IresUFcVEanXktFepjb3degoS1cImJTy4HvTEk0
TOJ8KOZx4SjPZGjilFF7b0JZLHkUnuU9syZKajOlOK2nrW7ZadeR2JMW8w9xQG64hfzDKFSVV5Q8
d1XT3BNmyesOItWkR1F0OsgiuK4YTbxaxJ4tm2DCdeC7Xes3i0El/jSyu/AkKx2vDn3X9kXfHjmB
zeJpa6yq94K2D+SyElHdzZTm8rrgjZiEwkEeFoof53YU2UdZjnw0yzpj2CeacetzGDfmLNMIvkd0
Hb7WKG6OEqPqBezEKl1lTJUCqk545KeFOdGJ7UxxVsSztJXwiKRFdF5o3XtRm6Fp09d41qjEvqE6
FpO+KTrPChWub2tlFyjw7B4dWwMPrlVYDNNMaeT6LKWTsGBl7LYKyeVgGf/Y90NzkQ+ZOU9NeezL
ntwWg6iuaU3iRWGF6AR1hC3SDJ6FYmBqVldZN89SchvGxundWNXBLOKkW9BSyQubBdHcIrk5GQJL
n9dJP8Fl3Z8Enc4LT+aJPTNtVNxq5gSBq1geuKhz1NxIWh8pv41dfwjZueLlzPeJTl2/4siVKPga
1XG4hGGfuyY4pKlfTLq8vcj7+FOEysC1msia0zRrjqqSxa4Km9Jt6qC9sPwWzTFR9gLZebLo04ou
nbwsjnpt+4lrB44+S3uIG/BEYyZcyw/sC+IX/aq0tO0lsGiOmyCyjqqA4TnpZDhhieVkkyjN4lns
F3xS2AVcLYiJhvViWcTTuPNnfh72h50l/FsRV5nni0DOA99vj7ooijyu69Zj0grnZWP7sPZTy8XU
Dlzq152XOrF0CUvawwGH6LiDosnMj5i80VpHXhrDocKMhyvik88SDf00qCr7UnW9vcAN+coBV0sk
wVWsbeoiDjNN1HBYUV17jR8bd6BWNfHbJp4UAoUeG6ITqyzyi6jwk0lWDN9VIErhhnbcu8IPmqVv
BfUUWfZF19ezqtPBIrLqyNUyb+dDDF8b+Kz4ZJDFU3BPrTXJC6NnNdZkVTZJ7OowZ9OymxV5QK4d
J5dehmKTLTPelOe1lZMV+G2xVGlL5jYKE69rQjwNwxoQcmg+nPpJXGGX+Hn/SSORHINDGpaok62b
Y+fW6LZ0sRSW2wpfe0nu40lph8eByOYhBAA3beymcoMg9d0kRdlpmYpl0uBPcRraLvZR5gXCHFIj
rMkwWP7Ejy1xEvjxvd/JyBuKcsprTFe1TfNvUU2as5yWqXSdBNYeuAR2pvqoO5YMJUuWYrMgQsUT
3Q7tF921xIWWQriyLaO+9xIGC8i1si76ISMr+Yzawr72+UAvyBCxCUkk8lCSRqWrnYTMeRJWU5bB
84U61n1P0946i4ssgWnOvNjw6MYJnWzRS6UTrzBJ7SHaUS+i4D0SUSTzeuD0OCGqLVySD81ZWgpr
sd6W6xUFv4Njh4LKbSTgXvhOtBSR4NdJ2aF55qh0ajDtPd70aoFjiqeIyXBRK62PdFc7C6dynDOm
ULwIrSD4KpxpGqh+nvQhTH8Tdp8QeK4JplLMYJKSayIC5Dk2yhPXqmJ8RQs2ZW2afq76mH7tGhae
MsOGz2VGJjpWrXKj3JjTGuXVLE4jePJ6Hi1onBg3YfCQQfD8kcUldv3CxDMW+OUS4mO7bCICPqPo
NGdHFUp7nExwUtYbXvFIq8+fU8M7nfdGBeHjCd9P//yfa53Cn4cTqH/+cH1A+M9/wfaMzcnif/sp
OKFkzZDL8YfW1jx918+zrtfE+ung6xFV35xFvqW4/+TNt5F84N7AaZ4Y2C8c/+fBRD8Tg82YLbt3
DkBcp1CHpxwxLhlw0i3Ddw5AJ2EOcF7YvvfA/R8JPjQxw/l9kKJLAsI9HJ8NRPWR4EPyTkFicWzG
HDjT5x8SfOi8HRFGuW6kQXDUM5zZtE4yRoQxjpowQsASFj3rwy9VVGX5hOWkrd1uSLXXcZNWs7zo
zxONh9ZLwsaD8wfApfl2PosalUXuQAb0xVd1GrpZFjNPSbu97yogLwK+3BM+iYFcV+eZsCzX1MlX
ahkxIbXKZ1kgy3lP7GBqOsnA/1KuFn7qOFdR1WbHXVcNp0nkVK0rantY8KL0qedHqTmEc97jSa19
8C7gNdwqNLDkJTNHXWEil6UEll3nRPMWjANfali+5IPyl9oy1WUmA3poSvU14oX1RSWpdR0UGXNp
0WXzWuJgmgc5cXNR5mdDV4pJ2pUXjQi+O1YMN+nDnaIQX1DcxzMp43DSO8RyoyCr5nYQ/8gNeCDw
gJWeZPZQTZ1cDTNcVPmsGODqYYMvGOlsV/HqpNIFcWuMLxQS135TnyBfZm7YZVdtMUAwbPPITeKs
cbFo13+lx7pPj6nIv/hphb0BVd1h3AdfJfOXrNCNmxByEffx18JpIpdrfdVF1nAbJ5k9yUkYTmKR
1zNgw42nVObBI3jdEX/q84i5sc/WJhQuc+CrwaeARx64fUZiy5pVTayvglImN7qv6Q0QpWxOsiT3
isAnM4ZE52ZVVUAcTX+UQ34O5yAOC59aEIn7YqUpMte5rBoIDz4mHsmTaStwfp60zsIXg3CFUxVn
fROaLzQW16xUeq47o+ao7INj5sd8OkBD0kIWTExNIj4lQ24VLiXtp4D6a5KkS+7xoEwvsPTrO8su
TObxwiYXFU7IaaqKEE1aHHYCAjSwxCTMroiFuikxGWQCEL0vy6SSs1L42YSQkHk+rBw3Uo2ahInV
eE3aFXJuCpLHyyBHkAqoXrsRpJtuJRqmTzHq6qMgsKp6BtzZ+cRpq45oyuyvFG58UvaV8lIVYTVx
YC71DAnjG5cAkTlq+8KpljqyHddxoqr/YWXOYM2F0dr/0UveniTYkNANMhpPE66IcVESeHkaoasH
9/W/jv53ag6CssLfefrxvq4HIWcz6NHVgyAHLfMSTptYH84OMsejn5fg57mEY8BBd/ip4TyoPojZ
GI5qBS/+3MUzOGYP0moOjnndGizoP9FwoP3upYsHlYpjCDDQSgRCEuy8GKk4BrGoqIsgPBwcuytc
SKsZ8EMa+bh3c0abWztI+anlOPpS5X12OrTScguR2sjLZB1NEVc2+OMYqLfBXXwWiiqKXWaB65fc
zDupyGGV1QiIp8qLiSM6QVztSxq6ftzyWR9CmtckrT62AwlChMbJcR6a+JxrIuapLcO5z30+B65D
Ky9IgZKWdczmgwrNMobq9kld9j5w1TK0PFL3FagH4DuO+gSzzwp4d+3xFEcQq/zAI2HdzCMLV4sm
0/6lLigk3cpqu2Vtf4vjQa94nIiTIYZ0wjWdqKbwgWDaNqyD/KZjZ63fiWBN/hLbC31tL1Hv00Vs
sHXXalP84LmSZyTKxFL7KXSMddgvvDDN0bkK83peEWIuaUnbwyiGyO72cdSnHonwfWRDhhU50eDm
SU4K1+oDdhrYWXBU5oN1l7HAVC7KNT61hiJb9qr40siuuIxazOZxKJpPYV5VV1JWHYhV1mC+UZ8H
X4wVx9KrHdq7DPLR2h0yObi1yJaJHXPlYluZZejImHvQCmhWRd+1tYdp+xmaNoC61lnyLVFVtZCD
qmaIKnU32HVyrGxzZg2BcxibKj80/jAc5X7SeJkD6SrvRIknhqk+dG3Izg2AGsRfpJJF6MIs1fBt
qVXOcEmSox5x3wMlhMGNQobhlsivj5FyrEXk2OG8gzzsWmc0/BxXKoy9NssJdvtO62nKnAhNLN+x
czfEJAbhAB7AZWFofVJTOZRerW1gFz1q/Fk4gAqUBL1dem2ZhZNkIChwHdm1P8Dp1sbLIWQpN0vK
YZ5HYXaumNNByO/5cWD0MHGGvnaxEelJXlnRMbYI6r04banlatrz3nV0HtxA8oKZK+uAfiu6luZu
nDsMEhfIu3Rup4shHwI+aTgNQCXK0OmQOvIi8PvQa4U1zcO08cK+mTDjnKpENncZJ/HSNmXhtZFl
hZMGBIQ5zcLuaBgqVs4iWWWfpI78L1bKAuvQL3ARTWXG0feitcsa4m1bXzZDq33QSWJ0W8nEhwwv
K+oLVGfFV9PbEMvzFq1iQwyEsb7qL8uWJ2JBSQyppBFSLxTuS9CmSEdBhAhD5dY+IjekscOjwg7p
t5oVduYiCg+tx82QLPIgE0CfbH4SOxDBlp2M5fUAcc3y+oj7IPmFSZNM8qDUMxFm6coJQvnJKPrN
sts1xTTkBNWsv3dy0xfwTCCdTX2IvV+ioC6Rl5io4gBWZm4rTk3mQjaULyHhrSap1dSpC+mYPA5x
V03yylygEgrGbqFgPRvQ5bxeGDoVST54KebMHZq6nHQ0VxMayno6tFVxGGvEDx0bWMNAQHyEeaDR
XNc1uDVDeu5ZMrfnTULVJW4sZ66VHXcTS1Y+nVJu7Fsch3I6UPCoDbbz3pMZBPc5r/JkGfSkOI1B
3EhcqUl1aYSiMLE8jT7HKip6t0AVacGj+fXSD7pMeMJq868N73OzoJYoF4UtQaVz7L48o6Wx7rTD
UwOzFDXnfdHDYxDIQLoR1IeMKyltZpYIi6+s7dv7Ignb255m6ISUyk+nVVuK3iVOb3xP+qQ4C3vp
xxMgX+kEWWVzWPNK2h4IRldBXOYTEcv2yDADZCWJiwnL+CHN+2rSZFlyIcMymTQBEOkoBrepES3m
nZ1eB5lTz0vT+q6CsxUbtzTKcNeK+8wD7sOmhd0N3wfSdOm0QayYaFKnU1sDFXYTW0RnnY2Spj6i
ScGyyqOmzdXnwQoSSPY5zWL7i+hjFmM3NARV1Ze67svozO980JFkxM5Q1PqzASXmkqWJfQkHPAfn
4Ba7ORfxsGyC9sahWXZZSCEua1T62LVV5N+0hmVfCGQjtZvxrD0M+yC+ERnD4KRaWFZC5dm5XXfp
OXSNFrMySB2vUjE9lUFaeroZ8DRyDGgKCEKe16W9Oq2xrGdQMymiCSnT9DSSNpjLYmuGSkie3DKx
cljqsP/BRaZkxwUC84euwieOk/mDa4bKv6LCsGWk4vY6qC0BnLrxw3syWP1ZBtpUOq+sQh/3du+f
Sp3nVwM848sAbvwuV8WwbHvjzLuqqGedXwxfYxp1GmQda1gEKOlnEe2x26GqnhaVX0/jygF/VCs0
HOFq4MtQhdpLW9Bfk9q4ToHJma+TkoKTjf3LdoAUikX4xIAupr1soBzWWq3Pg4Gr+Xo+r43u0LGM
BrMAd8HnUWFAxImbhkwxbp0LUP/D735F1UJ1VgsJYdHlcB276g/7gfcXODbtXPZSLhtUlzfG1+l5
g5xmAesJMsSs1sCZcygTAERBo9yh7+1JFWVh69VEFhctsVPllhGR3roSMw0dUEOjIqFndZz6J5BE
dMsSAqMCMa09zaS4s7WSd6gkWLtO6RRfVJ2EX+3Wj5eltvJ5RkJLgLYOrgYevxCCNE2I40FRls9U
E8XnvtTt15zzdhJXiN1ircQZ7jNYeeHaabYywWo+tK0zTI3BWF9lvfyicBaAxw5FmB8VZVEjz84E
DiHLaOWtsvz4Cnadl8U5gzS1XMBejMJyB8ZixwPOX9jHmFUK4phEmV24fRWq3IPADzMPaXp/ZYpg
stZR+xkkMnyWw0ZCL8wy5nsRqMSQEevoqDJJmS7qygq/ODlxFKiSsMS9Hsegppl2MAFkhKwDHfwE
oa5rqrkOYmXXh/DIYhMf8iZjVrkq/OEWuG/3OQbx+C5qOnwjq5pfoyLID4tCXRcZ76cpKdIlpO+5
x+smBUG4u2TJcAsO8AdV4Sqq2C2v2/ob0SUwCGqcwC2d+pZLK1rAVtTkvECQMNLUOgZwsCsMJGFZ
XBU/yOA0mVvlRQxCfwFSpKtqlSyM7qsL4rRx79U1DQs3NzIIrgWrzTQd8HARDsB33Eq3DmjR/5tC
vf5L+n7qXtAtAurS61rZX9vf/DUess2f1r8tTsDZo5D3bMrhTymUANWLw+HWHM4gA+cNv0bhKZGC
DkpYaaBTwBl+cE4WHC3zUyuD1lbYRwY9FLAhCc78keifJFLj6i18Cxy+CVbYeJ2wrU14Xr2NUI5p
Sai1gKoHjVwV9VCylrS8fjYnj0Lr85o7pIQvSqrry4DuB0ohnLSyPnHt5WUGVJq+GRprUQ4UXcc6
7UEqs8VZ2jZWunlSN79FcMe1xtViuJaEdi04HZxIvj5i7OW1AIuolA3xFz3S8sxmpjlhDiKHdLC7
85ylKvzNBaHI/cvtQWMRA/0STpGFJqNxxbiLwcMiqNksFPCRAMRsXR1rU0OlV1updsBnt/LGhj0z
eGbXQUMmTpJE/ZzpFmfzwglqz2nWddS6yxTQeGUWUndA/Htp7G9Zp8xxIUs5L4AgzcGHqXnKegxq
ZZcd9galF0mcyHkCIuAnVLHsUDYmn1l+qk59kGdOaRBBsYsEWTjvCztdqqDsIUyuRSWLDvcyUsNN
GFNzw/PgxK57NQUinXk1lPoWAyQoJ9CWyIQXRqS+gFJg+gO0UX02kDb6BHlY5GZQhZs5RZh5SEEm
UOusXdja15NiKPBcNLaGeNi3UxR2uZtUpDziqNKnJhetWyUxWdlJYC2gHlBMBmO1i6JPOFTROukz
oJBY35UiTY/ZkHYXUg9h7dpFK4I1tZ3ZJTa3KrZkG0+60PCycHnfBm15CwedOX15HGZ5NOMZl5nX
+vCce3aoIe+ySZp9qw3Pb6M6EJ8jGeNLGUDS7kH6Ib9HoJFGLpKGZ26Kex27VqS6mWkElPdA3Qi/
xWEiHE9lNDmzk0bkHqOBPl57+6O+ztob0Q+JF/vKTDAIdYc0GoLSpSpyzhRBl2GnbM/vov4yLCSU
1ZBtblOum5nu7GoGupvluJ1m6XeTpuE8zMK73kT5JCDCOQqkqHMXDU6YTkuYnDDzk5MiSYfP0HJt
XUA2OBzbgy9KF2pA8RIKT7Y1AYLu266lrSvKlLP0qU0XTZuVU/J/2fu27jh1bOtfpDMAXYBXqCrf
ncSOfRK/aNhJGoHERUIg4NefiZ399Y73d5LR76cfdnXKVSV0W1prrjmX1lpfR4hOvlej8C86Xhtz
3KpNdEfi6/wSQzAelBTfrDdliIO77Uw0g9Bivkd0CYXQ7EoSvxRaVw/5SGos0sGckSFTxUbapRyX
0CGbyiK46bUo0sFfNcQxWiy+WkukDJtnFAmS+HD6ROVED6oX63FJhb2TwSTXQo0f+RJCXKAoPcPS
xu5ZeDLf0D2d1cTzj6VNyYkjr3+jk257QW5zLTGz/GVYtP5Q511y0Jv3dwAjSdn57M7avD5OfPtC
Jkdvkw15ymTdxluSbtsx5CLcd4CISvA35tPask9daP87pbJPzmsNvJoVvprVCmyjhu8+5TiqD9Aq
sNYUazbAy97GZj7oqtX8KJJp1eWKAGC7zoJZlwuTRxWwE1XZKCokIdX2qMfA5qpYkgnOHwait4dp
ncfmM3NNVnlTxM2SzeFzCo/omMdjWh34CqiphENVA1u1EWJ3n3XdWZg3kX5ZCKuyU7rqhF+0WRij
Q23Imp3GZqwtA9nDi1Olw1bdzZrjk3So5+pWWDcB5mhdFz5WglSAuwZhR3WVSzL3cD5l4F+TQU3I
RESdJApciiVPHpspEH6yCwhc39NFYaKUV54Avx+qyd3DPe1aewa3T38lfND3+dyCLBB1MMN9m/Lz
OfLmMZUrcaWkiVyLMAl6yZe5j4qwzcjZcKLyMw4M6jIAlrqG28bPk5ZEabHotV4P7ZbHnxPVVwhw
7P52KoW8X9cpfBNJJ7Oii7vhxDSlF71Z0O7EuvWgJ8MuhjHqLusl5EffTltXtlZKbPYs9FfA2IBf
gLMVn2Ix9gfwPDokPXJfdmOEvABZVYsZkPnT4vD/rCfd/TZGsil4R6bhMM+h/bRQNvwAzyi7xoPU
1UknrL8a1rzdDpOojDq6NfQXWWTyD4bX4tm0Fs9HzRyf5Ji2n0jQqS511uLZiBjwN058+68kc+aR
Rn75aHQjtkOGrNZ91cJfRlK5B2i59FpM2Lfm/zKmb37bG5D+7e/3G/8lHHrFxBkcp//dCXx3AcK/
XcFk/95PT1CI/wK1keIyZ6RBX5Ojf3mCqO34F/+fctDO/uYIongQxcVnqIOGSts7/P4zYxqjVCcU
NBAHxrhYKMfVTv+JF0h/TZjuLcIDhAcDghjU07jg41efycQNmFpB8x9ZLP2UH5OBDcSU0TDDN+B8
GvQz8pt8PHV2HVd28MnCFfhKvYxeqs6xjuyMGZ1e5oqv00HnpLPnoA6Y8cbwdiBr0euFDy9ce8Tt
ByKEaWhZpSmLf6Qw2NOdUThTnrOMD/IbRWAFFFnUFvnKNq5HPAobQC/7oOIIKdRDZbjTQ7HHOe11
nK4gxB2rto3Xq6SlXfMvAEA9vvO3Kf3/+JVwuf/mw0JVHgG/gHPJ8v2iLdxT++sYpXFbT0qo7IcM
fdfYc98yw84Nm0eXnm9j5etQbvWA279MJOtEnn7f/J47+bV9lMPbi0tTZE+QCH5PKd0amo0iEvX3
JtZU16XvKUf2LM8TYpuTWwKg9oNTvkKKgjCyAeUJjK5jAj7JJgLSGUJ1YI71SM66+BZXvln87fcP
+avvzYD9w+9G6n8X56HYZbr34W/c2kXVJAGaRb4L4uYoOQBAqVJ7MhnzNCo654V40jySHozs/7fd
/jw3e7vgI4BYzHGzMxJC79odprVPe0Kz7zhbzSiKGUSx8YtiEoBEERpEzx86iQvlAXaoHndx/iEC
+JWCu3c7heOPi3FyBpoZ9tCv3a74XBMwDul3pO1TS0seIsGfsZEI8p9bnZrbmsQ9sEtt1+lej1G0
qQJCFoNB+f1A/PNJcMGywGUKqGm964vfMR9UCpvfrJH7zkTAljutsdhiDfcoTCM71plk4slNGAKg
0wJVy556JM1dfpxruMXhD7Pya1iEYeEJjjak6PbUISS072bFizpqVt3JbzLfOu7Oeju0cj0iMhnz
9Qxo9oIl8vv+x+8sGdrEtcXYJdioFITx7N0AVPnW8By5jhcwttKWnC9e7RuiXXqF6+un0LCNlXU7
rslQwH2hGAhgaWq6bwfRrGVHYtfd562CH3SwvHfJHRKA3fjy+8fc7em/Gc2It1HIj8HJ5jHu7MVu
eWdLpiAzF9lteVmcd1gE0aQjzE8EqhknxeLoTO6HRNt90/jQ7y813Kk/zM8/Bgt1A1PIAXGBQ8ZA
ynn/GJlNRr+Oon/pDCew4Q2s1xaKeQVwya+ohL/2PMKL088tQkhYVDe0LubnGQExWBdWwdruln9V
+BYCDzNfsUUP4Af/frji98saKnhUC00AiiX77UbvOfsLRf4s7zb6ApRbkPbY+HEw00e7eYDZZbCr
xcOBugg04divtu1XIP7bSu7DMMiLMXemqcp226L1qlW287LoQBuSHinGiBjg63m1tSUAhQUmMSHN
GneX0ZYb/KoGp9XaP2zTeOeQ/30BAPBBobNcRNCVCVxy9s5iYGV2du7m4SnlPW94OYCPjqUo5ZTn
roy3lMC0y/XNepqJ4W/TqzkBJxnxJ6jOngp7mgIoN3/aQ+y9FUdhT4gROVCUBKU8/rEsNPCMVqp+
eBocdpE90lFn7CaJFV2vKFJ5GI5czmZ7bNWyrmkxKRcsUN4oCeKuspsk565FyPvoyDSK26wWu4Ow
sLkFTKEnvk9PP9IcS2idUz7fDa7R2+NmhAZ9ODJmP7RqjD4mqO9yhTcp2H3bY9aCPCWR9mlWvIxb
VPnsMPCRjieRTvvc6aWq4WDY1+bzrCIrWFb90uAnejgPePKadLtv4Afe6udlFJ0dTgBM4vme0X7z
185pEFiMaV0C/76S7XJeMRyuX7usk+wRNNQYiyzNKvgZs+16uCi/X+zvrSZGHxlGwIHA5QQUFe+W
BpVrh9BzME9b3I5ujwujdBiL0De9uaCTDTAUv2/xvTVKUtiiJH6l7OHsft/i6KJRhZaGr3Sb9sUY
Jrabv2RMNQ5vMVsunmRDNyzCkEx+rG5eWYHuD7t8d2d/2RQ0RU2FFGcFBxzJ4CX/eowikzZZkov2
sWVd6ymA7ImTH71VFtZI6RGseSfTvv44j1kFizMo3lfHKvPJ3BeQ/QQzFz6p7JWRmbhfKBhVKxIq
sZjvfEaiurR8W/orLKJIFU3EJOIl5F/ifbOrCOuwnxW8iwvZaL/v/Bng4gdc3Z0OSDUi0bzMZ78f
+Pd2LUPF9mi/+nvnywjInt6dVlpI1QXIHB7mqYvgxHLkUuDEzsiKhQKQMmPnKg4Llu2ic4qXyr96
togF9yVNJ/Ao5D0YHvuSTmy9te68HhK6m0iLaDQ+WTMPIzI1fNXYdTK0u08dr4goH10aI1n2h9Wb
vLNsGTygDMcmrBpmcOf6/DqJlnbt1jdd8pB5RbG3PFiHeABP6LRv3dd9jEpoK55NqmXf4rCVu0lx
AzjAz9ArwI2HomB/q7ca97SavEnZeR3MPg4AEntxK+2CT9WK7l1cqxacAk1SR09D5mY6livOC3T3
97OFmOqX9YmuoQAvSrZgq0QckP67rvlFx6mZ+vWBVvNuqbyzWFqb2er+m48ywE9IWvV2e0yTbj8f
W9LHmJAF6dtqPW6tiH11yimZwgO8VIfhCGlDsfrovMGadDXJscRYMMNu3SaYTVAYhgCz5uGRoMHa
SyCeJWKsGEPRVgxD4X2qiC+5mRpsCZUnDf71Nj67Kdyvuf2dp/1uj2ZwF+BdpQn0Zrhs+B+ubhw2
JlZhyecZgCWsw5t7m6hsmXWJyFJV3Z/MwrvjaG+SgeGVRDiWQLB8H3hFTQ+vdVjSz+MUY4X4FXcv
AGfcoAA6Z83Aen6UgfTLWAhDVwy4mWUHlwVGD6MElMr4j6kABbI5IUWbwRhgQ853DnURcAK0BBvf
Q1wkbn9OW2VDh6FcTAbSDtC8aJ+OSi/7RAAHjvGSr00+30U9+Jn1GdcaZ5MWfo9Tfz/a7B2VGdc8
if0QgJHAnYHwgt5HNnAHR1JFy/pZqVUYWfhJ06GUAUDTrUg25gDlKxCBsyJPwBpQhXO2tpeRmejC
iwHeDrlyoJ+xGxB8U1ra0C/Vtwi6o/MgJyYOOu168501ZnN3LTBn9xzAOQgf2ByD3nDImi7n4MPC
fxxBAQ08m2+dVXLpC9FGbXxNIxfnh65zUD00i5+cLPols1tTqG52bCmrBXlyXcybC6spFsIb1pzy
JJ7YvTB+ZVA6LTGAc+R9g4ol/DdZ+QuvUnhmZbqZsG0Ia7EUhwvgfXIqkHBtxGnO0wqJlJYs2+cg
+qR+nJip5IEyn8Tlivi0B3ms8mN+yOsk6LKCIu48Tag/2D4K2xUoyVF0FgeQnk8VGTMVHQdkptjD
yudKE/CTomX5vPiFemhrfEfucGKk03fuhHAPWzpXXV8MfR+r8VO+bEafyRroxmnroY2DjEj3FKlv
8IpGm73EbZN131Uy9PNywFJZ7Y988iFEpTYBDJhzLzvLswPiAG7EmWyJFrfgFYIHdzaLIQHN4ofK
OuoxyktMQQS62Wg/Y0lvYFwM6hMVkRfRsevYMKQXE8B2Za47vmhbHZu58mG+DlxWdX2SrA0Tv5Nd
Qu2FaJjaIeAF4ZQuhnmL4H6aMatDXlSECeuBIrqtWS9CNUKedhbqFqdNCToNg4Gdh3riX3oyCT5e
YHEEIstA4bbEt9MArysv/EozEBBNkqZ48W9vkro2+BtKkzE0t/Ujsy/bZPNkvmyEG6rkPF4IScHC
aLie0rOla2LA65zN+7kYcVKjOxUFoE+fF7lCaw4Oosp59WENQxjSj40kTTCnVFOSDBd6WvNs/iAa
EALywub5jkmkznOlH1MIush2xZgZMVJktTDZN7DaVvErQqVLDVh9to7Nx6YJTSaPoYEhAEmoRolC
V8Jk7Y+0zsREyTGqFBiOh2jQDcQAnY+gMvuSVEmH9trG5PkDsk3Wlg6hN0Y2yaYaJ0gZC7X/CJ4f
LkuB9MTu0zM1ovfloOKOilOjwj5i1HiNl34Ewn7ftelu8tnsqywt8+B7LICtg79x5nMHykUBCfLe
VeX5huGzTYr/4SwZJVozKkaQ2cX1Pj3xwFTC/zs2yz7OHcsbYElkIg5TQTqdKfbDWgQ09uTqGp4W
eH/xmtqyzhSfCGaQTXZ6BGFlqjuMF1Fbf6Ym5HqXm6xJ90euMdPDdi+wstACxZ/siyTLvsCEI/vM
85XgPZO3+9DMIFRBgQUSug14hhnaT/TxZ3+co9S+AHBTeI8vQy/uNWcypyULOQCgYkgVSMrHn6tH
bmOOn0wbsndO+vV1MCasGlf+9HFzvvH9X3Tk+oaCXErufw41ZE/7x/8a5LfPASlI9E0KshkeIO6I
ml80lJC1O6s7uqLTNtkWfKtKaAWaMQLwqofW7G2i+m32WGqIvCdXXXRxvkpexFrNEKHl7dRjlOak
NfhIAiYMngowh5zzQkfr7vSCrgV+XIkUaWRf8rcR7AfsINi1tz6ppEaMVg59J0J8vk7ZHp1Hb1P7
tjygPDAYH8FqfOPIU7N3foFWBoulit3ejGJK4M21t1GqHsBCZZO/RE/pPrxvC2mbVjCwj+jk/itx
7UZ8D2VUKFbX6NX+6G8DSraw4R+9oT1LjyTinW4uNiiFluGs2kGk6BjqqceezptqRz5GCK9f6jlN
7Essqg7LZ+TwWNF5N+905hFY9v6Dyby/IHmW4QVikH07tBvfn79DfkWFh8lUkMBDkpPhd5UFeZae
63FFAvqKvq2Vuhlzn579HPK8mR0eZ6mpxo/gBOjReDPUGuf8HIM2FD3Ac2uyGfpI4ru6jMZKonHe
qB4hk4dw0V8YAAaAbDBNarqAMnnfzhPOV7yn10k02UnDWVzWS5qPZunPIeuM2rY0OTPtXMgRaouL
OI8nfF55O+IFTiM3t62d8N+1DcDteBRiQEUWWL65nbWXAAWCa9B6rKp+fhRgByAKkCtkUP4Qcpjy
5rRQm8DCZE6ZKTuaFkdse1xIJ/PxgoP2vi1fI7E0sDeV6Xutz3/CyY03yjWnSRnEu99WMMEpPQfd
GMNxRl/3jO0zgwFDklDL7ZGqrA/+wdKggjj3b11f8mrEENFh2TR6pJGlR4J0i2JYOe/YPnzxMuyr
BnjVvsTf8NNs1GC/FTHk/uivr+sELw4LHJ8HNZbjX7UBiewpZ4nuoKVX9SraGzrEDp8QIPhhUc98
GrGu3kCWLebGyRN4xE4mFxXohPiN7Q16kwjLgRpazjQgShlrhL5QbOq+K70BMMGvWi32/eShgwEI
X+nMw1RSIUHEuB1XWJrmhFhvH7wJqX6MbwKROrD4xnQVvo770NDLrwHumSSXQY7O1bc5bXaQsp9w
3N2kWlLhP0Fg1K7yuMgGmcaTCAM34wHQBUpuFClAIPHEKggwQLnHWY3J38DlQK9E1+7HRsvlvtxc
4mIsvreRbHwPJBo66prOl2HjrUw/6Q3pWzDrNg9UYRvARniCvcX6AnV3wwhAhbr3QQ4dgfFHeLmj
VKaGvwrPOm97EHxFviobv7DFCHMrhB1WeWJJP3ryL4jUm0UecaJRw8ESBf5NysyAKvMIRDJo/zmq
ULuigipppWq5Cyl8G/s9n+vZJl9HkBhcdOY0yHV5SZJt1I8bg4q3LyacDguCfRCs4VOmKc+neMIq
b8FBLWe8SdK5SAMyU2A3v/XkbS7t0AAgLjmn696tV3NjzLzbvxzSBbzA+983bz1Cp9seu1f0XjbJ
/h4uXyH4xFqt+wclBToB5u/U7bkNVB0YsJUreIvydvNrPBwbbNR9V+bt/pefSxY+JSwRkuX7n94g
+N2ckqp0y+poWsSJi7KPk0qr0Bch6gDYs3WTKBARbLfv8opsOxw4Ik+EFwa3zF/YLcL6ZhHyD7fA
LfcnBzUAX/3ZEHc5jjSLpULu3yK2rm62VBdNN0zsk34zWPoNaLS4nAGrgRi7g5AjWNOMHdqqtb0s
UHxgIvdTDXJlVPiALN58WSfV7sYptqCNdDb7Y02vG470GudIIfm0b/Ih2dOMhy4s+5pM5ZbouuBq
7Nr2qBqD3Xh6GxDgwLvR0yBM4XfZGJPmCkoJk2Z/AL7eBfTAcmAfsIITGDcR/wNWVh45BODVyb3q
e5QwKaCzX7AbAnTbt5awfQeZGcCLKuba7s/+h+juVzxhbx53YILEhyoxuO3yPfzupqUnYUwBVb2Z
xgYYMJ4CcQB20u+begegYzehNkyEtgBZ4b9iD+v/lpgLmbaZhCv51xoB7b/vSztIxj6Afbiv7lyo
fVKnusEM98wxTNlP4/j7Z/kVQsDVA1g/GWrFZALpcKzz5NdnkTNNAN821T0uoIIZq3m8O6njmKX0
uPVwnf80zv9sEDXBAByILIf6h+/X7/2981o5EPHbSN5BCYuDAoKA3F+AHwMz93Nn/76D8Q7b/Rvd
33sI7DbioFWisjLSUe8aXEzDIJs14u6nxQhq20H7VdCV89PCxmw+NYPc3Kcp0LU5tFO323MoWcg9
AUUS59EfnujXlY4nQii1X3YLCiZHcaX3abE1j0hIIeC4M2+bKsCvwx5fJshj7anO5nqPE9gEXc0h
pzgc4FoQtT9IA1nXtJWzRWR/4i3teVQsMC0gb9nB4uPYHzK+rVeKeLIMb/ms4c3M/r4T76cRE8ci
igpHu7g7hsj83TQKZX2ykPlWjXq3TNurIzSMvJs+rSSb2PV/3h6PMJH7//bq/7+2ly7wRlDJaoLc
6fXYWyplwX1CXQMORuOIOyb/s/YA+YMDjP6BI4tSgu/NAQ0SSPRcN7dvxxKc5H02oOzDvuhGux8Y
v29wzzL+bZliQSD9tN+yBz4KpJTv8cywbkvtNq7P0444kPDTtk3pk3DYMH/agv9sClOXIYOHwrAI
Mt/3rZVJu06VqM7fXJGZAx3BOkpsi5ff9+onFeNvHQNWiKZyEGReE/OoRv/rzEUR8jJprcYztyWR
Go8J6GQYyiliydRDyN0hh172YwVsNS9a1KuJBaRXFSpNXOG0BgWnKns9APm5Thiwh+hjK1Hspj9f
4Rvw/lYutY6XtZQJUk5fR4vKPtD6Nwnr7LE105b4ErJIMbaHzHFAbdd0iXsqPuZv+TwtEIxAgNK1
sV1udKXmHJSZaUYdDmAiDaga5wg00ro9GILyGd3hp4OSEnxNFVDv7UsBHnqGw0K8mrG3UEOHCKY7
KOhGOeopLbsbEOaEwKHtkwxxQpdM+ABcLDGlt3Q0uzNH3nybAclR7PZoyGJICPTo23grutHlXX0Q
Q2qgwfwL8rA4NqGQfHNkXj0oZNYCxnez2X6Ip3YGsoTYQovkOGQ9mmw1oor5MkK2oq5Ks7Qj4ing
+aYxDxRub05vxepzNlw0IiI7GDDODjjr+haH5WEdqT0oPbWAXYHApMgyFI3yWS9LMvVViFBfCex2
nnzMbT6k4VhZUMPtZ77m89Z/Rr5hz2jBB4wScdv7EUmEz/UAtBmlo1IGOsFJORvHqMwTw+n814rQ
c8wuuVhC8hRDC+izW8BmcvjU5XmjQTztRhIhEobhWHyJAnfIpR+7Hnqu7BCWZHNrEREgE3MJ1yzm
WbmyVYZrnY9+hB7KNKFGNJ1nDnnRWkXjGYuMDy8iavWqDpLB4Qb1OO1a96UD8kKmAuKCFN7QT1tk
kQ+vxHXWwm43p04ZME3hRb/6WQC+dz9xBdcVL29Lw7x6g11qNEI2B8o3OMSzi0Qbw5JVfYrHSDTo
rEGTOf8MI95n90OXE3Nqa17xQlVVuOdrzZvDWgd5VrOZntcR3S5at8znQDL6u9SJpAQPVN2mtYfQ
2LLZfZZY1OcMJZrGArtPvTRuMF+qqEYViSmCkAjFq9gJwS4gpaTjV9kQPfUa27ELg7gWoR4OKVMK
sxsRhypVCzs2fT192BrjoyO8cn/M1gh1MfQo2m/QKt9DNT5cOUaqqxZ11I58BAQN7kt1Pvcom6by
kH1KB2WR1x/q7/Vo5cEo1LCCtrA7cJnby2xL2tMqO2SBu4Ez/HQGwR9ruvQU8JMXGeKxFyjFpjPw
HuR3m2tzppfYbKDrN/ykIIm+Hxiweeh2IzsWhPbVQ1i27NmgAAJC+an9DKV3fYwSH12iRjaEqT1q
Tl0zwHQn50eU64bY9BPAQ9TzU57m32OkehDPxEN8NycojXaCop0c47H1d+PMADjAFKAUwzJdUggt
dMEhJS9lmkuVfYHGK18vwECYvo0Ja+JjP0FbWlZ1q9Zixt0QPzLP0xaCZOIu2xx0hAOLffNpmVGU
jSNXf8VHH1tUv1L9c9SMw/WCe0OvRhHvK1TyPYdazeFygTt7E6V6vgD6TS5rTVFDKIP1+x6HQLti
21CoCmHzQL6GwULRSchSJlDoPY9j0ydgFAygD+56+GJVZi8wFENCcRi2oJdLMVUWzPt4qG/XOIUh
RkhVzoHu1HqwZ4dLt1h3SoYpueKmXaAh5Y88rN+iScpbFmP7QIIMkW1qo7qolnZOQaHuKTSvvrsd
FHNf12GBTxYhvQ2i/qTBgdBlWld8KMhE2TMy031BE9OhfgfKQSVR6z8tcac/jWr1YOh6Xz1Ytdov
bhnapLALSoDJ2EFF0OD5kHHNgLlh4y1qK9mShY95MqJIVrfNzXPTDluBJE/72PU1RF3DHEPowLKL
IXFZOblIXjIoDZ7HTCzXDfD+GWkHNqFR6Qs5EQiDqwnlRDICmraJdf7sCJyaQwb/DGzkZrQfRRD6
BEMvRJnXW3ru4159BE8H3I6g3EPSd8PZPKFmVDPM4tlR+RAQJz9stt2yMztAht/YtvqxYkDOlE+n
6Qg3cL33LueycMwiY6uhGI3UPF+IXA9nFn4oiomkY/6Qdz5/octAPzfQPb5ABrT9mLDAoSfvkxsG
YsFZhJPiYBfr7+FfkoKHbr4mbtRPW9SjIIuJJZhZgJNv1QrhApimsEhRU6NamOdanKdIzJTD2DVn
mk/uAdwuiuefk8s46uipEXT8ClzOfsw7Bf3mavL7tnXbVTU2FkoDmFyEwRDLdCzyl25i4WM3SvfZ
ZRn7RvUM45DYdb5la4vNA0zrQ0z9dLW4NFzUYaEQ+aAwwdn/XptvSzL1kMGHfKvLhwO/OsdmS2+2
mHhwmFCSz+SSXyPDHdPSt7kBoXvtKNa7606vVfg0IPiP7yvwDX5iEBvxbbv+d/G9CoKjz6gGCimp
qloUgkl1dh4j51fOw8Y+ZHNFgcw78p1IsMij65Wzrc7LtV3g6x7SCZB2dq05nVMPKbPTxhcmH+R1
IEP1ESiLuSVs7R6Nd8/4DgSNvo4fUUltOjRT2tyiFALol3yI60uoeJOniUhUyYN4O7oB1Wd6qJN5
tmcKmhhW5ipOr5jsXXbKo7bLL1uVDQfkcdlWzMh3H7J8a9Oi2Xw+Fy2V3W1PkO+/WolNUQdRRMHv
wqgZiZ54cXG46JhtP0DtTz6lXQ7tqAAzvz+qfHB3TVXPKIZm+lVdtbXu6wNxHQcJUcqYnKGG3bjd
rVkHCcTZ7npEBxQK6k2vMWp9qPSlRkzuTBmn8FxK3k5yvgFa0owo3RFXn0O6QXTSR0Zcg64nUZIn
hot45RGI+0deI/pzsCNu8FzAcaqgd5bnsxdQ6idL1DWfN7rKZEZ5CBvl02UCYxddZAwZgTNr1s4d
UAqRT/c5qXQDBk5loI93qHJoIAFh+XJfU7BmikQx86lfY7KdBYGosoxSm0TXIW+WrkwccPybFLUD
wgEEue3QA9m6bBJU74E0UV96si4Qn5uViHyjGP4uWqCkj5JW7ywtlOhrP3jPmswfVtEIkwBgH3vs
hwzpzXKK16Q9shgy1mutkJ0t2g4wb7n5xXYFbVckftKp0eddzXh/rJAovNE1YNJDs9TLOa1YnB1E
FqkUkFjj4gtdQQtbDBNHhYokIPstfOJRzSVfUkiFJRuLFHoOQHHA7B7jgbjvcw7XhLphTc5QXiim
R2h0kikp4cIp0pfIzYOKFopUibuVsD6FYzZla21KWFKPD/QRqXGLJnCLuMmOVI5feGXjJT/qNo1T
dRySpef8JiazmB6Qy20l9NcZe67m+WnbVPVQqeGpygfeFIgS2vsAasde+sGdRTg7ItgI4ZD9Srcr
g2p2tyimNZ1QFyovBztsQ5GCpTkUbcvbe9cZcUDN0RX1TmoG8zr79puv5HZKe4MsXrXIGyQYM1Q3
WMZdM4ezhn3MR0XvU/CH3KGeAfVgOWC9FKDDhe+oBKw/DbYbs+OYptX12Hf9/WRHXx2npZpRY6tr
KxQ2aJf8ou0be0DRUnPSKCd4jyoF8TH3qr/SkpObRC/sKhmQs+yrEblryI97KNwkromd0ulsW6B2
KyBsNe0BZVlRdHGIUUMK9MHgL4a9kEI+hmgpra6akolxHlAYtJWgkIIPOV2MAp07rsC47zfp6u8S
aW+LujdqPjjsyQBZvHa3OORx9tdCm0PdwL3AI8g7HDoobAr9aTl1g3ps6ip+AvC2nMDZyc/6KG9P
6ZA2H0kTOcjRhfoSde2DaUAEqxC3ndJENl8hx/SQy6MI6FcaSXc5oYzyUki3NFlZAxu9lEOCTlcR
AO56mUvEuvRDg6jkcg5x/U0rmj5pWcVfdEzD9YzE7YEPtr+gQIwfgb0nKFCRbxBB0uZ/2DuT5biR
LGu/S+9RhskxLHrRgZhJBkdRpDYwUkxhBhyTw4Gn/z9IWVmpzO5Mq39dZWVlVpmighHhcPd77znf
MdsbDzwq11b2xnUNul/dYq2Fsdivh7a2+/dGgQDelV7GHJRecuOdagEGNgJDASCEqUpDr9Cfcity
SrYR4EVZLm5K2dvvaZoOxcbGR1Rv8tJPg6jg743ofrEm0lliDPNG298OKTrOjqtWkZwr2QyfJUVb
GhXSccwvnLsTIA7cUOoI7dHbDjI3jlkr7E+rbGBvQUYZN9lsyFshdP4+4oPkdKDw3DdjjBiqiYVz
zeSuw/KEpmTTJdxornU/yvfCHnQW9XQZFRSCUn8dhplnhWeSMm2UNDE/FEMrtWEgp3Z1rjB/tUDZ
4N7qhbs8qtFfMElDyKn8dLhy8cNRynIbGbZl3BpiZ7QVkl9zUeJ56Mvy1ZdKR0Xv9NvSNFrzMk6+
9chwLQgRBXGF23jDlJaHiTvVmc2vnna6TdOcmxywYQAWoGQvDu42IxrBjUAnqEwhd51UGAwQpLCI
Ijet0twt1D5RHpOUqojygjtat1urWBXFc5vZXKkdiBgvNYii4tZurKnfUlTEUIBYvM0io84ak3I+
GKad1+6tNzoY2AqrzZy3EtWoUUfKCHQe75mXFdq8KfBLNmFEsQ0JZjMuadVDjuK8FfM2ZXwVlJsR
Mbc7b2s1x1VxNQeg6syoH3VoQapTNIcwY6LyBvHRjbLNXpKkcJtkO/GoMEXBjOPU3UbptvGGfcJV
rT6N6WgAxGt7rcQuRf5UYY1rGbU9xqbN6OUg0UkN9babXcPM7/JRFnwProFaCuYsNJqJ4Y3uePu/
VEbom3yOfY4nL5SpFi+Cblv6+KNXa8h13jAAFaIzaluxllfECqyTe+QC6xiE53DxP6DlmRpiUQVl
qjm1Vh9mr6OcUgOwYUCfC6xsEecTcNaO7Xh4HlP6CcH1wH1SX0xwJrMbjUk/tgWALtPm2+LEy5v8
3QnGWlX4tYdxrq/wrNvGsskaRBZ9hObFqeJHZwCFCAYVnSrMMHMc27lBhpQNXHEoHZJ2L2WQsx8b
oBMLREg3Nloubu4yZMcE+8odKnAP2eBX8yxpwioaqVmEomosJ3eX1NrNyp2cENzAwOrqJrheuPkF
u9govZghmIpDOYIxakN358+L4x4Y+1XPMhjLTwbimmFjN2TPbNyRZ2eH2KT6MOuCSxbid2yku8br
QSKrDpmK3iwgHe/xC43zd5H9OcwSdScQxx5pA2fXEJedqLC98Sa35rnaSadCq6VC5sDSKB/zUE/+
qeUG52+cWs7uRtdTUR9Wjnk06EBONd4cVXzIxcRoGXdgoDce5+i4HZwFhNMKNeN+YJQ7LqAUiHEu
hTh0njtU27gK9LuxxHrG/5xMrfUQFFkhtlNW1187iHGwhHJFZVAvBiw4s8utdMdtouuPYyoK9ZEY
em24gLW262gp0mSPTUvFxr4arQBtjt1iE49NF0iXO5v90eob/xXgk2v1kR/boGHoJ2aCAtWf+0sV
eOa4tU0xDi8oH1BNbDqJyC5C0tEq7keWjayI3tYlofCGHdVyDb/RzNv0ZnJAP/qFV54NWFIo2UeB
twJpnaxQbtgzYKegFiETKWNID9gW+GJ8nRgbB2ndsZVlm0cj/bL3Bb0CayMO70fDbHifiwRbKfXd
zJe9dcM4CHc50opfDLRL9A5zmVwbbMP9F2rLKb338wqkUY+MKTtyg/HOneuL7J0t0pkPjnLzh2Zy
4htUkslH0ll88sG0aNRqKwaqWJZMb2RmTp8CLca7qQMGdJG42BgO+1XDbupDFdWFCB8suof+NsyB
+1r0LLLthDTm8+S42AhF0bvH2oWp3U6deARz0OwHuzZfvK4HA+wjQ0y7ckGg3y/zBsfRfMFSCXIS
x7TC01XW6OPDTIXqlHgd4rS+BnC6SeJJ8+uGkFSnjmI4kkBb7D0DIsaspoOvcJsoR7H1Gtgd4KZI
H3Whk6ywlqSe+xtnlON1Yluw4U2RSH+PDkI+TdofEB0PNe8SMYD/xe1ScAQV9+/b1lgvvH3gBuBb
jHnOMMjHIWqUAl/vlgM9R3hFt+RuqWgAwL6RULULhb5u60D42S2t5mcSgZoO1UiFi9iR36Y+rXd2
3OtoGsT86rNbqCs91J3clq0KHnrRDSMvJ0CEGUh6zk5lNzdOGdtXQVoWPiqheK42HRDWK2hs9vtM
RgRcc9nfIdXLoTYE9hummLFmzOCHc5SB7O8if3IxV4/TnPebsguGeDemWVCy/3bw73LLnsV+8Cbx
bMSp1BcaVwXwQRe2x6aUlfWK8z6ZNzAEuwvcxN7c+ZOYqQlCG1NDG5ui2lVWnj6BWuumiHOTWx3X
823qdG2wfm5gC52JLjQMo/gSlJXz0iKySDZqLF/BUDUv3QCunTgoWo8IKtFJJYolX3aviTEBaih6
bUQGN4+bbsTd09N2+VIno3Hq8pXi1mWFfzuMQ3MeRIvVo/OLa9oC/tGIzeCZhnHmswwS713ai7PT
rtk/qG62T0XfAJLNVTCttzV4GiKs6fD4DDCPvZPW3nYJDS5OVQaqqwZVUD5gls22Hb2tbcdSd6PW
EeOO64t1Vc9NijRwsl7SeNYvYTxYG9mPJs5JUeyqoIy/oSo2t65wh08B1/2D5cbWe4MA/cXkRwRA
YD44FP8vWG6CG82M/yDVwFMXjG/ok4c7OcLU2gRDY1o8B8tdmBgFNxrLrQ6cB0DoxqB3tmA+r2ii
GddTa3efwTta20BTqLSkrCwbnVrNM0B69zFPHbeKXJr6Jylri0kYQkus9V/nkeZ/tysk7aDunQOq
qNSWETgmphcK2qaSD53bN664HfK0ZZfvg2CVJnUt9mc0AnrOK8Bsknljc+vOKGnmw2Rj1bC3TmPq
IT2ZY1rlC7g83D+fYlz74quoCU845k1AJkAUu505rHxm4U4dm1eBmIWRFvKIPLQyz9yiu7MWro2B
ORNNUXidCUBz1jQxN56txd516yn44tUgf4dNK4tSl+xjIjXFlnseMoWtMXtJgp4F2IdCjcw1HlHV
jBWahwYVuytQgqay+cVsjRlwBvNMdHq7Xk5zkTKwzBK4k+AD41VDzhpsmYIkebKY7b1ygoESJnO0
13XPTUCURb5lDhtQ9+EYynR+yfOmH5ttP5G+bO1M6Yx9+z4Wi7LmDX+LzOZoalyuZJtFpuwMgIop
iiGGGfP6TlwvMcPykCZa+e3nEfKELTZZHBT8O6TwvqevjKGnXr7K5z4uvUibYeCr/d9M5372hzD7
wz8dYpVlxolKD93Dz7O52qTmyLUMv5o5JpJfh942DDCmT51TJYg9p0DVVWRWbmcDc4DohVClZIzS
R4NTa/9T/n3O9de/18/DZX4tnzE9btWQ8Ssi8D+CkDIx40xKMv+jaOQ6Z6l+6D6qIixZiEbDtOxv
5pQ/j+TXV8TFzaexWoeZ+K6kgN+rEugZBoOJXeKX6scrqh+iGkfUHZP53k9d8J6DMrWB4yPLmVX+
+Cr+Q0X+GyoyvRQW3W+mlz/h7xGiNt3bx2853CsA4sfP/EpyoO0F/94JvueYwUwIWOO/YpEtE14y
jkkWNmsJCSuj538GXFn/QGnkoGJgnIUY5Xc0Bwc0BEgB8qJ8lGc+f8m/Q3P47hr73fjbxAIerFGF
uGWBR/Cw/byyzCqVJqJ244pDu83DPRSJYB5fOhW6dXfOzcpnzFCAjUxBe/bYtMW1E5YVQ9MKg7s/
AIWdXZmc1+tj4dzUBg8z7SiuoomZcwMEhdIfxiIfdHwogkxk2bVIJsW1aeGfxuMRSSWv9YmqYWqX
ZAPdcdTptaUqLgAQ7QLf2KSBMUU00+iknXHXO4wznKnMoIjGsYJDWner+dMb6Og9YmXDUL0L3GTy
74NUj2l4m2XDbuIGTLxIFTDijsRYM2UC74h3buPPsHFwfDRtIH88tv95av7mqbHxhbLO/+/H5kIy
3CsTgZ+4KT9+6NfnBphJIBgjkKplrSi4lRz+63Pjk/vnmTZjUd9bNXlrosQ/nxtYeEzI0TB5ZJnw
iNi/UVDWfHtkHqstzwzWa7v4d56bn48AQd3AEe0LB6+Z4FH8o97HUl6rTDNpTvTdkPYWdSJuHaCt
FzxIwd9I/9ZT7neP6PfXQo+1Pqohvq4/HjeqN+lUBFZ98rniXhY1WxdSacLnmU/gum2XcPe7r+Lu
x9/8ewDf+sj/4fUwzmFV5cSx/4xF6AzILzIweb2KXh+6UkgMm1wv1mXQrnPCEe85O4pLCy9VZj/9
9Yv/fNJ9/2CFieaHHQUH/598kzCZet2g/T4RFDF8VGXFiKikqrqerUU/6HgJn2Pb/Lu3/L98xIJP
C7kjvBQ8KSyb35+vQz/kHVtNdeoqS98VpPB8cK3IFirFTt8l5vxvv+BKAERjySuGJiCf9Rf6ncYy
XwUfNooZsnTi5soPJKle6RByi3cM2GbKe/3rj9X60+fqw38kEI/MRD5cO/jDDWKGG7ck8Sq/aHRb
bEYv7u3bZWlNRdmLhTqiCWBROdXuqna0Hlol6ucaf9gUpV6x1Ot81n8YZtsemTKIkbmyTHsAW6F+
me3gb1YBEuY/LkJfgBTg2Xf5NnnY//D71hWG/LwaxqPwGfk8GZUt4qs+KaEQJ+zUW2RU1nRmND2X
62BRQIqkhHwwKOmO6Lg875z12LMr+tdvCUoHb5N6K+0FKASubvQFF7Q0VXpG61Ui3e6Udals+vzM
G8RibUe7BxFmdBkyl9legr0U2rpQ9xndbvRNwFwMwR6swdN3cUae0mbpVCPeA2rwGZPSotUOGa2d
X3WO0Hceu4S3RTlZhMfcVMbnvExDJKZr7+3UxTlGaGrC2QACCWLOsn5hleqMsLQsy/XN4IbKvdf1
PF3XZloyhRO0Bjg0XXvzfSPo5ornVKte3xkToK+waBEDwD6Wr2Nuy9elM52Th/GDTEGl5GtQOerO
hP5VRWG7sH1p2prw8TrxxphXPzRdSWRMpWL56qSDfjBaw3oSwxhssyUTbyAqbMK85lC/epS3IzxD
C8lOHwv9MLod75TkSsw1Zc8LogmLn22a2912DCbxVo58jsGi+Nw613oaQ760JWjDZ05/8eYRuPmQ
JX24Y3YunP3cZEMQhdpIoZVh53n4sVZTMizHKCVkZrzJCt1/lHkDAtMVvFl7xsR+6CeYE9Tp1FLn
0I+z6oSdoK0GijeYiLsBedHnlKnBcyDZT7cDzkG9q2aXdQLV131r+kC+pgnNsaStwutw7sJnSU4X
rMk6Y2WgBDcilyn7VUfFjElNNvoOKLectspDq05PuJevWud4dZKmWLCVgEZJNsyxHVriOUoYREu8
14kmxCZImu74/fN39QBZeQxcWuU+PbDASPuoBUBy+f5n6KUBnpvNnH1jSY8G7/U+9clWmZIw3DOm
YwGn6+Ph4f2TR9QycXxFD82UkeonlIOtDsIHx/StDmQClQa9oDIw88vQer0Um6DCa/Qovdqk7xI3
OlZ75l7zJnYMfqAuM8s8TdbgK423zKjTc89M3zjMJnCBbQtBI36g0hflJmUAKjd1io//2sZk8IpN
Z/pQjONVNOX9kt1Ns2FPn3s+/vTQ17U69DZ8g81iFg1QPcWcz0Tyj+Fa8Dn3T9KJU6xWM9V/Hc44
48k/S1t9wv3l7umZOxeBejCCpHck1lCT39foJw+LXJRKIjY9rJcXFwFIRLFkvfSm3W4lLunNMGvr
1vDS4WFKW5IFh1iJLwOOHpf11U+Ax8JMXyn0lEc3aBKSME27YW7ZLJcAausHZbl1ARTrn6EUehdp
1mHMaMWdry1YkHzh2qBpu6ApONRyGT5CEhqnLRPmJNuyuMOzG2Mo3zK+Ql5q+X787NQYiLeW4X7i
Dm1EQFXeagu5RE5EpHtsMTgp/qDDomM+wZKaC9F/pBb/Z8O+rB845ljLdlyn2dEzYk7pBQrs3A/y
VVhD+FzNKYMVPwkqeJBK6YdFp/HzSmO8SNeSr3O/VvlAC950EyTPufDYMBu7eMqZz3zOyT5Y8L8I
0BcmLYkMxfApkCHD0TAkOIhjtHny6NctWV5vsWO4yd5yqkCcBWV5+HnppfWl6gxjOS1UrcHJoY/m
TJElCQx0aMAXZ892nPclUcLbMbc6/0tS0vV5esK/9+Snafv/IyvBNe4/ojsufAbf00k4o6G2DtOB
n/QltV3fagbH4x7zDNyan4Um7my3zL9LV/wqNCHt031HjcOfl5xY3SfcxXb8HgZT1mHQlXGzX4Im
KzcEhIwuDefCuK7KbOSjq2K5WRATv8x+QASFWwe3fuqY25yn6oCED27nTDP3FZM8dxE5iODamTIj
KizF14o5udtlkOnZLLCzd5cu6OfT7OTBBT1v+Nwxn6cNVXr9h1nm4bWIsaNDNF9YNO3ISukTM9ji
YlmX0gjyd5ukjXWB98Ne2nrYsjY5HPpnhfLj4A1peN1PfDVRCWSDHvYIC3jjE5e6yaTLP0iLmiWo
nSS89kqJIjmxC/Z7pvHHOVXsg0okfX9AXRhcg6yBIIUit9zkHCbkw/gBwGWHl/fE1JYHf+YcJww6
Ozjx4r4tc86G/30L9ImJ7HaYoNalP5llegfljxY6Izz3ehpHkywSsahNNxj9R+0gMdlYTsfJby+t
ePNLzsee7sm0rURWdltM3CVRKcgauTHMlCiHH7+WBYSsPLRpzk0C9CrHl4+O86otu+5IHKu+GxR3
X5Cp4c5ayno+25Pt1cgBocDqG5yoZHyZXdi8TnYr01tbKH7rrJK8V8irvGTdkbj74DKf6TktPHyd
hNqAei3oIwamwjedaNc7jwXKs4hB+vwYG4149VKLjXXuCGiZZKeRX/+v0iJ3gQDIvsjgumwM8yzH
1PgGgyRE0DWFGiZwyS0nM/zw2dYTy4JCnZO8DQfriZ46x1PSaRJPO7QzC79Jtn6i9HcRqoqZY32U
geDA7NiqHokJC67zHOXjMlasuBKxzwV/NlXDYC8mAinRy1WdEIjYfLaMmQY1nxNXy0ealcb4qDz8
gDLKpjRJgwdSNkOApIVEXEQDIWnnbD8XmZFYaGm4LScHgFYChSvXjdIE6JEh6SuiuKyyLS4zxv4A
rw/MirmD+HZqnguGLhdmjwS+GSlIOaSXRKGI8FzmiyR5N20fmoCdpVCpARA3zM4GEhpUoClHD/Sb
Y2KTgzZr0MHlOH0P2vTItWNEZvohcoI+jrAm3CcBW7rTJePeMhOLFr7FHEXr9tTg5QbGU1oPNWpr
gnXZJDbM4jKc3NxIBq8qvuGZFvtANfExXBriG4ZWIZZp+iliV/hWE7tklPNtqN3pxLrmYjC25m04
SPNWVKRXKLOKvH6ujgR14itA/PCoGcvucw7Rbd6mKBQwb6FZdG+0Pdb3fNucy7Uuz5x8FUm6hcH4
0BmioPJ2SVjejAW6KYeP6tacZfJJGt5I7qrtXBpV5U3kJCYXSN0eyrDEOKsYDlkP3PyYPTFO+Sa8
WJwdRoJZxqwrzBGc1IyI4uBo5MsvovX4Qly6ysAGBaJSPE1miYFxNhTh1ZzA/WYe1bqDpGtoL+cV
u+GQN1djaxsn9GqtvOmLkkVapew2mdexIhcV893Hukz7u7mA4xgprt3bvy6j1qrjp9KYZhkFh6Cx
ABQAs/nPZduCojrkxJNHKb5f+hUjh023Xnz/+nX+VP0EUFZpVKAgIzeTwu3n10GMPYx5M8hjScQE
WUS+bz21xODQmccecuWt8pHz9+3wr1/3T6U/r4vcV+BgYgJBpfjz61KSl07eaHnUeem9DQaAnKrX
pd5PwCK7XVPV84PnpezFrVpvuX/96j8bD6n9+U8ILBXvnccv8cd2P4k2dE8QgR2hj1CAoIS0nwA/
Nle537PbD4nkf03ZUZasN2+wYGzu33+F/3Ts/qZjZ9Gs/d2X9ac+9/+AzGtqTGr/4hX/+JHf2tz0
sl38aMwoYJPhHP2tXWdZxFpYrmeK1eMY0sz+rV3n+GvQnwkFjPN9/Tf8DjimhvS//8sBZozPCCWG
g44SN+K/062z7T8sLaZPPLYWTSXb5Pf5k8uyahm56sKbAI5IvEScd9NQlTWhm15jXjVSBRD88tYf
lvFQQNSozM+UR4zOilpW/ZNducNC5CQVk70jmauTE6HeCh5g8Jh5SAo88JB5nVljJCeNRtCFQlmh
ywlnsrOnyUDpgV+3UieEOlXPBrcwQh/kTV3OXJOVymDwh4GsuaTl+kwShDLJP/Lmm9mN46fcaSUW
IO+FWkIdpkb5KwgJWJHI5XVecQ2vcg3KW4jCfkq9DAJ4xjlvEGg28cjAOQt3FEoUHmW30GTwSkrP
BZ3VmylttDX10KsbyKY84nY6gFHv1Lg2v9jmy0OtVXnQCkDeVoRNdvKqpPUvpPCpPOpnMzvgzmC2
7hGRdRi6Qo1cjqExpZVbHGXcTXuSkHxuikbNX4xyIybwXMWKK1Fcvw7TbD1MwIbVoSF7d5v2PXj7
BGkucQDJvGz6ouq2uWjVC9yH+TleiHmOuqSV+kR5olddkOCNouka7Rd4ti3oIqukmPQ6RMaF2nmJ
bK1Nb3XXE/yl1SKE4wt8GFsH+VLiRCPMfyarW1/bw0QYb5a77bBP+w7LlmKpb4HRzeZ96xU7G257
dXCGMo68RmiU52tEW9bnuUEoB0aRDbjdrtmaI8Nd6anqiA0+3SKbHYO9PU0TUwgOT+aWKtnPOHr4
oBMpRUQy1vSNLoX5tmBw3heCp5Ewxqzb4emf3yqGMvY+7CpxoHsnHy3yWq8AQ5UvDRbATWwqa4qk
kQzQzBi7bO3OvwVEQcfFTuMdunboO0x5LRaNpS21S5Ky3c8q0bvU78JbLVpMGHE3RiPD6jOdKU1G
pVMVMLccLpsiHUlwyI3mhBPbPg0VDiDI5fEXngb8JfCWwve4UhYZJD0huYdkaO2nmArnNHWVv0dZ
6lMc1nH/iBjlqzkJY6vmYNnCtUVqwhOQnRofcRjWFK3CKPEC67rySvdcpCJ4xYNsH7iLeaTB9cx2
tkLZdPyA+jvbPm6fcF11lzYwl/dyqOItlJn5ecxkdYwXXJORYRDEvpEGsgwljf52bnR9aQWAps3Q
5DnxkCqLI4HseGuRdvnJS9phMxkhDS7kbJ+HdrUIMRsrHwpX2lG/YFhBZH0YGmyhnR+7ZA64hXkv
0naMZmyg4Z4oRxuSKGdYfPVdzjeKQd6SCU+2rmeWv9RWMZ/aEMSwXk3CilqNSOXha25m7hYgzhQJ
xNzHlQGF2td+09P8GQqJiOoiCfU2VLbfFVt0IXyPgC3bVI7e3dQj8udlgZCMc/efU/HHOfa3p6L4
yzHW/4AQrPu3/udjcf2ZX49FEnGxjkJaD4HmfD/8fjsWQ/cfngXV14OQCPaa2Nx/HYvePwQ/AmqV
zjc8w3X29c9j0WHAZfGnATmR+LTS9/+Z/f7rZIfY+P8z/gjg+M8XWpib/BefvE+iuvgz1Rn8n82y
Ht2TKAP8YwLHfFcP6rDA2zyXSSuOZIzAum6maf7AmOlfi8JF5MztdXpomhEGBLXdW+mXyIuZL18W
uCNPHg9Wwonggd/vXf+Slqp/mAlLf6p6gQOSy/2pSjzrSyNj2EK5n5+JvdrBl27fCTPJj9oIKI+y
fNLoNEe5fAWTRissTnCNxrqwH7HUF2e0VPVV7DvlYXSoVpC53TTCziICQOl75FyRLbqepzqr6D5U
hudsbSPxz6CRsAzGpb5tZFAeZBmE13OfrGnhnrbvtTGGuFIL88aaM6xI0F/orDVOu7d9ThaLoNcX
i6DXi2UUdxZl1k1sW0/oLput5SEKrFtk7RsTduo3Z6ZfOVUz2USWqu2oq7oBZ7dF9GGOUR/MNtLD
bu0FidKUHxNnND0w4HptRvOBpL/iU+vmHkTXkmhOWen8iCkYRJM7YZrwZysaLHv83ARZjDotne4H
KvSv4TzNLyiCKUmxox6x93QXz8n1vfD4cMDxZHvsGuMVKuj2vXJGTbJlQkaeKhVNp4K3kWhyYYu6
hKU2YVAs3PHDCJ1N1ok5ckJ5BSn/5EJk242wIYGNNXT6RHxTFbI6GYFxQkhYbNFxkTOkuvbQMkz6
lqDnRHM7ZFid3OkAUS0+2bDT7wBYL5xuRl4QP9nHxs5Z8vFKunP+nMxZ+Oq3HoRakGlYKsjbkegE
nsLYzW4W0zNvpt5EHz7ikfkMsLO/ziklH93GlQckbna4mQA4HoUu/ZxOiePcL7Of3SSJu+xn38ci
Y9AjeQCYbnGQDTTOs95Rq5fYvAs71kqTDGtm4OKWX0cYD5eYNIoj5lnnyiPn9FBJD/F44GcvNHms
S51IcY8QbznqdEYsbijnyp7ECvRpkltaPP1TvpDLiKe9PFXGeJJ1vBpdahFcaBPZr3VoeTdt4hYn
KILymOclYuAK48d+clNxW8rpyk4nl+XYdkfDHJBZJsNbOqJSo0FRWDtbxv4bsxOKbF2dklnSpJwr
cWra2N3/GDP6tf3suMXXeXJkEhmJa7/6Qf3UKGd57ns5IyGuzfuGEVqNlg/wFFjRtbuLFO6SKirW
aILv9IbtMb/zk6KlJnWc8CvqsPRQK34oWbLyU5DRklCMDXY0qaurPOFLnByH6+OIZSmAXvboO/2A
aB6g9mYorKehqU+cYN65QblYAzmJABtUNbSkvLiHHlw+iLg8evM0nL14qU+IBhG4yZFhJpvl69CE
2ckHVLXHQtFu0apgx6l1/iB70/1lwZIQOUWeRkuK6RmlePECdUB/8mtp3Eu7aiK+UB8KVlpgL0UW
fWd0lL2l1161HVrciPmKGPLqEPf4E6ljaQ6W9woByotByAecTse6z02QcTVE4D4qJ1NdaIh2Xx1G
DBtStLa4mfwDLg69U6U1Gly+nOBlIJFEwgZYygz94NxAkZqT26VvioOhB/AK8yz8qFPaW8V5YJ6I
Ut6N9dJTQjQjI7kwVJ+SZSaQryxCVL7cjdnmevrN5VgtVw0q45u5joHuWcZLTrhosEkSbkNZGfob
dgDCtrrai0oj+4z1yiQ0G/kt98p2w9SueS8hmF3FTRreC0Tsp74XhG/jMx3us8EoACLUkaD+efPw
2x9ySj36Ql41RBKD0kUFJH4HcbXQ/A5Kb4djN3wOOTUuC0b9z6SyZdfVor6E8HmPnIhLhIBYXfrE
ZVqipvy6zz1garMRXldMFu+GPG5vcnNq0RFnJV6xSpLA2zNhCDGhLHYqd6Jvnc/FVNlHb+BddnHQ
7FOd27+QLjLeTOQ9vLlOux4uDGleUhrxn2DAqnJDQle4d/IwOWCMwegwJ2iOrDi9syyilPAXiY1K
Wv1ojnz0dSqW7TwPctdrO7gKVvHkVpdNeuv4+cRC40IeGq7AoW2Oy2FmXHmocWKdinCRn8oRKIIl
8x2I2uWuUI67k4oZHURoc0Gsb9TuRiR677WNulgqsc+hlRRfUNsWW7rMwUZZHLcZj/gV42x5BBYD
Ypehb/haeF62rerJfCljMgbZmdJTPNjb2fbE3TLmxlcJxOYsYZzv8fH1t1ZWlyfhGtDgGLPdl/MU
fEqmIKaJ2ZqPqcowgyg/JtQauydhqj5jhrl9r1HXfzWXke1/7IYF1bd2acwiUNnSecb03htXojZt
vBU0uomIxlcAf3djQXKgJ0iM6v1aPXD253nyNAouIsyycbBGtRMO923Slscm5ZHeaOmTbLr0HXYQ
Pw7ab7BBi5NaQ1BB7RvXGW5S3Lhk5Kq6OA5ifMUTxJj2e45qACv4vRi8V4y1byZZqz6ZqzD+H2oL
lTesScnrEczarRGttL2f7DW0Vaa+/6RkYT8X+VR/XYfxn8l/f0Vq6hH46mUzde5Z/giDlW3fquFA
RY07+4arFjJwnDEFGbKZ3QwuZp8svdbI/9DH6zG4a4d29l56L/42MnAIqNkmvjhAETZBjDjeo7gx
D+Ay5XJAnNfcZLI1mlfJBsrdK1SAD+Ni3xaQzM9ojzo0vrmN+9Yprqxkrs9jl/mvYhbtF9OPk/wu
1ml55afC6p5wfKTxoVyKkgYBflD8PvSlRf6BTq43Pok21oLkRYjYQCYwPp9aP3O2tWHOByYZ9V55
/WcS5Sba2km5BctOnzpxPyM6nY5eJkHwItggkbnW+xAAW4TF95x17vWIHoXGHeOLTYHd/BnXl3Hk
LvKpXtJyl6Lzolkcwtw0sgRiRGmR3m7NF2rZ9tLxbZ6XgWotzaa3lbR47kLP2PSuMR6sWq+ByOt1
i8SBESqu011l2amI9wC7QA438XAMVv940QbZocflGc2xe18taU9b3EhOiws/GvBDfO4qOzsPJmwE
qyTNiunbNVmGWJgTv/0yOl4Z4VuZD1mrMrwdKBSgMFBcZ2Wzm2JXajIjCg6yWOL55ms+jrRWGK7b
1YEMI/ObOyJFj2QhcQ7T6XGsD+SM3v9j70y25ES2LPor9QPkoseYOuBd9J0U0oSlLuhbo//62rgy
3wq54inq1fhNtDKlCMcBwzC795x9xEep9qUjv/Wmg/DkKWxw03W0e/IEdup/S5v/l1ReC8nTn0qb
3hditnBAJr9UN3/+1j/VTUqYyMNMdmVkE62btX9t49Ao/UUFU11h82KNamPz948YEeWvBh1KAOii
QHMS7v2zjSPEzeADHaH+rH3+R8G8ZwkxqwTR1mhIUJ43yADW11LuazUZL7qqXju61+VokM80YrKh
gANM2cuccbgjInQ+phPzY6CqWcdSyRyeaPAwLUu3bD6+unp/bzJfywfPpWbrtzGJHFtl8ipr7FUJ
+vrbEJhYZ27cDyxpS+06QjyGIsKp8AqToQ3beBhNgq2pxiSbthC0bsAlUqUEveyYHpHl5Xe369Qb
PiPGM5fn2tNiKULbzbYV/tAgP0/bP39j/aytc/rGsPNpPsC4VKkRn33jBNczaNLuGrZ5FPk2hPan
AYmisWV5xqw1IBJJ/YTXD9Y6G9fVnKnGrsDiQ59vqLrvzJ9So71YWz6t+wqjZRHTDHdaKwN6XKXx
bda7R6KsmHfov7gfZNxcQHOnh5pIxb5KWjrkuz+f1VkPiZNCCk0HEpUsY4Mghl9PClkz3ki6y9cI
Nt0PVSRoqZgZa6RNXdK/ZmvtPtShlj//+bDrWHvVImNipBkFftHVGYv8sX6tV8pGfPSRWcuovC4F
ilFY1f01aDDo32H84c9HOmtWnY5EgQSVKh4WBOxn46ymNLo0VDevRa2aXwgrYM8cdmLWN1kdB2oD
Rtkz1FlUHoifsXhv0JyDGzlLXdUt3UTDaTM7nB3ecYwERwYsmHXmJvSqt75kmAXyHQB1GeAtrDaz
yq3fjXlz2kVXzg/MybDv3dm8nGzsxZ4xpnBDUthdT/AodBJtxTz/qOmD+oh+C4jlwH3avWXYS//z
dfBvaz/nQdRcPrCITBsA/ShBUWv69Uapdm+VlhUqV1ofFl8SPHkIDpWsY/FJ3aKMjmOcZF+R20Bx
WhqwwviFEo+1svPSkX5beXMcObi70uFHAoz2+2Cxbjr++RZDmzwfTtS/GEQU0JhbeTrpK70eTnbL
RhKytHFFWb4OXeF3brzs1qQFd9sNfQ8Kt1HvhmK2evL6YrZKWkn1v613+VqvzfKmuK/JlZw2Tj5G
H8e0qA6UqbtNTdX7yV7rviGsXK8/FYMxYlMYDlNZXo9rtbhZ68ZRpFFCxkxMOVkf4mIPqSW/19Po
lvWWMbHPcppr3BOP3akoba/1aS2ZdeYGs1+WjTqK9DJfa9k0KcxjvNa3l1Ope1RjDHI8XQllk7UY
Pq51cW2tkC/p9K2WTffQA+pdi0idQ8xr01N30fXHJiaBcxc6CkV3diuojU6l+KRslM/9Wp+vITsc
IFHXB61x8+/JUNs892tNH7Uq5f1hrfS3a82flWKNUVB3b0CRTAF2uGarndoEOVVDUEAjMQTesHYS
CmnQU6jdG6oCtBkAKnd7XjX66IFTp6XWOfnzVKjxhd669YOF2X3Xu6miU/Yuli/CrtqAak26bIdM
RFsFv94XqB3jC3BFmiCgEGmIlKfmyLT2SYy1YzKfmift2kchDrzYI0mGi3Zqs9BgoeWSntovTjhi
/zo1Zcy1P2OcWjUtTZtoBZXejWsnJzk1ddJTg8c4NXsmpHKXyJuXPASv2nRFsYHzAkbnexzGur58
kqMyrb5kt2Uqr77pc5F2Rgsmoe9r9brLOmiF+N6bZQeYsQsh3CXIElI9rx5UBBWHdDZolvfcgxDW
i4ryBuqCIO8hDHkfkmg+NgFJZpHqtXmnhTdxg7Oh2mezgyxinnK3u7RlZzCixpCd7uj1vAu3thKn
4Q37RsOOPGwrrK41I5PFFoVm627w82HHCSbAJ6QOu5qL1TCkkwTGMqQSGrtkClLacBA+y5BVwZY9
S7F4YkGi55U65T6viFexwSDnSCKXUqAuV1EiXpR+cBLVVyu9A+snenFt0XYIj6XhdI6VeuUkm2Xe
S/prLRycKHYAZ8sB+avbyhIdT24X8x7pcVF7lo632HNYVOe7ltgMxeO26h+VukCZBGkio8uUFapy
gwJVQVjVleVH5LRucTBat8uDLO7s+6XvDLBduPS1i3iMJSHsTkwPcxe2Q10+8DI2jpgm9Wzb13yD
oOryaAmENi2UU1LkuleFgMwXKDwqLcxHrT+i2LZyPwqNqPcdGKv0CU/yg5JU1eUH/lWX+hVfoKBX
Q2TOQaNts8cNiLYULGJj+EmVhP7ShxmG27GtXRJGxtT0DLDQCx7nFLMVshZIhnUIm8yJXacONGIR
q0OcaGMUoD2N6evwc5u1zlwyfCJwuRPKv2UDCkX53GIFnmHZ8xzp19pCmmKyEYOpGI9zPur9tV27
VKNLLLNXWJ14JUXYIvkFFz6HsSXuRSs/AVlBv9sQgTFt5WgtyYXWRd2jidPyizWFiLeExuAFfQ9B
M5D2QkMY9sGq7zKI2vJwnQYJcSef8nFkZZFG6fCAI3T8WrexAXRljEIk8Bb6mFKEfI6VVwTenIT2
YG0M8+4k2tc64CUotsjUoZY9I1wlXCFN9i10ICr3ToRL4aRSK9VmHZxp2kgEfhKRzzSbaMPVZu1w
x2PJF6uguWkXvMHcDxQrGd0Fs2TrC82d6F1KN9Rv0xZe370uStc8TGaKfrybunXxSb321sqQnwcV
xaPxUFULkrdJL7oF5JyznnyLR2BkfuJ74VlHTVxyFn1DyRHtIxpvz80GHp06pzBwV5IGA4+pZ1Xw
U/+t6V0Z3zSaOWOjNupY5XaP7dRfFYjb5SZR+wYCkUp+bDAPjb5OGjxM6D81JhD4K+s6uSsL3C+G
e4TBnIgNgSoZ4wKu1ZexBC+ymdp0vje6SZUXSDtxH1Q1ZOAHwdsCjbWqXTdu1HwyETY1a2hHoh9R
+Lr9BQGO2OHn1mkQYIN+3tU6l5VNcDN/y/LMup16CTGiIf81+zgiAJB7SEzFy0zsJXMI29XYZx8g
qCrCuUR3SEjmR0UNi20x1lEDgItpbm7H+D6Bp3oB7ia1fEtvdUj2uWXyOop19KoEhUZBrpc8JosS
Gu7BLCut+VEwIc9HoTGkAhh6jJHUwhG1heYyBLxkxuZCa3vd9kI37wbetMagsvRu0s+tC6BUmVmm
Hxe3a7XvADNnSUy05gzw+HQ+aiq0FbM4whs+1NwWin54wQlmGobuapodOCWDbDbCkXuzwC+9X8YV
nwrqSi60jrKquirtybxUOlggQdyUxXARkSwUe8KSRfzISgT5LS4IGKpOIodNFssRrcc4iIa3wNw8
0GXTkmetom42bMD8ZfNT3UFp48OosVMlxoJ/VMJ6/EpvXxlIc5E2/QF4zXdUbcJl16L7T4JkWSUb
id6lxu1Ehce6Lux6ZYDVg2pfmVoM2xRt8CiDMcbJEIwCIwOwIge1oZAyD7TJmFp/yEH97XBkMPoz
c4ocfw7hm3jUNezmI1QG7TGN6WXzOCSrJSIq5G3p0tLe9nrtkmdRxDZ5aP2naG4tRUdqshbu9RLt
yQg12QTimIvhvgkl4uU5YkQHdWJwN9k4oMFIjC6rLp22jo1beHe5fSA9zOW8pkmJrrJWWYW7EnIQ
tf2i765yWn1sI0kI2cpYZLE/Tqp6mBuT5362ASOjDImdq9Oq9L8isXfa4Q4d51fr999EYgSslj++
dcm3vnvdEf/5a3+XUvB1rlIvAMQ6sCjs0HSk//F1Gn85lEFVQNw/TZ/sSF6VUtAH6uhn/ml7/9MR
x9dJM9y2BK/lk8DsPyqlmCdj2av9q8nWlW0rjjMmFEtle/nrhoNVCU37Khn2FdGqvk7wdhAvpetZ
Xfc829lXtNnoSUh/DdhFu16W2nIzTXPGBJXVntqJRzGI7KiQvnU19fnlIFDSOopNNQQLDUAxVigp
Mpe5h+0DMWpBK1aomGfID4wxQm1r5PcshXrXY29/V+Nw9lFmwWYzRRZoDdylSOOYrMAHL9VKjkml
3k8z+TzkLqX0BIVxXemrS+yrrdSqnxN5CRaMyjLCsfZQD+2zhnLSW6zBgJhpKQHpLh/Q7d4TMPl1
aDm8bdXPeUXZLOoAfsFH9ygy3GkxKjW95HyIWAT52TbPtpaS29ay7BpPDiHe13Q3S/gZinNoW3Eg
26BjCcilGViSRl1BSmKaveiZMm1sm0tZiVb6asOH5gOXwMyiJ06By6CKQ5FI6bOSQySj8h2G2qRr
BumPFGG92qdmW28rQpt8u7H518y8G0XfBetvpoiNN4mL0WVBlr+JZi5BnUOAtjptuYuq/M6d8yHI
JYdkRWhdWGaDwWk09KBv+EJGbWc+jskn8h/o3jlro60qX+ay4TVotLAiw5lmTDazMnfz6FuYKxrX
wX10VbqyRpnXnlSBFK0Uki3rFEE+1IAAIHXlI6THDBYpfWUwWMsWvNWyHwWDw2BiZ5Z0DkJTHk+D
JGlmjKFmI/3aYRywILsrBgGQRHXhQmsDK07+AC93NyR8qSjNzAM9V2z8KVgo7ErT0XE7HenTOoo6
fhbB5XUiNfRDldQDZ4hTzw5ttiW8DDdoE2uvsKxrxvPL5MLo0dFobvIx+Yobmnu/8H8pcmc6UErp
j50AdjVU/E7BVZIaLlasw8sVKGvXa2X7fLrfRYQ9Y6DB6CHPX7ZRzJBx3JZb34AB6G2RH1UteuEh
Z1RTFWddw+jEjWtsqvVZQJE1P+Xkh29sAWVN44vw5NGWqrPkuudyIel7nNkJBGPDc0K2b3gciQC7
imnueq4jnx1cIJ7tcIdFz2DCjHl9uhg4srCjKfxonRVfSSjSg5BFzzHXiZvCVFB7eSbD40xb/h76
Ue3p6D4B48wDG8y6JuNI14M2q1S/aE0uqTrwHaJYXgipTLuIutyl0YRkCXeLHmQgjAmbNWD3pujh
+4pRVvKP01hmV0LnQQXrBIl5oCdCdycPVJ4TNR+SuyG2rk+Pl5Euy14l3go5P3LMHgEksFB0FWrB
7TZjNzsimS93E92gAJ4jj2FG+et0b5WC01fC8tLGR8kUwhAoIQ+yy+banEY5GT/Ltqpbd0cDNgvY
GbhbdJK5D2Kt9k4DYB3hPOJ3ibnAWp6ZxlygWoG5uMv+dJu7HuJ11zKMUOl0wZBq4Zc6sZS9FXOq
C0td4MyagkfPYPaCHkYLjFugZS8oCQxEBjw9qsLTXBBf6emlFh7Vti8v2XVO19Zk7cSYflUi2A8K
kU2XYaZnAa2mhH2xquwji+e0QkN5ObOt2jo2g6wkd/5SAfLnLSXTFxAzJF1MDmybWFWYOzfOwc0r
Ex+mjYNnSsP2nE41fHb8ctNg0j6MtgR3XOImmJJC3eM5MUg8ipgUI43JbeTWKU7m7sJev4sNV+wW
rZx3LOL0oDaHwbOQ6HnE8iXe2Gs8RU5d7QFR8Ady+59zk+5OenB6aNm0D6gylEc+O761WoZEa5l3
+pzOOztUxMaihs5rZ2QwNVNNbQV6cVbBfaJ2UFJXNKfr3sleaFhzaWaegNO1tl0r87GbxLe9xn01
S0ojmE2lrwiLKXBtVTuEqN/qNEZ9+IT5ToTNS+Pw1zi9Ah56LEEJ84mp5MlWa9tvQgWdWSqUiKrG
+VBULH8zJcaB3F87aHk3xiii45xMq486l7nmI0wEw5+NlbopJwwlPh6kz0AOybEDBWDagSs0Sbra
0qZfdVwIPi1y1/ISVX+0IgiuUox1ekVFoj8mZNqKjaFSe9gAUTX7YMUr4TpNuts4Mu0Q9ZmWI2pq
5YRMec4IAEBm2coA4UGtEUfTKMc67L/AWay+S3f4ZiZq1W8iY8peRGMoC+UsBQiXx/Q/7uGnVVt2
LZNbA1NuDK9OcTUVqTkoeFR0nDqaCK/csVqwCBnlKK+pswsHCakpi303L53yPIPl9+I+GvLLMHaN
btPisra9Zgb3dm1hGp5JRyxD5b4kA+4YO/bjq6XYG22Zs0Lquq4BNyAAFzlruNF5klLuEopGcF6/
d5KZfu4SvyQZLxejFI99WxkMK546E9O8/+fjrlaVs/WUiQFcsKkUqgPJ6df1FLVufcao1O+18TTZ
8QwaSfa9HJWM3n728uejnXUffp4lZW1UlUROu+LsaMtIEC3y936fzwyQdSXgZkjKyOxVf57XfzcB
72wCVn7Kq3vy2yaAKmrXJt+6/6le/ofSdV98/bWx+vP3/9kNADNa8zeBHP7cDHA//9kNOH+xDafd
p1Lro/avMrD+3g0YAgQSMBdGMU1V07H5p38aq+IvPCNYVIGyWHAd+aczPeyf9LHrZuSXwctqzYLe
pNHlocdirGf+uvswk9qgURlS90Sgodt/ySPlZprDQ7qWcMdyXyTqUSIDcMP+WcNDl8IMfnXx3nhs
3bM2HhJgXDVrg8ngnPXVCPPLV6jwatVCRCpu2BkUMX4TioLAk2S90Rt19HFlo8DL4XzXEYgmANXB
qH8yWWwumExrds0qhcSkEtvOBZPuUARatfSrfZn51afkgo+x/mYi60oqlmNlvFGyzymLw/U/Z9Pc
gHZ8koT0JgWQByWYLUJaqm4FX2b2JWuect4sasfsSQyDYfhqRlPBKD/MImNjrhlk2otNYSDJ0Y2L
qKdOT5zgndlxAiJnkS6UK8tKmc07QwYyu0TYcQfQsAmG6gfWeV1BD2S7nzRDCWTkfEH5xoYlhfVp
k+Frw3hvSEKK46Cvcn+YCo8K3z2e5scUQGhAUTwYuvozEhR1l+T9LZVQeJQl/vLe69LMa+wx39kL
X2TsOjgO4GEL+I07oOlIKtXxW0nsT2T38rKkSsr+DTSoLTnYsiW25CZaydGnO/7fieWdiWUVovP8
/Xto1JbuafL9y+vSwt+/8/dsItS/+AiMgygxzJWnRkv279lEOH8xwdhIQeh4MkGskvp/ZhNYaypm
NiYTlPA6r8l/zSZoOyzKFOjs6brYOmuk/2Q2OX8DMyAtmsUI7WkR4O1cJ5tXnfGI0tQi6qrf63qP
yAe5Js0YQCTupdmT7ruByF9eZjax2L4bv2tdPXszUmhf6ycQ6OBIIfTGOPDL0QGiL8RbTd1u7PUh
cGaMvlqi5z566GL/6ra8MWe9eSgcdyqteSJ1ziPVWiMdNK2wup2pQZ7IdY2oZ4k2kx568870+Nah
uJSuAe9rLQ6tq49X13TRALEwR6G/m6YE/eHS+HCjMvjRTn/481mt/fBXC5nTBQT3pWLHZVDgWfz1
UGhX+iy3uIBuEiJimXVq/L39Mg22H5UhdsDKIAgxxIqOHKH6OSn82249Y/CNg7PHWkcxDbuz8+wQ
YodG3XXQJU0b98AUB6VmNv9ZiiGnaOGP1EEC4laBbXl2FBkJQw5N2CP3M23SVHVQJOQLNM4QpHVB
+/vPV/Ts1XY6HC9wFVwc2Yj2qRT36uZh6tONWOv6HeUZ0quy9odj6C/YmosNGZwXNkDvzZ+P+Ptl
xGWpw1qkumdq+AN+vYdhzL5JGMRxoVTGT0XDgJvlVsGfj7Jepl9HCkfhXQ3yVGWbZayD9tV5IfVj
3dBk/c5IhhkXvXLJ+vNm1nRqY2phvXNOb13F10c7u2losci7svJ+J4ZRA9oDE3oAK1CnGSIwbJqb
Nsu+/vkE9VXbcn6GAmkbAFTUI6hIfj3DOc5sMY48dlpswxWozPxDRH7WgVQClI9VlOHDu3dw+XlN
bsrvdqeKY20Z+z5qq93Qu0PQT5jV2tGpv02ToRxm23Q3etg1D2scHikUkadlzfLOxKS9cf+hpzqU
ny3Irb+NOCGpyVQQe3eQo8xsYypjhgh+soaAULU1yJnwspo8ct/g6gU6oubP6uJAdtJEfY05GBxQ
Hbk3dLr+fuv/2wfcevOrMT+vTzhwwXO5Vurm6BDIDkDbEkPviS0fURjxJ8LuAtlE8omceXJ6RpvI
pwoB75GwyfaShv6Q+cXUYVGCsoCojxgKSNMbg+6yH5aCvbYezay79PZatxflsLAB91Es4yJyrJrS
FGSrntbyh44oGM+lS+21puJsDUNPMMC2grXOdOyyVlLizVk0hZaLH8m6iM3sqR8Fe11zNjazsUAL
MXpg7Up3U7nOsm8SbL+zSYljAs1wqRKg8FFpm2GXlpi5iPF+yWbjvoNlDLc9QrsNi+KGTy63fx6t
vz8gUCJZGPDUgzT4De5HXoXVW6zudomMr5WsjxGjqQctmR77JayDvifY8P9xRPqW6InXTYh79ni4
7TQQ3pJ1uzYMQdibAd7bb25pXrYGKgz6i89/Pt7vb0Hs7cw2wGJXvN95z0JG7lByb7pdOudsCwYo
IREs/kDo7ez/+VC/D1OBi9DWcWMALjTOCRFRbw3piORx54rBwl3SaIdq7J13LuCbR4EDwTIFRQLX
8Nf5hfxlpejIfN8pgLehKDmuskcFIW7/fDLnwlneQJwNXkW4iOgWefv9ehyoMouGWELuJrAaPgKb
dGtPBQpQWVZ0DqXDkoKBT10DtZT4SMN6V5lZ8t60tIrYfp1OkRRDE7BAHeBkMs9eS01TEaw2OCR7
YlSjiu3mWyQj3dYcu0RQeV3MA1J3N2jV6kdejc591qXjLrLU4apYFuOINCl85w7ob34nRIwCmavL
mvXstRKZigKs35A7MPjlQW2twFV75AG45K5DbFde7PT1pxzNhJdDML/pV6a4TbHOd0VZUS7Nf+Ta
NFxnYvKXZfyM90T3mqSrH+ayT4BZJdbeiuLxWM75NVa29xYXb5+AC0XFYEnP83+mzyRR0S1mMXJR
4/k+ap16249m9BQzi3l146R+CBPTKxy7443VFkcUOF9E4jzK1nYPfR2GHgkgQ4BQw72rFqd6FOby
YwFacDQExWWEDTMNoFThXdHlWxRM9TvLI2297b8Ni1dncDY6x45Ml6ia5W5W0ugI+rQ8dhawOLb8
fpe0TPI9qOU0VQ9GRUtC1pgF//yAGG+OAspoIGGIJ4fL+usDImbmEqSVck3W6sgMguH0lWXVrWNK
AMqu+r3Kh+kjtJz4GyLfrh8ij4DO2CfRk55PJLe6Kiu/tdF4jIibCohMfe3FHHA3YcInKjXSfsyl
pjFVOjgCs8BS08q3FfcjUL92rw2WeqlYWr5fquoLPbAHe+ZAhMCtpA1XWu9c89+XbiSxqBBCWCHY
JF6fXXILIDHhP0wITZp/LEPS/tLcVxb8j7QVjHfWiW9M2zZLbnaepsMHq2c7CknALoVlTe7qqHxx
UUjz1qY9ZSJOe+dI6yedjSSOtOrbTUoi6vnCnpSUnsASi5HURo8kjkUQSBfQShAvSWCcM3Qiqq2I
Y2hr7wWHv/H2tVVTx5qAMwFC4dlJdhEW8zBVgYA78yfk2beT09xD7HrJne4rW177nRfUec1undNh
zeg0C8g6sOzzOZ30JzklCUOWbXh53xuse+bQ8OcypmtHniiypEdwfJMfzTWLG5Pm0SCjFj/18s7T
8+ZgAvDOmwUs+W9SgqTvBiseeH5hIna+Wjv2xkRXulGSKvKsOH3588P6xksT0gCaCoqEMJTPZ2yb
sOmo6Cdu8tzSfay10Ft6Eb+zR3zz+mpUMhhJXF5TnE0JqdSiSkPiv2OP3HpimMiDKomOsEOc3yMS
YS9CBucrc5PjjIrA6mBXRIyqXCxk2LzzvP6+KUf7z66QTTlmGuv8eR3n3sLLlfFlBlo8CNLRAbUL
+aFz5EUFCWy1LModiFR9U2W9+s5jda6hP401VkNcbNbt+IPOpouOQETdAJa6mzUz/lo7rWLRHo66
G6igFnJuuyJFlzhHFWLkvGIVB7vJLR8yPvnZQInijPbzPF4NsUEnS++6XvOI0Jbf/zwy3pho6J7b
kK1VzBnOOVgrVkQyW6Xd7OwpbLe9iW7OlI0bsJZP3rkkbxwKdY/puPgL8Dad136SVJN1g5Bw1y1h
8WIas3O3lHFBbqCt/j9Oa4Vn0xpYS2q/zWr1ClSthdnsgD60d4QI29tqdsKLtO2oIv6r0Hj7c6Z8
7Wl6YxLjSJRFWCJilTivVOgLTsqq50iJoUZ+2JX1AxQkPeDthr5/KiiSQ6J+Z/p481KyvzZpZ2km
rqpf371RpJKGHFvNDg0oIg9rgrSZFrrfqrp851AYIX9/Q7DSUAmCwEmDhuJsJAti/Ppo0RgiZgtj
28bcjGknNsfFR+Ba5p7dSt23WZMD3jWGUdmyc+ynYJkco4B5YPFwJQY1xkMo5/yDDk0i9sG3CmK5
c3IpcUY28RdMwMpVZghLIgPJ6QzLcnVXl5ySgcSooq3iDtaobUfMRfOFpcTuLkGXugTYYEhYjLJY
e7R7HYV4bk6Wvk21YrIDmBSx/uwSrFn8sFOKJdGmZgcTX0wx+dRrelMbP8m80uZDTuIaudSJVpiB
otbasViQFu5knw3y2ipovl6Z5PeFd7ZEIL3l/5URFSsB08hjTDcr/RKVb3QlnHJ19BIAmm57q8kf
BnJ1cZGWSrUHYovlbY5anUjMOPkAw94g3a7HK3PAPhshbumrKluplnMUFDV+g8t0YDuJ8Mqt6UdI
ObqZj9p0nggCQ7t/USiIHqk7FLXu14W1Lq4S6DBfHCSiRFjAEPYWQXv3obaQS8PSkul8O4bO8ECM
btsFgJdd516tCkGOK+in/sAidto2YnITxAAR7hBSPJbFAxnt7ko0YFWQh2v5T1V0+kaNtMQTWUy5
N+VFZXiSxGENjEJtoWTo76jzbvvBqj+Sepo/54pQ77vSxkkDlwxKdZoHRuPe9Pm8LRu5nRDm3BM5
vxnMGLk7+vWdbmajn7lZsY364WgM84jWRn5JMxsrfK/DdUonY4t8/btpKGNAz4nWvNk6OxscQ+Ca
ib0zIWciVSKrMC3d6ELiyf3qdOhOMYAgA3GGL0tjW/vBWMFd07wB//oBW2cAc7y5tdyiDYgAT26J
Flk8TOrahSjy+AoTCqQHB1CUBGQ+LYa1sxTtLknw0dEZDA+ha2belGY9iwrpeDlvCV9KZ7kjEurQ
dGa3SRait5Ilu8moLk2j2R6zadJ9SNdEinctCFySVXFqgskYjRgycSJuQ2HeIwyfAm0U8RZJBGgE
pev9UIdturB0vSfSuf6MokW9LGMHkVjX2P6kdu2LrTQlFE0sZIKC9c6pKuvQ5mhonTKcDoaa6AcJ
bzigSHHU8VICw9VAjs3PBRL0Z3Dte8cyH5J+fsYGQDNRJZOu7cPngjzYliewEIehd3CDKw02B0t5
JB0mPMrQSHw7qgSyJVPhPjTLxkxd0vjYN9wnrTLcNlEr7mVPo3E05CUZrg7UgJVwoZQ/ZAOuXBhd
sk9kgcunEMOLKbseO85IdKyfDUm3zLi0mhKzK61EtcVfUCVu95hVIl42OoPnIwR/Y/Kdhn0EL1Mm
iZR+46eaa3/djIyydEYfJjLtoPYRINiqqwhAXMQF/1EFEw9EEFq6NctLqMbRKD+RFOtI8lv10Bwz
f8FW9knRjK2awnrdKGjk652j6NW3yQELtjeyXO/9QrQkoc4Vve1LRbERwmSOaKNNPg+WcqQ8q0qK
tA0Wh5YrBfmkzP1FFMNjTFX/Vs9T2GlFmSWHMQVhZ+EtutZGXWyRpI6EqzUU4+JEql9tNWQ9SX23
DpxFzS9qXrLfOikiG9UP8ZPpaCXG5TRJ+8EcsvDFpbjfw+qAVb45iUqXWUxP9JmKl7Zu0UjOhdQ+
Y/ZofbZo1o1b6vUn3CfAymM57zpWLI8CzMinQfI5s5LjlOj05rhU7KeTidwInJLyI1U42iCpjJfV
nsdIQBDVPMd4yL41tZlts0lpnp2GCMmU1J78ALUp2yYozD9aFWYUPFzj6IOPLTq/XyQPR64rFnJ7
5HWRbVteyoLrgOkC9AglZGC+ndtuM/ZNxZ5QYn6+I4T0QxOOq83HSjSxcaNVeFKpJmK3gtYg0J04
X8egMh6BEsUPZCDlm8ppe4xqXE7lA7IdTtFZXcwXkb7wVe1s+DBABB+vojCMbhIBKahSUTpWSDsv
zZhYFMwDyc5UE/th6HRr2bASaY52Hcc3aO7rz5Tu9IDCmXUTtTyqQVkVy3bpp2w7VpNZ7HBTRzd5
Xg+OV1ugfniIGh4q7i5F+OaYkbYEGzyuv7ZD1BK62mqPMuF6J2kGsQeDxE7EXFQFSCLBjXpzV1tt
/RXgfdkS5bzUA+z/FIw3K749CBc+VsEErLVmc6zR8F4ug6y/dnPdPg8x13VxnOZbpUUkJS89gZob
jA3hkfjsGUtfJ7+7o7RuzKVRCKKo3OhmItmJSAMb7OB3fFImwsRaHw2TjvqohcDweS3XPvnyEIdQ
OTekJcaAL0Xfh4jsiBt8rLXZukmsKnyq7TgCA95Xn+0IQSxgq4WIcvyX2mYArfPd6hHWRZ1ojnOr
hn6EKe1ipTfsYZNOT0JJmRejMNmfNLy1qkQ3vdvYC+pqixV4CXD3BgRMfmiz1eXUuRRxfFCQ4TEu
On4Aod6KyBnzzk+XGlnDwnNOGauUH2HxzC/CGeR3JzItLwzn/KC13TrKeyh89Fx06yEp4uEDAone
IWKPL5lbanYvurb+YqSx/aC4C8ikuhzjm9kuStCUBG09580y3Qpb9h/Uesruk/V268BrLi0UlPeN
OXCgTCH3wHFWR5UCacaUXDW41fOtSvDCi7pUyU6ZcCVtKNqH99iozEOjxgg+jZFPrJbsniX79OSq
dGSWEbvYkWAAGQdKEc8vTk2Zzwt7GIgb6i2y3cA6GUvPVirE3Wa6FPDXFDu8N2O2XJu6l818KIbB
jjl3RtKiNC1Tr20y0piz4ps8SyvNK7SlulWMlCLuMOfca1WKeDjYRiVKz5XdSyUU9kzwqwl0LUYw
11WqfTCjNUdjlNoPFOJ4fHn0mjtmi+Wl0tO69Wy9nDPE1Fb/Qxc4IrlnDmO/rrksNm9yuVPHTGs3
6Iogs+m5cu92KrOZYw8/plo0d11YUvhv9Pq6G2ZyOuAK3WmdiG5Cu0l2nYuM9BQfwzy22lTEGnsE
X/NjkySwsVpFSOb4KlvBWjjxXlhRO1fsicNtDZyeSQykCXXTzuhpCBvi8yJFdx0WdbQb8pwgCbvg
1vDavDSQDQOQdKLk1jZlvcXTLp/aesA5hkCPDAv+StZ17YdDbXy13IjgyRofXG3i79ONCfjSYNg7
jeu1oaNp+hnarHqDUXa+1wqii1iEkCgLdPWDnkcmlKfqgSC0K4g+a+qLmrCXaVt/xKZ73VD/ITZz
OKZF3XLYzL5R/5e981qO3NjS9RNBAW9uC+WLtti0Nwh2k4RNJHwCePrzgeo9I7H3kUYzt/umpQip
C6gCMnOtf/1GoXNDw8m+Yc2M1/VUuxzRFFyXkxPduUTpHIIx7bFmTsWMtw/Dxprco4OTdsdhmgoM
5vvhUo9Vc4HDXAk5Ga4QpT4lIHEgJKDErwHGmYfcK8dzjgPZGwHKxzrVDbY0HB9mq603pWvAJu7s
E2kq9iP1NlGq+ii/B2qZM0m8WkGWD3UkPaZlCQXpkMnp0R9VfNbLRG097KxdWdTrQOEvs0ph8JNL
/Ar+J55z4ZE+7Ul+JJOkCjZ6OpzQmyY7WQLZ20Ou6daK2GfsKIQN2RY930lEWObZOLvc8i8eoHyk
fetrzWWrC+Jz33KR3om8mx7Z1wpgGh4RPqGvQRq4D4h5i32aeg8j0Xo74NKEOpBSjgTYSa4kFviX
qQ9wIw3zEFmz8R0HdLUlPkjfYVM1r/20t9ZqYDG2VYJRaQ5UGE+Te6K4sB8z2yFFdpRblhMbsCRo
ZRW7mP4HeIl+DHlvPo5kfFwFIphhLQj7GyHqGUlBgb112Lv4am3xYDiedzsNPCWHSKF661EXrpqu
wckCC7z3mVGTGVZxl17VGa8BBlIxQS1jialiVWF4aIusDUcosoiPUU7PJOD2nktBb8fZK0a7kNSh
znU4x2Urx9Yu5IQ34aybjx1C4y1LkWTTGYo8Uz0KMq+/ErYT3SO1o8ywB5x9PB0Fjt+lZ19v5nUu
LP/UTukSx51sEqfIV7nVONeiciTpLyowGFoU82Ga5HDpOhrHjsA4iQXnlpg4jRkCYytBNIP7OOuu
KWlLCzLp4TtLNVwSs5s9CdLodo4BAA+0Jjmx5gpIo081wpYiq76YALMXycKQ4kbX4GQY4CB4djz7
2GTeuI+GLhz8Nr8ktFCe2hIOXGtLnO0Z8CA6aTvyDrNp5bbZ3iCA4ClgZkqf89rIcpFiO3NYYye8
+EQkyB6GznhC/NocpOl9N2b3PWpk/ULFWrwURB0fMhhy94RgaFtr6ONN5/XidnKpWAoikRl6B92S
6IBwn3Jo3KO3HUg8sKSy14Ont97eyw0EvaXtymtNxYhjy8mT18A3ELdNP8M/ui8KNiFpONmLEFl5
a9a+uMUWi+yKdGIDzRLVvRWtqeMTliVvBDjPaCc0PrCGBXB0mkzewQv21VNDxcNzS2lyEA4WnBKa
ax2KijSQORirZ05LsLOZPKoe0J//JKOU2I0ypzPNRWIf4yX+SeR4sLR9C4jQTr34yAlpSkhK76IX
vc2M7/mnYlHaaHzbeoxecMGjCbejVAvCao7aN82pNIG8ZQi8zZw75V1Rj2wMbTIqufXibpBbO1Ag
GmRT8nokZr8oL0pU/onbo/MOYhm9OIbD3wmqkVgRLwtIm7dLndeotKYuXw8td4lyFbrUuoSl5dHE
jFw0I+ChPaWz09E36uVgJKGqVBpvKV755FnD2+1gK+DHdWIHk7YjLZgSoGNCiq3OKIKLLNFtQhga
rDzDIsLPHK8KjrqwGPvoZWgG0oTjnoBpmPKO+DD7nqv2tYV3jbKt4OX3H9MZtJhAc8aTCCVaHWaa
R+CeXNFPyJ0VOHFo1bhlhGBB/PS4KZR3DvyxclekGXAPzIKUBjMf8fw2QIGuzdoZjW3nIK2amk7e
OQpGBY+QeWuooprvl3sOeEhT6Xl2amExDDsxQfy4RFEyfAwu2OiqN/EUuXQ1g+TvaTBxRMUDADds
7zb3ghr9FDGF39CvtBMkUxv7BLvnS+/NQeceqcq567SMeHjuNJYa8z/pFHhVpKxdsP+EpDYCqkn6
0AgAZJMw27eU7iVdcbOLJezQvqfYSxS7oG+QnfeBSDPE4Cne5AXxH9S7PM55X4L/HRU+Plihyo6K
zknsKjvobgOI0jBbQaBTpwSvs6ZouDmEOb9CMi8W53UUgLiKzDgOXSeDpeOFRAlZ4NFJVD3cwHsj
w3G+LqR+ZCbd7JXokYDF/oiIIE8f5jlR98pEWfCJd/6Hg/o3HNRlQAUy+l/Q8C/s9svXtn39kfTt
e9e1f2Si/vybP5mobvAbnnYuBHaQaarqxdz5X7x2azF3RqwK9QACEgvqv5iotvmbv8g0PpWnpGEs
HM2fvHbb+A1CHpQLSsmfbPh/wGv/gizz0QbMNHJMjIUIh1fXn5HlwJpcjQA7EJe0+ED7H+w0spig
Yuvqb4Dlf3clE84kRlRMpn6ZpxInWdrzaHAlcyYSUK9eqlKOmJkk/e+v7P+fQPVnAPvzO3ENFGIM
U6GdLnfyB9Jd3CGFxxmy2sMb6Wlk9OuWqJqVW88Pf3jg/2YW8G++km/5TJwcLqdzrT9faMCfMJDN
XO0JSvvAHeEj0tKPjH/+by7jLEponvgvzwgy1EwAEbVrpJExFSw9c8sJGeYU3P/8p+NdJfvZw2AJ
NszXQUNFfLpM+EZDJJqLUcdSN5Kmf9GUfzeiXD7pD3Po5SH5cI+xBYNt/evs0BuovGi4q32iVL5C
EHbG83+JhHrAAPXvlEdfht6/XwzpBOIxqNu/cGY1w5GsTVntg3rR77WE2WR+HS3elq+6z2ASZNxa
GRPh0f/80cFFZibFrMiFIPnnNwTrr94skrLaV3Uq7zg7UFcFWv6gZfzbX19qedl++UHhR7ErIJxn
Vf/5UnOf9VMqRbXXkC3vRV9Nm8zUo7u/vsq/e+UXOc2/rvKFSoPbMUq3HkNqLRgd3J3Gh0Go8viZ
u/1/u9KXn05R08kB9fQ+KXqO5zF7/cQX/wfLS//1Sy2yI+ZrjLyWtOMvb72MhOMLSVBENaDgq/QB
QdpUdRSetphQ9OgYoQeNsa0Dx9nrlP3rrMBd0art8jjUyHKAdzAQ8UeUJBTq6oeXpFRNWWQdEDUZ
20WE+YkcMFYbLismNaummpcgukDWK1nxv+A8JDZ6jpSz58TYe2NNpd4E5mPu0VoTBUP9JgZoRmJ0
9hEgM6hiGewI0PTXuTdi/kS5SzWXl6O/HvANP3RdUm6A/ctNZ3rlXadl9lEPZvUDCkiwMzpansE1
uEpmyxPkTcSRiecncgNPU/+e5QkoT8v9MPSxXwXeGyDvHSr7IK6ugULlultSBDD2jqJsZfQFVWWN
UhdcES1+rUd4s9SAJ1pDPCosPmIgBRuXyLwOUS0O+LRz+SqJ03JDjFQflt5SJOJyS3+EVOho04vs
iJiUJwNF0doXNBN+QLdLvoD5GCdQDsfYyF5iXxYPtOqEz7RW9YxDvIn9Ox+08pRRPVcC4zXuiUiw
VeJVQRda1sRap0ikutPspnhole+cfK0Vt5qWdi8RP80pyerq2u2zD+To+O9krvko/PQDp9zornPx
Z1LL1pgQnHuaCpMBXlPotEeITkghxKF+PGdjah/Y0TvkvqAmQ0wjRxlAM8JooDym8eKNbJP9eRVb
VXCduRB/4DrhkygZu2GN7pSYdytU9p+vfdHG9hF8wL8g1Kfc4JrM1yQ9NkTFOiF8quJv/mzylWLy
CnDRBsYQ+CCuI8gl+DTRttClzY1b7NLS1Cuc/oYqWLuMm56SqMJihsEyxkulzLGOcXXGkBoBAo++
VjrfSP+jWfASeeQ7Thtof9FK1/16b5P38iAhhX+zSsn74zS6gyOB7QzweJOEavuzK2kweWI8YfII
OiIbHLyUKlpHQt+0ELc4LDBronIqG3VaCMks2MwTyunOqggQcgoMdB46ILdh1/tl9hooU9viMkMD
74FK4+wwMCVdAoEVHj9PjMfynVP18PDQyZNvkFWWM2/mjAzmVdPGql+5uON/nwPMeMyZtYXhNf0P
Bpzt/eB11XMMdHL6DJ0Uo+Rmm16zjvCa0mltQ46GjM6TcBJcuGtUuscxiksGaJhd5E32YcIHRD3u
WgCqs7E1YjFBf2GktU6Em+CAGoybPi4CSHQ8oR44lj+WiCS/IVOJvJ27bEC1tk6qMXkvq8DZl7nL
DMlN3PkCptsTDc6ws4SkbwmQB21mzHuOyk4/2gjf7BrvoZBp9S5o4veubzxSlMa7sjb3nRy+98mU
HkXpoucjP+HEUejdJj2LErhu3OhGMVwOcMA3cc46t0m6WZk4bj/6RjWf8KvbitkrwhjLri4kTKoF
XEkZhhKCxEvNrjjeJAWR12WfBdcWReW21lj1OaNeUq0qGG0Mojcznmp7ocgVMZZzt7L53uDTr/RM
/jWKfmJCx9a/hcNjXMlYYTFkR9Zx7HmjcjZU1HsRlswFmOdQ8vXJAWIZCcxSrruyVz9arQE5iAki
CSGl+7eGy9jC1otXx2GjbBr2DzfRIKKkI3PBBk505OH5uHIIWr6NZN5cGCCg9MdLpdUHJFYUGCqs
s4lcJ2H20BEVl8bQs2E66Xd4YBrqR+KUTJKIEIuDVucNpk3DDPraqhgqJsqiW8fk7rolAQpdpSlP
hQFBdq3qBPKrMGCBe/w6KInwM3J7AxtYdl0cN5+73DfedcVuRXpCEdJgGld5BNiWOWO8HSZYEJ6i
klhpWudcZSDCLeh8OMjFlGRBaetOjuEwu/Ie3/XgevZI5cVXDDmPtvgH8oTBt3RiTIm2KL8NVRyF
vluW8EvBidqevUcjeZ1ZDYs+H8hYGHDsxxnfWYY2Q3plReA6gdF3p0Gjnc5lf+2TULEn2whqP57t
OxHE2iVA9LWVWsQjZBnilzHpLqNsfkx1Sz36Ocpzn3DvHXgAllpBOm/KpBbXldZEN0VO5kcj1qmV
YEATxaHdpfes54dm0OO96UtMYGJRh51uVdfEb5pM7ybM5137u+YwrzE9Dr084DTU0qR4qEEN4GWw
4+jCN74BLldYYvBIyd5dZpefwPvMM9jSexGg5I4Ymft2GTKwAEwgeN5udmWCPMVIgNnxkQObnIqC
zYzsWrwxBaGQIjRiPT+UqtaDlV/hO1XmDcllWLnNzaqorFSsLIxM9JUTqVqsKmHet8IUR1Vb4igx
nKhC6ff10Sraft0bYkKaF9VY77inSZmjmDl8yNK9dAX2JufaVKlCaZsl2s5OB5JuQCwsUrlNEQ3+
0R56Wa4it4caHVKLo1NbzUHjfbRTBoJIDr14rxx3sSmNvcPoe1giqE97BKt29E39u2kCVNgJz5am
625K18MrLLP7oA8ZMWebrkoaG6v/nsEre0/74uc4S4dyLO5UZpEfXRGBS4WA2zrjZm8ajiUxHuu0
0r9jG7mvsP2HEWcJdMhasjVd1hcbx3CLEhhDWqvUsnXniZGz2pwgcvYmXjBZOy0E5G5v1ni9jHX0
SkBYvvEUHiCmLpnIerXxJDoTAwzOaGM1xrg0gLn0WEsW1nzFco1/xIVn9Ngh4TRReBg4ZYWmHdLR
0X2APsH+xnSGTT+mOqFbsplSkNDurCu+8D7vFcCYPznD7q/L3q+kShtLLNhylPAws5DDLS7if+xe
23mObTz2in3NAbp2TYDnLu4BCf2GOqGjtLyaiGNlDjpTV+RBI08seOfEpAfwHX/av+k+vxDefr+f
JcrRA6Gg2f3S5HoxoiGCSYt9I4yHXp9OTc6eqrz0tSz6czRxzP31L/BLZwhrUKc1hHlNPR78woW2
B0fEqiJyqKYIK6M+4oAiA7osE3nSGHf9jZrzK3Vz+YYGvM1F2xugMfnqFFEu8ca2mxdsKDUBguwS
kplfCW0ma8Rrp8kA8XhCPej46ubz2MHeg3joxISelhgFCibkoK9yRtA0tpzrf/17fIoE/9TZcX+O
gdAUxZIOkvSlPanGVGq+3ef7RAAv9sDHH2RQsaZUR+aRWMU2xTY4PAspyYzuaiCsj0Bh7rgyKLRT
vgSlTEmwFsj/ZNJ5tumSPl1AmT3ZZhpclORYojcmyqAblsTnro+cfQxDZWeNNK4bm3zyOwuP91dk
QNgBBvyx8zWD4VCEAm4V4U/7oKdp9vJ5KpYlfhyhmrE++Zvf4qsQ4vNZOVSU0LGQcP8ivYXEE8GH
aBeJGEHjDimYq26ESgDB4AmVmbbXKBtXzMLNrdNgGQPF4u+MqL/22QGabVRCPBQE4ciS/rw+u8lV
boXd6T6g34YBFksSqtTfbQO/IBZcBaAC3rpnwzP9+sz7tB8it5TpnjE6blcxG1dJNHhYQ8HD0SbH
pmXKaB4SckCe/vp9M7+ITfiNKVGQWuGGimbG/toOT0Zuk/Gpkr3dYt26L2wZXGhRxHygpzRuYW5O
14HmBA/Yrj8Qw8GovnIUmW0DKDvZTQlRLXEDyF0XPUagcYc/lo0N4576mxmFLFvmQEbUHbSopXH9
vPv/4NV/g1cbC7b6hwf9C169e5dN/GcDlp9/5789E9jHAf8YGhmQ+S3eyX95Jji/kcIGlc4D6Fz0
9fynf3kmAKb8RKYt/TfeGhtvBCS1xpIw+A+AafbeLwuNzR9/xQCIHBEOQtgFtfkDjBuYErtg6Rd7
y4+fVZ6MFFzMzUC/ngjAvWtIjikXnqIvjCeiMheYZdpSrxy7hdMIC8U8WCTuHdqF8VhipX4IFhYk
3ilEvy7MyG4Imo8pQrUvQT7WcmFQaguXEgmUftY++ZUL09Iq4IFWfppuI61c+jfvTIChf6PmdJ37
nTiVlGB8Wr9QnOp602omMUsLuxMSZlgP4prKlBjYhQGaQQVtFk6o00YOZYryQmNS/Td24TyMFxZp
svBJbYilamGYtl386NqCcNKFfeotPNRuYaRmCzdVX1iqhttCDlyYq1BPNjZU1h5Ka79wW6eF5Sqg
u0rcmmkiBoUPPVzYdGHF5gs/1lqYslVRM9Je2LPNwqNVC6NW2bD6SMl76xa2rb3wbtOFgQtq82oO
cHKhlR6ZbOLrm9LdZgtzd+7KeMNTXamF1Sug93bQfKmsr6OF99tr9bivLDikI537OVj4wd0AUxgd
6VYE6nY2OnHO2fMv0sJv+lVG2ZmD3xeXTWXFamP6A1Oxss6fehhOtwjL7IPVagukU3LqVvHQ3NWW
Ft3hCMXBlk8zWgvhfLY3NVOyKr1qZKGeooDxHiBx8DAKKyfhSPYQDSUszWQIMDFWWCcSGeHfegs0
XRYWO25hDs6+s/zq2UszJqqZNxQPZV5iF1nATNfNAhvo8nNCbRTgQbFeNReQG/01nrYGP15g9gb8
qAW7Nyu6kHaBzWapl0eSBWBV1H7p1STc5VQghiRLAtQLcAmC/tZUXvbimczD159oAxqH6OHTWN63
6LBHAbRMWKNxZbmjPNnLxBJ6RvZSVcwjVoHhMWJNc+o0AeqwoVcab6hbMUzE7rpc9bE9YtxMcvSs
wMVxwwencbArWDe1T5iGbhUPE7TM703vWQcNE/ssjDF+2iPg5/9JhvGGHxDkZpyAjihujW9wGwFG
Oj4Sjd/Ur/Uynm7MmFfT6THL3DvgNYs4PZ7OoHnco5A6rB+3hxGBy1EeWhPPgUROPtDA8KImaJtm
fxoox8dOVM8J62+XMitZJPuAjNGYgqZ6SVc8UPJQIGMi+oYVPyhDb1Xvzgj/Kepldf15ZxluEv52
6A0+vgAOvo3nBex0GuBMK0r8W3tcqJxaJz6KhVhQOmX/rc1sFUoXJ2EKKr445TYji97p7r1R8D8W
SyCyM7CJrLGVmDZ60NIDKzt7+XzTMqfjajPy7J5WiHI9HUEYSIuT16oCKwMJzeDkQgh8gF5gPqpy
4d13wvZuyTCzDzIH4TLgIABiwKIx496zgat5qH0PCo1xJU/NxIBwWxAQ8fbZJpS6dK99w51OHLfm
OdIz/6xqTWwS3kiC1AInegnMpZh3BGc2nHA+aAAUaryJKIAiTrS7z6J2dmFpEMQW7GTRBZvPpyWU
kHdpPAEatnlUdqGBa0AoscPCcdF2Loy6tSNsOotkgAzOx/cKIZZXjLz1M3+gWXj2oaiGZi3TsM3m
q7ZMroZ6uum19hsItlwNjnwpMTePhTuFgX9pdj08tPgmGfR8VXTJXmTNh6OCU2BJoEUYHKXpncfW
gu2S7IBpH+KmddeOPvoXLoR0yM4OlbwGrDXJ0DdLee44x4AJLHxAjNRwz0zr71sjM67cgT08B6Na
u15lhYaHWj8V01VK1roaM/Km5dEqvejG6LTx2hhN/K5ljLpA+W6yc2WOt2gw2BsCkCABooPaDwPW
mR0wZAImbryVMdBMbb7X5SBPdZJWp2zu201pCuOALcSPxuj2pe/cwmQFWRl6Cx5FHD1rsfkEVPZj
6rFGmUuCHoqh6FBvlhhXCGtaQ/SC9oSh+hBWrsvMybLtEG/X+U0MDvQC9CKLTm7LeOOuzPrqGHj5
Dt1yEjrOzANOXWM71vRcmZpyegLj3p0gmUCyOOTjJA6YyVt7xSa81v2+2tA6AQYHPfSpudqS/v5c
6z0Kl1LqF0QjeceGFx+2vauvnSF61g3QGvxHV70xfVhTda5S33tPTTibNoDJiwfJdG3k+bcOAf4r
QYPWhrWOJ75VY/DflxDmIWYfybSw69Uwz+wH1lDsY7JUIVsQvxUymDCBUWvRviVTFxGb7k9XiH8U
pkMx0oGw7EwiUsu56TfzYJYX0nCvCvb8W14rIkrdyLixCNHcKGB6nN56LdvnZV6t7Zbw39Ywq/fW
AWbA8PUwCZlj4F+99oUkKtRvg3VmDE96hJesLjntA7gvGBf0P7ASeq4Ta6dPdXTPXAIvGCsfgB3h
GEqAj0tA8/sIt47QZRnCBCrjJ0Ip2rBsrXWHvO4CP+N4Q5Hgv9meM5w9OEH3+VQvNYQXLCocdzqq
LlIwaM3IH1FeZvfZMmKxW1u8t5GXvcPvLI5kx3tEq7TRWg4aFDrXVtu85e/GgriBudOvvCiTtwSK
IItNaiora1EyVo1/VQ2Vein1qXhRzPevXFJsQ4cKa9W46bwuWEXs5F0K2zkpnZqmWPgBaHsWXwxQ
+41ja0bGyNBkxgE7qPutH9dCZ0nED507ateu0fhhbkHw5SGSFho1sbYZ8qy/QBts88aUeHnK2qkI
r5oV2O/YyysJv+Foo0vbRMQvYC9dRw8B3gJn+JBptpnbuiwhdpfaVRf7zoFKId8Zuqw36Ug2DKi/
tDdJM36UwjSvDRF396pJ1Z78ovrRBT8FGZqIrp4DuFiewiPVrghO9uZDLqjCYD1rR12ygVWGWe8l
uuqwaroMbcIUodMwfG6rQLZnF9+9Fme5tonUde5q+mUTlQ0OobLZ1SZy5F7lUUjNcDmiIsNwYQfs
Am/Ln5+zppEgEeWA4ErVTTgbubFKE4KAha2DszW5vZvlfDmmybRrgDFXZh8tIRvtcDPn1Hj5IFtO
rsG/nhTqtDprFfqaXHtmWneFa3j7DphDAeJO3Tao3HjbF1G10kAYoECm6bpvZpY4JjAL5/7MCSqv
GdZBcacBXrW6ch6satyNaozXrTXfTbS0V2NqYoLt+9kORf+OEGVicI1mIwcZv9fjtLM6jryhlsVm
SLN+M+rjeEwHo2XU1kYHzJsv0rg+25HjrIlayw7T7I6nKGO6AhVfS4g3hoZ8DnJ2V+Pk9dgEL75U
Ccj6Lhcqi28tN6vXLGE6WCQoyh4w59a0mCMhrnXYWYEeT4xoVTGNh5H6d75wKFUI4IpF7mymNhvW
o1+Z0FJpTghg7AJngC3qpqh1CQhPph8JGbmDvXItCBJMNMQj3K9bTQ+GrSjBRgHx1B2D2nljTHN7
FWeO3GaDY19ChHuqZyvdzJV7TgOpkSnddecElc26IDz2uvYq53s7yinMzHL+brRGd6mEp21TY3hv
4gnxiGMOl/4wWGvPh1hK+KlaqGbtDcRE8wKCYH2OKVU2ZgRFeNK8F6zZolWNe++r6uIJ9n5jY3FO
1KXQUncVZ7pOLGYLzj2kI/kOfsJRWRX4D5G+q/tYmWtEKBP3fpotCm2QpjcPXHJl14I8cSMPC2n/
SLDKhkOeBscpnt1ykxlL0U/2Q/ddh9z65uVOdqFU2VLHt/beclPEaFlwp2MCpeNTP8zaMmHOD/Mc
4Qw7z/Z0YaMWuyWiYn4sGr24bBPxgwY0JoII4BfSXbdwCssIuK5MftRCcOprtXjzBnIOYRZ1HZk1
6bBtDL15pnxxNyZM+TMheHNIDXS20sy5xkk7bleGWVhH3Q6Ii55mVlpfqge3V/2prjCNnovBxyBp
6orrvKw9Eqp8K/mOgFEnLyZLGY0ZCUeBDrD+KceU1AFF4L9h1snGMcSOcYYb7z92eI88z5bAdDJB
NASd3LKZSJXeEu2jq/JbucjPnEWIFi2StJaNkYii+ZAucrVqEa4xlc2vUnCwZ2ORtbn1onBzwFwQ
QWQKk0xf8grFFCXZpxquXIRxkEwXkVz3UzNH9bxI6MbfBXXWIq6D1Th8MKcSe2+R3jUIXfYjarx8
keW1i0APFvhF3vQMLGLEe67Qh5s4QdBHUDLM60XkNy9yPydG+NcsEsBsEQNyY/c0ftHaCxK51TIk
g8WnevA/qM//JNEUeb1h/RXqc3h7TeQf2Yk//8ZPzMcwsLzEiRIvSoh5rrtMG35iPjAWIRpieIt9
nev/wSXTDnDJ1GnkTBfePdZMgEH/zU0EtAzcBT4EncWw9x9BQPaX2QO8Onw4ua0lBdcmWPELpyk3
orp3vMi9gkerHWJC3OsT+cxsgaSATohlllim3KLZxFq4uJvTygm+42r4nuDRcmd7ueWEhrS+Yao7
wqTR0hMczRE+LRnkEcor1xeoEtpArjVqvu6MnCEmDylWqr7XyzrSVow5C0uc8iBtd1TwWXblYdNJ
y1QX/hbJVHkQ0YRgPeuZ/k1GvC5FYZOH5ztblOVkAmRBf5vDO2lWma6ii4Jy8aLtCU2b3KE+mkGj
3sjferFFR2XH/JgQLent9CqtXhqR6yG1jYtIqn21mgy6A9JUmgzPbJLTPCXjXq+kzdDM167KTIuQ
XXnDNtF9o4lC2EMgIogXmSEOW6ctWOYmiQPXDI/MR4JMF7PRao37GQkVaaKfJ6yuzl1fl2scNB4L
Jw3uR2ecrsdyXHKggsdx9N3NoE9hZA3i1s40KCB9Y141QjQHoF4qmCxNL8Qg1cFxk/Qy0IrXoKtp
sXBo2DgkaZxqgT1+IbXhe5t70WGKHGubl0bxTv56s/A0jPfFI7IO/baR+8BM3/vebDaoKMYnx/AV
U/YU5L+ufPLuROG/mGaPVZCXJfw28lGk4rHWuHRZV/gxJGrAaQZ3ego/xhh5So5m5QmiIVRJW4Hh
vGNgQh6IO28eMcBBN1Idljfyvh5ad4v+Bm4DCFS+B8moUyhEHgajhKeQhc35u9PRXE3YGowLryQ3
4rOdG/nNNLXzdaQSPUxmnDkTyyS1jtgCh6tYEojMs3d2ViDXF5qV3im3LS4cxP8XCcXTJZxJvMeS
SN2opm62ZduOPzrfhl+Aa20X9rlWfQSI8/GoV7axE16mLijR0v3olO1FF/lAeqOr4rcEuVtYVOig
sNYs49XUV97JAG2Qq7TzdBLMJn3lNsFcrBpIQWVYu0Owin2kh9Y44fCFMsBEUZvXnBW6l65NaFdb
ArpQ4WpCI7VDmMFpEIJ2vqtsRINUdM02UIQ31dyUV7vVsZ2n9j7mXBSrgXnQhwS72/h+EeA+j2l0
42hv7uxgYJUkyyA4ihFPNRopqeMMP8RCS7v1Mj14BJDKV0PjnaoI0JPgxASAwtG/w2Ertia9+4+8
jubjPIohCd0hcXeqoQigjVZPJKdaN1oeeTj7kGffE5sQh2WuppNUmt2FPjjz0Sd8sVoTZpZsJmwl
bpC+y81cczK7Lk5bxIyilkcuci6Q1+38QvUPqHMl+v8Sv48swvPbC+L0pFXIvBwR+IyHA74SYalY
L5rEveIwphDRNsO0IYIno7yKpk2q/Pl+GGuCVFTNOJHp8zohkWaFmDS6TPyyuXHdem1EfvMtJZXu
HFj9vimt+VpRMTBm945Oz7IGWTbHQxoJinvlyhvsQTQsA4yWaKHKn+7gZVSXoh3Mb6ZJHlqqY8Cr
uTTvvWrUwZ/SJDowtvPuxqw2w4CWwRor/ZK6kxZaqtvYrpuLKauykM1Tv2p7HjcwXxKSe2uxKdTB
OraUfphr4w2s3b2q7Lo8wCozD6KFdJAarQhRhpn58pB3Db6W6yitvmleNeGQYVrdHU3W9A4xnDwi
zZv2U0ZB7U014HdjgCLRgSShkTr5zuvHap1GbOS6OXenNOnH+7LQ7W1dlXHo+oN7qaPyANhlIwpw
lltHSCyfLakn+wlXjVAbCyz07G7SwEsc95lDcEYzHGjvBlnwq1ElVogPaf+RRZok3i+V57Z2DehK
YkURpb/Gs4g3NfHwa5N4OPxWIR6FFb4mz+YcdxeNKM4tqOgxCdwytJqmOiG67G7mki5Ajf58oxtp
cN0mDaw0hq3zxo7dZgf3mlhdCwYnYbTDuvcS+z1ekB3ljT96kLQwZ88sVlGukrBBwHaRaOAgsnLU
Y4V9R2hD1TrjxxoAT0r3Gcsn1oblVpgz+MiG03y8LJNeY8OKYTM4qf2SFwPyOo/gCSMqy92sS+NV
idgGZ53vaR+i0FSTuXcGtxIYgESImlNjhCM7k8kUFOdZNw5UD/oqaKB5b3J94gGXTE/XXjrcqiqP
H7XRwfmpxzJ+ckvYkUU7lSutjtWDHrv1MbBq7xiTQuWzg0bBnn0TSWOnX7Skpp7nub+BJLnMEnE2
QH+ehw7v3rdsgjGzONyyJNIdqTyIm+c4OQS+ds5Bj+mVG4mTvLWQhsrY36ej229jn7RQTAtEqPvR
BTKkfCfdtj8s0CiQECJYBWH0wIJKtr1g/B135EaZNIh4QkTiInYatm8Vqdck1audRp7eaR5a74fh
FcX3BtrZldM2t60lnDtMWO71yW6v8iCq/x97Z7Ydt5Ft21+5H3DhgQACCOA1+45JMklRIl8wKFFC
F+h7fP2dYNmjbN9T55x6rwc3wxbFVBIJxF57rbkYfGxasFpj3nud6raVo3pcP1F3ctzsPZmT9hgl
EKuqNF6ouGjk3ayBOlB115xi5jgWO6G8UaZdPMwL8sDjydUD/Hsk8Gu9Es8eLsQP+4g8VtB/FXFs
HPTcO5esjJOTFTs7SuCrNWAy1Af5MhqDXJlQTbZxbgcrRRXJs++F5b4jS39PoFKsx6YEb1EFPz2W
BGsU3GiPvsXMhfJwaMDOXiIph3NJrfm33m+IfDXYVcqZdK10nfkXIJznKMtzeqkS9ZQGvIRW4Avi
9RFvTOy7nrvqtozEW9AwNlAaAx6hLC4aChbJ4vGCs0B+0VXKggSKwFYadb+Hg+vvsO4Fb3U3jTAy
4/qNKYUR1u981AWrP6oh6Xbabd4GHEesIzKxCxlV02Vq1F30bnQOW4sJxK/ykvnk+zBz0lCfx/as
CoCqK1lk/VVquGywCUmNmkp/SQw3f+JQlZ7zyuNR7wgGonhIveS+KFqxB1pbXklV7zLXLvfeaNZ3
GBIABI2OsY8Sme3MyAovChzNtraSDm9FEqPUAfZ4QNAaj5HUyK5eh00sSRy2b8NbQyfDGhaFU+4Z
7+f7ki3QOnVqccLHm+/woozvnRd4ekXRLoeUtHGdVUqFZL5y2X9snGIef+S4QN5ciJA4v5v3LPSD
DS/kV9Zl1S5Bp6C6OzdqarBNb50lKb1Jc017LT3mBGaETPO7crTYx+CPAVmRVdGabPQHSXGLROM8
8Ehz2fPjlWB9kyb3nHvXbWzivSUGuDODkifoEFC5yX0AnZPTZoQJ5xDYhvnLA+K2aqleo8+XtUbh
tuEWalO94uhBO7ROHx1s7nhVzAnpJ8BZWeUWWTp+1G+QErH/jUGwVXlXNivWECkrta5Zs7NoNtWg
0aArFahvVWQuHWidWrg75iP2tp6S2SlMQKm04sdYKn0P9okbQm9ptj+ptQvyGTTUkzcGXQI4uccT
/yPusp7tZ5ZrP3tWY5Sm8hQ4Xpye29Hzi+dh6nnXiJ6OhjGt/JyT8iqpIcpQdqGF6tc51tYNCJeU
Fk264jcG3ssWLOY0/ixBg3wMPq+QM4Lzja8p3gxIJbvJ6ssjQuJYr0QPO9VsvBj7j1fdVSW/umjc
4tXmk2enU73jO8LT8hEwOiSifaycsliF5Zh/1IEp7op49I60kM18ghnmrqpzn2cgIquKrdeH1CWZ
hFnN5Rmm87BlE1Df6qUmLHGzmu1SmT2aQxSRksRfuSqioTtI3dKUETW4eyvU70JyhLGGBjtSGKcH
t9ZyS/LYOpt5Q/bZrDkCkIDfshAaN4470eGmDL6fmZYFQOtefqWKjjo5rEkI1I2gMLQyNc2zvHM3
TLS0P+l2eh2c4D5MgG6vTBIHTyzRwk2PESZYt91s3k1laK2Tlq7A2tYju1bHczvSriXmYp7CLMHZ
bRCLhkWxavBAncYsSZ5DT7evLUdPZqamv075HD5lztzsvOXNDrIo2VM9wvTlWBnc6KAfaiK/Y791
u5KK0aSpnoIgM1v6nvmlHYu1Y9rU+a0NfczIlahe6qgW3wS8iW95Eb4EmTIvkgY52ltyyspsqwQZ
kvsoQl1vnpWflU+wV5p8EwRlru6IGstHXLHvaq5Z7pTzSFOLEZkUdcNkitcxlkGoDyR+71M96a+J
yRrLS4Zg71EjE1IwKaw9o1D7BQFn+OghF61LMviEbcNywyvKd0mNeLQZ63xGzW8dNH18t6u2Atm5
gUA+fJ859XHiN2hCq4txeqjU0rGa+zq+1SG0B7Oa2STC6LC2Dc6wraUAwLFJj4/RPCcX6JfxMSMm
dSWNzgA7ulxMpvFde8X8JcLB5qxc4fKHYylUbE0nnb6m3CosrvzBXM+Jmu+NqWDLAI4X/kGvb/ly
TrKJNADIYNUiKhMwrpUixXPyXccoq4c8CQTwBiiVzJ/LQVY49cWxOVzD7lgy2TN+hakaFAlxeHrV
t6IdvOxepEljg05yGcYqwVMAsA2VsusucpG7ARW484fBrmZ4ED7bITdiFRfnvTF9bfOxHJ9nTNk8
X42Wgbd96MzGVljuO2Wpklq7ehzOvCW1B8gppIBnbTeiYE/zfzPZN5FknXidw3EfGKp61jobX/4k
//wXmcXPlqA/uQlNjx4j04ESzqkMdcf5u5uwGgfSS2K40kTgbAwfj56wen4i2dEAuheEb1Zm7/vE
OtmpsyMhs3MisfUUtULdvG0K2k57Y+/PCRih+H8wv/4tiPWP1+ZSPAGaljTW3wOVmeir3Ays4VqW
9VWVnBWDQ9xf//t34L/6Joj2UrEOxCHw9zfASdqRobcfrrEF55+/XEPvclXsPr/Nf4xo/5MRjXEW
RfBfB6ePWsc4F5u/qpKfX/SHE039xlqblLNwcKegPv7TieYLMtMQqBcYuW9xEf8lM41XDL8wxGbF
i1jUxN91SZtyMcyzS8TPBYqLu/jf0SXdTwr7nz5DJKUpB8KZhidu4b1+NnX9yZoWuzHyjWii01jh
rmE7WjgrhyX3uawUUs80CglrkOVGmVYgnha4KtpY7znsVBsGyEMtMqjiRNfc0zwrGWw1AS0SBaY5
PrKxz+ReJGoyHlM/qb9WADicNdifkP7CQANo7K2GdvOB3MtKB0wrqy4zZ8xZ8GUvfkIwatUM9Xyc
xdzKVZ5gYGaasGuKQKmLWdtDAaWvCTDKSs+ovvvJpH58GjVazwftMpt2vqIZvG1IPziWsxEITdbF
t9po0/iZezdIjDdZ390akGw71UCRJgbR05TpuCJ+wtI/PY6R2V7r0Mpui+so36qxMCDpeGPorHLH
DJn2kvKmnRKPTkgnPE/k6RDSaXGyyjo+c9vds0Ss4WkVcbFzcrw5VhOBFWkx+YvN6ACHka2yvmqf
lVxs1/pJWABA/Ui+hZCc7p1i8jcgAu2HzkrqY19MchMJ64EkVbMBfqe2xsTya6R598FWhr7a+XBz
TM60jtZgzspRRT8AG5V7SZ/PGgUrPYssg2TkjtWtr7mpUz4ch3ccO+V1iHKb19bN3cUctpVVFNeg
rLNfSe/6u55ejF3jAPBHCGtuRJR/OAFbK4ELdu0aUQXvhb9Bd/nq4/xb1SiU61I7p34oWFKC3ntK
6sa+2aM/nu1SDQ9xY8J1S6PvCb05707hDhseGmekqWnjgJ1ZuYAKeZKXxmNfjNmTrtMMxUs3V8tO
o3XLO0IZaPpY66S9GiMx+ZhP7Be2PfTBNcQmJuCLmxKu6lY4vFLSauHG7IPwefYUMVPtVWBYkrxg
0s6TBN9EWYqzTe/oaTK7D82vvw87qR8VEd5og6/Rvynwko8EDKi2r8mzskea56s0kDSTkidKCslp
PxtdfjMtrmjldu3FSqVcAparsrbljqN7c1fQ7PSKDgiu2CDmeZJJJMgOprpi2O/lpkrTYc/BPdwZ
VXeGEtCczMi96/umgh7j5vDrCi9Ze8nIuSvX5MoarkFiURAHuwAzoTu3LwZPBHwKN2DJ5i5QZ9kv
pcZVjhuiSx4iu743sJoJArobX8sbZw+9zb3yR1MqdcyS4mVaoPcsRN8yVesdnJCWkGZs0S2N+oT1
56ynDyNkzV4IWPpzZ34lUIMhaPKDQzn0xt0AAWIbdGW4SUz5ys2wubfKbNwZqOJrnYbOccJg9SIh
s4EcVQ3CZQ3thSW9mxgnxZFtBR7nFbpXte1UVu81ZkQOvqe5jS8t5a8rmohXE165PGCEwNRLZ5/M
6I9Jsu0wlPEuHZJxLTkK3bzA1o+l54RHEPgwMJnKjpSPjI/ZqOd93qaAaHlg7+d0dO9k3UNGsodj
PVGbvEGAHB4H2b5g+MGcX030F0sR5XzAikYOJh4kQ2p/Uwnm4ocpGOzsApvlmtXe96IqHMLBs/+c
cCrc0UFF5NaLg4fJ9uJ79t3vuSxRayr8RHMs3t2ydyiPqs32rSFxtTezqNzUpbbOoc4ZwS2HS9oM
9brPpOZ8F+mHidvuKhq539E4ByNK5dPb3NGq2Afcn/uOazCexunNn0ZYXnQ8Vk9VjXHKdInAeXl2
X2AQhF7rcy59CJ0A71bJTMS2RHLY005vwh5KimOZ9tD04rylsafM/VubqF9lgX4bWsSeh8jTiAqe
wIYBJ5S2UjfPioAO1qwbGZw7B7G/jF1jJ2Zomp7VZgTGwRdxc0fOHLuXSE+NkIepz1sSniaJJY9C
lh+pAQBtFckEJPMYMZTfp7VHLo5KXY8IEwLIZZS1+zjywH6y64CPSDpw6aFU9c63RsT1KZqzqVnR
d+R8b7n647WgfQUd1giUhPJYqlsF5JchgR37qbBod6qmwNi1ROPCQ1C1xwkW9D0Zfv0Ej9FWK3zb
ah9RxTqsSaNHr2C7m21vyexABC169zj1+yQ62Wbjh27lJbRrgbokS+SweaBZqi+ZdAe77/sVJmf8
Adzaf5Hg4WhO78Bw1/ZN8zCNVmVuFLSfekUHc4kLBFjkuKJRoftqBnb1XtVm/MozGQssKJ07rCvZ
fdA7/i9zjDpgtTqwbwYsoq9GqudrZlIuzoDyM8ts98PJfSfGhGNXHYC3HpsD3OGjU/THjLstuThh
TZtJ18t6MeBdRKiLvJeun5wL0pT+MBIzwXzRWeC7CZMMj0El3ReeI/62ZO+x61hxGog/BEPJG4so
PNbxOP5ImWokN6MQj1Oa90t/AgaEbIqMhzhxlxpQO6tfQdumV1uXYchV3Eq1tnwyg35XpR+yrdIb
NoInwI0e2ykuyxMLqwzLXcSHtaTL836uKCpfN0PjTSsL0nG2nSzfvCt1NLw6wzT8DLyoevMk/LXY
Zn+5Cnx0pdVYTcapFkn/AA0bFcduauOHNCcCn3DUSP9CSjzg0C/rgzKG8s0Px9xbT3PQHUvR2ljI
46RCOlFZ8rXyYilXXmG3N+K/2OqN0a7wm5X6yGcO8lJHhH1aT5IJn1cOiUHV5mvgt4Hc5rGZ0hdN
IHXfaRnfAr809yyyFG3jXY7r2JOYkuwIwdcRJBbt1FKXaWirk4had+OW0iSqSYe6hhOxUrqc15S/
yG1lYmkDXdpuQW77ciWa8lF0Tbtp2IRftNHjjFCYNjajSspjo2SdrzKd16/EwlvEwrBrxJpKhuJb
OmEA37YQvCowodX8E764fReYbJ9sy/1O3tD/oqI8ey/CptjRut7rDbf4IFtNfYpdCCA4d0QWs+Yx
Vqa682ep3nqn1rjWSjy2VuhQaD7Zk/1dDeyJ20DYLz6Gq3jlZfaIMFaz+sxJIh+gR/Gv6dyl3gHy
3XTz0qDq16MViffepzi2zJ3yjem8fXR8XHTrZLTM127mALkNzaHjWjKbboV1XXz4FXulbZC5oXHC
gxJ8w3iSf8FR6DY7O4/Gc9d0E3OlYQA6rBvW5ThXjkmYPphzF3+rcnUNp54oRtZDyDO2GB5ZLk2t
/yhbn7pbfD+b0M9YQzpEB+4hxBkrT4RqX+EkKldO3cvvdI1ZNGsUZbhkkxRruWxAXBaGLaa1aGIT
/GEYXpvWmrcDKP+jleh+P0un3cylrXedaXYXwQbQ7ersZ5RYHeT7zlWg5JGeVz0W5U3qtvWXEFfC
d1cWwa4vTAw4/DRpCC9r2d1F1pgeQ45ZeFUDB0knrkEKQMuWyUeJPSynCpe/lUakubXYw13B2uir
Dkb9jEAW7c3YMZgPgu5Ss9NBhaVg70yC2F+HJmfEbAhPHgjWZpfXVQe2yad+l2K39BtxfkCn7I3Z
AkSxg/e1LC13y1Z0PqeGKE8D9o8Lf0J9sWQc/wjmuCW90bbgkqt+F/p2fqx0aG+sdP5aTqy018IS
9XvIgubBriqWY2Zc/yN8+Z8p+X+ekslH/XdTcv5Bgvb9b0Py8jV/DMnyNyBNZHqWsJ78rLH9I63l
/YYpjxMYfVefwy4KyO9pLeBhBF0JFyuFcdH9rGz5Y0ZWvxEvpfaBM/E/Rut/Z0ZGTvlbfMsTtuBV
EODiruX9fznJjmktnqPRWOCl4wbKMhCGBGQ2rEzTgpiP+RqwRTNRNNAZ/bBOQ0tc3KjO7mY3kONa
0Jy5hQfZfygMLPcz6YQ330xgo4ZEIDGlgbvZjEXANZzP+VvmQNshSmbd4991CVoxod3hrPHmdZpk
LH8aX7tkRrwnBYjvVoOUuDf796yo+cwwWL602L9fwZ/0xnrudT4zkJTjO64ZsufQKaaZ03VIDGr0
UR6hXtBTuC3dKv0e8SkOMS1kJHInSM2YE6cYs3w1cgfQfne3xLps7i3BzFamtjxKAAvgb+va9hOa
E7zE3lf+Qram2jW62InqvS0PrJj0Uq6ptk6NtPixwH9fi9acSbRP5rqDDnCGNzH8YBOYv8JFAMDA
YWY6s5aqHqcyCd+tyGIyTqxileG25gFVrinMMPH9ecN1Bg77gBZaENfyxgoMYjYounPj9OrZ2fhI
WeO8K6d2MzXFUakBtC89pus+74Apy2k/WLF6IOThW1SdZz/GRmOkGTPvwXUEW4s2aZ/sCcN03DTN
Vg6TfQjmUmiA1Wz0nDZUQDXm7gycNw6OM22bp37WgB7NELYxq4JKXTwzs/J1bUz6xc7K7qkjQ7pK
OgH8no4O8S2moOtba7A+KwcHOnDuG5dhxrPb5gz2BSb+9TAG82UORfdVp1NZrZdyh8sQ1NWZRVT/
y8f8QpXI1BrpptFsIHuZ622J6SOh1N1nlSZY3twxztZLy3iXvlefplZYuM4+jMGwrCyY7m9JQvx6
DcyyKldpZYcPuQei5oCkFN84ZNlfrTCLH/3Z4bsBkqufBNbiXVdF8iyshCEh6oqI6HKLE3XC7W21
fXUYJtHfwiiDSwHD99XIw/pkm5n/E8OGqneuyZp+JezBi7ekDv0bws88sDkPC+NbEtruQyRjJia6
PI185Tdz+kOWhe0jWhBfCM052/gOi94qE/kzP8eUXEITPagxae4aMUUnRYbE34piwMEU5BK3yBRm
Gy5X+u/sylzo9QWG+Ir/L4pQ3lW97IotYnh5TZBTY1pCMz7l38ZcJBLQSEirPW/PyCKB1Ekfm/yj
yEXYtqvR76fExTLhj6a+5Khgecvh02hnnNUYkYIe9NFtGnp7OkUQjQ7V4D4ID4xEKdW8tm2GMzC4
/tOo+fRsm7HTrwSWJ8qDA05PqsNZt05Lq8Ct0jhPoJtxD0+xaNetnCriCrF5lYzXlxbb2l4CM141
RUPuJqWVxQ/6dEtjApcin5db0OCFWsWYAb+Mn+MqQoWZPKiY4I2/kSXD/JOcG7J0GhEjd66WqIzD
0NUvkiP0o5F6S6HLMiHbjMp9mLt3xTI9Z8scrZeJuuyy6RGVwjp2y7xdLJO3NzX6ERQM9qPf53LS
qLavt6rkBwk2cAWwGfxDFV2zhM/HMuGbjPp9cmLNxO9kG9W+W9QAH1nAXfQB+BqnJEHEArq/Ep5o
+G0WNWHRFSIco9T3oDWIRXVQi/4QI0T4iyJBMJVl+6JSJLMI2GVzt56QMPJFywgWVSOdPuqmP7cz
72HQmufkUwARfmruzCb6Mn6qI8gknprQSxBOyHJQDBZbN3PRVOC7vzD23btDkjy0yC6sh1guTme1
6DGZWTz1McCQbISuNSzCDYz3fmN9qjlYg7yDijCl4zbR7NOaRfdBAapwIJ1quzm3izgEYarfW4tg
JJoJE460FOOin0anOlQy5o9Xzq+s4Jo7fxzkzsVgb3EZnd1FljLD2sIMs0hVtHDsDSeHvcJJd92y
orpOn+oW1BE4BIvkVU2Tf2NRxboMI4t+TBdxzPXrD1VE5imNQ3GeM7/awuTBM1Y6I4WGfU5ObwUc
J3xWWLc3DgTDTbXIcfMizIVuOF1pTME41Yv6y5wCKTMcvCaWHz86tVHxkUDmq1G9UFKQ/jAkZU+9
DoJHZxEGcW2SbCjMaWPzYwJwR+POIiTqMXiPFmkR8NPwYC1yY7wIj+4iQcLMzdat7Z6aRZ4cOy4d
6ie/Oot0CbqFs2kyUhvs8kqtVP0YGC1unuErqufGaWdPsw92V+lfbhPk13nYNotYOrQS3bReJFTu
McYlaWN01SrKqhvBWr2pFtnVXgRYZ5Fi/bGJfshPfdYvmmat0u7GRaivfmHqBxjkrBEXaTdeRF4h
zKWdUm4WufOYLVKw9mx/Y3SLPDyIN6evOR8LI33KFhHZWeTklkX2DgITGjO3w0VvxuSzxlWd76ZP
PdpZKPuLRG0g7Z6cZpjI6cXj0W15RI7p7B4NTYvX5j/bpP+NwR132rIF/NfbpGtRt9H/2bzDU/7L
Yfn3L/z9sOy7vwEQoAwS9JqjYCsDG/jD525KLPAuB2ULbMFyXv7nafnT6c5KSeJoZ22q/uR0d36D
W2qy+zFhYVpsUv+t07L6K+wA5IbiCO/alrIAJ2B155z/Z9iB9L2yATdlXWa4xOG8jxtOJWT0WE+i
v90ZDJhbjBFEPdkigfzyJDK4YWlMiZhfD01fGpeAk/524saxC6cKLbOYkcvD/BDVdncCbaOoKvDd
c9HlxlOVN2Cm8tA40yssVhgb3ScyLuOXxGNsX3VFYnCVVxwdG3xjbgNwid+PLHpVxZwmCK7sk8rn
487XsLgID2kc3bnIT1jaecpHVQC/oLpH79go3seVzEpxqPCUrSgKpFeBxZeQuGu61N9EYfXROWKg
2avEUdTXCUfjfLojABhuh9bcjL35I8LnhwmwMbZBksDLNOd5T08QSPrQ2kMpzL/6U59smzKNNzPe
Ez3W93VKjhPMYPteW6290yrzuL+iQNmZy/fPxOIcwirVclyD4dvFNxVGxSYTYj5QcuSD9cRDNpRl
DyEtua8nHxNSk85bYJRi1ZGbWEmzJKJqOjb39iVzhGCLW0A33NfVXSR82EV2dsOGBh8lUHs/g3hF
gxSDgYVGAz14Le3Q3FiBuTdoTKQLdHpx2n5a9+3yhyjTdtPiwgTY34WcPwwqnbzue0bS1Ma1dCop
zTtzM5rWtkUL06x2RqzLHTnyfNORM+QgrdSqctyDH/iAMYhVeinTVzwHBkuKuOA42jls9XFf2t04
7nCFsAkgaH+08LI8o2XNx0ZgRmUE4L44CmfHuWzacAiSuD8cOmM9gGsd5qgKNtDWB8lZjqU80yFy
JJoF0dyx8SQ1NeqsDveRTUO4X5XVRmtjmybVMzamF2+cL4lFF0KIy2pncBzbCnOO9qrM3meqBRLa
0/ZJEdTrISH5afocXSDh/JTzQgfrfWfDNfGs8Tq7A5cEJVuPfpGAnwxTAuYhyMA0XHoXxLyWjea0
0zrHykrE2yRnAbixOY9G+p2BYUQm98otWuR0cHIM6POcQ8HTXAtxTqIQn588YOrHj0nlGyBC/lsq
6m9G02YLhzXYuHlD/3IxVXvh8RPkwM3pIclqTmvJl9pywzvk+Wxne98XWuBpDBVTSekaz1qKjPyj
G8mN0nF8g4MPjxOU3goW67QvY79+Nhe6Kxvz9DYrT26aZr6DxKB3nITBYwSRu5vTLts4gFy2+Yhh
qbUM8yF263lrzmm2FVTurDuHg2bU2rh5VOIeBSPrOg69/mBZ4bF1euvcGCatrVZUfuloNdzhMkQU
konCBgqkkMhvtTKdJbXvJOYXuG4m4Xtg/hmEuwXhqtZ+N7PFnNP8KTXs6SEoO/Mk2magHgHYa0zT
aYrGVnrDgnNw151m1Lfx8O14qcR9jRxeqGtccBHofZG6V0Om3+PeZX+c42PuK4I/ndcbGzXzfkLS
BZgbUSES2+Yv2iy8DZwE50SikBOK2z6ZXnzs8t5FN2NZL2vn5gZJtR1MshiRP7I8GrS7kRI/uVX5
P2CH3lj6PASie9AdgwihFrGfYuNnJudpp+v5XLfqEg/8+kbl+4GGTHj+eQ41Dhd4hg14A1WmISxi
e5go4/cKkiXrovmpKazxoPqFJ0IaicG7g5tgeiQ1AUNu6rziksIIfjdZCv+x9e5XdskhMrFZWTG3
BFYUIptCppwMwoaCCIGsfvaNHlZqnoIrbRpEUrQQJ2yh6Y5EQL9l7GWmbAmwD37mHSLbvC+09ea6
zSUJZXJsnPGFanSqb2LwUnqy3SOVh/mz7/eIkvXAag/5MxqGdR+Qnqda5NkS3VnJtr6WnnWKC3xi
1Kvou8WvTAHug2Za3AQ2hinm4V913ZnQT2BBOHNX7KXsaBpypmRbUWp+mfRQY+OtEeNtvN8anmJj
R6zbCJ1OcmKCzjkdu1h6e2uqdq2nl1wu3zGf52cGzviBcqJLIngIjcSf2F75fJ5FSAt75zgrEx82
EWGsZjjZzmxMj2HNiE5yx1hh7bZWOuLxwmHTfdXp+G0Iuu7ASPIBtbsnBqZxgVvtsCcAZezCPHDW
Kuth8On+wQwxjVVSLi98uCurBgOiY9GjEtyKhITL4MY70Gl0orkS531kfO187IeVMX7YMQl2W3fd
0evnmnsNuacpCNwD99/4FEHA3YcYuhHAqbvrlh2SR7Z+H7OC24VqsHcWEMn1KEuxD1XydegJ0tIN
8jy1zblJUXJKI/xlG6U66VwHO0Np+hdLsA5OARdJyMw8eSXOugJ5gMwmGnYNp3wzeNNs59/ZT+Xt
Fxm3AQDEEHuInx9G6pLk0rxUecXw0gI0VnwUK0pq2KZz9WXefQBtbYC5jLawfMiKJHMa+4APglQ3
ETTsCF/sbshtF7L2VAOO3DpNwd2bPtGZAXXJDATODeeLclHh+hFJj2ENaz1YRrpgsbvmiY7RzNl4
1nNd3/3neP2/OV4LDpYIt//6eH0shr8cq3//gj+O1eZvggOEWGhhCpX59yM1p22c8vg1LQXC0eLg
/c8j9WfnhSCWjoNr0Z853P8uQEvwYe4iaZsYvqRavurf4IdJ+69HamdhOVLh4SKOc0ZXtk1O9s9H
6ilr2z5XMVVmVTaejYTb8pBa6W20nfQjy3s4qp/rUVzKrErTz63p5/70c5UaqMZ4YL3EgpWtWv8g
7TZ4SWem53O17GKjlhjisfhclgY58sqaniA2tyLAtzFq9TI57fDYQa7CMDtlmk7BxNMf/bID7qvO
e4kgPbCb/lwSt58LY+owlgF7OEbLNpl8h94mnytm93PdnC+bZ3A++mfOMjqkd+ma+GNPV1Ylb+zT
WVp3cJZ/tcsmOzT6u5S8A4fMPE5e52XjLYOw/zqGFWeyqYl+gXJiLU6RHEyqelQPJek/FPXJbhik
w/FuVrUYyPVIWu0yw3gs8oQgheqz8NobVnCETMgdP2TZjQOusOXFipI0IQI6C9bBA1mLuWT60G7Q
bGG/RK9isoHe2F7m7ZvFVrfCS6afJkExJoIc6/OuCA/xwCkR3oZ3crAK7c0CePhmzhhPsiiEaUyF
uFbcQ1izYZ6xOuwbxEfJ3UIp/JiESZh18mrFclv3+H/8GkhzkFanLkiTLcZv2h8xZ4HWqEb/XFMo
+2ncy3mclt4VuCglyFQIdrdeZdUhnKLiQPFbg8gfgHv240wXazm75VOlh/YklMea3hp5c3zNbGbA
lb0X5A5M2pLm5D6GZgsKwlH9N91BnXE72Xp42woeHtE8jUsRk/JRdd2gpYRtSLaaap97MlrsHceY
fTjhLQI1w0hm04yb9tQmmR2t3GgMH7y2/EW56tQdzHau4o0Bd+oXLV1aroDDcSaI5dz+yGtUvUPA
geCFjrrk2Nt5tZ39KVnaT93+vRQ+mv1Qs3ll2bvzDbtWKPqVvROFz15jjMVwP7dNmLxUJhCq/pFn
TQy4Q8z4r/ZK9PFtmFT0QBZ0EvqDn641yDUVtDHv7ShzAhkXc65BPF9NF47oNWzICmaiwNst2x5H
/+AibwrrS+jxPSC40K4wP8lmZPjLcTCvWyH6/BDkYgEMsQbHcEbvgG+pE/6QdEebVsbH267XE+NU
GaachnI2odInwNmYZbauWhHskiidVoZqLdAvPsCD0IaLn4qz1frEI0yhVmMhb1iGD3ownctcymA9
mTXGGTOfDnj+eN95QhOD6+UUbHKv5gqUeWVeQU1PLofxzibqFxBQAuhxsrI62zJGKHpt/eHSwePe
DISf95WDq4jo7Fyd3abqTsSBstskOEBCB3edvZvkBNH95nGO+GCmRfIL2MQXYRAw1l764dWF3CSc
oqkITJpng36Rqx4AVTc5i2DoxeKplil3LY+wCrI/7iTTxclFsiVaJUPorfHaoCJ06QMJpRefBgSY
7nywjcI+JG14cwnpgfgSCcc34ltJbPYQ+4HXHOrZJVeXusu7XQzPpk1FtYll7agKOW/RIghCWol1
c6kEZbybU6okaudIkDbbuuACRki1TXfnIANvqzEh4kXI4qutpfymMifZRCmS+UhP7kl1rXpmhdmd
y8HVIzephnsKKiCHodgJjB8mhWSoDGk435sU2+KsCpOHGfDtz5Ssx6GYpTx0xv9j78yW4zayrvtE
cCABJIbbQs3F4ixK5A2CpCzMY2J++n+h3O6WKLf8+b/uG3ZHyCSqgEQO5+y9tgdwRBBUsglVOG4D
Y+78ttBzn8Ta0MelUl/nHSA5p8mXDrvxqtu0DHAb9tsxIMVSenW7wTILbczkptyR+kZHkk0SHZkw
424bZsKLSo3Te4/Jb+eemz0SrnhsRz+i63IVI1K7IaIDz4UugRkV6Uyd39A3ulsV68Ryui17ofwL
xX73NmpDRC0hj/9LAj7AkB1uwnQsbkTPnnnKQv0Ra3gGudtqnx0RWg9OPRZ3dU1y+iRqfZvhwT73
c+seEt1i95bRONyA6cyYdKO4e4gtE5tzpMxXUzGkTbMerpBJFWcI/wrahxQ3SkkizFvahSofpodQ
5LaLSV3EpKN6FL7phVwpiSpfj2Ti94lKMf64TJlZeCM8QgtjkINYrTvHhTvkOki4zHANXoxOZNBG
81HPqmib05FFfZ8FnyJMZNGKfEb1QnWVbeCs9fGV0adqDy2qBgMjxre87VJ/Nqv50exNNClB4gBS
z+I2XDm1+oSTlLIZuocrdClwfjJbTxhvdXQv7U48AEEwgFAmHMqGGhkmmKPoc1VXCsyXTWaBKulJ
MzHVe1b08TUijPLRjCxHrTqoEZthMDEhGdYM8rFrj2S33bUdfCDaX6Zo2y96bS+1Y6jAItW/TPBD
iz2m7Cb+bFFqh4vXlnbHSpTqmAXnMsJ+VmBA3XQCV/dk9iOgQ32cv7ptb2+CdKLL1MRMwRHIjh4A
0xCswmjqdoOePw7jWO/IJw5hkNI15VFma3LwsjtzadTKwjl2oVata+Lm/kfV/f3/tD9GMIDD4L/v
j0+vhXr90crwx6/8uUO2fpMUdx1s+9KyvB8Lz8ZvFHMNtrsYCpb8t//skgGd/CnLwLqAp0HgdTJt
dncQWv7BrhiNx4+yDHbF5KI5LmZsabqGbX9AqtQBZ+gkHO1TblQuxWPbofBqC4R9td8prWpr6CKo
8og/yM0yuC6LiSW4kbpGY25uGZUPGQ54LcdBYGNm2mjz2FjB3g0Y0cgSegxiTp3N5GRHVN2dbd4g
tx2uW9ISQfhS2WB3AEsPu+e2VVluX/VWrd7TcLiDNuWgdzQ0x7ci29lmFu7crarDdWXM04PmzrO4
mltYiX6N4Rs11ILKmHeIlCD3Uu/KCIVXOrowpwFous9qYhRuwaKkD00deM8qm02aYiy6gpesT6oT
kegReo3J+6JRvCy5xGTPm9HLjHiHlFsnQHsq8g1gO/cmrQv7uaYMuta8cnjBsciKQ8toW3YT5kQc
fovoxKAoVJqR5sIJ0ICRzXl2SLDuv9hK1l8MZaLGEGXsvZee+56N07WrN4SoEMMwHfgRnHvynwg/
j/U9aVVi0yam54+0/flvTK++6xKCjH19mvR1O8Az5GSPXXDF1pkp0QrsaTUI2e8Lbc5vO/SJT2OU
I3NrpmGH0WS685QxHVkYF8FHzMYVjZoWE7GVxF8ZD/IuSSmObPrS0G5wb+PBkHazV+UoUE20xWPE
4X43u115yxLr+D1GRPbDbmucLQqHnzUq3yDRasO8Ka2wW3sV2+XcQRTfx2I+ZRgL+3XcUT4VRtFt
tGU2HKjbbM3BnPeZlYwYkoN6ftGmvNoSSajtcCDOBysy5nfUIM4hwhb9MOsUuzqtLq9KokpzokO0
6WbsZrsXuKh7qzUoM/z5v7TVrT46a1RnKmwOOgpCYHe9R9b6kX5DSHoZrfMho1HRBnXibTGd0LcE
NYPvb4AMSe00Qt38/r+Kw/9lRiWFz/1lQ+9zrN5BwMfF99K3f/3Wn9I3+zeKBAZN7/+07P4sPSzB
mRQe0JKY/yoi/Fv75iCLMw3mWv4Fpr75XenBwHBmEoQpqVvouCmsfzLJ/jjF0svzJMdX9gTMGQYN
x+Xfv3OHGUKP0k5G9oksYKD3uRhvpSCxdZ6mdPbbRklKLv9ecv7C0/lXF6TMghtNsM6AS//xginf
usIdIk+mBDiNY5Z31OvGWw4MyxlWiX/koPzjC8J55355num6lwCB777gIjRC9+VYEBMi+zXxuIC5
NGCUZDf9669Gh/W7VMPLpXjUPGuMqrqjf0wfaaIhCrtUWCewjvI1dpJmL1s4XxicQnHdzrP35KTw
ehsUIve/vvSPPtE/Ls0qyWhwdcpYHyMYhjrtJ1Y966SMxDpg7yEKG6mHu84R7eR/bLD+a2apYFfx
8YsyAgWeRptgTApgPz7DkZkzd8iMOw0lG4yVUzV6T6qwnsW0Ah2IV4UJ4PKYjyPE5QnstvpiiRJv
1UhZlA1q4V39069v6wwmm72Hg5/yY85FIiKU92h7Tu5g8XW9JYBP18jZ+/+8Fko6aZI+gLXy4rf8
bkCFialn0TRZJ1MN4rqzNPXVQXd5j8akev7111ru43+sm8tTtbEXu5aELUepUX5otMdt1Wh2iZKH
itQ3ZRB50hmkgv36Ij8PHS4CTeFyMWapDw9T7znatUYGLzNV5Slxe0ALLmY8X8wpuPNfX+xDJsof
XwnlgDDIqOYWLm7Z7+cbunMCeKYwTwknKMRgPdcUgQYRPaMX9ezWqXy17ImXlOjv+4nW3yGkgX/4
m4/x8wi2dSCCCCV4VYnR/PAxAkMYdDGAhI7sBzCPF4IsncBzrypNMUJrLycNLjUw7CP8JHLv8vLK
Cko8M0iz//Wn+asnYFETpsjDk0bX/OM9SRE6jHlKH/oSDajrOrwjcn1OVkXA3T+/FCgAV1LtQ7jx
cUShN2vKxqnNUyy5vZ4X8spqGUogwtR4Er++2I9TPdO3ZYFedDwSMbjcT8O3itoyQ2WqHYOJQivJ
b031jPMUqigqXsKJFh77r6/4ERjAJTkuwAqwMU/zgD/65at0Xmr9lCn1oCGmzS1ADKtGjff2oI33
sQp4rmSycZR2E+MxDnml8rEtT7Rxq2Htxna9R47Q7C8zCAW7pR85G9Dwg0iDYBoLcg5+/ZGRXP3w
lku6B0CvHQaiRxXKZmn88fEX7phYhDtYR7r9OP8W1xxkc5p4QqXdqtTzCV8dHNsGlx2lgcneLKSE
u6bRMvxOCTiUVZAHPMhAhu1XiK2QXWC/2cRaXnJba42Zl507R3SEK/RzBQ6w1zpyx/vMrpu9nvBr
jW6bBwcgVrNWiWEeBiOpn9veKU9uaJnHJuEGrqY0mW6JRtAakMaG99SSRUASK8wosRdUY0J6zBFt
2NyLCEYgByEwV2EXI0LLippruNxp3MPTbV27gI2tnqh4JPaVuFYRnUiUPaJ6noiVm3fEYnv2cahM
YhbaMIc11IgiOqY0Qb+mKE2fnaowqmMu4ukePeh4qxktzPMF3hO/iIloPtrMdPBSGtdD8EQUPWOv
Te1X/K2Mdou8+teJKtBX9ujLCt338jWfUuO9mgODNC+nvoctku/kgOaBUAqcwMy/VBcHT7LCiEmI
R7DTvKQjKQK4RzUfuxJ3NCDvYiKoaheYpkJZ2rprrTTEYzsb3B94XM69UrCdDQ6fXytKmvYqtwfv
SYyN+prmIcUn22wxwSusUL6LxPSpqyb+K6I/sbIGBX8lTybxOLfcN6vTcSddVrmClXpbKZs8rSmP
mmRPVkabrSaMecOaM6oFwbGYZucYLRsTLXHGW9or3pWeGACRqAqToaJr5HbIgnwQjjKMmtTU5atj
LzmrsJ7I0iQzgqpPrweOfayW+VLrKWvtlNXX2c4YDT4MmjbUG03LumiXEe9fCb463OSzK64jLc94
lBKAqE9cTj1AMLZYb9o0ABUnCpOxjOvKe1I6BbWd25KXMWpkgFTCZS1qWycdtxPqEwPdvDQgw5jh
TPMnm0Noe7l87WGuvxLRi9Kf5oSXreUkmofQnI39PA8I+SGVWy9F3xdE0MbTOauRXNcArPE2IIV0
tyLGGhpDzaRpRZ1/pbJx9IdiLkkGUYH9SKmYRjllEtTqDhgFzsSufsqtiBIvtFCkN/SS/VFqFrSq
eXoE3i03COar6pjqE8EVjMloNeuquGsr5RbAGLv895JS3TfXmklPRrl7jS4VBfc0JsEIQpOZyZ8z
Jq5BRz21arWp+gJ9plFbJSf7fZwdsVZtQToA9YRwq5uuQyusq+K1IL9q13PevvaSXgx+MavoJVwY
+eCfqvOS1Lqriyk4ial1aphpg/1cxXm7nYpqfrHDgdwIKw8nOmTW/FIAONtIaWCCET2P0Q3kAvkb
ihdIi067LvpIrVOdVJ5lM0plBXU2QpEm1zY1e0DK+AYJPBiCl4kpwNSHTL4j4uJQpHV1SBqCHibZ
Tb8HYTlsIi3W7tCc5V/itLfQeqBtqQqKrkm98NvS5tVBjeu7MSTuANKR3/WEXudVyR8CMGuBdGD6
h3dertLGxHZvOwDsW9DhnmOC2rQdN0SlrMYK9idtpb1hAuldQ+AeVlYQcCH0h8Ha6uD0uSVSPwgT
eAHLSdsYedl9qlK7rpA+qy0SpckvIv09czBMwhjCx+KJcas0lEhUU/DxBW1+x6pEEPbM9H5lW/WS
AKTzREksTK5KkNq3ettVtxluP9PXbHZkrwS8i2vN4Ni/gn8hUcxVaINP9hiwwTZMCt8+s237NWx0
JqRy9sQjQkOGrE75+6lxcGNv3G4kGHMpZhEsQCWsX+UwGWd0blr5DLNuvAU8RUw19t99qzzWY7eT
QQwNgJztssmWvybGSu3SuGUKYjZmY1aVzLYj5yi4rmzh7H4W5LFavPpdJKHsjpRG9lKk1XMFDp2P
5oAkgvZWZM8GIkj2cxEVO2Fi6uSdj1SVv0gsx9W3qeqtlSLYGMSI05IvQozN77mLSs6XqSY/e3aA
2zvyqJZB9sJJOIZxB7Isid5U374mlTQ3EvZg6AMiq9WXDEKD9hDPOEn2rhG516g1Y9/O4nSDRqje
Q8qbt5NbVJ9mLwTkhe51+IQ5Nb+3w+qbkc1fRtKZbtLWaImJzcg2wUKMmq6rjK9hG4Vf5zgeHsLO
4cnxxiMTQi3lrSyEL/Oqj2J6eIhAnaMtY6Sl45DR3lM287ifdtRy9i0OkpNVl9O5Vi3C9XmMtVWT
p51Y2TyFxGez4z1pBQqTzSja7Dw2jXUzx3N2Uwuru89jt/abUqh3q9eyTYnx/a30bLwMdoWcDBE6
1iLlmrGfRjhCB7ywWC/qjOnCI9ALvrl1xKfyFlTa8ABsP70TXaefmziUL+lgg8FryItirUS4uapp
jlx71hSfm1GalOUGFKVRH6pXIx6qEwZZDz8zXTABKgswR6ugGgimvC36oA4lFIBpkoOtwBm3UVaY
j3ZaVfseOOxDBc/1Sp+6+a6N9BLBbjg8dxmNnY2ulBUfRzQMEkiArtkrNxjc9NoecSDvvKhT+8XQ
cAVyq/yE4RPpI/0ckMnUZXW4lAye64EV/huwJnXuEMcuebvTqUgUcJTKiwJFY57jRcTktkst/O9+
xc5CI5LE6e9Cox/IHkgCPLuKKe85HVsThUQmr/B/MI2a+kRKe131xUAydNOR0oFX+dzC5ZcoZmsy
NdwMgDIOsOF3wse7gKY1wsOwIibJsmpjY2b2vFedE9+rXNSfIE+oJzdDCtyPM42kZIQa6iBYtfQo
IhoWuNgaaoMD2iCYo6963rIOtTrQxIBmVLa2uFW3/cw5pcjQRPiyDOIbFJbjJ70ZtLOMW9rkBNSY
W/fSPC+WPnqNwgE6rxF7atcxdr8FcO8+V67ZvoOwc75iUUQhplc2zEKsc5j3kjKjrRUsTfz50s9v
Lr19hy6/XNr96tL5x/7RHs2LHqAsi3odXVQCltM0frpIBzTsQRtaDugJvEVaEF5UBvpFcSAv6oN0
ESJoFpKE6KJOcBahgn7RLACby25AuqFkKBZRQ6Qha2HNXtAS+R+gCcK4FuzEZb/+PxPw35mAEUBx
Mvl3qe+nzMYTTaruPZ2+L4XSAlp+6c9SqPiNRD0BUHcRTBkcg/9VCHW93yTCLFpO4Kk4m36nwTK9
34QF+I9TL4c6ypEop/7TbUIRRo8IdzCTyvJb/6jb9OEYRmmQMogrkWJ5VK2MD8cw0zajxp2D8NgT
9wl4yhTO3SDCmXp/0e7imgHa62+JNmDhrC0Yhmj9PCJm+nYPA6nfmbWod9jYyCf57jb+RcVUGnzH
7+pA0nIxWthUS3UDg4nAxPHjCXFkn4cO2rUPTg8p88ZDlHDjkv3NZ4BynK5ER7yZsDRrEzfBqg0x
TmpVjz0B8Ujw1S0KcaewctTNppqc3Pk8o7q8BsoytDSvlHjOI3ASDVyvat4iTNDcdSYT8LvoeF2l
rS271dw9oT/z2tLTArKWyAYLckVJakHzKZr6kDaylidQUmRWw+BRGVnUjsL3hoPWOxKQKBancbIZ
G++RTlfEMuoNrnlLNHH3ySurbDU0dU5YbwZ7etUNSf2WT7lOqo5JPklvgcP04wgTGD4zTGfbHnlx
dgQcjXQY2nqW4bU14U7W7ECHcIA3EDyRP6jtmnhujuQPi13Xmeo91qPmxsthm9mJOgFbPFZAlR+d
Ih4BJI7TzlEkxAdB1B9HDdF27Mx0nzKqyNe1ZU5XRRjhWgDGjAtWlPea5T3rZqJWGit8uZ45nn6h
sFQ5K5wKw5m8Xe0OYAW0JCea1GaI+/EqdOYHvQszLBod4bOzV4AQHWwRbt1Us94aBc3WqyK1GiWk
b7qUemzf625a3fcAkBHtuvmt7GcHwja0mfSMxEOZn5KQFX4UWnwzz/UG0Y+xrb1sYEuoj6siApcw
2pXcAWkstpXTRqkvGptUdORcmxkkxn40g2oDB1NbmbMOQlpnK23N7eCLOrTvuOv1Cep8s01IQTyG
wvSOnrDdYyT0LFwHhZ59qVqhHksHEVA9UD9lk6MhPVPxDK3MGK/MXne+okS2tyA6amwpfPvG6Bcd
d98sovKWSAMUxdu5HtC5V2kVvaYM+5VpNKPPyQ8BIrume90BhwiOsT/JQXWbzIo9XLBRtgFYzcI/
QHifC7ZTUYuRodPZCIVNjM4+I0ws2A7INSZ/BmHzRfJHfG3M6Cu6XreR3iBejTCJgAtP0+8GCXbn
GmLS2h3HZm9VFr7/FjXXM13JGSIZvs2D0dtJsy4Hc4r8uQXIxGnLwNTtSKVcBPq5Y2Djpviw0k1v
WmdhFs7w0wLtUY4KZ66lZe3BGxtx8ioJQGrkPh56yKlqlYssugrRC52AIXH3LMjrvoVrKFE9cQKT
IZMVmbPWO9SQAV4t4vTHeaiKKy8DrAt3tU7PEojB1iyxPhluvLxdkVtD96D32u+W4G2I8K033DkF
HI+dk5b2IYUX4kXD/Ob087gJBmUdPAIVV4gD0VtWAsI8M+HwTKiUi3jbtUllyMO5EOs0blKwH8C9
J2hZjfNSBI7XrSUIKswbwJb7a4zx1mEUKF9WRA444EL6NsqvloKPscIR1R/K0C7lGtEOus8EGSBg
vNJuVn0cGjd43oc7u+kxQqGr7GnPFyq7sXgx8Pe7ESlGJHZpaJQEiDR01/a1zXRwyiOOZNDSsvyJ
pnBNtpHZlpsRlfo5WOzgGsFpCt8XJvF4sYs7tJOztehia60vdnKbMQoIezGZ97NszoMRRbexMaSf
qsWM7i629HDCyMKmg+PxxbUuVZq+U1XDyx5ffO3stexbFU+Z9mWpWCzGZUzwhrn44Z2LNz6sELZv
rcUy38xmfZxyMTxDmgeUsFjrRYvJHhnZetZsDU7vYsHXL278djHmRx6xtM7QNw94YPDtB8KO7qj1
G5/LPscpNo05vrtGhbeWZVWYCjBZcJpxIvVSThwfVxbYKblrFmBAsKADoprNK+XCsT+3QBvgWIhB
RoB6XFymKaqkG21cQASyBxmGXb7tvzG/e/eeFg3b2gFpbmselwg9fb4C6WVuk8lMDk2K86seACAw
N4yHZIEigK0S/GDQMc/zkqfYgVeTXi6G6CXrFD8aZIVkgSyIC2+BKuXCXlBgGPA7oy3qOSqcWtpD
l8e219zolKOsoLRo8iV74WxUZL/TtxkwDuANSOvRfMJQT9EB4cStR3mAq+bvRr0QIjyZmjejVl0l
AVP/LLOrcHIDoBHlwXMAJ9lSI7FQ5Nra1QmKqSoruZ6wK+wsRBT8wjwaNwUvOsSxhV0hOygWhtEZ
6zyaMLA3/IhdXXtJFvZFw0H+ZMnaynxVRbAxpNe/9wsvI6WOtm5AdO2WfclbtnA1GKXS9IEFgdvA
4gR6Y1ooHIpYB453rtmcTHcheUgTO48v1OxYi/0GmCQOf8/cTg1BrWuoYvqTnbRtsakXJoh1wYNM
F1RIaC3YkEQtCJH2ghNxI2dAV+QuXv8LcATqc/NMmlD6BMeFxwWm3kr6G0230vtJtx/SMZC75IIx
MYlonvGFReZZXUAneI2NmyAt8Ou3UfkyLUSUdmGjAAvheRFtADJFM5PixZR1zt+EqGIsbBUOCRj3
KS7nZ7dW4koxnfEWLUSW8AJnYd+FVTBzIWOvHMdIX+mSPiucXksF0ASukXjVMQEv4SA4djVkx4BO
qBplAe4Vrazz+yECAlouOFBrAYOOF0bogrsiWnBBh3ZK3WMpY7EGWHwmTYV2ZskrdhXTcZBr3N54
vAcrhs8ncwsUw5ImGyy4UiAI9ZuLkRCN3Kx5R3zeZGLgCCArCACjt5ku7NNmwaC6FyKqt8BR2wsn
tYozvD+jNjuInZKkv6rFzHGUyjiE1eZCW2V70nw2koXB2lOvs3agoQAeXiitOmMg2HgLvLVPGlYC
aEpFvSd/xhopSQQRXiB4dVRpM9N9GBcYbHnhwloLItZtUibayFuCAko7S85NNKWjz9Sew81wxydO
3PU9XA/npQ7cZFfagDZWaZyCU6OrB1vLqYtdrRrMAlqY6+YqEjNLRu1E3S7GZntrwNHL8fiQMEIh
hbCgQrdiP9ND/VC5Sab7BdGfK2V2hLKOQEjM9mS7k4Eo/n/Huv+LxIUmvmt+dx756Vh3VXbkaX+k
O/3xW3+e69zffpSx0Kf+U+Ky+NWX3p+D1MM0sIb8Wzdomr9xkjEIO3Px3njGAib+18nO4A96nBzx
44DrY2v0j3SEi1bm++OTELzgOGtw/3BSdH7qcMdTM3TkmzYHycB1sd9q4l6P6plYyrjalnXiEgtR
Ofqb0pzg0Yk8QibyIjhqNLCOivUfC7gjrkrdLqgRkZfLmpLhdGO//uhWObuHqALxWuqt5wvAEjei
0LrfkwZG1Igx78ky0GZXuRuT+IBqrtQtYgWIf+7XTY0TQITUZnZtrs175iH7oSu68W9EMB9ajNwB
y+LoKLkN3NOf2qIJmzUOqlV1YKuJ1IZc4h17Fs832nb5Xnzu74bIXx1Zf7rjHOZNnbhmOiEOrtAf
D6yGhrclTNPqMGiNuRrD7G2R7ftxwD349ZU+kLuWb+aYS3uZlDpKCx/1SzO6Z5oadoY/irOfwfTN
TpIgE0r/8UOPrGE3RUlw/+uL/tiwl5eLAv2mXsBgolO5/Pt3EpBEN0DmsPs84ICeyIjqIJQofF1y
Tb2dpLR/fjVJhQPUgouQ6aNkIvTcIS7yBGemPsj0XDT5vIUKj9Wly7zHX1/rgz7j8tU8h7cVptci
0bI+PLmReJmIKL/4UEdjhkeECikNsjov124j8C+R43fTcZy/GlTa7yF1t9WGPHv1j7+zRNBDthzy
AX46y4D+7g7DK3emvGPHWHeLJZaFXpHMHgSPng2K9m8u9vMYkrpYdsOuRMuEqO7HizUclE3aGwlw
z3m+K91GrVuNNxhEZRqRNxPj93AK4qz/5ro/DyMwHbYQHJRtSmL6B+VNGiZDHNpVciiGumdTztMc
MJ4OqyImyenXD/bDtSzUgtiBljoaj1f8pE2zYm0QfeTFh5jz/LoeJ4dsDr2ZTiGh2Z9+fa0P8+3l
WpLcQxzFqODkRzFakrecUdi7HeZpHsS6ZLdwzGKz/xdn5r/q0D6WxZbvhJwCbyaTDMPV+PG5dXam
GrscYyKxZJ+wm+E8sbKmAvtGb8qHKKaVuRohfxFdQgGJfPU8jP4w4/7Xz/Bh7Czfle4gEx0cf6Qb
H8cOh7M0rmXLZ+gV2m/6DNQbZi08B+aUH8vQ5Thrm9PfzOeXW/gfZZhcLov0jC9uki6ACvTD0OlD
m91d4BBYgqLqM+qM/IjgarqukFzvGrMifL7VSrp+A+IRxw+GbuoPg12MX/Fk1s17hX3ymAYFRKxF
Ho9ogR9zot39eiT81efE3IrC1UHkCq7mw6uV4pQfZkfT9tBp7Ldp6qzGRyrAMYtsgMFG+80RDG2B
5oC4L4f0rOOdz1Ymec+HLi2tEyTX4AAE0Lz2NFs5W9ISywTwquf0u19/1p9HrUtr3ERCSGSD/ZPZ
QPfIM8YfHhMVpxOunYbumHJ2Ue3m19f5+U10UZwtkxvwOF6QDzNsrAEZQfAW42Yu5zuEKggbirSU
J+To8uHX1/o4nTNOXJ0sCYPVUVIr/xhKO7lKKmtMmM7JXl+HbtCvcTV1Pui5FJNZFfrVSLSk6Ebn
WcsL6CilbP/mxgr9Iiv7cbi6Jk4ONMtsCvg4H75z1lSawZsR7J1uaKaDkxlMprQ/zeoQdtV8h6NB
f5NRQDxQ3AFknqooCfn/EMBXpDfLEzHmwdHruumW5rbRrVSdVI1fExNLCGGaz+csUriW49q4nzMz
+NbDaHtypwxxSNYQA+7Vjb1Y0FK8jq489QhWaenlg3EvQc882FGl71t0RFcRLF6kHlWskfY4zHdT
GJj0mCk43eSN3r5maNneZo1tHP4TDsneWATfcleT1bHIa4x4BbbmPYxIS1EqjTpC7pxm2SOUQL9X
RW1Yr+ilxHvR5eanAVdzvRphFJAiSKvqW9a3FvIp8jsjkomS6AwaMT9akqlFNH381kVM3qUK5Tcq
y64BIZBtI8cxnYDZIfbCjuw229oNls5miOB79dV1CDmCBuMgrRwa9x6vJOONtz9Mt2npcXl4fhpR
B4q5U6cR+TwDsFuPqReeneV3FQddqKCSWDsQEQq/KvqvR680pzPrTPZU19Nwc7m9gT20GwMlxF1l
1lFK9JuTRYdAhLZ5NODbn2mO58QJzlFCpfkyW9HuhE8yM0Mh4dJeijJlRJb6KHQEb4CN0IZx7ybC
y5Tf6Hr0SIqe9blr9EwDlaMXtwsRezEn8neGKIbq1ML8g6IXvzW6R/5u0DRTSACQt3AlJIsCsEnz
k1v0Dfpog3ubm0b8loW5sRWYVV8pMy2KQaky2ptxPt9JdIP44tJmvNX7eryJJwwaa8cS8Utmt0xN
AN2exKQD6TeXcZgveSVuh3nVnyK3he80CjYwIi/nbdFnjCUnb+dzOEyEOgccvaZVq/r5LpcajaOF
X7/ukERMfsIXoAqcDDOAcwYYvfCoeo2GUKfX4jJ6ibgfb5sAa/6+izgxwLLTHm2MwwuX1JrOoZYl
x9TNNt5MoW5srPGm1DK4JAnV/nCA+wEIRPqTVjZ3qBnig+42xYnmieXjHI/XtqH0szCL+djVur03
HRk8hq2zKa0FLWoX6aIfSn240c5NPiP6QWjh10UwQoVOzGfX5bUD1YUrfsJsnnbmWtdGpCec+XyB
mWnrjWXugx4nOI27ajx5cX8Th8V0TIS3jSJ61PjySzI34cpEWgepMUe/QI5ycsxSt/EJtsvAn7ck
RSuQLa20nht6TmfwpTfNSDIB7qBx3U8u8iHPMLeyjj/ZgY1mUlXGKaONrXep9Ku2GHapl+t+OovF
6q7beIGsGRVPdI9Y8Q2C92vVaWqTaLm5nmzMzwY1p4Omu1/qBRCI26nKkGu5rGpoQ14WLedMYBDR
N/F1ZMcACy37se+DU1k44ZcWh9gmsqbxGGU5E7C17JFyY7q2Y9M8w6Gs70QMlUvryc6cZ/sqderJ
rcCSkZ3hQR+pjVD9jsG92k+iJG2hCPqAqIvQTI6itJCyBVroXHUy4wOVGTJo6r3G/EnOlrlFhUJA
Z9sThoxVvb5ho2RF68FeGmeOnn1qoLJ/omQ5PEylZP9QKsKrV+CJpnOKoHJhpjtbKyUAPMkBbI+Z
TSAkcmkuyi763IT6vSuH4d4Zpmljzl23WdYfTNllRdZxXNX5rWopCjq8admBliVbASNF2dpM7EVS
l2ZVWtjKx2ARMxUVsIisgBXBCT1nXyUcfXBkpeucbd7Wm3VqXUNPSbepjPxG6e0TUkACiGm0XVv1
THZKCL4Y7BZS72RLTxM7eAW6qUhSeatDuN/aThd+bpNwOJnduG7jYDgmQ6dDVyKZ9sVMRrIGZUG2
gN8zTx4Kr4mOeJFhuBoDIQFznzMwE/YOHBEy7S6bGmeTTw3RediikWf0z51VuN9aa0QNZBfCeDRy
6Xweh9mbd7rEDkF4NWiFsmM/RmT8vsImcj1qNQJfwmd9sywrX2trZ88J2tt7yGgQwomu+b0yXHdT
Dcl0rFvz7OSWfvZgIGW+5Ykr6sgFW5jCQdCReXdZUAeUV83A5PCfRBZligb9agwCCl2Rd+ShwqOV
UDlYhBdFhdZbCAt1defALD6MEPjWbkm8nmszBHD9Q6QNQrkbyCLa2tiBAQDF1qcU/vJt2CoTwKtI
DoCrjDN3MF6bcPLrPhC7XkoGtlecbcoHfpB7BiLUTO6p7ptXXghSuKlm4FGyFmvEO+Uu0+dqm83K
fe0Wpj8TTe33iiafj5gYNWRKsuUu6gsD2M6wMPJUAE9fH83rTnfLG30mdxOfaYl4TWlJsZlSrbQA
TffZLksL51kCnnvkq4VQ1aRbEmIIAmnSvOn3luP4VWsOHV5PjYhMs/JoqdPPZk23vKFZKpPymhM7
zklsgxwARHnMUFLydiGuHJI8u61s2d64ahz3Zq2QUsUIDfNxbg4DyvQVQgP3VKJROScd9kUr7PO3
tKB7skkrr/5sQTvZ2naSfvNkTiYXwqTyAMiVWhJ57E+Oql5y/vSmqUvaB56cCQVVwdy/6rQk4BDj
ZDiEVcde1hU6KqWoIEYwgWNNqm3s6yXdeNnFmzQ33gfNI6SauEIII56J8i4MpzPtu/LNEUV/nMeE
bofHGkgBdt5NEqYEjbf2Vui9ekualDm7zlg1mASaC73OIpVVfmr1rnDUO84zlwjf/8feeSxXjqRZ
+l1mjzZosZjN1YqXZFAEIzYwkkFCK4c74MDTzwdWVk+KnkzrWbdZLSosI67AhXD/zznfcWudfqYG
DGOZ9WXKhS1rtknS+Oz8tL7RXmtfs9FTT5QNDW+uyMIfiYqoplhg2dRKUOPM4NuDTxNUEO6q+oBR
cjqht1IEVvnD90mS/TeLirLwcADxnXeLcjkW1ppVFIYHewo2suyYathdDMKl1A6fSuqDW+fmjTvi
nyqLkWcGUtZUraFe+RR5FU2qVlRt64MVLxgVAd57I12Qgzy2KN8Mndymc96zocJEmseIxXSI85Kp
/DrpZ+MxKyNzF8EE3bY8FPaO2cpTO2fqvWVvtKgj5aamov6zE2H2M7aXU5mJknmTBi3cxQD1++Cb
Dq5yz3ZeDbs1PjGSjZc4BLjr1XO+thpeFvN59GThX13ZyhM/49bNWE6aERDI7ImFcQzTET4fyIBv
vvOcoNmSbOD2GpcxJ1X1bHq1uTJppA4Gjcs2qOc10ewdcVVKK2tYBIA6qpVmcbIJgpQexlrAkGCP
jaXZbdaRzt6K0k7rtcE+GW63bHhULsW3hr1T/viBOTHas5d31x2iwa4Au7QuKv9k95WHd3uwVpWn
dmFC2z0YCHB5MaezmWvrjF2cnlILQg8vnDYq3INXK1ZVNZV7WPL6ofMpW7dVmNzk9fBptMgM3YwJ
0B8GmG8Mdrc906xThnHvEJmMB2w9QKtphdqTUTHfCgmwgz0+Tx0WQifI4C4E/qzbVaOEByN1fiks
vS8oll45LLjWbKp9Is36dsSWRGWR9g+eoG/YrIaQrUlL82cIcYOl4J22eoiDZU5CWPYfUhjNtjWa
eW/58CyrLvopJhioYmr9s2yZHcwIH1DaKdYzXjP4kk2cTqxToisw8FNldD/Gar5VRXwC1fDUiviG
Wy4DIwATZ8iJn3mXPJP0+hbY9b5lNU3hWfkamRmJarpdVoGM3ohl9utZLIlnw/KemhKkm9nYbxpG
36k0Em7yqX0sfYErzzZ3uWpxIOAoV4n/DlGO4p6KqfbKM9gRJKNS32dnftc0pkK+w3QCD3JcT9GU
fDcJLNPQKsLihH+H/gTQgzS3OXtr3g5d9qIHTcuOTC9e92SGg8IY1EXbtM8eAidJD8EYFWvRDerF
sEW41VTCkssYxUUpQemIhmZJBN48eU4WvPi9WyModT519OkojlnnMx4d82U7EUSp3jfAVbY4RAsX
TIc/X+iMMsQuJbfn2X70C9oPlUBGWzLQWRUYoc29Pdijc0b9xuYM5HnAK22L5fXsrshfgVL5I4ML
vGLHBExKhPxeIP8y1XQpSzapXNxR/AwKqWA9dAgcFRhXCSom2/RGk9OdFTE09YkQXtKCWlyh7PhH
mBTxJykDLkDeFYnBwwMhWIqwkdrYYcO2KOG0V5uG2wtzpkXTmBoV/1DA77bx4izFfuqBMJ/1teMZ
9xx28XRjuB675IxSWTl1vnnNDS8btjKa2HaogNvS2ENtrK1ld2JlevjIZ3u8zf2JBharmHdWIopT
Wozxj6QyGHInbmB9I+8jt74n2ImgwJpvTTP63o1Mh2XLG8lmWqfk5b539cDSoTR8c99ajjiytuel
qSg3oO+zQUeexWIXWKRRTHymP/2ysjeZYPm3Ihhy5wkqMSAqHWnFyrHYNOJoFz0P0t6JT07qMRSA
lHATqoAZwaLUfL3f0LrGdsI5cox9B82moDjHDNzq5euvRGEFu91n2w9TNNqTzJpx/xfta1/RabnW
wmZKEDrj7Tiz7DHYbKL1zLX/EBUczEyAozdT2e2+BsVtqZFRdBNuFImMTVllLUWtWRrtjYiPWKVj
cfJnWe99IIPfG2z0RzvLeUXuIzOuPJLPXlZaL5Uy+dVr4hPHeNTiKLxa3xWa9e5MefIBVOp8o9tp
kmtt8r1cKjkfW49tX0des1kDqez2LNXY2yuFN3czFDHk3owUEREOro2WWmX0dbgYjTt43bGIzari
/Ddn4xI1SfvK8I+4bJEzUQzncyRED/OqjCQjGTgcmO2TudnJYhzdS9lJ80qUzDsT2kIhmz2GV/Fc
nL7OOyOr5x2hUoPlvyyfqaec71PZAz4aKBzn86Vw3wzEY4YibLPuS7Uck1Khsln8kd9KX4kMcNgY
Uq5JhM03dm3V+2YZxfWqnm8CqvdugYaFm6bJ5h3QyvlGuiavHQ3LC5a5/5DYkUG/5hBuwDowzw9a
kkR1YL5UJv8EB4I4BvXyXxvJ0bJ8zQlrOcF0M/BCWwxecHq70TBfUstzqQ+WRQTnmvM+NVheWwFz
VsjxbPgp/44/Z8tlqJRzNjkzL0pfY/PKKLEGRVvbw5O0YVJE1hifhjRuXuPU1NQHplw6Rsol7DoK
bXKU8Slurea1CHpMYZ02CHLhOjdxDZSx9Y3NAd+wxiK6lIQnBStgvAv7qM7sC/sW8V1Gy+GtKCI/
qYbDRLTW/jYWktKQ5YK1+yL9Vc1V+0plGW+tVT+cqCmPj5KRK4WSodG/znRyJSYTOdnx7yJBaTw3
3zflAQpOrYyth2zfa6gE4OVi0HiDiE+m5NeRMDi/d5orMFZTxMSijvZSDHKbNP504zACv2mrIf4h
Rrys69mfrXOZ2NYteaj45JUOn3zJ2JLA4Xa4Nx2P4QeyaLjxlrNgbBnNea3HSAFyDamjEHMfUTzF
WRLM5lti5i1ErNCAJJ62XNON8ACSszvFAcj9MXI5UhQRGI8zG4LPICaYsorkcg6KxTwfeG18wmRW
xawDpvlgBATPgjBg2xf66fAR+uyT12ww9EtPO/1PPYSoUD0LcsEotU2gapNGXNlUpF2sfqiv6SjV
Y2aO4S8yLfFn1mjcwx7NhytqY8dbNwNQPXnBRCIQ/NtxiLr4R+57HkhZAZdtEzQMuDdlmzXTv8bP
/+Nf/wf/OhZqE4Ho/+1fv6HdZ/lf22a/t7D/9u/+r9UB8Qy/OSK6sxjVecl/Wx0sQKJLpt1m4v9b
hZXD//23Wx38KFomiy+bmYYfeOF/x62OIoG49ceRuoecZ4VcOiTH/zVy/51CmkGG8YgnF0ccRNwS
E57Tht1TdMsVzlVDkuYgOw+stm1Jyp6sbmLpgzuVmKDbTE9QkyD20dpnJyuo1cDsImtBEhaxzVQx
cwuSmQZJ7bYQOGj7PFPzOc6CSW2B8RNbsRhiRgHDSD4lk8yJRXBxHdJ6+Ajy0FHrLuM2K1KHyziH
PfKtM2g1FAQa9+E46rs54PO2tPjtA66PE6MmbgDIU/WFj8lVwJ2tfXUiniS4RIpNrQznOCmWW+Ak
XbLah3JqE0U3UTwrbEZYZK3VxEAu+DUkTuLvxigw7OelBDjbVirRrH2L1PB+pGYE3JEYLh2D50Y6
4Ejg4HfteNcRvEwZM4VjcsUFndJ4X0xW8o2Bq7/jnlrhnM2wMIU7m7CZueGp7HhHTPf8zcRCj3rR
omh5zjMsXSWwJ2j3mFLBgBQtm/H9GDISpCATo3dWEvmNkYZXXZ28Vdxzb4dgajCQzFhVUb67lox2
F75QRiKNbW2NoN2YC+yVP28kfyJSO4h3qhWGaxDmLOdhKDoH6res+zmzwSPH8fAiynsUoXIP25E5
Lga+fRjtWjEwFBvIfZ9FhVPT7Vr29DDWPck+aYWc0qwNin3vB9pIn4rWK17MxeIQoICQ7FUNe/fC
+zBqnX8Le6lXHUxy2PoGE1tSYkdJXuNHjv91Naa0E2SBqI/0sciTG5cH27LKb+CbivtBk1ddBYwp
ual2e8MaaWpp8KhHE158MQiWx1H/5pHN+lYVabDRjpMdi4ThrTnK6sykst/2TJfX6ZyVT83A6qIz
rHSf6CZ69xO4eCsRi/xuMPzuNRksz1qzejKvwLrpLpO5ZZzqFHokRtPavIc8QUlY183Pjl0+5kZL
6xARQOop3eJ9sfc9+yEXlTtS7Mx+2T0mBW5qv9PVUTiUjMaMp2ZdWNsIc8JE9C+hxWFmYDxn4mCl
o7sq2vE8uKl3WxZ9uXMGUvor/AzNQSRucWxwCNzETWD90Gxjr1ZQQ9KzR1YBeVEeUaSitXKb/rEH
OnvrjB6cV6dyUDwmfS1xZh6qpPXu2zaFRzK0Of2Uaf6DX7Tca62cs2rm8gB7D8zZ7JbvbSL9eE1h
RcCW2JnvkK+HSyU7YDFE8YdV3IbBtymXjHMMg2I18tfZDUF0h1Iw8JyrcdEgqKyIDQzgWXaq/cS5
VaHqL4Nwsu8Y2zVtt9No3lDZmrElKLpHVajxIcv8FtZGguFSZ9GPxp3yZzH48iy9htWaVkF+wq84
o8VUKSEHCI7HdtZ4o2aTRu88CnfsB71PbxDdHs/I9F3nNqpmtESI24o+gPimxDhMU0dqLkF9vbXq
5GhHLTMEc6JE3CFW4Kpfqh6JFRR1eTATuLb0htJvznObtEgd7GyWZ8g2fvfW0ld/Npn2gndjZObX
ONDzxuuuaRHCexfKuY+ncXrBXTbTkm4N9xyQ+JZZN7viYLLWgztWG64TyYBf54cRatie4RyFzJVq
iqc2E3QGBBZXi8GCIAqK9pcDbQ5qWYWNV8ems9X+0oJaCXkHvra219Rd+OvcxvCLtmt/znZKZAN7
rOJUnhq27NZjq4vhJo2ru3aQ0dVu7OSFWXG5n4ki7LQzGcOKXKZ542cFM2NWtlcD/eF+0gO2Eyqm
okvTWCX1o/q27BTeUIsL9aRU4m5mFzIKdgKpjxnoetIzeY2s7C8bWKe+UR3h7sDhVlOX9dnwvfxk
d6714E+VZ69NaaBldf70nubscfjSIRNc1ef5AX9P91ZQhqTNnHEB8uM27hr7Zw7z9FgSCNh3GFcf
LZFjwg1kcLXlpBmTdTMucTqxnvqaGYn2gmXZ2xqvbaNMnmjW+K3MluIVrp7gUo/j9Au9KyeAm3Te
oa698YQtddjHJNqvgxQIlXSdAHPruueRUTWxXkadSH7z3sl0es+Trf3hL3PRUNbB55QVEBZ8gMMr
UCq/xkLnWzebI/Ch7W5sQnWeyG5tMMjJtQF6r1hHy1A2tArms2ZfQjSuQguLP5MGOK0g5k9l6nbA
jxnyNsu4N/ya/HrLELh2LUpNoqH7Tg2072/dJqnenCQJ91QxxDfAvMPzsIyV6doSYLnDA8tjZomT
zfMN3p4sr2ySotucicZNscypVdg3p64x5E0s4T7kbuFdxzIAr0tz4newRD4r2mXo3X8NwPtlFt4m
fXjBxDx9mI6iCDxSGY/raBmgA5k2HtPUgzwIc3mvvybtzdfUnZt2SyP2MoyXy1g+KGrnmplxzW1p
mDaolIxdiNmG++Brqq++Jvxs4WjehUC91k0QvhaLFGBmzqur+oZsVe09hItigNfQoZsrIveZTPbd
1M2MSeL6ZvkBT13pWPtZ0lIGW3wDS9C+UaHMj4ndkORNa+CAie08BYuGoRc1o6PIfW98SRy0j27J
PNF0V2QMAhrcCtOXJuIl7rtMBUIJIQJI5uMQPVgeMz4CJzYSPNqK9yWzVOxw76gpRnyxB40Osygy
CNUNVXDOJfySa/xFuelMiy2sr0+RtOk9yIzuI1UZUo8xofqQlwpoos5b4rdoQnU89XftXLZ3S0/k
IU9tm/iWV6/nRU8av6Sl2BLBd9YC9qOmuXNaUY4SfIaVoX5UizIVF+0LAhymmzy6J2DV53w/U7Lu
WFQt+0vgymWensZF9fK/BDAoa6QLA6ZM71kr6FWhcHs82chmXsPjbSrChFMT30O1qGvxorOxY6zO
6kt8G0MR5BvnS5TT3ISvTqI6pHqBWiOq2+FLxosXRY/nXb2jn7HYlLAuiNtZwQFUQHj7NSXCUocw
uJiB1kaOXEiD+0Fh7sJbW6AlBhaZuKNXJpRFInffjV+6I+I3GmRg0jnFPGraAhsev/liCcXPMOx9
c6pvZdFRClE6TFcYHgS/WPimW9ctbMpVua2EtGFBGP8SReWijw4E357MoimfoNgwKGfW71L81nW3
FCFF0LR8ViuJFx/NgJLEFVtUhNii4Qm2Cof4mAGsmDd6EW1zuSS2GIFDM8iSqDlUXwqv85veW8jJ
Qv51uvBC5ztSvgwFW+a0u/cN5G7XFdMVA4a1iejnW8ukQ1iuIUEmLPxfZgqZc9TnZJGhFXo0GX2L
b+meqiKwfmaBay+B9nLdxX7EkqzyX6xF3J6MgIHNmDqbbpG+W2d+xfv/xhDxPlzEcUYr/qZcBPO+
y8x1s4jopgP1pEBX14vAzlSr2oJvfeJnoVF2keGjnkSYU7K4McqM/tKMXAiqvbXI93oR8vEMl5ti
EffbReanETtaldUEkGwxATSBW5+SxRhQq3CXLlYBJhm36WIecL58BOFiKcCmLXZWgM1gXgwH8WI9
ANwB6xQ3QrDYEubFoDAZtt4zsaIHJQphdGBj0IuhoV2sDTWn36vRB1tMvfFjxfjq0AJugPOPKYKa
02wDpMBdz4tlwugxTyAzhLupl/O6/XJVuIRzmS0lVwhUPNkBJ916Jl+OXoVtNgMWAh8C7t9vYTf/
btf6X3ivFy/VHzeGRKsdB2wclrqQ/eEfXZFp7E5lpsLsmFc92zpDB/FJIJ0RS1msTq5Zd+8tayng
zcosNn//5n81t/k2LkgbJx3OTCv605vPWS38aW6zo6Ub8T7nor4QYElvwyIqvv39W/3Vr8d+Br0Z
DJ/phcGfUV9Zl+W+TiveqoULToaGafKqnpLm4+/fZ4ko/PmAOi5mSzb9mAPxmv7xgIJGAg1fBMkR
fXTapaFwj77S9rasM3nXiaKILkOUmtl6cqvXFqJLwl0lISEXp8vmOk75dH//kf76Ewd2RKAhCEAt
L0bCP34i7AlhKtllHGGqzzdmJaa9k9N7szBrgNWZSSre6Yzmd7aYz3299//Mj/5hfoTLd0E9/s38
6DWrObWgIGRyOv763//rt3/x2+TIh43t+J4LGA1/KfNLzuffJkeB9R9k+znDsN/ziy7lNP+uQA/+
w+XcRuD5d3Xjf86TXOIz3sLqJoYQYSglPvPfoB/wFn84xzmJMFzwOniZoR/4y8X2u2nSxNnmyGlJ
oMTbKdp60w0E+N8djf/ivvTXt+Di8byQCRgfmSTOH98CC/IiLkbzAZzjqphpqptqQJMc0v885v8f
77J8it99ESottPZS3iWof/bGz0Z/SO8fIif/9EX+dI8LssbF+sFbqPk+MO+nbNPNb3//LSzzL1RA
yMDEPbi2bc4My/ozlrMvDWrRB/B8nlGL94b4wLhloGxv0UXngxfTCw9pm+l7qZB4elPtdO/oLfUZ
9L/pYdyzRhPPdjo71hoZKN8IGdzbXjV4G7TM8RIJmC60FJobR+phZw1x/ECGcpmBVSp/ZDWnyRsG
+bn3B+yZDWaTsOXxFfY0wlvDQeXQZaKOjTaCiL8pjCC9Kdt2olNcNSs/E6D+hEJOMsvgbEKrwF9M
1Qn9m1N6Y3aGz/y/JIlvsrpgMge0KKnoo4SwU25AJqiLiqr5KZP8MW1Tm0aD7t23qwCvesWy3OiG
TR/M8LTt/sIiTT7penLvaUWz9gaeJ8oMRY5MRh9GqSx31xch+UndWjchDpFt7ri0sOED+OYAb927
CAqXYM4nailDmwkOGJmbOIbz3WAuWSeNSu/jfBjfI0ndNdMbSDh+rIN1MECWMLL5Y6z9+CVtSQJB
PyznJ8zt9GyOs/UhhDbKtde78tPo4JKtdV7K58jOwpQYj3Tvh8HkhZYDTAropsHmIVf4elvaHzyf
WHksL/QSOZIseVJtY6oTqA3qKY2OPBmQYM2NK+14H7In1TpOUv3KZ/3kzvZHRBUTEyX6Q1xlZC+S
7enRnDAOsvHprH09uh+Lohqt0rGbD3kHKQKaJD+CF8/yWZm8XqX5HLkOilMVef1ztkxxQYYF5ypU
KYrOGIPTFMA1SLTSOWKzsaqdYROJVuxI5Zt7cAhgzzzGaesIKtc21LBAwdmFyclj3XZAjOcN7Nlf
d10u99SzFYfcy4eHopnVg6Q/A69CRFlmQT81+yfywWYZFydiEUCR2FRvB5IHt2HE4Vx1jhVvKryA
G5t751WOUZ4fc2y+u7YEaLii5M6K10qgpoFTSDB3Z+ZDXqtCr+h1825tWGL7NEnMveWK+C0GAkw7
lG3EV3uM8CgyiQzUkpVXbFZj95b5rr2ZEgYy1GnB0mpFd+kMtDarmoejH7X+XWw4xp5ot8P4pkou
o+s9x1WHvkb2ngCzN5i4dzGwHDvBKEEpTQEKvLb4TeJghwMyNnLlgDHbN9iJP928CD+xR8l1TwP3
WSA3vKWRaW3ZS7nWaqFDb41eMoAA2c/xiCmc2Viz/lXi9c3X/aDLbZrgdbd6azpUYWRfyiRxH9Ge
5208hUz/oANa+5AhLOhLd3wJ7XgA5eCl92bVmYeBJhTqJ5VGFg6yAaMfLrl3qwD01FWquipHj6/C
YRRUqyS6BfbgPCIiM0EGiMGIr7O882gn050zIAAkrQjv8kzUr1PqjfdioslS56m8aqZEF0sjx9K/
5J2LFhXf6sAN0h3iP7RgCCDyTvMBhTYc1gg/vEFnLTev0o7lvZhNdi+zGRfBilGJtyE/0sCMGc1P
l+bIapWWTfrQUavwy5v9/mAN3IQKo+r3nBqY3/3I27V0Ue5lMybVpm/Z/vNUIUxvuh1zDh/mQdp0
6eOMYphQBEtSnosmZYYS0QqBJX0+8WmTR9tq5tNUTN0Z7+m0LqG6devcr00azas8OrJ693Zkzn0c
5Ul09PoIjR0tmpqVhV2TFhkNUr7DOYHLDJtEZMqtOQlx/JcrIe3CaUeE29gGsYqBqJhlRPWl5Djo
ZtYrG5X9ri5F9zZ2UnIbG4r7snExTOaMQyV3gZ9ZFs3bZgiCA3BBxBsTycUmtXT+0txHSk3DVcjk
4bUvGusNxAmG9RLt95OtXPk89dTDEzrDMLFI9Hbte1Sfoa2TOqowM3nB4qIgEduHzJuGkLX0lnMY
6WeCi+payeLsXd6SbRjyFC6eYa0mG9HIKRdjViH774GW/QbtlL/qCsfYMkWebr7sIHaf2N9wFSKd
wt98HrKq2stI1XscHTG7LIs6WmOpUOqwwZl6EYsb9YpCIY8hWycqI1XugbEszAMwBoawkxiuEaZF
3A4pFUjCirIbv4CBYRkSsB9ua31omH3ZKwDrzhF4AxU+WJeqE2VtaMlB40u1eCzng6xbPrCpobtF
Gdsui7H4y5fTP6PVt1p9xYG9Nqz3weizcp9bxdvSlxOf9Bwy1BIYIkjPG49t5hMJNDQ/fehQKtIE
2GhU6aS/vhwFxeJ2qITvnWOrIdZL/fUGdg3z4S42wj2rUXF0WqN4HiNAOXXd4WPpfANQoojw0OJM
Sb78R8vDro9w0BoLGXb0cQs5FtJ7E2HnTfEk3Tlicl8t+IFbqHHzCSJDcZo5o9eEAOmeYmP5kfMM
P7JFRqoofBi3SZjc+amR3MpcRQ91jg3YdwkfZwKlLBSO/yJZkMoVo674Uo51Mv3LOWDHhr6Tspjv
Z8McPoY6Np6qoI1xAKHdbELD/+13KqSOPyeTD6tdZ9yZLkxc/DTGY0I90R0kEZyppU17h6ezH7Xq
Q7qWB70zwDN9d9Tkfh+E4X7PvXa68qTyd2mXGpspy4wNkzs8aHHc3MyJIb41NIxsbUHBilE4+vp1
1KVHsqPpw/DWLsydWdeM35mknT2BB79rmFvWCtYLVeTmTnuNeQ7w4G7rKJfHapLOtu0qZClhulzE
QTSdFD6M2zi0kiP6B8Pir3MZbC4pMcNFnWGHcp7DTF+Dvo632GCB3tJK163wDRS3ZpdXR1Q7/yVC
/tvLmGgmfbw8DM3Z5eefCbxDeMex0mGgSsbIYVQy4QnxZmuxtRCZKdCTuClMR7uN69tAzPMmazyV
4ENpp2eT4RfVpjPQvplWKUxb7HzZcOYrVQT5rYPAulMO5ilXUe9AcAWkVjDiSxOtvu2Cnkd3kIJS
CxjMEQqfq6DY2GxQs1WIfgrwsByOkcDmvordHgO1pE93XQd186hIMu4UNxzWQBiKzxDj5G2H7YwR
hj8w+cMANI1We2KINe4c2zIgbxa18dibJpo2ABtWzC7lluWAi8xMei5N6VFxCyiRbG84dDhGgTju
cbKUzyZWvW0FB/rkRJn19hWmcSsCEu44mm9TFGLA0RnjY8NdMmekDrYZ6WJc0uTFGBQA/BzdaRvK
SdAVaGO1caaBoFUFmlOv5EASbFX3znxv+thpwZ1AM13H/OHRNboEAQVn0EVJyNoxf/UudwCgrJq5
iw+9lbv7zHTmIyQTH8Uy2y/f6DZINcOuyEuvFvovxdxZ9WDrQmzJPtTbuU2NPRKbFCvHm+yfUz2F
Oc+G7sEZHGYmRWaccVzfqXYKmJHhYx1z4yPsqAuy3PqFMT8Dw3yKL3wNZrJmw53TS3qxC0Mxbhts
PHuAuQMOsVieCY8J4oUdpd6sEFOMzh49oSC/bbwsYB/96j2ojXc8Y7fa7ukH1mO1rNu6I6AZxrdz
9jg26bwG4psg0HR7DsSwxpOBzEQOhEla+ELltgDFRTRilfVdvEGypxPVwbBqhhIt0Gtpow9avi9Q
I5dVlQ1AkxI7DHTxTVvTS13QirH1wTzT/usMirqhHDCyGrxDoS2iYpPSyAHh3Dy0rm/PAI7MjjCW
nZ7T3G/vauTGFyMpoDfbUwVmpsXMPQQkDC0mzZsybIujGqb5ZGdRsXfLVB2MFG7dpkk6984NxXyX
J754aOn125IgCfCPawFKd0bXoY9tUWfTdF9Gc74buoItOdUaJyB2EwZN2b1FYq7OFvWX+AJLLxKb
sUmcEYux0kVx7us3lvdoyX4d3liRkuZa2F5zP3Q5dVN2o8a7eJ6ao5xwKeYG2GUZMmy3q8okY4X1
AeCN4FfcAPJ5c9GjqNMG73nrWjK/rz1JyTpIjR++YH210lZqX2nAlj9g3wWnAtzV93gKzBhvg3Ke
zeUJ6VtVi2UyTA+6rtU5zUKXGWovv4Np8w6AjMdT6SXDeTSm4l26OWpJCmh/1SgZ3w1BW/2qekpS
B99yXzHjNjCaQOydLMqSLkJix/ThTWCWG5DIcIbS2DQZ0n1y6oAShxgSMbP1Ib02xvRRDEH4YjdB
TShkDtdJUs47wn75OkdXhbiHnWAt0grHvzI0XWOT4E6Wl/khb4dy1foB0nDJ0/Y0sasghuzMdFiF
m6RHBoJJ9Mhc+0XXslsl3OVXDG5CzBH4ngur/S6c3NkUPr5AUgdBBxuNlfEeYG/12BRVc5FzaR+F
IAHAer4iXwPqqWhDZRxoGjGqA9sl3/iYZEniaKSr0lJ++CyNrqb0F1M8u5hxZRtZ/ISbTl54KJZ3
LBXzVw1q+Snviu6lVa0O9q3hobZlcZcV4Oq82FsVBUsa15D1vetYY73+8rgVwrcHeFVjfhps9ZGM
IR5wxjsXzez47LCyfa9b06cDK4DNYBTXuRkA3fWOUe4lkbU1ruLmUgwtpYmwj+SVFEhyzVkM4Qgq
834bhl5HYAwvQi9o4uT6/0XjJdQunmnRSgFxwm0v51PU9OquMBkyuMApnrUAsG5O9I1ZdRXf90Cp
3xyj/enm/fiTVN3DrMgD7gJ8exsDy94+72bu7K2xFNOr8oEGPLiX5AvFNw8bCWq2TwwsVeZuHgaF
vzB1QYg17j6l1+1iFz4mvUIo6ryqiL1pbidvWBh7PPewij3HgNuY6OCRrQ7PExKuP+MqMDdtEn2H
hD2eTap49ryKDXShkw9u5v4KylDcDo2coKLEw24oCE9x3Kb8JormcT+IgCNGy+YebiUyuRFxUJw4
+B4MqfuYDQ0QRpVxwYoI/apmTTWlfrTzDG8vndS+Yw/yvBDMb3U7+6eOiOJKjtLftmUdvzYR7Qcl
xsqD0Tk5IOWYIIhnsIuxBatb5OoO9vFYf4MVn7DCNe6rqpL4eqbqPs4M/y7o8GL4uW9frXRwPq2E
3tUmH9utUFlyiqkDvq09nV5Kr/AeXISGmiTsTOPzjxxtOk6Lfl9xu90OrQPNTmrzPo6VT48tqfRG
Fs1+An/2ILnjrpSGrxZFg7kXpXpMFNB4HZj+yUmaaS9H8TON6uCQJylPLBaCJ26kxqFyouHCUi44
jaDrr33SFax/m/pTyXzIkBTbN4fw+I8+lIoUSYL76a0x89w8W62KKRCK8w3TEioT8MY9KtvQ09qg
CSm6ZqVI7DUg406vHNG0gJNrPbM1S0V0rSdRPtYVElrlTdE+zRYaBCOsR2K0H1qjbZlUvpFncAQe
l/E98Ng1eKUNHt3z2CR1JFJmfAHHKouspfv5YBBsOnH9ey+Ics8Viay1G1M6zaqw3DDueO/tjCSA
OcXEZHi+TuN4UNp/DdiC6Hy+eMK8Zw2FWQS/xNpQofXuRuV4dhsw6X7nMEgpgDAnsXUYIiP+TH3H
w3Nj2Pe9jj477RrPaJH9k20HIt14fdPhmxM63vShFayM2mv2ZqQV5M6u3tCQiKxJqP0fQBd/djmG
IQAotJ3IDSMrtP/MgfHhNNYDNpHD6DK/GwyGcVnbcE52e/bj1T+QCv4y2f16t8gCAgGgGDfnH4fH
gfY066RAHKYmweRPzn6VVcH/Ye88liNHtmz7K21vjjIADjl4k5AIyiSTIskJLCsFNODQcHx9L7Dq
3pcZjMuw6jftQZVZiSQI5Th+zt5rk4sRyXzzcYf31KEQkbq+Z5twXI+JCHrrSNqPBicWe9EDCTB8
MtLBuNY7kqg/PtQxomS5hoYJ9gkmE0EzxzM5I0P7hAqiCcqm7K+yvMsCp0EDE/LwrupoKvYk0ap/
2iTnoKYhDEEfDqDx8UHtJCQbs0raQGVcRRMv48ppaNmxJ/2byP0fESzHGJjl/HihGWG44Kasd/M5
Fv9ZSq0JChWLcJWHWsri5qWHzKSjmdP++CSVQQcxn+PrnjyPM9d3eSp+Hbi+HV8I5jfLuNU8xvio
yJKxnkVtgLyCBnzJCTr1+PjxTTwe+S0HESYP5sJFAulxNPKbDD4XnW8S09DRunXHmCoickV4k5v6
TFof+d5DT3p01VAkf3zoU8+PMEFd6T7DG2OZgv06UvFtazLQyDRLk0ShBLDJMk6XRrCr6Xm9wqsF
6z4mtOHjw5569YWlU5tzZ9FYit8PK1rfqdyEw7p1ml8YxfBI4vUcRMQkrHyX5/fjw516IQHNwWZh
cr5kY/1+uKhBgoOfjMO1nf1Qm/WezT+w0tDVz6wy76Asb/fSBx3GDpyFRj++oPP897105n781r49
myrsv08dz6YGYR/eBn4px5v1r3G4NJNGWvEfn+6ph1b4nkN2gIBh9u6lcUVHHo7ewHWIrDuEvXTz
I5bYj49y6qJyC5fxlc7g81iLYME06a2CpedtFRjSkFGEj3DPsNAyfXyoUydkvcVhosxnxLj8Kr8M
/rJpUZIBQQ5I9oBrPFavjle9/v8d42jyl9id6fChRtNrdtez05AwU5wjJi03/3g14fkDoM2jaL8L
g/P91Bsbs2sCSe16HfW6eWGSa7yeScr8EmusMFjc9CXRG8qxwC0KAOrcivb+1RNA7Rih8P757yMB
LVtiP6188jgNFCQdZO71aGT1Va6lOMekX575GL6/dxyPLBO8ETYsv+N3r2Zb5SmgMUFRThQojroD
ru2eKSXeP4tCh/Bm2LR2TYzWRy+4jxxqbrK8DshiB3wuq2SNNuzKJWLjzKN44kichGcjiDPg4rhH
j4nf4n1QyqsCljZEVFp7KZT7IJv06ePH8cRtMtBn6Qb3ipXLWhbuXx55RxaZ8Bu3CuZE3zb5V80j
mSMrF8PeX6KP//iJfZ9A4BF38MuhjjQw9KichfwBambwadyXFiFko9uBV/MHkD5DOT8qm3qM6Iew
2dQW3X29wdOEWgjX6Wx225Tp795saaMVjaABXlgYBm0vlVD8J0AFYzxfhzn7QKsuBWZjpkXsq7pt
bnZpd+EO+XQzVj0dbAX3bU2bDSG6k8xnTtT6PRiSqIXlC85cT+cFMGCfHK3NxHtp2E56rmkbd89+
Ueo3xuDdK8dJvhZzjww6z5mf5jjZYCXuXBSYzKydwyL2S2wms0YtM8zoj0XIxqhzYjARxb0cveuZ
4KVVUWX1ts1IlakT4YInSgU+3rHC4zeY7oWWav16siorYLY9broOxhPHSTe08NyrzELLkGZAfCfW
azJTyAVzo2ljscD4XC0ThLI/t/qfbojd7R8/ayYKKBQcfLMo+Y+etbAYaqoPxXVJtfZqMHxx4K5P
QZQ2QBamUIzBxwd8X/AIAeLOsnFLQYA9LnhgWgzDKIsq8L0OanxSFdsauPCVI2S3D72ou4ppvT5A
/4/OJTK+W4EF1Zy+pI14sMqOX98mUoMW9w7a5ESpL4MzGq81854HQIfpj398kgg8WI3odfDXcenI
XJT9purLoBgapiIAQRratT1i47RsDk6bJd66ZcBOUrpJ0/7jg59YpqirSJzU8UxSQR896m5GWHFR
lWXQhlWyr8fyIVpYgV6qmn9cBljLImUAgNNdn3DK3xcqekBtBHgMB5DnPSu1hCV5U89bJMQ/fkwp
NxBMIYxi9/GONyhJ4eijoc/RFfTjZnZovIr0dhxtZ0fj6fs/vYCWLjgxEz8gU+TjzxY+Lllaec1p
2YUINKnKihkiM502F9k5Wef7xZ6DUdpQGtgMtI8/XzXakNjpC85Msx5ioT2jpP6eTuIBQ+mZGmR5
l38vQTgU21KHU2PNf6P5/fJdKUScqFJDiAHWaivolfqVnWMBG2aSF6DBkA535gE5fURi0JGxLS/d
8efFQj0L0C4LamO4yHz5tVLGg2iyGre4k5O1Yv6jwOhlmUc0qnP3lqqDIx49kTa0XuhtbhZofX+h
8iFA6H2bOPqZw7wvbJbDsDUkc5Hq47ihMHj6lCT86GDQzAUoCPheTnwRP34O3y+VHMXQKTZAgTrv
II8QVqaSSPMsaAQdLTo9eJL7n27p3KV1x0Ddm9dCncutNd9/KTkqC4dL3Dlkz2O0Z1jMECRimgm+
DQdxzH3acCUBvNeTz5R+LhliYyUCUwFwKYvXRMtIxl66u+8mQgBz5si7kbJoVnZ9j1MFH5eUFAdL
WYDzx75EFuc8+iaQUIhS9pk1/uSNARzLE2fAnDm+MUgS4sVpkwd0p8ttqvz0Qpvoc358Y96vsFwi
dJWuD2YdRPVRyVlYNZ+RqMqDsnMh7FdDoGfGg+d256qWEy+sTSgoqkrApexhf19fbaItS1ljZzMn
KRCyhPFhcvRp9/HZnFqBHEoAD2q7Q7Njuaa/LAsz2Osp6rUM8RBElMHlMwVACiZDm/8J7+GfV9Hs
GZGJ8slYGNvHO1TYiQ6pILyiKgu/L9euSZy7ogmfPz6rUy/PEqxF6if9G8Trv5/V1GalMVe8PHli
exhqDEZsof2dYUu1ayLb+0ZsY3qgW9ie+VSdWvNQxKLi5uP7ftND61SPhTVkQUS4TVdqEDiinUyf
ZDp/Zrk+c7RTDzzbHpOHnZ3luyYZME0kpFhyAhnJbF84tns3mlC9Pr6Y73i/y7rKRXRNPkcCmfPR
uur35tTbtNwDrx/1p4Q4x52G4ngVpmLImc2542NqeNW6r7rhtlZldmPnrtjHHprOGQgSg+VUbowa
RiF8D/QYfZ+e290aJ6+8yw6bNxMW/nHh04Stbo9FwddmshgTdPVXo/OrNaqy9pC43nM/0Z1wZcwQ
oxTJUzYO7SH0q1cczZArFnrXWFgHukg+Fm9N4oXhPD6+kCfeNWbalKCuK7DHHH8Qc5ffIZkot4ke
/i5noyN+ETFliKe7Ul8/PtaJy2G8aYzJ7qVBfFzGmNBLdQuaXjCHxnedhsOmsPWvrcrLwPXLFMiP
052pME68dIbBxI6Khi/WuxJ7aHI1NVHF6aX2lziJoLmi2mGO0cwrAd3rsW7GeoMaYwj++bmC78f5
SWVjiOOV0tJ85IbYHgP2ajcwohq60vkd3fgIMlr0pDw7OlPanLqTlGy0ASBJ+Cxlv68vvCtAxAh5
DTQ9qtdkOaFKKEV3NwLNDAqHjfTHZ3jim8MJUkNhjqFf+/aG/rJKF2Fj4S/k0k5DxOTCIo5dr6t6
I1DE/k8O5UNP9BwKRnDvv5+adC3sfSVbNMOvyk+EdkH7cjvnMukN48zydeoZxdLE4wksYukH/36o
AUlcOdMZCNqif4AK+8O264e85f4lUX3n4Zf9x5sjFjBMFyYge8Ynxy+gMTFrM9u5DGZzRuPnjvdN
32wkfYAzBzqxMNNSh2Mv6Dxj41ju5y/3S844oXUMv0Ee2c+40ffeXD+ceSQEP+OooP/tGMerspZm
qWVxDAT9xgojtbwAcWzfm70DhDgfW66iDlpnbOSmdbDsVWNDTpLNrLYnAojmX48askyY9FoTCjhh
GNsRu1WQiK65mC0rvjP9iFwgBeEnlHq5L1rEWexu1RoZbHiIbY8hhT4BuzIWGjapSMb97BeIrUoD
n2iFVW2vD3Xos4GaoluCf6gOqwUuSK7cbTy58d5oWnXIbSSag4iL60FrhgBb2UNSZe2aK5ztCnpF
zSpGKBggTixW1TjLLSwAG7FwNsI9IQl5TNJ+9/HlPfVsvnmxeE7wvB2vn6Bz6045PJvIhL/WU/fV
i+WtJbSdKCqgbKTdfXy8U284NTfFHu17BkJH74Idq7IWkSrhu8RLz+lmNLPD2JVnitf3Y7UlMccU
NP7oETj+0WHw4MeimfwyQEQOWyJp0Ax63+rskSH0NYKUdW+brxEGv4/PTpw+Ll1a3G1sro8LMl+C
UZejTU+kUvOXeNJxCTWWdofRRc+3aGbY49R2gZM8G+pNTrgpw+2Shbw2h4ONyt/GCncQeq/tjM4q
1yHCUB44uWfeyQTbT/+0DQLtxgkpIEjjaON3hkPvxZ03kRF+NjM4kN5s1yvIWRbhyjN4p5TfB3So
/IHnw/iEh5MwtGkhNtgG/76Y7XXcdunWhX35VOPEPnMrTt1xZ/H7+YzhuCHLJftljUj01i7KbCgD
APSK6dIKuMY+M7rhzJN1ai365TjHhdEghyKvwKYHnr0kb9FvWBMNu/34Bp/6IDpYU5krMG8j1eb3
k9FrU1Y12O+AoZO3VvhS2Yw/VxkJjnGrzpjOTh6MfiV7Fh932/EmwmlYjMqcd0WLHcJoAW9Ci96h
AEVL3SVnLt+phcCh7c/XAsveu+I3V0o4KSqqoEmbO7N1nTWk3ecqb350CZqF2DlzJY1Tz8Uy82YD
i4TAPfaIza3Mub7UaemUQ6OdTePCm5vxYNKL31RCiwNL1hADpS/uoS3EgYowNURVUl57kZft/MpS
jy6WIOwZYYSr++M7ffLXY0GkjUT/lvH173d6nMJWy2LKnLGWP4QfPcXm8DkX6Ej+B8dxPXaKbH8X
y9zvx2kHTcUSPV7ATlTSzem+lkobN1XfnPmQnipbl2gkWizL39yj91CMPg4OtJdBh2ckxh3ujeVd
U9kECxq3eVU/FLl/plFx6gH+5ZDHBWsKsAeNnl4E2jjtif384Vs54nbnoqmGM3sOcer5XYLc6EW7
TISPX/9u9CxwO27BMmOq1y6WP8mUcKBFGd6a9m20XviShErr5TapF6+BZizKzAbRH5SQZ4umynNY
w4/oTRwLuNrwGcVd8zmafeKjSiADBaSk3eSO3pNns2pC/GoRTGktvJ1saW1W5k99NLGzwNOcpP6a
Vv0NUhy5JS3yR+IN46pQItn2hTI/S0TXfOxN+8zTdOoq+ItTlxYHz+3xdD7PZUs4vaTyk/OBdHtj
1enWM/DBS3qmz12ixjMHPHWLF2cWQhmXZuvxZZepEcEs4TVJaihIg+wbuXujW4oI2NSqXTTpH78w
b9qJo4IQxYzJCfK6sM08anpEmsqZkuZF4BSzv47HHi5AbAzrUij7Mq7y/AmePhxLC+Xkm10Av3n+
VPQzcHMkfXttJJrhzGU4cd0pNhYLNOGCbCeONkq+ozw4uiIPiB6xtnGjnOsypmxUadU+p4SPBegi
/zxzIU40MVEl0PVZVm333d43muxZhgNvdDuHSFlFZO0QpIpdGzbtnswuseJJQTlpE6NBwvZaMZPB
eWGdi7JawIDHJfriC0eOQebaghr4fQ3TkUY4RZcU+JZTMLxvvoZEgE5FW13al1wZ99ClqJGxWEG5
z2kiG1rBHBUe7fBpFKO+UyoEV2ot+YQAs75QFpf7eOSRwjGV7RD12Xsk+T8UYmyW7GFrOWm8RSts
bRqt7ILYqcEvxb278aJLs8rE50yU0y2vLSY0xYvwHHu9f5Hr7osOyujMxvzU+TMBw4PuLhP648YR
7bY0bzvB+efZ9JmYG7SozpQ8J4YW7z6+6acOhfAarQFudD4bRwUIQyfy7JbPEiE28UbW3uLmm2R2
4cd59Pzxsd7u2/GbtnR/FyAHn8Hj7X+pOXk/FgmbgwGY84oYc4XZa7aMfSirgYye3Lg0Kj381E3m
eGOaWnRndhrcW5HLvQSN81cp+b/4hjP4BsGMjhXl3yiBdzmnn3ETxP+1+QqHn/7Z/6M4/P0H/6Y4
+M4f6MOYguMSRLaJ4O/fFAf6dX8gP0QzA9uBweoy5fwXxsH+4222BaWG3qtYtEl/U0Et8w+LHRwy
rKUWBovg/BOKA3rA35cR5quU1bpO24dnbpm4/r6M+HpbdmFYa5eWBY3OQ5KxnS28AkU+Z1t3mSzr
0H3ukXMMJPpa89YYFDZUw4s3UVaN2P6d4lK0yJKNuvOCLNEHm+ZtWiJjMNK165TxNuui+0iKgBQY
YIFWQ+KIVT6NffZpNC3Sf8fIIybDJCIAGME6bC1/hY6CVCUSBKIVUdfmZ4LY45WUprueRVTcWHRY
H0qBnL11O2uj+ib/rmsQ7TzxmFbpT0b+mPfD/g6ufHefVo7NuNomh0ekfXGfkGlxUUmvvlRuPCBJ
qQuMDWJONmleTlcKL+OhQOa6TdMZECWIiF3X9gIlRTU7m4jLedM4zNBWuLbCzTBNsoAUUAvizvVS
0bZo9K0uLQI47Nq+0hsvyHPzXuqooEXnG9dFZlwSe1SAffZBGHmduc2IYVrVtRfuOl0WcBKsausB
+kVum41EUqCxx6+05mYVl3NnZTvX1tyLAiMwnq8QFrPlyt1kRlOJZUYYNviAKdoiYP1c22W9GVX8
BOjFfBwL2znQxB5eSgNbTIxbeqMrUYU3kpxxHVJDnGDzrMFM65e4KMX8uWxElvXbBDyd9i3LJ8Od
V1XeawTrOG3arPqyaol+sNFfYHDrAPp1dqrua1F6Nz5x7hqdnxrFWaOGetwXZtsEMJKmvVuUID0T
4lpvp6Ls7jW3I0VHJVoRd+DTWzGsuiixr9ys0depMeF80jKSqTDE0Qdapb2V3Wgqwaq60YppiuZ9
JZu5aa6rNE+0GJsajgjXxicxtK6/lgPom/LCDcvOaV4qM7TvmxkTf7byca/Q8FqR+9ik413YZQWE
vMpzQWe6WDzGHQY7vZ/31iyb7t5vlamcx1HvW/2zNijHi7Z0ifMCrPtCpIDnhnRjgtmaORTi0zVY
b6hrOwz1Zb82ct14rjw53Y1TPfOdTEln2pmJkWJ209DmUKSi19EID/e3CcKSJ3xgi3djdvEbdU4x
geJD8bsq/RojZlTPxG+b4X2Zx5pcs5KA7kszGT+BfciKGy1VprEuIJneogd0hl1OSB1EgzquSpxh
ZXlhaJMRmKOePM70Y2Eser36TEqYG+Hsb6bnjDQS7Hu1I17r2AJtFxXRbR2r+tapE4/oGgl3Ijag
efEL6Nfg7uxtEdX6dirhjKILkJ+ctimfwL6i4HBrkO0rOJ4tkEgfkDUBvHT7PCc8eNLVaCkS9oTJ
opvsjaEhwFvpRulyyyn3V6kNcmZFKqm5jfW2u+8Ht/yE0ibCIWrhABvsWz/FRB/mcrqUuaTSr7Vo
fnlb5f/3g3jmg4hO3ePr8J8/iNdf4b59Lb//+jH8+w/9/TF07SXce1FK6fRX6ZbzxfsX0sj/g+04
Qly0Ksvgmy/ev5DY/h9Inij1fGvpZaHt+vfHULh/8ArTb2T6aLlsD8U/+Rhy8N8qaoLDHebG8KF1
dKXvzBylDqGmiDNIQJFhz0TCWuUVAif1WBgTnuHIPscFWurGX0s9DugSbskWjt/8/YiVHK2402ZH
BdNE/0fXBszuzpjsf7kJn/76ef+FUeYTXZiu/b//Z+kxHB0Fh9pi5rDZK7zbLXZIV4bajqdAddh/
R3Oq74AKkq3tWnKrayMvYsvMx6pT7b4d3enx48MTqv3uF6BQMbHlWx4k8/epu5D8kkG5XVDlTj4R
KBfPu9yNYYOgHLyazLi5mLCttXuMgcTCSVLHllSvhNZBi+zoM/hJQIoV8UV0keOE+BADj643j9lO
mRn/L3ZoGLMi1+ZhNUloGaA1WkID8KCpn7Tas3uReiTj4c8NYgsoSOg6NRFmdv0FvIbaL3GayUpG
hmIEUFPsr5hAzoFeT8YDInV50xAJ9QD7B8SAAJ40Oq386hUFGMO2GtTPuOWMhjIfnvK+VPs2hUoe
GjB8sKp7xnpcGOpxqDMPTpR8Ib2dPzgCNL5qyT/Y0qIK7/2BlMcNJFq9OnCpymIdEZJurEN2I2Jv
EmZKuoHbAnPCr/2gKkXawFTFtzZWReYUPqprbNUYTt2kuavyQUToLXAtpp1LwJCDVHYGykxnvhg3
BJ03F1lv1nfkl4QXaFSnvVMb+aFGd7s1RDc8pQQTPdXp7Hzm7phbJKJkgpqAGntnqr+pimj2yGX7
n4ylesTJUb30+sydqdmABM7Cm3JHQHKiK/0rx9CSoOaL8XPEMP6oN/wRpTfts8P3+SqcIuuAid14
6Alte067sbyaqsq/Kgp29wt/1UpXVoGddeX0MzxM2i2AvMN8PZaDueXbl91LJ8b+SWwoXCAgglbI
P0YZivl1BCgoCghjw31p9fW3qeV19rRO7Z2kzw+Vx81Vrhw3U5+SmNMKHE9b3SGoXUJpoJUPPdOF
ZbvXjDC7j9C0E14X1zcWimAyIqPhR6YrUlohTzBM0nUWDaN6TaZ6eGL+P1/79cCPWqj1smAzZ0yc
sT9q8ibMlpddq+1bLdKHteVzLo6V+qvOj4v1gL+2gAoOHJ+0aLVXiWndRhZ3IkRNvbJKqTYFcUoF
gQ891zUjjsXNfXs9YUYkvBA2fonXOAzvHT2sv6HGmq9L4N+PJjvLPUmDuPKbOtuRTdd911PHeEgI
mNjEi7nZ0Li2bcR9TPvlUi+PKFXx8EPBSd3NGH8pyWfuhOVgqmTToH426DVf8ghsZN5mL6PW9gTr
gmiNvJ8EURFHQk3nUKqHhXmIW/sV+k79xcTF+RSZPJt4kLNkb4IJ2FhW/mqF7kCWnivJprZ5KJeI
kCnmRkEY6XZhbclbWQjr1u9G+7ZXofFQJq186W2nesXFzdO6RAU0Zli9CqyVlymAos+TtwRiwn8F
YVKO1deIqA5076CtsSiSF/B2cl7MS9ACIL6flCy7zcRG4ZqxZfss6Uvfq6ozyAilx7Y2OgPsSp4W
a4fKKegq0wXMEU7JHmwIYdm5Q4VmFVnvLqGu9RcjgXwBQsfFSGmK+qZzIJ2Yz0wj4fu/DFU5dt+S
prdeEizKWRSwGSktfAezVm5Rno/9tarH0L4YI9Fb90BK2CxYk3oEYdmtK6ePKebsCR19PTs7nkMb
Mj9TatI4p46lqS9v+grWLVZ5/8LSsk+d3mp3lZ7fa3Z/YxWy2GGmtu9mQoRWtksWYmNHZCqGNwSI
EcPK0CuIzDk+FGb22KLk2fZLKGhvwXf1SOi1hv57FpvFQSujb0R2x4d4RiBRGr28qoph3Ob2MBE1
GHXfDQAM2yhpL6euDnfYbwzwNZm/MVQDKMy1I1R9UXJjzRYxVL4c1LqBq+Gk3oWWyXqT5HU5r6Qf
1geEqNh2tIl8OD2yV0WSMaQr8vxnJGeyXBmqkX/QWmrtW+W9Kt1kaxaaf5mCs7pmZj1i4eaFhYFi
XCYK41bvexEB9NxI0xj0g06kZVC4kDZkJ7xtNWrmWgqP17JcmF86yn1TK/TL0U78oI+Mz6Jgn8i0
ob0ySl/kW5Nr/62V4+isbfq0SPln7iGduG4IYFuQTG6MBBiH5JO1JNeVpt5javANxoa+Q8UdOvVG
he03UY39PoIgjbGGinsHWmFYxSZOh7R06nv0SgaVfNbukDHHE6oUjRweb3r17AHHg8imy3JavLZ5
lr1g263ctTM5au8nA7lrSLy8DZngyC0HS1AhCsQRhgmdeOE/Hxi8mfpGsYhAB8qk2a4k79W1lbfy
kpxhQFCmbh4QEbYbEce8Ve2WoKF6VbLxWZGuaF9Ip5ke51GkZHlgPEeVAdR+IwatIhjRmb/KXLcZ
PxXzg0xlBZ+m9YMJ7vyh6EP1KcnEvBlIHrnICmmtHTPH/uxkwyofo2zbWsK6c+kSUBwsMryoAQ2i
S29XawOigyXCebSF2li+SL+4TgQ3RlfjzgoVmAJ/0HY1WC+cI8Vdbmh8y6ElHpJETGKFlWATaZH/
BHbO2OcJT7wjqvjgDVO49cfQuq4YhREmOmr3hG97N0Y9qwvlNTAf6PYA/qqdpvhhRZD/w9m98ieM
YGtrHJtolSOkRrUaZ9eynY2DRH5Qr5PYaS7zORQvfeoqa+XaI34Vc8zby1iRcssGONV/SKz1+cZC
qDtt9FQfDnNds7MttGbfG7n9MuZ9QoB0lqRXVhe13wqROkuUBzj6BTuVpfaLuaAuR0z1MCWqElmm
NpV0E2J7+LNKDdI68nGpC2R9hwc93+BeK+lEDEVyqU2LkQVUR+ry+BXxAUNZc+XXbWVhOWGSthor
O6H94IXtOk0q+1aZYRLMcSn/NCVZUeuGbO7l3hCEtJRIaSr4Di2p3eR/lFc+W3IWZ9l9JxJhlIgH
6Cnv9GwJnMEOo37SWCZ+S2nhvWQMzztAHPmVG+oy3ET2Er8UJwWhpdK+neEx3WuVlC/+kIh412dJ
BnMDaQR0eAWDyXIm+ecke+QeMepDKDh8nfEJ1Rd/FV91QioC9JT2u4Ro6W1MO142rMUyXpmUYv+Z
SOfzlNWUZUvBCOlpIAEHsHp+YJJdXuWgkAJLb8lmr0YW4yYlUqeAOxxuYrvl4+4XlXZfRn7/lJgi
uo0KKo3SduRNNL/9Fn79hWAHylL44MuiTND3zw6YJiHTLuWJX9fGJ5bB8ruQDm1hLYIV8JZ5T7YG
oVRFw6+zQJj2saH1T3FCIA2RPhoQ5zf6b1Q46lIfyFWP+2HcRAsgoaLYesF4UaxbtZS/2Glf3G7K
4XNxCkw6UCIXk/qJ8y7ZT3NYEROf+AQAjiDelB3qhEdLkeOi9usz8j/j1B7CQCXKfgmh2jthdGMS
hxpFWhdEmllfhMw0l3LYLdd1Wjcg6pbyXhBIMnBjXlvVQFEZSy5239nnNjRLF/hoQ/XXb0IzhYC3
d/b4vhJVQW5XF1gJlT8pDL196zo08aIOGJuyKAhjnyvbRfr0yY3wIaWtDXmnq15JGeDBLEV9QVdK
XZajrL/0vWXdgkmcHkcq7jOji3eDu2XEvZiTEcEhV35nq2eckbmDJtpAS6DJDy2phIqUkrVupACn
e546PkU8YMbAEw89Dxse36klWbr6mkrqZhc63fXHW8K3AeXvW1KBUIjO9yJ+sN6JLCI4GqafYIAv
CkG6LiK+BRLR11fzqJGp0vTxhqV53iomL6RQ91RQqWTz6sbLa4oE+j4drfqCpjRM3dCuvoMMd+88
Eni2fgeZNNSaql7VnX1Orsxw8d3Nx23qLUYQGvqLmor//ouyxiZXSuYK1zD93nSt3ESm27rw1a4i
zp1riVXJj0lOGEw1BIknop1mmF9xLT4DqxOoryiXNHuMNj1WteuhMa0XOmjldTKL7FLXC/FqYn6Y
8FbLcrgE6uQRSWlkG52YkF1CJNG+YCkJIh/6qG7EUFSmgnqV7uMVBSRxnpNQlwg6x01TY2iqlhXG
hOZ6P0SN81mzXfWz8CIdwkJpWdpKtKyxIBKoe8cqP/Q9CxiJg9TsbJbZl0QZ/9NsLU9IA6AR6MtS
q9NJre9KjEysKXBnNhbAyi8+eZUrS0+YDJONuTWnkPggNKdXKaEru8Gg5QBkcHiKZo1YXNzu+Wsj
AMxfdPnsDld1OEZcpISgdG1qu2lrR1msr3spwhygEY17+t+QbrXW2nBCpflUhRBM21rAznKdOY8O
GSXNJpyXfxFS0IcbvWUysw4THBADQnHPvETy04LTEZPka0xN3+gxeTQh/d1hFZV+RdfSZkcC84Gn
bYIHqSmKfLbTOjZ/NiKtZ7XPOiyuNdAle93aGri4wpeYWBo2bl5syT9V2me7JumSfT9QXenZyBNJ
ome3iUunf+qS/NVt2D/OkyFfvDEXyaZRS/78cu38he1zMc/LUNaOtXtAR+Jg8OG4y8SQ7EMMDuXa
s7uc8CKv+jqRTvPVUga1IUE05orXNtsJ8h4+sRP1rlStQzMb2fQ7edk+lwV7mQm800GfWI26ZW9X
xn6+jotuGNfWnBPEhCe+3xlzRFRVm7JrKV1B8lTi3hWi6Z90oze3ZFRWX+22If/TYoclDXbPm6ac
+QJ0ldE+mykNpbrO5U3nJrCJQovVpAtLbyO8jp1RaFkQZip75h1pifw2oILxHzt9rr9V5cRVKYjp
AdbZruzEmgOEZfVFLWu6ciYKEzzEyyc0LlgubUUeAhGw9Re8Qd6VMdJmgZ7rX0WGbC4S5ZZXTsSF
Q4Sj9qVu2uvKK4cntEFs70eV7InuoRj22G4WGf0hN2GbjEpn/unxls7bxJvlCzOuT8Pkyj/J42W7
rdvRrVFa8N3GGMmWxQ8ttaVwXn7ricAjA4xixYNRIYS5UmLMD8byqk7L+q5n2bghzVu+2jTEd1Dc
UvhWiFi2JBfRGVk2r8mks4GPJ6u+0wk3gwiZUoq8fYtlGZUgSyJTXWbIrAlFb0b6OgJmE41Vzi53
1eUcQTydBrprb48h2BgKiagExzv1mrq2IjoeolX13VvHh3kR+XKjS6AQWEWio9gFQ1JMgtyioMoR
/lz1oYNicWkPaJHGZcCn5DLE44V/a+TNCVjZTNIQIsTtZ+PN6nrmdSvXk4ooRsaFZ+1FdK90kqbu
a4kmmLDejDEfNlesHfBD6x7kIrBHbnE06vlhArNLShVz8nU08wqiMqQFFzox7b9Mt9eyJxjbT3kE
Ibsa47YEoLxmZgeTOYMpS8GjNzS+UBkhgqAjCNGy/jILho8ruxvrb7BzzC0kRvVYwoJbhWaTH7Sl
uYLFm2WNHT1JwUunZomMJjkLvvG6nBN+UmHS7KlnljhhcPi3/s3bR3LK6N2WVWwdNF37oZPNR7ns
aty+vKBYqlsUx389mkTM76RFa4gZaXivGzmhFxXBZHg2vSuva+svlUGZThw0PTX8LOXViMeS/BN2
WqStdizuRDd+x8RdvU4RxU6j1/7V6LLOVmPMJYztuvmmA9aGc5X1BgbyglaOQ3nekTl7tTzPdbMs
wzh528u8zelI+olLzZs1/HE+ouoyQV/6EC9db+qS5SvABu3V8HgkrLlvv/c1wbSxEUa3bi9pGzXL
8wPNDzwffcjc4XTCpfv1Vt56Ph1S8IfZfTEOdJEsPpOOa5gPb98Gg2iki94jAcNlyafvRBN10Gzr
1o00m0/F6HtXtU8ZQiSl+TAySFz7BeBfp6ISttgOr2MnNR6kA7AzYRR8gEmTH1Sul1eA18sr26SI
LZZ7EFMevrS4AOSumSuK89FgNbOi4UmNlMkyoz+nV7n5oBUliy3r2BdwrfIFTymxxShu1m8twaGj
aenBPL2IynhkjEv52bKayDXbnGwXERO7q6uJ4qRjs1PwYgNaE3RBCSUq10ofqtfc1GhQj/SMRRKy
VegonIVTY3SmubxkgvHwvC2zk8vVoHOkLpvKIi/JHpT8b/bObLlOpGvTV0QFyUxERx/Anre0NcvD
CSF5AJIxmeHq+8H+3F2W67e7OvrwjzqRy5bQBjJzrXe9wxrRtfYT7QQK1ZjTbQNo81S7VO3aMgJZ
DO3AzSSzbU/qTotHo8mp5Qw1PZ7Ju6bp0f00gpcZ+UQeSmnZ6jQyMHtx160SBbOxbTIzu8HaHjd8
J7VBvTC8NslupO0CMmFNNqDTqBTna7SMSG+V239xGWrvO371oKTAM8PUpwkhTbl+xT+VkkO1S36U
JYssrdPkBtfrj8Ngc9cWl7ROw0tYKkPGPehycmbKYVTvqUqkFfQT4ccB9nk+dUtvpxdyltlkR0LW
n6sqooKcCQUbeh747CEozQwg9W9//LYw50JyxGiiJwJz5EytOVSO5dJNt1i1z7sikSlx7xULOqWq
jF2bTQbyTXyDyhjOISFZy3XtLHRkozuTmpB97a2lckiep4H9BhS7LXaC2L7fj2sVME+Klqw2ln4P
kMAnHo9uLjFb86wPSxMnuNhRzHYAKtveJn6YSXXvnbqo+w/x/79HlX8aVYpvQUK/GVWmnxCJvZQ/
jSq/f9OP3F54NgI2J0ZoiLDg5sCv+5Hbq/9lMXvxMZqw4QFaDhO3H7wd7y9EVAy7HJoDZlOrmOoH
cYe0X3+VdnsrLR/inv1vZpVvJYkGai3ThBkEfwgZkP6W/qYmDQA1byGScJB0KhziIp0Ojb3WiGRL
w12vkhmPUJkJbXxKJ4TkNA9JzaHo1/YLVvylIUD2kFkS3yCdBQ8HvAkseY4NpREkEJUZQH/ZMpf7
fff3ZsxqIPiEEbUSZT0IdTSmP3dQXtuPOZzo5kxRPd2LpNRCe+RQmgdXZ2HPUf4HnqjprVzIv/Wb
XBI7CWSzELA8h6f5hsCnpTksEaJQz45DVGVHMF6YD1Ci9oicoCoEmdLUQTQ6eBEqOzWFvTW41sF3
+iHa2THessfIZR4ZLAMmGBjsR7BBjA6Lc69MwfSrsp9u0eaKx9wQHUSRqKzOsl3NOeK0BKoSWdQQ
3tuoYgltjKc4I8aSe605w3SfLwAXhljsl66sK+KPlcel/CQa4m3jRrLYjESFGrjXaK0XQqZoCTmE
kNTvoMvP17PDRLBhbIeBqpnbL43JjGdGuIgzSIe7eeNVGZbrcTrHW4rnMd6K9TfXEytnYJDExqOg
PFyC1G35bDirqg8aObG3sbMGRE3EjkxEdhj1B2MYsQJ1KkMlN+Ro8Rv5s03KMplu01PDiBm1jNKA
EQyZiBZGKKS3CzoqV9s57uzU7w0O4+TUNS3vX9zmS6hBBBrul6bkwDVzY3pXe2LSPppGx51LW/xy
AJGrqTo2NePWcMCNiXg2h446yOuBv617Ume25BAwMJ0WRROn4cyZrM1P6wQV7utgfWDgKdyt0n6R
Yxw997PjPw99w7dTU2KirJCJo1zhR+ut4ialM+GfgWN1Xfs+YcpYH6xFL4ot95Gcajtdo+dTQtqY
GtqgDQ/zUvFYh9Wp6gxzPU9Oy/pI3PXm+Hjm8vywnD37JFoLBhidBokNVtF1EmP/rXk6oD2WUtNh
Rdg82qZUIJFvZhZhzngIb2UUoe6mGox8y2ws3uS2Eis2PM2PoE7dRbN9gmUKiQk6Z1XPcEt29vU8
x86zNrjiMg51fouzffxijNRnhBxaXpgapftSxtnwrjZ1OdHw8comI4gVwYqdFyYSwXNYkJwyn4zJ
IRnXrlz/mXTktrsz0oX4T3tweW0wn+X2jmnhNDd6N9lQoe1YK6Hu98oUOGNbXrKYG8kbaXwai4ln
B2fLGr/OciYblS8L+RVt1HSfFjoFqAN9OCRm3H5pqX/6MCHr+JE5P48nzzTlBFo08mxpqnOoiqTg
fODOsLhcYlmWfVZXY7Rrda1u3xOrN91DjWAhaIvLDU4NRB/7jDribDPNqoNogowWD5KeWa4x5pZp
q0OPdfV0ZRLyEpPP0HMVB0OlBZF/q/lbqBrcF7Kx6Gt6fPvPJWHYzWO2LJr2TI7Qoq46o9Ga23li
TrDLZ5PtdynG2X9KLb3I7qNBAh4B2aswGkzzuAwQsINlLriXDXPkNJz0kbKffFhuRA1ae4iIbJ52
FrsK9ugKqkf47UXOJo0HR7wE69gZ1kXRNRSOwTQCmbCZV8Zj2mtMwVe2pvN+yr3euJERxT3NmMiq
T645ikvieDJmOkSUc6BlsZzIMIgb+bERDYBMgJl/99mMvC5717BDCNKIosVubirYe44XTLEW+Vs3
J/Fga2RIPgKQM3lqlcsz7/JGXGQH8+Cd10cq+2K7pWEo6F8qJo5AHwzjpuD8WRRVHZjKMSoNjxSQ
qnJ0/ZgYJnQ0GKvEAWnITRmrL9T3aexdSljh7+2hj9aohAcX3fIYiqLqnyBGaNBN22TDi9GGZh8n
RzP3IzgP+BsHRYogRJhiJtLKLewDkTjOKvOUSkvfxYnVtzurtp1SAmTPUckmUx3r2tOfW7s2QrPQ
P2rlkAZdSXGezSXhAsk4eQd8xePXvI3cL6RzRow9G8JBc+eqHxtFdGjeTHc4U8YfbXMotwWH1IbJ
i3nvqaj8KKyk2BmlHkcYnhR4yHZuc+vHhDm4dUbKAGFI+XVax/mTIVs3gK/b7Ratw/YR3mlYkn6A
H/xY3wz5UlzZDGK3PZ38Hdt6/VH6ffIwWGSauvok943C5VrNmBHrsir3Q1qlD3Hr5JBCrTbeNbAB
r7BfEZs8U8sp1/xsB6cnDaBtlmuj77LtDWb1yKFTvy/tok42cmnX8GO9ekc2+nprMSMmos3uy9DB
keBSOwzT4nQo8OJ3269p4zabHLz7YKzeFcQ/GReCAVxrk+h2iZ36TDmwaRtjOKu2qPZermYc6nKz
Oq6JBbvYFncyquq9juxgg7ly/Z6GtR45pQbnWMIFGLZz4fYX1VnRg18nzl5rlwyna1RJWKUtJG4i
yL5oSafObNjzAbHffBw14SPcycbt3DYEBQAvhqqfJXhE6zwO6bB81vVcnn3PX85N2fh/8vZdSdY/
1ye4NvCfYDPyYXy/AZVVVZgeQVo0c13dHLIShoE+mhxClkZzz6CvOkes8sPvC7E39DOqIkyvUDRA
dcPtF0+RnwsxK1oSNxltn8hjdlEYIGwMdWdQY/z+Om/kE9+uw+gGBxiqPcjRb6qvIYGg0PpxdLKy
tcJw9YY9e0X57Cliw/j3F0OCxWCGAhnK4JtbKVjDGvHi/snLR39brWhMS/ceamnvb39/qV8LWaiC
AIXU4jpaoLcmZSr23ZqUHezFnVlcyrXLtxH8gRF31bldFWn/+nrQ/XF+IQXAgRr3RoOFCwrLNi/s
0zIl0fP3I6jESDgN7bKlGmlTTFP/cDvX2/Xzm8mHW8WL8Ad5eG+L9bmIrc5vOusEhkZ1hYEvxQ8b
KidwOZFlBQuI7wq1YuBrXZMcH7//0L++pJ6N4y0CSmSahv1WXFeVltKnnClB36erVStAwSTGP3lT
/eNV0BH5mCGtbMw3b00eGWMZpa1zioGiDnMK+ON6f9Tt/dNVaCg9/Ox8eK5vl7nTmYayNT4LQ3Nv
46QgZgB6/w+vCfIAE0Yp3c5KL/15WWeqUMAraEyNCHgStRcvxTBD7NzOUScuXT0RTv/7h/Tr/sWe
zm7Cx8Jtg8v+fMkyHaJ5zB3rpFWR814A5Z0WfaAU6VGHb0sQVCNw2oVX5PfX/XVnQZTlmzD5dExv
flkReH2l+lKTpJP1rO6oYp/snMHbLBLM+veX+oePyMuB6oYaHAHk283ShanEpQoDvG1FeApRnZe2
g/Zm8cJkawc3rW/N7y/6T58PPbaHF4f9D36BA1MAMyF99ZQ75HqWhWUec91L9jQ6f1zp33xefl7q
PuiEjaeI67ura/jPD7FKvMbT2U9OS9MC0UlR2NDxXT2/r4eluaCqgGUW4Rt+O43UdSO1VnsZFIyY
ncVQjuaisl8YTLSfUTqbVJ0LmoRbL3PqP1lT/brxMqYzXUzccRkHoFnX2d9msASSjyk0EN7wwuRC
aQSoKyeN8xJXMV416VPW//5JiF/X7morRl1p+jCZvbf+f3EOXhJxxp00T6PWnTyT/gH7bdgqjeDI
TOpofd9lKi6qz9UHgM1FbMzUn+5Va6icaI5+UTuqJJA/5nXJ5ve/4D/dE3bKb0bQPLu3mmBdwUEe
PFZ9sXgU3botP4pYM084S5YpSKn+Jxjnl3cTAdq6GoByeEUh2/38EFTarkU/kUWDFZGyw0xUBrMq
eU2nmm7895/uny4GboQ/J26FvxqgewuhD7Ei8WzC8OZWlrApme3S5dh6TZf0+4v98qj5ZB6+ZEJH
bcB29qYuKjJNEMmuzwTW2TSWcdrxZrEQ6RJ/fyHjDZnAwAbJdNbiwebDYYn05kUmki+dnNodqSCa
pL3V6eH6UPPaDs8UrCfacy0HkBArZiyUjElBOEHtmojC8vUYrNR0n6QZOIE20iyFrWBUubhNc9A1
BygL1Mvc6TiL0p6rjOb4W45mV0JdK/7tRvzNdw/nI841PNLelkIInFDvFG17MhaY6SN2yGdmo+k+
1smG/v1N++VF51K8Axbm0kB6vxhyQaoxumFiYNRgIM8QRvL5savytwjyqvMa7vgn/HA9vf62MVoc
a7j6rkJjT9gIV948pXIpTKEa2zo5arK+YME2nBor8p+/ASKOix3/Ri25/VRNk/GHA8B4+4pYXBlt
M6H1WLhC5bQRv/x9r7PyqEstPIhOAg5xsUD78xxclmZYR6aBiiDyXqGHZNZmqFrRIrirWIFmE6cH
o5uZFJMJM9/rfQGKuGQrXqPw/6ax6Bu+/jZ3aQpkfPAHRXrrkuhd8pOItj34xJVJgEuCUO9s2S7P
COo57jQOg/3cNWTnDc1ctwHzqunWHiegsTbKwP0ygKMoSNUQr8JwrIauyYjJmo0usuJuBG1APNlp
+4lg1VtcWzV0ey55daDYMHt1F8IpUVRSJ1TKtXuihq2mvuoyC16um2N+tanwPqCBXtITTAkRMka1
Cb7tRaLgO/cKz32wb32A5G0usqxYMxgJLxBJRC4+jw2RoldSg1UR+lO9gqHQK5PbYZ742tXUUh0d
gu/Q8jeo/g44StIVlWrhbxfl/qf4HLII5MXP17pG1ay1pMxtpCZlC6U2E0RDEC7WTH52xJV8uq+J
LkxuMXfKibeK1dDdtWbLAzFqvM+3lSjq7L5adM6Lpu+E2uFxNN1n2BZfxY5TZfduLdrPxIHyKSDS
2ssX0yl767pRYoWiRlKaAggDfCMf3X6xIb5hCCl8y99mhrSuhpUqCqIBoxdPY0Kdd04Nq2UDDgJy
1S0JQLhXzI65HcyIn9g7SSRe4eyWRzXJXnuYCHVdQpUtnFq+XlpAOEmO5vemHAe7uxeoLdtNxuuS
3NKvwnsQswuBU9MYsw1D0xLbyCBUC5e6hHjgGKur1wI/41SWA42E4Y6pe2UNkRiPCVSBiHNVDOml
anIwLa/u22U/4aBgBKTjgTLGvT41j6K0mxz2hs0Lhu0D8VJa2nA2fKsDwOx5+6BBADUkTgVuBqUP
YhTZHBOZFYTZTV/9boluITlNt98hODvv+WXMBNGPJQ37JY2SJNq2fTvWh+/LyjHYW4gONY+ji6Lo
pcSCkCg9G+thMYkkPYD2gs0bncU23jg2b5Hy1pluktvcV6NdMXNTtv3rnCKh2U0pOPz30Qxm/S+R
ba6FRGxR23mVa70UQq5IbAM8H9TYEB4gJIHAfzv+XKcHZEzArtwrG6XzEmR6OskdTEi9PRdIU5Z9
UWtMGvLZ4sZayNnMnfSNOL1rS8UvInSwE3KujZboLqGmj/3kmhrUatfOsnuvwm/02p5yJFCoua01
BDudv3gak4yt9JRh3c2iBgVOZmpj/PfF6Bacx4wBkor4V2DwjW8xzclYwZ3pvqMwRwce2KhsazPI
06GGpx5FSwE2r+W2POVNC1pP8NAoYBOUiwckIa3oVOj6BNQGQt55AGRLP8jx+4n/33PSP85JWTV/
O35/8Ti4TsvyS/vG4GB1L+e7fgxKEW562N8DW9KJUcRwYP8YlLp/GWAwqCq/zUK/zVB/DEr9v1A8
mrA/wYRo3VwO3R+DUhMlKGYJeONByPb5yf9qUEpG1s/nN4EkNMG4KdMwrM5S39J1/tYumBCNCnzd
9HOpa1Wi0GBbjraBcRahsBFTvc0sk9H7bA5k0E94FSLSqTuTELYcblmxpCVzprm9hoRg+RV8b7m8
m5bcsp6FT3W1GVvxCrcwfiomWFFp7NjvBghu18hSutsFP5Vol1YSn9CKTIbreOQvw8GZ/HqvyQQP
7k6WZ1fCFikmAuubznzVRjQKZ6ZREyoix+iuBomI5cnMot69asnlhReZO2MPi6ow+8/y2/DWaPFO
cCo9gHu8W2ao50vWzhuz0c0wcc3+A9apI7OmHrXjdWam8HxUg/XhLuPZPqBqKpzQNMoqw70mSp8E
Eu8gZv5FtGoqgVdR58JBg1j74Fi9ccR4IdkbkyQp3p+3ZLuvak2V4vMMrL+XRoo1hJndOpIJ5oF/
Yl6jHIgKxGkQYToMTZugsQiW64T2MmXWFHi6LEY4hy4HBQKaraL1n8IBVsgGoFLZ+FJo7b3Qc/t6
8JlHia53xbH3fUXXv/jR81J47kPt2tFj082Gd2yiztQ2sq3tHIqTxc5MUKp8P8DRwJESK4kMR0Hu
QT0EiuTAk+NX+bmrXQbhfUFaFpVNxGx4nsdz13erR0VcJ1s3dZZ7VcZWqu8j4sgPmUCt0zWgRUY3
Yj40LuUG8GhISN9TcufNUXSwqsJ4Xy8mrMWl1ZZHP3dzC3uD0U0PlqZ7+XPa4En6hCwN+fS254yd
8E1ACdS2e2Yjs94eoWKVpKDI3E7FS9xCJOHJkbRr43C4LVorNCDWXcjXHreTHpFW65fiCHZNTmbk
bNGk5GGGY4cMUxsVilWpAtqU3+EcBOs7WGNMyJS0DcRaZEyi6PBwX9fcxwwlfmEbx7hvru01B3gZ
l8BNq4ulFoWlI3G1UxGd3KzclVSmT5qW3E1ItoOGy+ziZeqCYpg/CH0kjt5No100zA+g6e1RwW7e
onaQV6rQ9GNtY2vRRco4+bgLBRnl7LbVMPkrrCk9WUBJu9Gr0KHk83LUFUvTcHLjiXD1j2XnoQIT
sRvIpNNCi+DGXVW6XXdCUC6PVGWvDdXEqUmt+KyYTGyWpSABBzY147Owtep+h7kD90dDYlZoZRgr
zdeCGpI8YdHJFxvyD3RghFVMHzCO1OHIWQ2yHDTzEL77Ob4iwxJjQgS+e1ieD12qEclepSJgzBCF
ViPFLb+9PEt71hoGj119hODRf4F1NW88YmF3LovtoOphk7kckGW8IJhW6liO9oMy8/vMS68WEVGX
9thhGMtj6pAFq7f+yY3H+9aHxrUUxgaF0zZGoUNMahJ6g/XUKrX35ulaIpWDdd1Pu6bOu+0QMUyL
I+vZwfdkDQVtN6LIv+QWtEmjHB2sUJL+IdUw/lNChH4HjQxCPZtg6l1bNXnYEtMNREW+CDBTtO50
RIjbYmpKhqPDyLtV40PG83D21D1tqCV+f/Ca/NPi4mdEke+fCLMmHadhYkYajLwkfiehSOGwxKoQ
d3Gi7gZCXzWPD7VU5WXyLPmSr7tZ1kduHXiy1c5Ywlj3qaEc/Fy6JOSBUdJgX/jBVcl7XWspZ4zp
a9IV4hC7LS1KqvIAOjg2swwuTz3+IduWbf2uIw45QHvjHzPp3kdOc8cYXN+xTXjnSmqjGxJQ371j
X+k3xuBGQ1CbnbxIox9C1WXdXudB7fRK9Uy07OTenCb/upl02A1at7Ekoc+xYYSM5G7mqdiRCZoE
uIa7BGS09y0ZgNyhVeqgyx2yKJNfr7JeEiuFQp9wOigifDJB4ovsHvMyc3ZGsUQPYzZe15pqwomk
5SdoLU82woAg14aXdvHfOzHaPHSxvMd9jT45Rx1ojDvoj8fKkXvfkBF3UVkXQ8RqP3rNp5Kg2q3d
LO1B74zHmrwLXmB8VDZFkg9nW436JRHmfe/XV3mbPDsZUdcGQg0dX8iAnXbraP5Hyx8ZvVp2mK17
aa15t15r7ttUTvcTj64I6gFja7ZR72MWxeJ9TubdpjFdlppm0bG6w7U7D1tyrE90x93OHpRxbpCA
BmqoU8bmfpWE2Zx7+3zql2NSdYeuJnM4jbI9zME0jH2tZlSp7TjM8nCJfDfwRmjZQWX11icy07uV
4Kt5l3nRrbukWMmtbqOuUc9p4TwO1RblcfJaT44VjkZ/NaWKM2HMn4Q1HEr0j/6wcLBK398aTfcw
gIOq1C0+4TBD+ND8XrpZvh34PBAHqizExS89DzM0/qYQOwsNixHGtr1cJqjG6BIiVW96urCzndrx
btbMOWj72PwQVX19D3pEarjGcLbeehk701CY5W2sDS2qxwb6OWzhsEaHTwQpyfRCiHpX9nV/ZcAT
h+Vh0Lz0OjIyU3tKtHE9nhGfVI4faJ59GXX8ZyFrlDd6jEHOxppzC5nkvMj+vpSad/TbbDlNg/lk
TXr9ioMyIetRATdiZ7sjdFszF1hqW1YFk59z1tgOnf+p0IZbkbhp2Fljd9/a5e1YahoNJNnAc9Lf
ZNi0tY3Z7EifrU5Ilt95LSaVOPycDDxftgCXw8ZAX/KR7dU6jGKOXuQimi08qOZI+JexldWQ7B2o
qYFHdnpYZLgtpe3wwY9xai11T7smkzh7rhGJB1hNel8dUgY2PWP8wE7M/AV3n/nBHTWIJL33wczs
OsRvwH2GQptutMjRQ8NN5CNkex0+BeCp72KdZ5pTtZmsdRHxwGSAVBSiL/Nv1jW/XkwHsy3k57rJ
Xmddc+99vxzeme1AdnifXCC12psZc0y4KrVALJLivE5T3FhBrTf5uV2WCvJzb1EjlPG1MPJDl0VZ
iGgHomjvV/eQIxQSHC/p79Ble4fFddQ7bfEPZH1Oj0OLGaHwUz8NfTSgV7gSfFaZ94ndOd8pKIsb
erj+KZXi7OCdta/9Zt7YkLy2EXP6a7R8zqYz4IwntgH8olXSgGmBBTbhKupKipZY+66drwpr9A9j
JSYUl+oTfkAi7Kc8RY9YD+KBDbKFMNabuRc43Zjke6uM4VUUVsbh1WrlB8Xo8oxCwd7l1ILP+tiY
M6qM3IPUYM3mQ5GY4hVAxXklGx7d8dLF5EEkCgZvTsHQc88NsmPgOiGHtIrh5PaLBvFb35SmcRPR
qJis27LBqQNty6ag8ggTLEjiJCwiAS55buBI7LJiiB98jUJUXFNohQWykMZfjo4xfmaM5exboV4B
UVRQMDPb9rC/IahgmrVMth9wUO55cidb4mCGlrre5FUlUX/0H4fO6kJjqfugxMuE0PYqCppIcQZm
Ff4jJfTtqO4CuG75wYRsECSNHE6lPm6jxrzIRJpQhciKzGvHO6dJAZWwY+aUuT5Us2SXDwSR4+Fo
7XXx2ucJRROcCOLyoieQpyLIlbGJNMvcoJXAnd1uAo8cTQa4c7l1FZ6pJe9egWI3YLgmwkor6zC1
hg0cI8WWAtkbEuWAsArN+JIlH0efDDWK/J3ucZvROj1NFZpgortgB6XFeXTSeUNGB0S6ifIQfhvi
zNitORfz6lhV1r0PwWSPLvVTXvZPMGswvXCWu66gVzE6G0Y1XEjEwd2mtmaCy2u7ucZ5aoCirxnP
DN6II8+L4mnqyF4Hz+S4m4k3laJBv1bBD0kYqgaGrEDXiuWpUDWsKLhaYVpF6eesERsxucvdAoFz
O+UOJm1YvTuTFz25Ir9SSW9dGsvvwl6VXymAocsn7VbIpQoTXOl4pAN0xzbBYrUvnhpLkglu9fFO
WaW/tfClpvD2CLTVZH6NEcfqtZ0VO7yO1MXxole9bXAMJ/Fvn4zZdKdm6JB+64hwzl0qH1H7N3ot
L+U09xdDr8KiUqT0tc2Km+jzxcCxQSPAhxyRykSkPzCE993xisnv54qeA+X6B8NbXuLa2bui7a9o
dWduRga7ZjlGXjZsYabt8+Sr5imSapxWvxKtrA8qa26JFMQcIGGLTJQXQmDQd3VNiwuhztzjA7M3
KluAWMkzElMOUamf9Mx7grOOzWm6vExu/ynq49eqynh/KvOu767dKnqqhqWDtF/GHzUN0VyPGgNZ
wBLGpnu1+N57r642je9X+4wDMsAKA0MUxBZkhOviyrLqOzlSoWmt1MOuX5CqZ0gWL1lUjZRo2i06
7cELsmJaOBZkxMflNFDQD+pkN3tksjS8wR/nJvliItAPzGicg8TEeC4YLdwXUMcUH/JKYrafpqIg
UMbAk2yqzJwir2rcDZ435d0ItZIUrkkRMuJke5lqcRPWBoLBsMoY/BqjgKoHAEqjU6unsfdywM5k
OFJZZ0ffTcq95ZfWrp6X+IxZnLMjTPtxblDiY4V843u9vC1TTXy107Y/L0nqnLCXwBsvn7NTj6HB
zh6t5tEqZ6yQG+OFPl5eZ6VFkx9j5rbEAyqPKr4yQe3CHhb7NbAxvgMLiRBmhRZVDnRMA+41u47J
xqZBWBmZJbyv0rQ2MdzBoFDM7NK2W4PnMUKBVYfJDGFgTi3NrZHk0Y0DVRiD1fkVlw8/KAwX4m7O
HaOwvS57fMQbOR9JWIC6OA4XKHiUFm0CGTXzP+J+lW6U58L9LBKIubVdUgo1y2bM+PGtPwIp0mg5
EyUfnf8OQ1es8ScjZI4idwnuJEdqxyM2gbC182LYrQatW3b0mUdvl9scIaokOIGGyrvvpWbtaYdB
XcxJfhgyH2/IyNKza45rTqKRjuEyt/4Z/2gvqEm32BgR5oAEGoYasHdQCUOd3bnV0Trm6aHNLBE2
TS0x9W/1c5ep7tRW5le1YMUCFQsju+S9saQXwe6+nVBL3sqGx1hliPn8DBulPB9DDWZZ4FRpt8ng
dJ9HS96mBgTHrCquY8d9rjy/3VNjKxzXef3badqVQt8TbTps8s6mnyG7YXUv4EdB3oT82H1Zqho2
YXc9g+HjqRiBcpvwghW9lmGWYYFyKRi7hI+HNgpFVAi/mF3Z1qNDgrP8FuGaTeEyn0ZWativjgZ6
37FH2qLBe2V4HVz5iiScuCJ1i0p0OqYYHm5oI89s0c+YH5eYg0xb2i3eZJD+sBvaMWA16BcyFI29
N41AKQsHL7gvzG1xP0vt6Ml+uwxOFmJcUPo0O0v5Tlka0Mk4jt7OAGdm77w35njmEw3dNnNGui9v
DOOGlrDTdExwEcOBCmxElI6nBJOAAEvP17Kr/DsZazxIb7X5VMkG1uHyBKvilgw5bHxqYSB31DHx
JNHGahpMMymWNTSx7ozdmCsfiyj54gl1aRfjnHnOiykMkPGXThT7vvO+NgOaK91L5y3RXzJsC3+j
cDgVspabRQ1f647Mk1zLPiYYZ27VCv+3tRZmRlUBrHjgJYv0401ZggckYqF0kRFW5fK2Sdigw7Zv
nAmqL06YaMWMk0ZdX0OtJQpvHGjMBzVj/dlzkkN6xzpCr9W2bKey2SSdy2zfOdeY2KCwCvFPZX4z
ZXm/A8mBhZP3dpAtwlWc0LPqr5gqN3sLvxk/QCbRHNNcMQRhV+sC5oeNXVAeqwReL1V596hZTtHu
Cg/G567RsrEJTcZs1dmhT5jZPow+3UnLFwrhMffIjmpwBxSm+lWPDOa1zSY367BC81tQi+8j5//f
mP3+S3V5Kb60/2P9wZ8oLtjnku5//vzH9vuf4y/VioD/9Idt2aXdfNd/aeb7L22f863fQ5DXf/l/
+5f/cQf+ExoPQA52/V+rlm6/lGVLtuRLmb78pFz6/o0/TBYthEaGhymi58Jj4Kv/Dch7+l8Mz9E5
GWs+i81b/H+US8Zf/K/V/9AgLgRbdURN/wHkTQwYYcWhx+SUJ8WPAI4fN+H2+5yc+/dfJ0N/84r/
+zwd/pTFwEDoeMkjsnmb55EXJlSwWp8P0MGzedOvMBlV8mhejGiCLwYuAWkde72m2I2do/yAo7s5
Wl4l9N1C0JcMk1ynvkOKkMPkRqWlBTBLYQT7n+qhi25GB3eTYhb6xkr7SQQgw9QxxAa0W5aBRcxr
bsB2N1tBcgApcl1gMPJE9CiTBas3o3omOqg5zVIlFyZz+tbVluUpMlaI1ELxvG1Yg3KbVIV6iLOG
th/9LRQwMekuqXyMZ5kCVzSIFbP9MdBrHMZwhsWOJCkPKS3mF02I+NO4aOn1xPe8t+dK9htf862r
BM0Fc3cXXXzgmj62M3SuGN1po32LQ1V+Hkxf3qRV0l0PY6vtRSTRxOgRRTcReRMJExFqBhd9Mx7A
WRxO09iDHwDfUUP7QIA1oDYzc/MJ4pIZCg2wIugNeF+lE/fbkm3hAEk/3uLi4gcW1kenkayB204z
nV3nLMUdwubqVpLzdAOUYRnkNmTlyXaNOpTeEoXZmLg0aIbehY1XXJcuhofb2XXGJGiymu2ztPV3
wnW7q76y3iMW6R4EAQre3sNoeXX0ksgOit7L9rRw5jPkT2Mne9NjnIk6IRyWKLq2kDRtZlOn84cJ
cG3bQ3vv4idI9hyknROaC/1rqznl1irEvTvcFn4OrxzPkL0V67cWXNKKUs8wLwKzug9iruOnpjCn
m6GVNtpiZ4vSqgttqECB+7/YO5Mlx7Fr2f7K+wGkHfQHU4J9E32bE1hkZCb67qDH178FZpVUVdck
3TJ7k2emiUyqEoMMBgns49t9OeLhDq59duS2H5y9KinubdFal9QyXuPBctZpSVp1croJVS8MHqfO
rtHBbFpMRO6LUm/RlZPkAYqVuO20xl0HozUcQofxN4EsxnF68KNOlKArypzgV18G+8QLbPjKefrT
G4ZPPfC0bUkAhM1qm+kY8tikMi3UBwhSrBQy1iWYjIZ1ahrW2ins+5JPm08O8QQpPlrlsnbWLOnf
2LayQR05gkQG2DD0fF5lE9l+2IXBSu/0+Jj1kfaG1zM8VFlUP9hZVV0mmFZocQ13EaJhG6XDQ6Uo
Lrox+5rPDR9bLPjOZOxIGBKLKSJI2sJCuqiQXTa4asaHaWiXFHFsleHOsfIp1J/xb43xtvH0weQk
qc+W062TIQoj+TA4HNQqf9IYkx8NI7WHR7tZspgsmNNIf9EtPgsbTG7xyVHCvW/ZcUSvozXnnDuw
e5hbWB6LU5mzKc+PmQBdznj1zIozZ8bJkQVHYEZYq/RSs99GzyySA5xOPH1ZOSf8NokgpL5TJZLX
Y08l7/BINAf9aAWFKDFRZYEnvadpq9j2zH1aAMWO7MbwqaT0QJY1xsiVrYvD8D3X43A5pMJJWqda
iX/bJKINH5ngHAl8PR759SX0CpJdSSElOBmzhQE4sdR4765oQPcXJ5D3yOtQtLu2PMas0OxxVQRp
C1ub+JUGEyaMYz4hjHPBU5F2zuSLGgclhgRoiHyx9PGXF+v/9T34En+qsil/tn++615vGv+8Jf//
dKdmo8z98V/fqS9lQWfQn2/Svx7z2036yv7HXMiZZUkrcC/+x02aWyKUZE5HJIh1PKfGH27S3hch
wBMLLJfIWNcygd+35tYXk1CA55KwwF9OpOPv3KQt8y/WRPzG1EMv5XQmAREsyH8xvVWcZCB0TlAE
UAR0htucAyM2Q8jytZNOe5cwZMHRJCQ8vwT6LtBnNT9j+PreBOxrVi64IHgIIqpHaJA1p5KycZ3P
GZTXBriCtJDuqulcokNkr/Fs1Wcw8uJ7YoYjTLEuBRYuCH8toNO+N3ex5pTPbPRcNs+11/dHpEM1
XFTFRT7C01TARFhOhpMDVw/vk693QcsFTjuLbqriFQlS4IJJMRtrpumvfWcQWOOMe7D6UUz+lEj9
B8ZTxuVrp4snAyjjwVBwCLOcKL5QqjQcuqxz95rq1KEv84RhNy7G+77WdkbSGevS8F4H+EuA0LMW
iS0sl1eFlv462g1s9s5E5ydaGHk6Xp5F0NZ1DsN60K67MksQ5PB22u1KLxbOEme1xp+1gOl9xV+e
d1nMnc75MbaPILmaO9CSiXMadNf+5B0BB9N4SaCe6JudDwQBG806uSoc002igCpbXFKrnZJVBJly
NAYo+RZcw2w53eu6KLasY/IeWLEVRa25p0s2wl/K0qvqO/c0I+agjfp6Q0/quIEf2CWc6Wm4IXl1
0HNWU/2JwE3CUhJNCxPv1frmuhUYBBvElWnoD01DqhghURu/e4VbJT89NOWfdNAYy+hXUFlHlg+F
duu08eJRxB3nvlUwDS2YNF5/BvmYHh2WG7xRKg3o1sm65BCjspgblaX3ul6qjYhZTQZROtwuk/RK
xHHCxxKZaT1VTEPEk6k8o8gBTqWYt4AC010KR1mPq/GhdToLgJSWGevYU1HhZ3UbHqVsXcu3TN5t
30hkQGZMcD7NzImWjFGo7ezNzUdpVNmn0da6ufVSSCsrVXPOa2UgEUNB0LDR5U53bEwWEpYZZsck
R4jfW0X3NUqsvvXn0rLvlrZZmzVVFVKUaIlTmFj5FluIRj2Fha2Ap7tkjlnt9Fkf7wuAtIuqKJNb
Sw9cDmSSWS81RHpaNnocyo0GXS51ikMPtOgmboMEPbPNrDM2zPlYBDOnarC067SLPniNuBUEK6ou
C2+cqOmw7VnOmWAOOegxDb5GKvK2ZJ37HQKRtUlr5r5Od6tn7KE34Fbt++WTfRvojVi7wsSCUOuX
GZ7lCuxK60uU3a2M0dB4Byrxs6RH+La00/AtrGKCdbVFFrNPs33DvZ8iCCfcJUmf7gjmUDpaV813
Y8D6ClHUewwtjTIwSABn+HYvsyFuCzPB4MHq5pzOvX1mUajtk6QZXu0aJg6dCOPAIs803mECs7ju
SG2HlNAL88Eh77fRSWT+1FyJ0N7ybmzTOWkPXZt9cn7xcMAEJHa0bmIkTnvHeqzMYYzYEfXlpyWn
8Ik1QChWJfScb+jaYIAwbvAzKu1AdpfoKPyBFYij7DAIVl7piPlCJkkCzxkjqVmEcj/aVKsOQN/k
qnMQwFo71Pmgd2180r2oe2qjRWPg/XlqxvqejzXrIGOCJh3BT0gDb69BEpErCYnlKJVGDhNIovw+
UsBy52Uy3vdBWXx3Y+GtM0GeelVhrHM2U2lBahU6lLnkoc2VPOCDGhkkJ/tRB6GZr/RhMtghmoE/
tKgqIgEbMdp4LVy3jm8SghGrshPm1zILaVuLOqxVg24la5Jx9rstBw+jaTU/lCN7KctVwyvyOkBL
MykvRlalhDbc8RMKKRtfw2x/hki2fmrXsGWzqMEmbJhvBtaG21mPvdseLN3dVNjlVs9wVxlIdCca
U8Wjq6s59ZtapfW2LJtw05S1+MA8qtbW2JUPEIzKluVuhBkKT+vK0tvwJ7qd2Bd94b6bNGBpnAuV
t6EUBCBaO/XOCiTRsC5KrvxyYNngyt65GPXMocrWzK0VUqhCKqE6ycGOjqWnqrtaR7pryefwznrR
9COeWBDTaFsnPi0dEMbFlOGe1dlkBCNhdh3u4mFW09T52Gp/cOhlkucQDIbKKC8YBBIfspg6k84f
7jNX21Ck5V1qTCXxCiNFFAAN0tJLJPR6jYKZfM2aHqoStYYXt5IYbQa9Ya0GIP3BAkK772U7Hsox
iC2YuRa4HUBZt6qv0tfcK+vXUBbqDmE3AIUUxKeOzo5VNMj5WVfWROlGmewmhJ5NMLXo7ZTxgVfg
ty19oE+iPdD40TMhu90zQA4xrWKrKdZajPDr2BTa1CISd3XjIli6MiiPxaCxKcvTYTrRGJOnfqw4
hEtqd3kf2+HNGlFo7R4LCZYJ/FS4IOajHuvOp8HP1/wyKOI7EnsDupfwXqfZxrdgzdzoJWUOC0Cu
ibdOnDpnMI3VE1xxjE8amQ4KRgIZW2s5jOeuLtW2qSAK/tdU+qvk6j/JWMRa/u1wfPPjm/po0j9P
x78e9Nt07NlfTJ0g2h8JO795Sq+Ds83M7Eg0qsUc+g/2jslwTGCHjuNrgO2P7B3xd4Zh7Ep/cZBK
y2bWtEyYNeSBeGH8+z84SDOz0wQEqv5s5rPXR5c5VYbBp8ikNGMqznAwrKnKMdshI3MBlFQBx+nw
ZEvlcEJvg8csl8G8Knj5F6Unzq2hGuc84sbGBEikAmt4xjhlmArPyhx3b1aT54Bb3DpZ94bXbb1W
xjcGoTOujCpkd9zT1FCRs/Mx7Jg3LfhgSi1EvRW9zO/SVBR3LY2LD17hsFeA/JK+YFAcjkuevFuN
hHnfBDDyl05EGhEGzN4PWSTzB2W0Lw4ErQPgTBqadDe8c6AuLog69bDADbaIT87tHMDn1AazPaYV
UyHAiRRHK8dLK4J/vorTOnvq8Pt8uG5e7+OmDDAczpjda+7id6Qso1cqtzrOp2VSrc2wN7Ze5DL9
2XX0YI9OsumF1fNdFdRxqXDgLl83z3kWI3swgOIqspgofWFW81PRdqkv9PFbOtIhsjL7lIuA1sfn
Oi4odSoqu/kKg4cRoOZv+JylSX4jhz7aam00H1WO13kVMfOvs166i7ceU0ESaPGd4TXJXsvCW/ZV
yRaDLojhyEb9JwW7F0PJOBEV3Rl8YIwpKnfgSYL5eOTK2G1Tsh9+iz3qVrJo309GXVzcWgxnLojT
Hiip+ZFYZnnENtI+UqyajVwGtXRTGBXeJBXhXoV33l3w5YttrbvaGiZAca+1wnxsJ6t9x1Od/ZyM
RjwZfRevHQ5Atzk00hsTsHyIPvXGe1VNfj0WHpdcmb+ZKu63uqyKdcG1ejMUKYEwYWtYYdX4vR6a
5lZvK7IxYzv6HqzRepXwwQGSo3ne58JfVX6tdGxr2myCd6FAON1YTBf3RYMCuHK8uiVhnM+rXJQs
68gjYjCwPnqjl6drOB47eHVjKT30uwJlTIOPRgt2SCOMrnnjpmf4PVd0w1NsX8k9t9DsR1KEyR3y
KT1haTjfpnZSUW9lB9on22ZY/EHY6BArBwdrGwn97lTEjsv1K4qOMefKFZSWBM0qs99Y9IpXRc/M
2fFSsYmsprvEboWEUlZ1fw8McX4HWEpllHZtj7Lj8Al8nX0rqZbi2BTu+qVtKl56p4ylgSq1Tcqo
oFaykdGXjiob7x8iEAictXMtsWpwPdHdtnRbsUIPDrTBq4N9rb7CU8nKmQmAU66jgvyFy0jFXENj
VhHSndV3ub2JtUpc3Gu1FiDZymfckhu1NG/lSweXimjjcpZerixeKrr4bo+vzbW4a5TdRDWZCdPL
XJq9sH7qe+bL/NjNPaVr+bUErKd+pN/SJSKgwhCyxmh0rQxj2f7i6kVdsSIqA0C5dR1wJYmreT3n
5fdMFyBc0SbHi3ktJYuvBWXJ0lUW9g21ZQlB+wDJgDYz81psRg6LkjP0SgrPqqX7zFha0NS1EI2t
n6IdLfvVlabj6Vmq0yj56wB+MJmEuQcK/tqyNoquEY/Br/610M2r9qE14ZfjkyXzXhznysBc7bcS
a2q1tnojHR5VMobyE45xwHkucjMx2M85CRKqS2WFb2SrdV2bfJ+QOfR0h5tVKW5cKD//Fcn+wxxg
msLg7vyvRbIn1lk/mubHjz/usn571O/hEqB5tusSMibvzQ/7PVgimA9s06V5eomAXldcvwVLTOcL
vHOmA4vqMZ1yS+Iov++xrC9Et7k6sxazJRnfv7XHsty/5EoWhh3Zew+0HEodqfC/UA/cSZka/JQC
bixm9WqHK5ity4bjyACKKReSXg64KANAqGnyc9hia4Zxc+fCwtnXOWQdGlZwDJKO0W+a2nKexlSk
GycWBUB+pwG8qky69JzxDat1TRuIaZsfXoit36gEXUyePfgA3KwNQsn3rqjaQ2824c6Oi3DNXbym
TT7FYDi33W7q6TrBd2eVq9kbmy1bXtC+hWT3k0zlm1XVxNmwLx46ihS3gKi3XeO6awG/1O+TGN6x
CuS+mOLsyYi4Oaz6hoaJFepy+RbpXb0zem0+Nj2VZhRkOs63AKIyDue84riTqzC8lGpqn1MCbcw9
s3iAjWSsC6jtfad7FzCE9VrmYfiVMx/EVzPtMTd2eOHjmrN/ItQOEh7VIbHlp9gF78uqdA9w49Ct
tHRaQmH6beF68FjTtV2O6Z0mAw5sAedcfRrkJgsbmj7S2n7EQF5shtoSPgq/dfbQ3Q4kDDWg8bMO
oibSaDHCbJty0MMAlsxrbEjlpXaA5WxwcSwy6NA9IRhZG4Nm4nMY5PbOwtC5NWoTsP7czPdVbzQX
iIEB9lLjyRnz8XNCkN80Q4ItxU2b+5kI6YrLWrZ1unJca9U4PVhx4n7rAqwAxfRV5HGz0ysTT3wf
GjvTIOHSg5XecitxqMhAhL10k5FcQtZUq4yrKmiusQVTl2f9Oo6k3DeOUtvaMViVieVgBY1xaRvN
sI0o75tUxfCTK6u3nRmzpF/j693wvbHurWlosvOUVM8Ry5RnOZbTh+YQl18Vsy0uGm6vk9TIvpa5
4I8ce7Ctq5CuAAKSch3NqTwGHA5vTb0vL9mgP5PqZMdKYVW9l12Z3o9lrR0leOJbI1feyYLAN64q
4JPKjympdved1sVYDjAfIzJS9Jn6KJDYSmDgJ4XRe+ywlLkFti59Q6/ZotSlke+nTrJdnD2iVkg6
WFgzoyPmOsy9sU5qAqGNzn5tNOb8TtNIOLNLWkVdUV+UY3yUWe0GZ5IWY3QiKvzqAKt6yEt7F2hS
18iQdFZg7LLWTFJ31XtD4X3OgMziTRhMM+WaI4psB77sEzkymM8Ie6tCtt2zXY3mHVN3pDosS+6T
FTTJBjuEvgmzwjsOpWtg6QiabFrDq6oeqlHLCThS/RnuK4vy02cjG6x0XNusWfH1FI5bukfUUtlo
BHMSpC8ulLzveQ+GGRWncMgUh4F4n6OaBjhRaeENrsPcfRVI/bXaNARW74vR64LvyWJLBW/rrbjC
IUtYmrURXUnuI7BTxre8wxuoLD31xz4DECdaL/mGyDZpe1n0dNXZZYbDrpQdYuEvpmIAmsu6DNy2
X/IJ0mgKz4hPipj08KBHLUnkoh7GO9DB1vfJYtO1Y+sPY9GdapfsOcIV5nw9gCpX2ClPCdhfOSuE
Vv3JDFmQ+ingiWQlBkpIfmVlMUmTy2VcJz6ah3FirvrYK8pbQlhGidWnqyOzPaXZYIt1WfYaAsXo
hhsBjf927J1xa1uku4XI6EuiAIsYiaMH01M20BegYG4q/FqqxoGZewPEUJOaec+qaRugH90a7WBt
p9ni+O1MCqd0I9oVbi93JXrdXWFk5zkkoLhSul1yYLCjU1BV7rYcWguiMY2bfKn6mGarruj0VZs4
xlG6amdrQOj4rnKCodcu3qiwNLWtQL57JAXPmttg8+ubg62tHK0obtwIjUv2rkO1WN2/2+AMsUWa
3mkyJWlbBvd1OlrhrlUtuZ957jK41M08fcKD+8Y9St3A+nC2gxtoPi0KDHiGqMVjSOJoO8IceLat
sLmnMSLg5lDAhydNc1u2UqNQdhLHvhDB52w49h0MtnVD19KBS2ewz/lRb6mrx2s8U/K9J2ZcrtqA
UEIC/f7kzu58sWxDrsKa41U1TMlXSBb6Ec22v7E4GrRaYaFYC2wDjHo6wz9C+CaZgvnO8dBPyXbu
mqyoniFBtofJ6bvdkh3e2X1uc4DRWa3PjQYGnWLjWxhoRCRYWWCrNrnEw5ex15UyMczx/I+jZ4GX
1mOY+kh1d9UUoo/NyykH89bO4RfYVk1Kw5POkoRL42y9mWhz3Attr/roiapcgBXqP9gtlVsb7OGG
3Y6+d6ioeEXfpBLDwx9Jlj/cJuhRG1W02U0qhvql43t46VSr7mz8O2fJ9O3Tm5ScaQKJdxRL9zcp
bQk+nRnOHo3tay2t+DyxqnklJCIwz+oeP6RxmASWDoJOlsIHKiduGkCtrR/zzb+zE3oecQapD7n0
5jROujbHub1Xjb3g+HPpHHKMWvcpbZEnnRXJt6EJ61U1kpRLpxIgowhfA1XQeFDkguGB8KSmTXSa
GKmSK6Frb2MRcLJkcXTh2DmdTK1hlOfuX6+J1TKR6xFljmSVnjUDW926Q6ADRQGZytOGctX0o4Op
hxoDH5MwKbEiNFq/zqXhOiuROnrITxOokabkS636do2/2/5AFmGmsCIQna5IuBIoReCXb5UzRe6j
qRIZcssDjxxGT43DLvD+v/P91fT2H+Z7iCjmv53vb370H9//rPL9esjvO3Dd+iKopaUHGMUQxtU/
k+P6ghP6PSpuoOsBR2Tat+jjgX73z4ne5l/Zi2mNcd+QC277L060f+dM+59JcQfbEU9DThyfG+zh
hT3zB50vaq2xL1RlXtygcakEsGy2ITp5TXvOqMGLcobwsSqPnApqHctwTbJnJnAE1STbdUZTn2nB
6ow3UMjpTelmKjrVhKeI5lY1skCHiP5i9lb/RsW4WrfhhF5QQdTyvV4id1VtglvViYp+1w2T/tDR
zvNe9EF/OyuPsVBqxbLfmxVmkzpQwzYmVLN3FTx+cMY9frFqancOXJNyVUUIVpQWA4hY8yUd76wJ
D9Y2GuUQ7j1Ln7s1VFvxjZLPZlrhOU+/165W38Yhl04m3Hy8DQL2KBTQB/zuVERO6YIpTt1DOSmL
1anesVDmLM6/NRc+6hHs23RXR3Y9HQAAc6XN82lkzuMFAuYJZipcOajn5r2B///es5LwYU7S/rbO
BvAWeLfXII4Q7wNKdXfJoNz9Ytuq/cQq6Z8E/0DPgexSNgqWIj97MVPjua2q1p2r9UC9blvvA92O
u10eGCQNdhI5I9y6CkacWIPtVYXw00KON7S654Xus+LRDlajlx3LsLAmS5c4liyKlNKXTMsQUxhJ
4bTi7kGTMx3uPtKOg368Seve8iDYZrHyVrQWYlRE1pDhqjMZD0LCm1ESsAedtC1bN70ZsOK1Jlv9
uuvxvYEn7jkm1YJRbi+aQQ9OhsJuv66tpl8+OPQ4zCOgl602JgOo2dyhKOLYtl1XiRsK7JLWJD3f
NP2AoJIOBgSCtxDDgjG/I55MhfpOxUmbY+aFS5wF/73g/e8WG2hgYAH/taBx82P4P8cfqvkx/VHR
YF5ZHvbbRc81v9AP4Lje4oH9bYHxm6pBO7rNP4FTsTSZk9j45yVQx9zDtUnSRWCAil0WEL+LGvIL
92z2Ifybq+Dxty6B2HD/vOpYOtjhd9FugHPYtQgW/fkSyPmgAClhqz39mLEJYNhE1QUqlZ7g0dsn
DAh1/xjaTXAsRRx1h55S8vuoonATN6MOtljRgUk3U8q2FyyNSaRZASuvxpCLUWDF96QxBZmHAi6w
x1Z0HrXhhrLmyFwT8wyeRqOw35yi/8j0ib6wLH/q68DGfFfO943ynkqMf8weVcoCk1IWWo+wyvLt
pB2m43pdEFKSWE0IS63aqhVvHlBqmOFabDwUxZAeG+aGTZnLmJQLDxwoFd4Q0B1v8rEkWYAv9yGY
DQ2ggub9bAyFX7AqzXFY9fmsDrDCsZdYY1p9mL3ebuah8fzZokbz+kZdOZDKjb7x94/hHzU8etB7
VN9UzRhc4aeVfpJ3h5kAig+Tgwc29tAYpF2XOAczZu699slch36RSfFGKfh8careY/SjECgXUELa
ocF/pHU8uy6HYUVOd9o2cesBYS/NDgXaU2T4Ysay1dCYMxkdyTHYqELtvevoU+dUwaXB6Uz9rGTj
id1g69nLlGakhPqw099UvhQQpKPgp2V5NN7KKtN+ztHg+aNZB0em0ui7ljXwnZFrd9fX1yyvik+2
IgfOfx4M8ivF6trK5DpuMWyF6opd19HdU0oOqnHJm9xQX7yhH6GLVm4bG+dQ6sCnVl1LR9YZMSGK
YJ/r6cwM3S7nfRvU/M6cTWIVCfcT+BRlepyt8tArq0VzS/pu28ah8VbB1HC2ejVJUpopDWIdetyb
R1T4mHRNs+bZCck2jR1v6LajYp6p+UXRQfBIQ8b0VldRc0af8J4SoIpbsmPKWaMxm8cCHvqJDuro
NaErFxLuZJ+0ij+2dBKiP2lrx35PGNpPZlYr9mw0xQ66rbXC0YDzB96Gs8T+5/e5GKadtBpvl2WG
+XNw4A/4gcrzEoo2gF9UtCROt14i2ugmzUp+lkcf99Ypyaca2JF6/sLA90s3oWgybR4CSghpERxS
31zM0XMrgkvuUApCNcggd3rr6VuVRSYd9Vircwkna8Woj+N6bONc7lJdNI8tjmy65UgR4tHmVjlR
cdjXi32GiC2kcVjkeUiXnd/ojrOlGw20hYvNr1ss4OzUcYPHizGcu0551yxm8WaxjQ/TlN9RuqMf
u7DA3bfYy/PFaE6AueVYZM3HyKrRIlOsYJzVMKdjIhMrO58IBVOdwRd1sbFbi6Ed0S/ufXexuRct
hnejbPG+i8UG3y2G+Loym0u3mOTZl6YndjD2HWYaoulRz0FAXJ314dVlLxfDfQa1q1sPiw2/Xwz5
wWLNn1SScNOgeWLiTz8vBv7i6uVPrr7+6erxF1e7/9X5ryVLCoCuz/qxvmYDhl6PNl3UkxigZX1+
Hm0sv/MSKOjNSh1nUZWUKdjTzqhdYWwoIi9BsYSV0DYFxmAKiLKWjBoEcrLUBemFgQuFvuqyQaz7
Jd4wBAxREUj8V4/f3wTwxchwoFTSbdbOHKpjFwAv0SZnQYMNMgXDsvDKVqLuOg6XbglPr6iUrzIj
enJc3HCs9LAYGSpPTj3CAy1SirOwSAxS9qYDTl95/UjzdVj4w5R/QKyrNyqejEMZ1O5NOXXaU5qS
1FvSBPPWG8aEwGqRtfQ7yVkxu2Hfc/E3relamu8Nzur5unG6AKGKK0udtsFPb8zTY1byDaUPRSdW
v3yL6PWyH8eZa5QacrjJmuCy2i+ZTyww3GFU6RQ7ZGt1qAqinHwdBuNBt5cnwjQ1rguj4ZVkPcVQ
g6AMA0eL5hU33LanG3K25YQqNFO50ZEkUJjVT/89H/7vzoe6iZHi349Llx9j/Fn+ZVxaHvb7GVEs
rg7QUqa3wF//dEYUuKFtVi9s6H9VNP1jXjJdHsRs40ljOdH9aV5ilGLRinsE2L4AZSb/zpHRXpwf
f8gysfbh6W1I2wgzJKqsv4xLFONl8xCi1CiycNOHhYmzoXrDbdFRIzhGGLkGAkvTPgbnn2uHJWJg
K98j+rQHsyl26IvTd2WGHQtxUdn+yB51Po2ovD9qlblr9tmOmut90YbQlbjDZMNkPWps12UH17sD
8NF8z9yCZbeYwEfZG0b+JCJUHmst25WSzYjJV6gFdvRoFjCxfGeAbPMOZy+L2ZxQywKskLhtkR9j
qQ3+KF1tZaCfTRRvhLOdjtHZ6VkHy8fIcGnNS3wBNJ6IKwFPGjqSosqbp4bNm76RyKOZeI1rt6X8
rKgQxWiTFjnwtRh+KRFQUX9GSKpbt66mO/SsArFnGhIe6kza/LUq0Dh/1Q3/dwH7HwQatoEOn9d/
/QV8ieHA/iVL+NuDfj+t2F+M5cvnYNK+Rgn5Zv52WpHmF4xWYHg9BqSF08f68/cdLEhA4gn4ALBL
OYYu/qDYOF/4aVB7GfqkgUnqbx1XXP1/7GB5eqQhfiSvYpGB/nxcwZBZliVhor2UuCeY0kvpK+FR
rltM9TkezA2a5NepkPaiiobRs+iq0LcEfUxxFHY3ZsnNzVO9Cc8m0AP6tlBKoymsUP6L7KksFoYu
F5FDHbRPQR+wJ2Of8IHzKFXU9vIGPzdKK16MpVKrygfkx97Q1Hd7aQAro9A7W5hlPwpRQ1AdDVqN
zMpZthWO5b20Tqn9ICM7PqdmmY8/lnYQNznGjTXcRKW7UXCzZDgmJ0idFXN2HxRPg2lhJ1+FGtSK
rjVIEBhRqZHUtdmwoRn3m2rp83Exwq6aPK6ttWuY442uxmw91J32zSGb0J+atpe8LaVh7HXIt2eA
NJ1PGTP2HmGY5SbgZGFvcR9Zq6BJv1n5XJzCpZbIlrO1tmmXf1NJw75QD6y1Rn+enwXm8AKdY1qW
Zux6MNjQqljl1V3gzcLdjQFVHGLstfeWulG033F8jgQG0jROYOHVc1+7L1UTY4V3nZGmpVktFU1j
EmBrC65lSO7MlH8LtAKQumY7+pNCB//oKipAV042VO9XUDZSo/70qwPpVyNRtDRIeanNwnKC2vD0
C+idka2H4M7lqmeCoBihgQbe+W7bkC8wmSTYpNo9qysZefDM6WuCpXolW+uMTEypC+T6F1oYfA4r
qror+P8hEvIY25xS91wtJSec22C/QuYNXhJLLmUdnSPPbW8t8bSIBQssBtt7+VUuVrRwpfVOY7Wu
ZF+y/GT59sSamT/ptUaU0D4g77H1zIMZtfZHNWZ1s7NayRoCp9l88oqJ57/2ExiUPEGLteYlMLG8
KRzu6ZxrF44vGPuJFzCwkAF7HCZA1PM+gO98hTeHATnztY3BIVnLEVThWrqcO26CPlvatdpAhIe2
WgoewjJpvydJydYonfnfFmiWeMUGADZvliSwk+HL0EbKlmppDkFegw0NV4v/LucWyX6+NnupYeSf
XAHLRM6pKhwj/ixz01bvhFIh+mkVv0TQGeIOkI9zvj4jHD9Yxr0GBnzI2MevsEXz/iZLydugUtC5
poVPfW0NBjBcpXTrQ0wTiF0WS2TYBTU0NWMm9Ed7pAYsTmzrPkwokkjNOioPMQGjZhNwTjbxbsf8
/NDM+LWmnH1DFGTOK5zBSXu5vkqZzV24B7UbF2TkbV6sXTlkWDTUoRtPgWxbZWnDpqlxBkjZsIdg
NLcDeLAtVOilTVAs749cSI837eRRF+c05WlCfwDqPcVsPKUXcv8nwB+TWCEku/IwPe1+4Z8BxKm9
lQt92sZ1lf2cqegCROFoPFcBSKpchbYm8x3TwFCeXB1SKYC+dPSXgD59q54x75vZGR5Yr9AAx9n2
3eSTZmLQ7HTgkFFB3SosJEjcsvNLjv3TyjY0EEGNgeGry+m29yfYnTeOcINT4k3eS81VO1ozpekP
STS1wKNUU723VtcEuCmN8RFUmInOK/PtjBrmiz6077u4bT6ThcGKpYGvReZl46N0gDu4BubwlaEG
xS/DG3BmMNT47fIUqWcuqcDx20Fl8JY82nB83jIKpUcGLfhhnvtZozBjrS9KudAyBqDxBoyPQ0jC
5kBDAu/vtLTqKES4s4MnnBOmkQ+3g25bG6yoRrjRWhPEZ82qjZWWVcEhi80dhb5RxPg0hfeFXhUP
xMSoiOacnJCASyPj2Stnd6sNavphubl5DFQb75Ne6t8z251fZNiNLpXgMQxM5cQ/zHocnjrbnjjI
FflmSjIqzmLtWSWaeokMq1nTrAurNvMkHY86XhQ4odlZHwtIQN5YwGjKgVRwmCN5EMKnZMhrTiSD
XcBvBHEscLaB+T6lSXNqYaLUPnojENVZpRcgnzY4sAGPPHhKYqP0ErtnO6zhtav8B9JlZG1miby3
Gqd6OhbtKG/Y/j/oOeh9wrj/l70za44budL2X5mYeziQ2HExN7WxiixSLJKiRN0g2E039n3LxK+f
J8H2Z4ndVo+/a4fD7rZCZBWAROY573kXYXfbPJh6cS7gbbSXxbGT02SGV4Mesi+TPeEikje381gB
PRhjdF9NUO8H5W8wwmnGB1FVX+14hiA6hP0C43JM7XOTk9r+OSJB8Rkzse4RMsR9giXgAxoWBDwQ
QB/o2P1H7D4ZqI+YRH9qyUxFZl80ezNOzK+xNUvmD8HTAjPpy8jI4qqWbs2QfSYLgfcDD87jhF07
L/58xDyScUpj3fd9XIPINYm7LxAunGlai62K2sG89Eld7yXKzn2hxXW0lx06iWmAB0N/Xpk71Mjz
t4jRaYHZ8OhmB7McRwgqbVEQ8EA69X6y23obSHN4sqAcv6QEXOChnmLBM2bOCIfWaE6TZ7OqsXz/
Jjneb1DCjXdwd7/NXdDeNkzv0QrOsvHosiOmCt4CW9wJrUcVov1TMhMXvGmH3yZHdt8UFubtK5P0
YrqkUE7jG6TLiPSKvNo2bffVUkt0Scjz3uVejiNPIOR5GjAIIBwchY4HntDbxqeuG2AxWXasNlBK
/l4MKCjaJUXI5CrrkqXD9AI1KdrFZeLdh03ofpLjjFYorxiebUyc7O6gj+S3ZtRaJNyPpnFxGG3v
fGfEtrYsoNY4nrxu+rL6lo6Ds3Xr5nPE2OM6N7vngSNxn2DOrjlZL8KKT9mc9WdDuc7XeY7tkncO
qxSSGgU0vCS5wREv/mQH9Xg7+h3coxlfWd8a0EgjDyXdsZHOeU4GhyskztpK6F7wwGE4zeFn3GFz
Yl2Bcp9LrFsxZhJfoszxN3FBum5HvOm2moccs5mi2Ams79gL4YQlDLE5KcJo2cUOCh/oOI44hETL
yA3Nmn0JYse7D0J0QXWHj9imq6aa60mwCVjkwfCHCa5c7m6aMf7sma24qVBz7YSto98rTPNCBjuP
yL/QXWVI3QkPhF4hLRx1940pDdBTD+qD6pPkHjtW+4BUXT2ZwPI3qrfNLwja2aC8GGaW60+M1fq0
3w1leLEHE2FfNeLlP1hOc4PWoX3AKquYtqrq5z1SdOCgBOO/69HJRiRonrnrIu8Enhyc6zxWn82+
iDxQu/E5GZOvuD1HW/rmINrEcoo/Tw1een4vceBqe/vaa0p5lGZsbZwwCaDBeTyHoctm2D6liawg
8EevO6g8cXkTygE3Aem2Bxw9OB2LJGSahuP8VTM7AT6PXPjUyO4xymr/gEIuyvYch/MRl1hcqDQ/
Gougreyr8gE7ZPIM8frACETF/Q3epY69MRM13sjOwWXYsqR94GfkrV/KJNj67DdvWTt6vwVFMu8R
FLnLEbva4tcGDdxRJ0XsC11a0Qh3m2JSJAw4mGFtizLzoHG3zT6D5LMNxmC8nbUbUaQKxGhTq81+
fSyHsnK6Wwiatz9zvuW3BEzC+dhi14Gt1MAYps/d+mEsZew9FFgWwgQh3ncDSkdZUM3OLzkD9fgQ
ehU89MmkFoQtkX+KOWQZochzleN8osYcP+2M2JxLTxmgxXfYz1ZIHxgzTFW9W4gmwDMrfGEGUD8s
0YzCuYyTA9kx6uz2rnvXVglOqGHbGiiW3fEa973hRooWJLtK5b1wh/4pmctrTJhummCRuza0YKv3
df8r43bziqDq7loQrX7VxcEzhdp88PtuN/mdc8kmVZAfMOU59iWyRCELxkEUQBoui9rMpIBk27qo
8FgsLW95GG38SGVeFihLQgulL6FD0MZh3YHbw7/Lx84of1WalmeEEPQwnOrg6jWpO/4SDM1TM6oK
Il/3TusrDTa3UyS9K7hi/kMN/69ZmYCYkMIKtCvzdZjD5lYyUobRz1o45XMa8Zwzle8Dki/8B8Q8
gOZpyb91M1YnVXRfNz2hHICunVFs3Wb+siRODXbfBbF/H0MKuOf0O2FOXBrz8btO/nfbnf/Ch/y+
ZsDW/89/a6rCd8AUczyE+zYe+ljyC8fxPpCT43CGHBpT1/pd55xmm07UTRPraVF+/xZ24i+jyphO
fvhATAQC14KobULZcrWG6jvuBPolhX6+r4kp68LzkFC6YxsF/88Y4OVZ9fgrpj2OcxdPwYgtWOfZ
kWKMYCTlbeZm5NuuCY1eWzndp7KbxF2JSWRz3VlQmyZmWgwfagpAZ6kiyjYya97M2LRDGnpQqEfL
M8ilgETWHVOm5C8YAruvtTvNwyMKEbc/LIMQ2BJXRO043wC9MI2NAknDFhO7Qa0f04vk7BhPpW83
L3Oh+jftUfYbASHVox3GVPRDy+6x9SyzeTHxJJeMq3BS0XunSYMljOiy4CbTM7OhcbgKGJoeFX+x
++TUDRErXSI8ue+JcXxZe+ESdfTdzx/6BzSShw5nxQGpAZBElv0xhw+rSyvC4LE+ukqHB7tpBnox
ioJ27ecfpFfPj6uLD8IKijKA8Afr4+pC14aLMjnKxyIhcRxwgnjsYU0V4d0jDSwN6K3jGqEZzsqE
i/67nx6Qbgj5Husl8tg+0nQacrR9U8mayWYDu3qeg13apor6kYzUWmJ2tPEGnybAmHWq8c8/XIg/
XHtgIi7Q5qj4L/3h2klRMKI66uojnH9+O3bK8F39vLWeqqynbXYExquUMYpYghjPgY2J8SONXxX7
xTF2pHhav9B/4M2/gDctAGWezb+GN+/qbkj+a/va1UX6wYvl/Uf/CXKyYXm8LmhNgCT1evoHyImr
iqVDTUzhwP1xvgc5QTIDDNGQkpj2O5L5/zgZ9t/4q4IVwuJ8N3f5N2hpvvmHrVUgckd86mq9i2mv
QpTvtlZf2wV0BWpEmhuWlgjzhHAjyJnzzpo6pHPD1Jg1ARp+gkUxForOiSFpiJHnwlBra83YAh4Y
Kpf5vnbruEXVWAtsu5sJIieFj92/4QsVnJG4OqdGY2G1WzgnWnU2XCQG7QtWxDZUDwFyOWdwoxhD
QIlADBucwySCpEbt8tKYC3swnv28FXMlgrOgY0VVovfyUIcq1FXseZuxhv91ZWGjBhU919v2e+xU
jtzw3moHmKyM5rA+ZBZK1nYfyIcVIStTIR86TC5PUa4TxuxG+oRB0T7V1zVJ7AGuk5xtfcAmXgAL
IBVNKgOy6pqjDgx7r/CbBnsZQy6jCR22CcuKScvjEH3SY55XX0dT1bUxHu0psT8vGgypbPZxCmfA
HMwQxV1stVx/g4jnOVuz6ts25XDww4yoDtSw/VvWabDoPX8dIf6LHeEHsJF2x1/j9Scar3bdVxXz
c5sx5gu4YtatLAbY96YdI9+PcJbbjsAn4Jqh5KodnfIX5JxMRWZy7WHhgluNs2nTpODBXCFOubNz
IzsHxGhtujnFzztKp5Ndh/mpwpyebmdF4LBb1Vii5HTdsa65w+8PlDOCjLY4BX+0Rv2EJzWCaKNm
6b96RH3K89xEJN1JIsXKHYV+nl6M0uISapXxWxpsw8Cv+gKc2y1GTp+ZvG28dsEn8LVQ+HXgzuHH
0JmH0sUsPi8TBJleTypVUS6QESCz/ZZEOAptzKkKn1UxP8BVdw+qSvDhJ5KGhBcmuRefHtfZYFZt
bBHdsOtii/aCibFetSULHZ77GB2wdOM3LQiAAMMT9Lx8E/AkBLTyPvEwPYdxMrEarI7qFMHRADoE
mcM+BY5gPyftHOyyiXsWn2GRZRVN2hzMn5vhjZGI1gsMjbhL5paX0A8lD7huSCH6HaXLMyQ81xVO
sOk2D5mJ7yeWKHYPvJbnuuFkPRKGY5+MDM8LXClsvne6jACoZR5JTP8x7ydxoGTFRGIk/A3HuBim
jIb9Jr1OFCTPl1E/osDGZbV0qXkCQWO+HVozvSKJO9z7DoG0aprCfeOI5oUCOnpel3Bq+NzfHHyx
1i+7dot4ibxJPgBNcktmCx7nGrRZLhbMzQRR9GEdWDBZ5cYNBHjZ26YIWDCjb9KMVR5/vL4SUFTS
K0zXuHk4/fOwTTYORn/tezBl6zYUg7R64smZ6+jZyEz0GA3dL4yeNkaShsyLgI6a2MjFAuMqEnee
NtibcTkmcXJpL3mgran4W9CCWWCGzUsOLZ/7E2mwfLIGrpowPWpFy7QJjq9DsJsiPC+tPpiHNSWb
ioyCrzCCDt9rv0/s+2wNLDQwfmQ/jZdwZ5K1efTcziRDM6N6bqWBliiBDSzrnOu1Jcr0w9KrMUFJ
gP064CTeOBvo6fKhtDCdeVC9xBhLQ8opSqErG+OZhzxkew6qnAlHKQp+zwp45zl0hWyorSfTjMTT
4DYjd5Aq86Fhoaf4U+btSw5qcgzRD1xFA6W8b7PmPQbC0SFIsm557EnndI5yZIu08QQ8yzxnRRkh
/Pxdgf3bU2TioXsd1z7xSTb9UnKNPhoXZRNMeXQspgXTTHxokepE15T86D1CGNYUxB4WOJmTPNau
p+IzyTnH/bpiqNCOxN9lrppxEcJDEXGxWbNeRE/Jvqa8zzD+aOl1tZvqSUxZCr5PhptjtJ9CvXKw
Ya/VNeovfr0VR/0b+C7J1YnL6tZzC8ac4TPG9CK7cTB0OeI5xExoXfOOhf/I1hy4ZmzY9foffU/c
jelEPifUQK5zBdYnJh0DVl0uEwMz7dnfuh4FAnwovR5DPRVAAhk+01vzIN+3tKwXablr/Jml5EZB
N54yLBDx8ZmcucN9wRD3jsfbVRR5mME94vbSMx7WN66cAud5BiIVW9m6XXJYd1bi6GkE5iRonwUK
lOp5jmOVf3HxT0gxVNS7lJjm9MrRo51QB9hnY1teRDJaDAKrtyqR4alrGn0YtEj6CBKI2YHDYiGP
eXHZyBBn8wYHUOzERiZJJZJPlkrUke3HLuediEdKCCrzCvqPVy/hTVn14KaWH0mQqD4Ni8uSobs3
U9iAW7z842eOUiJFB7hY14So6TZplOy1vJP4D7PF1MTPWvgiIIXx3uqqfK5j0V3DVx/NeaOwWKEO
sbsniyFqHeqDiLSb4gl4uiEUZQzu0c6bEe8uM9iuhS7VCjHcuXpCix1vTAAYU9vUbxngMov91g7W
3rDqFhI1U95u8Lemn/EObMb3Lnqgoe6TsSEzJ+zK6N7UHXcYDl8qbBkYIjE5hJx53zjTJqNVj9am
HRkmKjnwwBKtPjZiJbsqhmsoouB+2TD6d43ZQKH0rIV4ox422cZrnWzbaNWhWAWIqdYiGk4O3rYK
FIlaPZhas+iS8UaGhz8rDD6qBj9v5WH9fwypbrptjK0zuKCfhDeD7SyfAjn4130WcsylEuuMVThZ
IqF0tJbS0KrKVOsrfa20LIRDUZIEmJkFGUJMs5GEX+f+eEN6AtYBNg3ypjdc+Vo4dfYZwPYzcZFt
cWZm6Fww0qwYavQzAzH0BYcAgP63XqEMTbRGtJ9Doi60brQlv2YXQIQjmyYLMWYAtlISpWm5ik4d
B5EaUoXsNuiSTN1yv7w3dL7VYRmxGFFFau7jdP4chuTS5SniNj+avzFK1/2p/wvKKwXMqKqdILni
YOeMKqzB7S494D3lT+Xt0SfJXzOEtAZhckDefX8bpMlyKRflbmt/LA81gRBXUTgxcw1TZx+3/VMb
joxHulW225dtfUvcJ1sUCRFbdwaoj6kbrseyE9cWE/yjG9b9KUdreq5t4vW4aRWIA3phImpq7LDb
YG+QqrLJ2LEI9irze7xfdj5Vp7Hk4hOHgKLkwxudxFfvVGiNMpK9rV3Z1dGC8HKFKQE1qyLfS8ZE
Ybk5D4y4MOOlxwZilzVdiFWaHoAR4jVUlfmQw9s91wCFny1pGWe1SqmNVVYNGub9Mqxi6wjS//Ug
q5aEgqH+mlG+61ExwjvWt5U/WVq37c+2cWd6aBg5ef1dHjiH0Sd4I6vzEkcy33818vKrNDQFUxB0
A/Ov64GiWTbA/DMGYVpDbmo1uat15Wz+8W5xCw6iOEF1XrlvDVrMvTWIeSu0Np3dSpxU1tmvUWei
bkRKIr86NT7GOKpSCWqNu9Jq96FF9x617Cjs/F25T2sBYzK1/KOptfLkTqldr/XzLjPe+ZyMho+b
oT1m4chGgrtKuxtc84GwnwJFrVt0ilqcEITsIY0E7hoiK7XJ4dJP8Rubf3xgfNDulkA0GP1NRJ/E
SQSJqcbb5mrwEoONqUu9Y5CP87OR90gTlRdZHrRWkew6HCfAjds985D6Nu15L1J7mJ8JailOC3oz
5vUqP6C4X+B+mvzfzMeBConM5zmWAUucEGDHuE5dXfixkZZp+CtZmPE5bss7Bkj9F52TdlN2wa2X
M/vh8IoeS8beX8MZNfeGFKAI0522VSQoec1onsocTvG10YrFIl/NzkIceuyxnTHhMKiciAWxUaIM
4Uw1qwkF0k3r4CVqCzb1KMvmRrF9KzOMINJ3C+YEjNYXd2sVxBJu4t4wZ4j7rjnaL1jjcerqMEKP
6KLARlozR25505odf44JMlQG0y0Zu0+dFXZ7d6QGxTKQeq2aewoRb3I4m/R8Wl2bYpFM8GBjUIsW
21JLguHLUZ991/H/CQz6B6BKQN7HqYEG2sJGwvoAg47M6bEeTLNjVGPfvCtruPxfFmcZ+6+OWuCR
OGVINVJXbgF9mzy1v8JFtaX6j1CZRsgEJvhEedt8iw8MpTnxRL1YQ3x0Jfbdm6jqY9gvoYgsbT6d
xBSbUXMF2SBhJNdESwVZr4/u4moQT4E5iju8rqkq/+3bAmHLdk3KdqLUff2lv0MUKnuMsCd34mNl
UPq1ktN/L1OyEKnIomILF5/KZyyJrd4ZU/xX+J124vp4T/h4T/+XEhzl34ePV34+VhOiLlcVtEKZ
aFXDidMGZcYDSRSq5sWeA/spR498Err8rhzsAW4mp22sT46nIPMiCR3i5DjoDrpp4WD+1kcYTc8V
pj9/cbv+5CFqFxJX432mie3Vh/s14axs2EZQkP42IQAJlRx70jPzhqLJxUdgCwcSu0vZt69I8tRD
O4BVYM1hPaWAoA8lKrafP8A/EN+gsFIDORDfHJ9U2/Ubf/cEDbc1lpG6AQwUccvGM4gMH4Cknnsg
HqKdSG8HUrCs/s0Bxjw1E/1FNdfwV0THkbzt+0b3YNzZn38x+yMjT38xDyNizwug6GtJ5g9Ly5/M
piu7Njk2XkyFGkP2LsYNLuadL8kNtfvqEQ/awDmpmrJ1J+HF5teTY00PozOFPWP0OXzGPJBu2Vnr
YjHQxq7DgdhZKN/TGMZJEdW6htdYTxWavNkGER6Upn4nCWgBGHx7b0rTcpYPIyQjNiHVSGZ/muqB
wkbe6zruNa1y1hajtzzfMJymA/r57bD+oKfSFi++4xETAIQYfoTkE2GATE++cWUn+Cxg67sQRh6M
utWpJN+ejT88KyuYjMfKWjRJsEz4Wiodl0cJB6h6jG1Bd+IujJAgyvGv3Cz+F1qWigl5paW0LQ0z
z2TxYGc4j3F6rPGWKLf4W03xPp7gBi2q5NNdi0kjZmFqYoXQELytF/sfJPqvkGhOF7awf41Ef0rS
Hznu7z/wO/68pnJow290f8j7Xe3F/U/8GYcjwc6jjYveJdL/kEWLv4EIW2yiJH3wD+0g/k9NoLYq
ZMkxmuHHcSb6N/Bn8RF+hnUqUB7iQmSjUAMF//GNhiwVT0nlMoUnAxIf+WzJH5Kiia5dx5m2GMUi
QUF/d2g6eh4IKdF1gOjjJexN+dmtAIYdL+u/YLvTf4klvPHv7uT/4YTn21kml88XZCLgfdwIQ+RG
kZhD55RNTv3qJg4ug1h76Dxe9sUWOexV2JiE7DQ1msGffzbn94eTLND+6LzY2KX7gbfOB74/SNHc
Ao2PaXuK4uhr2UbgD/OYhrd5iCpl5zX4AzFKwjPBVp5/I50w/UxEbfpNLtXy5o89rVSzKPs6xqBo
n3tjQYJpN+b7rq29i58EWPhJSvVTNJfDWTR2c3DMhoBIwg1RY5c4sztTX35KLGViECcmATef6hBi
J+5N47iUaoP1jNFu7AGLnQl7kRc8XokOBXLbsO1BBuydZc8IZXxAa1TRSTkVoNpgB/khbknR2oZR
QnOfOpo60hkMu/2nUS5dQdfYsu34XlPddQ4FhJHoirOr7emo2I63OUaBm4zOAZWBP0+kiUdkEjdJ
RQ4j8QhfqywosdvDFvvszlm083CI+kJ8CbLM1IRHhaVEIieccAPqcTtXB/hf3pUMke4ZjjX3GNBa
7YNu8y5mn5IhkyGpJtjN9KjnfLMjVhlO1zzifHiYbAllMeVVepARnGr8pFuvgKaRDE9irJM9fjTz
eAqDsCCnyaqGB4mQLdkKe8Z8OvVIngG2igICFwZg+I3rgf/snXjRAXodQEccp9ZMciBtCVAccYoN
iWRHd7IsY1OQ5riZXfern6lgn7hedZ9XnTwwwcELe8QtYOPoFPhNbEpxMDMyjLsB1ZoCtLsCBo3f
2sSaDrmZQv6Zph1vaniCUFE+LJaaELrWY3a9ZAFkXXfwXxN/aI5LaS77sGiGo0q7ejmQZhdjkJFZ
VO8AWHLYTm3FlHrIBAbKgbwOAxE925nuIuaELOTCd5O/O7M5fRK1kO4mreB7cdLpwL6ltTctNmMY
F+EzTl7stLj2xvMJ6d3x7j0ma0YGuWWji2NLhHz9kezbVELR9SuolREjkXibyagSmwDHy7cq42DG
QLPLIMLW8xtwKITTKU9KRF4NOhLzFo/7Ln2d0gKyXlhxBn7q+y66XsbFPuHinU1fPZnCclCuVb8u
hj2MBAWPsuOtaI3h1yoas2LXhUOLvQ8yx3Q/jF1l7OsoULeTEhVkBNMfxH7EyCx9VHat1BGGDpRw
I9Kk5brqynjXjUncfGMAgN6GNF4krgwNKnCcOTePyHYTjoKhOncJXPldC4j12teUX7rmYqlLHJPA
3fMHTPv1Zgg+h51DWn3KltG/s8a6JRnNCvm0Tl8bYSr4lUWLmMFg+kjXRk7/ZUi9DEvKdOLbyxir
gLZGFZzW8N8pgOuXecIKiaTvCaghmXmR90QJaV6YKcdfTFLqTKJeO9e8CyPw/m1jNfUroG6IFY5R
oNvTW3nIlRN8AOayh9zFPgqLY7qTqbU8FzBlSM/JZ3vBjF1G5MwtO04CoV7dcaTZvw4w/eEfeRyG
DusI4ydcX2qxzNPXKiYoFlY0TpOvoxpKlk63wMDqFu+u7QXfmB61Ng4ztufZBkdL0tQDq/jEDGiS
OknP6je9yCQwSUwfUNe8WCkW+586t8DQjvkiXMIABPYka3+wmCSRnHoujQ5QaeYbsHbxVT2BWwf4
C7X4gdJouNG4q/rO/wYeMCNfTvGP2RYxOam7GlWSuQHbCbpN0vrzS40n+l3iqbDcofitNxFcgRM8
K/xA577+pcfbBrG4d5pAu1wtup0vo1fAKjRIKJ6uAqBfZyOCtAQMrDHJdHBqOgjks7eJPcEnwlCn
Oidknj5ZwKweo6vR/dWdKo+ilew1fKPIc7BqXC4L4cqzA8/4BmPihMC1pdMUFYAI2QYNqTuyEzjw
FMMpBCLCnrSP0GdyzsC5t0O1I9gWWrhoS9/CnbvvsfREDQINevArdVXNtmL3m7ys27GPY2kRu85B
Rmz4PfldX/5TOP5fJJIcXc5PKQxfXvsEt8ahrr6XSP7+Y/+QSJIXA8/L9Tw3CG10V7Qgv5ePVGt/
09ooaAMWVd0/KkedImM5K0UMttBab/4jRQYLCkx2gIhwUead5dv9G5Xjj4WjAz+fHnCtWgVHMTjI
j4XjUi8IjvrRu5T4OCxbKILjBR6DlsDPbf/t57XYj0jP+mHUqZS9qOmpAj/yz2JX6mS2wbkkBuqF
dfquBqZAeTrQSq6srdj0nddwyrrj/8dHA8WZAd7jHk/ix+tMjVwQlCmcC9aafHTYaRxFzQyfYLAy
vgokjXBvdkynemwL0r+oQn9EU/SV++BbAkYSnCjEJR8+3rJTRPVkXl2K0mCOFBjQLPVIjFFfWuuP
k1qx8vNLtn5kQf3+oSwV0ANBj6Elu98XvlXDgRo3oXVxrYoZPGDTySo9ADUf19TnZoBO4qScFNDP
RthwyTAObx7yrqvC8LgPLXv5FRPjTB57o2MSuCzwxrwAD6Vt5E6muJlWukG66D4frAIkShYVc+ef
X8eP7fn7ZazaQRSOjMY+IlEBIBMKjMS6ILpirYzQXmQxgjIEPUQtBLL1jczd/r1R/pcZiOgfv8O/
fv/UkNfDD3gx+OePNw8tlJ9JtxOXjIr96R2D86vkNzOT7UVpaNR1YBe4fkhpuM7Rf37Vf3wxwYwC
O/BxdWTdfHxXOJwqwlukuKywUapfGEWtdA9U8FeURPEnCwWpNW+W5uyhnvywCUTKHyoTHPPipKF8
IKKZ4fA7kyiyIR7J3MEj3PSal9g0Ecq9j1sZ9Mj7DC/Wv3jcf3bhtumwW1JhQaT6sGotQkDC1oxM
gqpbXhIHskF9tobSnKhvQYJ+fpv/7CUBdNbvJf+hWf/QOYuGOaphT9ZlHTZXKgHfWcVnK22i7LT2
aIKGAYWIVb6OccspxCpHafSe2cVS3xiamBG3Lg1WblooB3NGzoJu7j5JsObYVSv9xg0qZo1hQuzF
4ecX8QGsXRerDzKBzTFHRciK/XGxZkUcjYEKxSXCh7c9LBCKj+u6YQQIq6QryVcKKD4rkknOZcDQ
Ok4XjTCqsD02xHrEmLc7bXG1zAtAnYjM/i3oTPnw8+/5J7ugFvrDRID6CtP6w9c0pDVOXuSIi7v4
bDvrbRYNGj+hCRVt0f3VytYn6A9vMegmq5oz1xSuCTHvwyeWAxYtZq76y9wwrEbh6b5GIWLfiBIa
KzDNNOpsD+4D1CWoFAQGJjhNYrj7mNIaNZDV1fBm1xMrXRMwTIOXILUdNk69JtZb1HNqwBpKk/Dc
Tz56QCCaM3ivc7J8LmhRaFB/fhu5go+XxZXwnG09LnF8OLY/Pu8lyEMfzDK+1DCCt2GjFtgavpF9
whtXDccKG5V5m/kTXnWWaxToxCawVwIcUFBuCn63uVWIqMjKsrDHKwf/ANJvDMfE60eB2ipW9gZ7
WfQxpr2g4jCx4/jcGGU87Ey/rumUY0UiJcJvlChgZrwZxDiR0ISkqNnkGVWrQ4zBZcSp9Sboy+xs
lUF9N2XI2Qih78hNbazC+CqYMtC7quJXM+/FjvCIDqIDQx9yJeWUvCm3Vt71oJJqlw6c39cQCkr6
WjtrNIIEA08mIZlMTk2cFZH3pHpMvm80z2NVZPPOjnz/MQzbxNy0WczwqLMYjG9KN+6WTQilpKPP
tIJfYAvCMarKfsgxdVtoSjBgIXnZYoaH5ABw6WzFI4OvZoquAbrCRzVPiLF9VIfdhZAN4ZB4MFQu
lp0WA9iSBrS5J12v6LY4libRLshAzONk5NjNWSN4ovDKrRSqtkygRVEawJ4SA1OklXnYk2uQbqsA
0gglIESqqWF4wCyaH1M+SSQ7cuKNbdBH6LIlEiNfh2zlEJIikYgAO5dqNP3mGnoB437PhoxhSOCD
Q6zqMsFLL5XByYnT5I4Y9uFX4CYPyaaVmGipaCdCu4zvOssB5AhTHAGhh88wub6CcqfXhEVIOqvA
+kUNdQ1DAHWzH1rRwcL16Rv+pO5XjHDdTes1yRsLRf49xudGK9/jameOPJ5tEg0Ed8aNuyuFP21Z
WCWsSgZvUjLMpcHaBPXw5sBMI8YpjZsnww3S/GaqAgSh11VVhOWTj22fidsV0+fa35U+hli4EitG
fKS+MPxgIowxL0ZMbrPNndQQuGArvHboConCa74aCdo9vm6eEdKNWLIMDgYY1VWxMKGqkbgwjjCm
+saMA4ohdnDntQ1mKIg9MnaStfFc/CyNniemIhh6pVJ06hMcU1S/WgCcKlblJgkEh6lDtoK9DYUP
5IpjNsZmYuGhohAztqbZBbuZjDD4qDHmA/Dk2LJTJ76MPvrr7aI85zVC9LmJU5N6ddDcwqyc3VcZ
LeHzOj/qEa2coOyx8TjsQz4T033ZJW0PmJMwiMDRkV+vWq1RR5RS31DWkSzjMXDKVVnf4J5oPbWm
Vtsz8kEaMkzsz2xnUQQyFgKqQPjhT+JFck14IUMFWDlbi6/l0YHLzekgKBVE5TAsIh1FZHe4drPF
IA0I9Og8PId+LR8s1+NQTw121HWPpIYLzpHLIbrqo6M66N9ISuRWrrL6vtdsx/Xbos5kLGS3gMc1
LFcLUC5V9zT8/GvOiLL7tLKg4hgu84iU5G6l9ys9v54IZSVJEt+DlXRmF5km8Focz4NsZkgOVI8E
tbivotTSeF5JPilPpv4trVkMxCj2b1OnYHqiwschIZ/c10BTvzAp7d+agtO2DeP2JctLql+Z9uph
LRSWvIViKrPCe10dcFcWZ9fyZfA3zt5QMqLuTX3bPmG2bt4ByxkwviIsgclKrM8sI54dqkGK97rl
4Ok1zVkPUM3MpAivwaL2rshhho4Fp7nKsbXYR3h1vXrEd0c4bUALPrW9ZjVP/AwE2HpmANUaHaOn
tcAZdamig/Te3psfoj05wiA3lbvCVQ4IspG3Ga6lHozbmTBiwq9dB/zSZkzJscMXbCzSAphmVnO2
b0oR/VIgGIIau75CInLhzU6y02UQJ8+w6+ZL4MwY4oQwtekgAoo7/m8YCw7gynHZ28iNsU8Ai+mV
UJq+qAmqHk/6jgBA/8Tl1Df2ZHgPqRoV3Iik4NsiRO6OTDDF3aCXp1sV4s6MM06mHK5xt88mylUH
8f5428yxkRxLGMdUaR6pPaBHC5pzNDt8GfA5QBon556tw1o5pf5TlgdtAREG3u47wXYV1SQl2OtG
NiXXv24CeWFDmUih2m8hX4dnT8FWbkPesMbTH1/OUC9WY4RiEM0LRmWYCGgREuV+e2Q0wVMFP4M2
xkHOfZhh7pLqAgk3gRsvVey9dsHA+2oSFL630gWGeOzyxnddzzdZV6KDqLi/Wem4sDHZMMTqheHE
bdzfh4CB8ymo9QPKWoetycIZ7AjFKnxOh4VY14F2tN8v3kBRZAUjNZCFUfyjMhFrEZEjnixMCspt
mNGGODIQTzOJWKj6LCVgu0dZCAcwDbUnRMOL3gpII+sVchJRI/ceO1BXd+nV2vAus9G8LJrbP8W0
qOTw5Lgx0tI+jS1/WOMeZe9XPvjC0KF4rxjXY1MtJiuqKQx4tMFqROE2TImtwMAHzyoBgUc6GX3X
umaSIaHVAgy0018n8biKXPNnm3Hgfa20BQwaa14rxjzRzse98DD2BaYKLu7Xb22a83IxdGN3TPoO
FD1hyRMdoGngSRp59n6e0Jiq1IVE7mIB6D7IbgZxRvbJtNroTPf1d9MNzd1fZ8qIzJ1T3tZGvSe2
ZC6uS7KUyn0xJlb7KEyLgMVCayi25HhBys3WvU9amXEFdZNNnlIEr849biv0K/iH1zeLvgHve5Fu
3KfMYl/QG2sXY8n4zjmPYk3NlkPTHaWfql86jqHLuj4da4yuMoCAK2yknPzWHwOWCOQWPCvcfLpO
YoWB+PuCKOcy+K3xpxz5azd1RyOrmPbrIAG0IzAW9KrwcC5m1m9F0J81x120FSx2V6MNea/BaXSw
otpgQMlOhIuVQXSSBQjxv+ydyXLcSLZtf+XZnaMMgKMdvAmAaBgkg8FGFKUJTKJE9H3jDnz9W6Ay
X2WqslK35lWDLDMpI6MB4H78nL3X7skLX4Ns+0I/nGG0wcuwR807AFOIOZyw3htnw+IrcMsZT3bq
NIhmSZrEBIxI7cEEpiP26N/VZcob/1mQb3SHqWi956TOTa1rBgODcRNRv6+AVgHpGUy5y489xu/Q
Dsh65Ka4cmsGsQGREJyIRSLOGlkUQAnP8b7TsIfv6mn7tPk0biLmbuF9k3ZBWb4g/gtajmrPvgKz
kdgJ3xuupsfdjRpai3LwyHhAqIXWx5leszqO01yndwam+eYKpYpx7vWZT2F7I++QZA13u24gg0N3
PlGEJFqBBGMLWKgJr+D7ur68WKhNHidPVXdQ82F4xaR04nk50ngnWaZnZcfEkr8lMKsDF0xGIByO
1MAwBQ+wYnuEec+OtGSShCZanj4VyuI8FznycTtruaCNLVd10KZc7PWaJn6QdDARafyTrNe2+a2A
1WyE7JrVFSd7ddyAG0uIi7m+jRvRvPmqpF5wNg+PRZG5DVHM0dspNYz6qdsW/1MeJzQifTgH52qy
Gk4wJWEGWmNuMhKXS9eVjLsfk9zk8vRVyz87Mm1XhpAoRugAysAD6HaEKs+61G2immor6boUzX+R
4Dx496Wgv+OZ2Q7KBSbJayl8HlU/7TB16D0fD7AGzSazoT6ARcInVe+bSUzAwacVgV7xvaHGZHfx
WyTg2x4O6iN+jr3Nu/N+MExwiLSnssw3BdLImtY4CvAK/TQcv5vjIdtsBrL1MSwpfC8GQt9v5rp4
kSM27Am3k9hv4YBq3zPwOE5Vwmq1Opn59K4Ae183fUJzL+smJNstXc0zUW71Zhvj+kKhiEIsbmlf
SWW1n979YM3IutfD1DmPmw0ki7XipDX23km2lXldG3Ygznbp0bTT7Ls1O/pwjdGBJ27c0mTsovNv
GH9tFUbXXE8b2KcC2G1dAcTW3SsObCSYDpxvmGlP/aEZh2lfWqbpcVZBy6MTlf3keRis+MasSvR5
+EncXGPbiGPcAYd3E4KDUfkppWMdvfOGiIDjeVg3Hf2PktnWqzeHkU5Al6zS90lRud7OWUZzzzun
T2k/qQ8qddab1FqyD1AaiogZn8/qzGlnhbFqTi5T8Uo3w8VqtUtPcrkKKadrbyd6oY4mLJ7XqRX2
N0Ss6/eSqvKtKdVAuS2xs1NXmddGO+g3BkUZeFhPvsBaczDbkHNC1E1X592OoV93soXKzqh8vCjJ
nexj1Y7Jo0ONr8KpQjdbDLZ+WDx7OfuijT+kmlu8Nt3Cf8muMUFQKdd+cllrjRMr/i8JEXTUoTXD
+XR+WHb/Kw36tTTIRzPyN9KgovxCL+HLH+c7dPO3F/023/Gtf2AmpV8JKoqa3/ZpyPw+33mnYzqO
yxajbwMW/uq3Ic87AnMTByJNMelc/S4Ngtpn2AD7HN5ke91/JA3CMfOnZhEtcyJYfTr6Bp+AUurn
7m4/FzQeHaM7sfGQ9meV+xEZ814gA763UXqQEOQTBhCMwBxAU/bOpH3A3JKDrHRMamHM2i2eiqry
s5ilnyzKJ0K2y2sv8bP8Mjp1/xkKrfvJXp36lBpJCbYoNyNfQ7RLwZxVJ5Oh5N4pfGKX57wGZNdp
+FHTtmGqP7XroVqMQyLXOUzW1Gz3FQ4n/9OcLcI7enq6rZ48ES+zVJN3WUzbRdMP8YUZKwhPAfey
DjH/eygPRi19mRhfVcemh3aybwlId24Qn6djstfKSrc2DHKWqqCSyKPluUwtx3P3FPdre4Zpy9dN
FXNmcD1LbsVHqmDRq11FULVWQZa2bLLiOzP24dsUE06Zs2euMQlMccnv2dFhqCZk3LHt6zKa5tk1
QiONDf1VAnmS665IMxvVDLpxG0V7nTdxEVZTv9LxcCZ8CORRmRpdrdG32FtSb+0sIyJR01rDwqFG
bkO6JmbqEvyUT82af8MwsQw2QaZVstjRnDSZxdZuzcnBLFTcn91q1K50itELCUExwXKaCORsgQQd
0poAIG0+JHZrPhYaEqlADPoazEYt7w2imPYOncUvbpsXO7hGgJWKJQXLjT+HBNviBuQNcK3Bqq6w
KE6Hop67MejqxgGvUk5XHkucO6XFvqoAl2CUTe5s06/DOS1V5JD2GFkjtXQO5gaumR/f99SVH+Na
G+kgxqUXrNrc3pW586FoquReYBi5yHR27wkknz+l0LEjUpviU9+m6p77ocHV1WRoH1R8Kc1mIcO8
1cxQThNiFrw4FI6Ze/b9In5OKZmO7A/anYasegwwl/j72e3FTQz48aDlWrZGhtsXy3PbeXZAY8P5
0DlG/TgsqjACeqkJ1pi8EyrEYuWqsKFneVX3Jt5pfyQvcKLzeSWRYB1kWSTPom3Etb+6nCCM1pZP
SNFJ9PDanujTqejLN+KKkDoReoHTCOdXTbRdw5mSGeoFxR4xetJ+yjvS0fIJDo4llHtjYJ9NUEKs
ZQ1+e5rv8CmzKSmYC8yVJ0jrC9d6Kof+Hk1W/dwPqj7Msdt+lWb60ej6OaSV5J240lDMWhJQlqH1
blcc2PcQKtJTDZPqKYF0/jLhuKs2WrT5mtO8vdbWGrFG1wn3JEvl7628/T77XXykCd9BV0L4XcRu
/ugX3vSiO3n5cUFC81HIMbNDu/OKjx3bWiTRWzCmGPsDem5z57ty3Getcy2b3AnB/5cHzCnLXe3X
9kmqwZfog3HtBrxWuzNArwerDUcXoZeeXeo4VyesWKiJmqQgX8ygh5PanqLNNmpDBAxj2TVyakMZ
A0vndxkD1y3TMNH0sLUHSViCX0dIJc1ny9XE3aj1H7K1f8xbzf0Gi6xAquJvKbpYAV3cF+2aPxGb
Yl1XOF1v9BEdDRpKjo9ZcuVbg3u7yL7j0ZiGx7X0ysju9ebVmYjtauXaXATIza/UoH0XGASZQAqU
LbVhYn1IUssOnQ5MdiArAilXOvC3DJenT6NNyHCD4Y6TIVlnhWHAjlT9iVN68mUQFGylpEAe5u6G
45zc2Y5UUTpP4sVEu3UUmotXRjHeuDEVBYlVOCj0xtHUeOKsVD9DmtT2PfoZXDG619yDoKMcbEeD
491mKJyHjPIYmze9BnofDIZNOmgPjdwkz0UiBbzA2PtayIrKe8o2w+d7myyO0+WBXDK8UviQvkyQ
AGAnwoxHybI1t9/nMIlRx5jtvXSg42BhjfM53cHPG84uZqwlSCbBOU9gH8KTlV6RD4F/ql1gGHCg
a84gskDxS7sJR129dux5D4Z0tpibGEIrGcZhkscDKQ8tsDuaiDfauOULeC3Js01vvzWa9Y2MN/OG
hvQA+KlDlln6+a7jGMFDrhW3Es7ULbGXxU2qN4h98vU11c0Op/M27gCV2uj9I/m5eugZfRrWoLWw
JDnpPkM8TF999e87o292DNdTEVqDHI70oc5lMSd7a8riqK97Ay6zbR1y7Dx7nvfXfK29h84knSZF
CvSUuFDnjbRvT5Je467vY7u8tRtofPZQwySr9eSoSUUul1M548HCJ3nPnVtFtc7xkEl5/61TGIYC
k/jEOyLxvOeEgdyJT7hEpmzhP9gtesCysKtLFWv2vjTpIBr1CPsRrXC0DHp2gxjADTi/N4dxUlNk
AfT7ZPZ9GpVeA7fMLT6Pg/E17+D3rGyPN7OsEjKUB5nSgOuI/RqaIkJDT/Et1PBmkAe+m4xlesx1
x969O3ebBG2rhUc2orsUP2azMWzYyvEgfVJIlyHr7+YkF8YuX31giBbjJfosqXYlMVZmFh64Wn7t
dav8DK1x2ifA9b9Vnmvs6BtxXT3vc+qV3/siG64EyjMMqkURYQJ22bpdP1hs2znO2ahf6TR8I2bh
5h7PunGztlr+6ueezdqZagfaFxqJB3F5n9P4xqWYZ3sSorqriYJkN8EnOxLnOuxdReVFfpp9KMx0
vs6qBuBCqTDdjYamRTrevZBEqHkn3KF+HW3JycjCgDslRjgtqXOUsAjDzL5dLdkea4s0UR1hx74x
7NdOb++nyaN0IEwdPeB6YInWgkUwXiPzPkhTJ9tDfqXCKHWHAXVzdtv+3tWHgz90THyrKdCrgvZC
Wj942kj8BllOezK2vICcBDOgR4BPn7jugZzHfWyVt6LStAd/UPJQOpN/tJYcq6Go7klRuGDNS/dM
60HFgpUNnXK59+eJaEO6aAdgsU00rgScW0lDey2djEM9w0pLNFfcaSPeWNZ292m0zOy45jG2YNv4
3sUOOR1LXtEXmqoAoIXNRlak7Adiupem4b9m1YLjT+P2awbt6BARhm5i9tiM15TsP4aaut9OVwru
1ZHAcvIls9U7VeNyX2b2Zyt2P7wfEP57lvrlWcp2OH/8zVmq/0798ueT1PtL/qCUw4PDKMxkvr3J
4v55kkIpZzvinZzlo9l0kOz8Lpdz/oGxm4kt2jJXRxj3z9OUhQcDEavrYmSDhI6a5j+Ry2HO+PNp
SrctxGMc9GydHhq0kJ8UBcUwrYWc/AzpCxoCH5KwrrqgZ7p858etZd1bTkevsin1ut8TkYqZhII7
c8Iinhupzp3YQspgUcH+HrNiFA+sRFuSmY2/qNBDB0IDzd26OKJu1eVlpHf3rdJbSV+LxSGDnW6k
9BFNAICYr5vUhOd6aHyLuJa0y09VXhtvIuFYF/B4e1+1jbesHC85uSg8GAAl+JdGt3yw6agfSGtd
I+GX+h0cClTftXCmiQNOzwqzli0hRauwtA+urn31SL2LKlyxPHU+EOF0zq4ycgxAWFjZlctD9llu
YmTMDz6T9tpJH3rXK1I6L2q5zNMa+1FryqrfiZZvTH9opfM3dGUb+Toc0I4zYjJngGUT6XzN5Dx+
GGYnzc82/NwIYJF7l7GiwyvIVAqKgdlKOLppSlizr3woxzrYkEfXHsc64kosL/HCcqBRs01wg+Pk
0bWouYKhWThzLXz8KyCo6fUqFa5nrAn2wbGUfpUQebzzyXGoQx1jsrF3sRxjochE+3HpqS6TpMup
KNy5OmlDDdOJ2XQ7hVW8endeId0pEKXFLZGvGVJdV6XDGuWId/vIKd3lE1aLzrnwTUw9NJHQq8gv
UxVl2HcRgVMSVVqevrl9CaY0yYrjkFnTXibCiewtAwcfhHvfrXg5ghrbbmQygycOtOpPS2PRuqw6
416zfbmr58o5xZa7aEHf2863rc8YKVoQZ7oEK5OMH0KAZNlUAV2ttTfWu1ZA/yEcMAtLIiPwYTZ7
3m5zaLfQx9O6vVjFRt5e6wzRgy4QodScU8HVQncYILXGBazTANW85yEzMCxh0X7l17ufhoRrtRqz
+1i1dQaSB0VC+1z2zE4CZm5beOOm5ejfdR1CqS0kxyQTnP0oBlfotEn6rercpcVj58KFLL2l0m5m
9AHDxgmkBNS87GbeJCdOXMsv5g8xyqZLWdq6Wq7Uu2hlaMy6DxDF6OkReLPZgHmwSnJ9DYrRUL7r
YPS+cvd1kmWXTKH1o/iaU/TxfVzxZBObvpGtloxZZt5MzAXosc4365pNXWRqlggbNF4iaudqZt95
b93l7208572l17OJubdqrWg/bN2/HhpElCbwernjLIJwc5fivNTc7Kyh75nJJ9x6ijR66ApWW6vR
3JqOo6+65GTpw8OqoLTfY7J51d47mMN7N9Oz88U+j40YcJZ0jIj2yUSMvEI1YQXe1iZdqc6agxW3
fX3gD+n/koYyjkdWouXR6nzVXP02rif/yjlAWGZ2+M5EEk3bv0nN+mBvmgOR2QNjjMIkIloWqUEi
U7wgEWk11O3Io27XODfvLaytnFQtRsu7PGE1sye9Doqlyw+rEt4p17yliDypQW1UxoZAx4e6RrxT
cfC8eNiVRsJAI+NaNYxZACmb0KvvtXbR572Y0jIibdi8bhyGUcKjo7zTso1kZKWoRNvVytAylSbX
ubCS/GvfufmXXB+1Dwyy50/UtnOPxcqyeNYsNUeEygvgP5xOr/okgW0FzmDYOZwj+mv+BfDPhrYx
XnD/EUIcOB4+7JMFyIMwFTQodqsH+VLiMVKcAEJzcHRmOU6fbFHS7XzUun5LcBgrmYwMVRh0ULy3
kwcZNS6fDOZNz7C2PmK0dsbgB1DJh7F9dFCg3Ds2RqpkBJUxmml35fo4qQBPQV0pNTtOwkZhqK3j
wTqXFYo7UOhuZdwCZW9uoR44+cHrGvHSjeolUYqg9pHMdiMyMpou4Tzr4xBMc45Hl0DRTb9mDA9V
3pD7jnhAJfeGmuMeholVLutyrIQ7upBlON0l8QlmifTORCgYPxSO/62nflVPuQQq/V099ZA2377/
n6uh/FJ/+1NV9eOFv1VVrvEP6MJQEnGoAij0/xDjy195BF3qVFxYAVwKp99rKvMfvIKG9WYStzYN
9P/vUFNTITR9pyZupdZ/YD9Agf/nemoDoXrIfQWfgc8lfrbtd30y9ZXvN0eN6oZnJm1oG3HWgpfD
vCYz7RdZzfNtqbXQUqb2pWQyQ0MTK1YzlTRPCf+OWpqQnDKq+lJO+jP5vgmdgbLL9w23Y7TSsr7q
YaaE1qK5exzYTAiJQWiJGwtMZVxyJfsvTCNviXC9FZoE3YWHdoQagFMU+2M582DS4n6b9Ck7V/yO
Yee2dQAjv2Oc7K0QOzAWkmF73fj6xTEGEfi9/LI9h0zM+t1iEczbj9nbUOZFVLHS76DSnF2hDpLR
EAy7+s0v6ltpzA+xslOSIac9rK/baVkvVr6gQePfohEBLyr7srRjEzXd+mpzVitn47VxnZduGUip
gAvRV6n4GHfWMes9aBk6RvwGRwNaNo8ZnnghHP2LCwdkzzDpQe+L2+0XGKtpaweVb3m7kdpIr9kj
JKVrWxFtOyUuZyg5PyVCPmyjhNAzCY/vS/+V3d4/kBh+hJF1XUwmdcEmRNLkwA+j61inkAtuZCxV
qCeHJpBsrZdUFCc8ZkwhcwLq7LObCsoexxp2Fl9IWtlbMy4Xiw1wv4hx3/ktnitrC5HEUKswiwW1
SW/PbPihzLSPg9juxwAHcgr22x/DaVPtjW22MCTffsu0+kJ3QZK9BRtolM0Sbu/VWvwLWrde5KBf
RlMe0ABdGx58O23W0cc1Woi38U3gL0Bjld0Whbo2uThHr6G8zTO+IVDyZ+QZnORHp4wyX2iM83ij
Gfp0lJKYeIOa4URr+Lm3GLbDSnuqdDtSSy0RnfQjxJ3sSw1LYVea6tVr1uvZTAhHSfvsXHTuS6b0
r14n7nyZQQKDs72Y43G1kWSQWP20dvYRiOXIjSqOScU10nSvDItxHgNcxdfIZNKdlFxPDCni5Lvc
CWhbadGblQiYXT7XifHq05QFNdkz/knKE72vp66fkHCUbxXK0VB3GMADNX8S6EoDfDotHaEG8J+j
YT0zMjpo2+9u1A6ddeulYe65hzxB6Kjl0gXgdXxPRiqkw0vhvGRuv3A653bUDJJJaTx+zlFhhS7p
IxGNnvleoFiLSpXEdOBogy6YaY/UfPOpgxR9NVSOd6VmTbsr0qXcdWtb3VG6Lns9JXyZ888Qmlop
Xkdj+LzMvXNjePA/uGuaLWWpZyKQRz4ZoZFbrPJL7DY9nQCUyM4ht7r6GR74c6WYhESrNSB8regQ
kjhyRif1mU70HBaq3DE3WMJVZFE7LuCsLZUaUe84NAQzaIMnhKuExLrdGRXcpW6sZked9Nxo9OiG
yaa9NSHcrJf+ta5NNEQU+7vS6QLPJVu2XX1nX9HkoKxv4osx2mPAzGdDmJuvjdG08FcqSveZY6Iy
jT35L1y3hUeAs1RM3rhBiDZCpTtLd6eD2hQeZBy9uJpznsxOXsVz/0bOybXlFKc/bDp/4fD/6VS8
SexNxFjwd98nlj8TRbLcsSZisBk9cIgNxNSNW0l+zuyO4s9wfuGmYuf5g6p/izljnsmGJkBoW4bn
/HQG9y3iSZyFeL6ERz2qjeJkAuMPHBqJv3inPwvt399powcwfsCOtxnX+CR/QLhI11UiJ8XzaI7F
F8y4KItZjnNDLqHA5kprFDDTj1rnf+k8+u09SXam1UHEM///5/dMRE3WwhDXx2W00509zE+N4sHW
hHWUGmKo7fuCcL3uB1a3v7+M/0KG2awSwgdbs6F0jB/Ggz98XxglEly+Vx+HqhdRTpP9skAE2JaL
a2rA4qj76lUOCqe7nOdTPg88tz5B0cTrvKac3pJ6vZ4SNDd4do++j/Ekn/qd6clrSYxowMx7U2Nz
rzb5LbEbECLnB5IEntEeQz1RBKbRGwhV0/gHm1yRTwmd2BDp3RL9/Tf9i1tIoMjAUeYYum3+3MYx
ywxVpmnVx9Qc9lajX0izuBAf3f3iF90QHz/fq7yR2EorWB/2z9N3Xxo0TrztXvWRDpOodlloy+4Q
cHIU4MQSwbW5HROjuieU4oK4o7pPNxqytSZv3cy6vJUqJL1uWnZ1nWigDnw5PWm+cxb9fEg9lnu7
zYDkJynRCMqkqrfN5VAlZgsvasmuJ70fHupCPauebX8yM+s0Zl61k3jsr9HmvcWZTQYK2tWgV15z
UFr+FjfrM8FH+3Uc2LxbcQT4dIRVmYWIs965zteFC+3GnNaLu4AawL9Mgoqnfe5tUmldAut+8UP+
xQqDUsLzXUMnfZ3O25+fipXmbmcBkj2uaGC2ckKxsjG5Jm5LiuPf3xxU2P9yzWydfcrzXNf/F09Y
by4kE1lLDQFwfrCG7FSRYf2Lt/iLlQXKKRbf7Z+++bOFJ0sJiUIPTcSoP7dkgysCo+P1dVvps1Us
hxG4QGFaR18zzzL20x0xvSfG1R+HPP/qIXoIzGruA6/MxXHO2cRTn9UJL9ct2chvqyPFzo3pH5XC
QaFok4s1AYq+KTNnN3vtB2/kj53BIwRwyVDoAYcNDEOMaOm6dm/2ZhoIvzMPkyKzUDezN5vZK6iW
4nZWxamwaVZgrqdANSTVr9GGdU1TjsPjQ1Ob6c4S6y9MT9ZfPLFcC+hMOuswlmjzzzdAbbajapaq
PholB4UZdXiYjRMVPFzEWwOKQoBUNI/KxTtXtkNQ99DrtJuqO5ojzx5tKQZvNa20eJWceI0mgv73
Qn6KiICyM7CenXMMmDacYvucAgtmYMtK1MLGimCCPCPJfV0HPcjc7BEgFlVVxxfuNXUoUv15oRAL
2jhtD6KUwGzkQ2I7G2aE+9NqWfgGZ5a0V6w8quLSP5j2+uy3/fwjRvXfbh1/8ZCwZ2z/wx/O6e2n
30gmnUvc01wfJSBDShxoXpKPY+G3itvkF1fE+Mk3+r5TeezCLGvA3r1/eSY7SyzCtKb62JOhjpR+
aCLkj6eYnco3uD4rKIQAQSOaEpNlKs+pAJMSbCIF4NQQQ9TUfstwde7ouK6Md7ahfL14X4fCuGF8
c4fPB4abT7Wv6kZEoh1e0do/qHK5rtxtM+Y2S0TxJZZblUrmer7qt91UR7lqzJBydUf+jrcfuaTv
x0v6piJCgWPiLilONHd4RStn9JLTGJTrmF6pzVyzHYLwIjUR2VHNqZ7kUzZykPSKhFjujqOevcqn
fkyAblo+YPIZEoRxgQF9EoJqzaCfh652QUIyRVrFn8TzdkO207w3LAILt8doUPa5ceWTQyMnKG0E
0J7TIvruqJYISr9VjLAjBnXDrtfsly7HxUTyZHfj2+q1H8dIAqakEZrdkouCHF9RioPfe8GrAiLc
AmbU2EeyA07aDHem6rYRBQ/wOJYnDsWHKmZnIX6PG5Onw5HjLayKz+kg61Nh2Az650iY/RJuByNU
LNlBdszsPSp7Is9fzD771X7s/MXjTa1jI4xixkPS1rZe/qHyKBeRd6ZlV8fBXV7rYX4A9XKmvuDH
s3mst/rr/ajdjL6xH30qvfdnvk7H/SIHicGPl3WViIqxznd+4Ufe3As3KscEYrXp1TtfTcuxNAZS
qLKCpLMEwExXl8kr9j//FrhrGq0J+yIjQ5wEm7FydcXZ1Fhj8nF5ngXllt6LNkRuMoUqGcmL9Kis
Ew6GrbpORcMFIfCBFun0NMKix24Ii9TjSIon4HaepgfLhrfelGTMADARUSfXa+x/eJHITK8MDfpb
s7zi3Wn3fTs+uJwOjkXm4GTi/FSO05PAUrxV86P7+/763w7bLzpseDMNaol/P7F8bKZ/E1Hy20t/
77F5cDkMnb6bg9n4vV32OyFO/IOZIQXFP6WevytAyW6Gv2jjIASQjnKRu/53FSjtN/Y6m0cCNaiJ
bfo/6bPZ/rb0c48ybL369n//x94ioHVbZwIKzoDz/s8nmSkz4VnlWXNUiBLlzk8JUmTTzvxDik9v
79Qs5MB5cu/eJ7wX9E1WZ2fpsAjOZep5US8mGPJxJj6iDVsuRM3Wj/PgxJ99y1CXdhUIE1wA58e2
33T9Pr/RNTY/Ns+iRlstFUOqCAEq+WXEd/nihjo/PRdGw3mxxNV+mtauRDPtZ9Bv+mWhyitonato
RTL6NlSbE8n1F2tfaIN1h79QXYo0tkKtoR+w0ztNnJg6gLtCbVvnkSZSk2RLNRDzg4f4Fmdc3LKc
EegwYdI7SQxfV6yaer1TZTeTFsWHiroqHr/zLliZequG3BZPWM4Q6nXE6rloGX7kTwDFcsjRpH4u
iI6T9GEAf7g7sSJLz7jgRxuT3sWpbZy9xprF31bHZgUuwGJ/bFfoyGHMJ/toITv7WEu9ePALHceB
ytI7OREg3QJ9uxuHfl6uVacSG4kNXZYgTl0PfHxVGjGToq6hvElb714VfC7MtvyQuRHHVcBULlYc
VJV7T95v+9lIPO8CRQG0Emu5bkSxT+4Ec0fZ7F2vIgcXhSEutvauMDr/YsO7QV1r+fZx4Pfbz9gM
b0onQyuSphveGeGJSucKeKVdN4+w1b17jXMEp5SUnQgx+7Ey2JPYY4gzgOh3he9WnLQSS7ya3Oau
6DtQmqtFDKrj5gZjEylxdRSTxd5s2sNx1aqR72yIPbGv3VfJ/vWpB330sdWJAQx9Wl/ORjsavhla
5e2IGIJX4+Hav1cMCYOFXfmRPSq5V2KFyeAr9J2hPYvPNPAGsJqMSQB4p5r84gFqD7Ge45xqhZvs
p0VnpqbyOjtiVR/Xq2laOExl8aThDNRw1UuYbgQWQIqGDS78fLxK7cLGnCvb6QHom408TCj/0nqa
IQKDztCH2lis2/QHp5nZMPIr7wfB2XnHOSfqne2s/UZ6fsc+L+8I6A7SFpy/DQydthskujA2fB/O
GdwrO8/1vH2ChQseXEwnazyNTgtuuuywrX802wHoNDJzG53xRqd240TDt97TIiviW9xO6JDmcfiY
grUGh5DclFQU/ivRWRv32vxBwcaX7daRu9GxbQHbLlsBaOsbOzveKNr6xtMehV5edWsicRCaWaT5
aXMLurDbDexhWMrQDJfbOQ2wHZa6gnvo2XHixDnyeGtPpBLHKJZ65NATuNMWOCLc72wjgDsbC5wa
bQALXvMZiGrL8N3NkzlFy6jUtebp+VUz0VNd/PqhWSFvoMCEMmkMKPsadZIY53auykpaywyfMWQc
6MZp3+yVlaaM+7CLSer2jPywZKYR0Fl3z0h8Hwm1SSI3kRt7z342+h7k2IQwYoM53ElPfzCEMBkJ
cBTWBuqGxOq20Bf0ix5I3T0A6XDI7fpar9vhe764Z301409dX5BdK7vysXYobvO5GdBUW5AFy2G+
kHZKouWG0pFZuhwsZz1nnbccSksfwzQdyv1ioD1WGq8y6AeEWd83LaD49RPmNVqlpXu3tv0tidVx
2CIzCwtikQ5djA4ldzT9FrWgvHMGlNWMj7+CFusODPG9XRYv8R4cb45k0R5CEvy649pQzJTzrJ1y
Mp2ulxKr1+Qmnze6W5QYnHwKlzgA058aCpOm/yjzTh51ABEf6PeM3BhSOyS9ept6B58wmQO7sX93
YpvxZ1HYWhW8B+yByavyQOOUcTXh4yuOorLs65rYpb3vIzAPWhTth3bC9e/F9BuUprn3U5v6hwwr
OgklGPZH20LCNjure16Grt6inbe0W6/LRkRqXfzsdzaPrF3FO/be9EwiVve1bjCuB6vKipcWmj58
Nw7TcWZ6eygQ/qFZ5/ZTK2P9I/JCbTfOZHQ1sl7P6PPxR3f4yypRefeCv7gdHKXdcZR+dvG566Hh
E2ORDODyeuyPKkAeWRgnW+XJjV9UHsmztd2R25FNbliYVI2QEtCbWxLFqT0ShTFj4zgLRLMBQ2WF
VgG5xMFFd3BwWxe7Vp9ASWyRVHa4MZ7HVh+QzQ91F2UTGmJd9A8OEav3NPv1s8iLOvLGjQ5QchtY
cq8rcwjVNrQxCR4I5sHSmNe7+XfBFO37VPX04YhcIWdmjKXNPuiQkkSbRIT50tnRNnz+0KTT/JAi
7/6mvCnZERrr3XSx+Vnzp7cMWNqLY4IyhZOnh4Nlf8DVrZHtMBShKYoZaTb8hHXp4g9Jbx1osH4m
wf3VMzv7sDYWoIgYKwjKkpdlXvxoLBszct3+S1eVRTALHWe4gr5qmO33JHZncCNaE5lw9Y+zyUgu
NNeFEGwnNi4lPP5dMcjivjacM4bG+oYW37SrRhMVqInaaAxl2st2NxjVek6WMcbBPnyb8vSJMQSl
FPUF3RiD4cVMQgGwn4jpIppff1tcCxvAQio6Lxw51ZG4rYldWsfZF7MonjTTYX4mO/1zarrQnjPP
/d4b/cM0G28xpw+vzwhp0NxPGNV1pKf4ElWhuyd/IRm11SdsHKL7hFqr3a/+9P/YO5MlS7Fr2/6K
7PYJ29TQuB3glF7X4dHBPCpq2Gxqvv4NPJRSRKaUurLXzZ5MmZ6ngsXaa8055nnCbUztlHKHPxeZ
RDKax3xeKuBE8mQvyDRzR3/KpqW4LLnmEYM6+l5XHaOGvIfoKvIDqeDy3PTzg7Wm3V5fId2Uox0O
ab5+7ek/w94cmgfG9mOYIfUsgrgyF+Yp9YiQHJcnCcPVfh4agpU170ucGB9JVYlfRWubNyjCSAjw
bBTOPdeV/aUyKh152MCiLc3khSRA+WJojW9uNYX0BV+ZerYpDplSkv7WTUdPxnnQWYQzZy1Sm9Fz
0gMdi3uva0sSQVskn5vu8cao3fhWxc1Z8aM3pTpk6NbTpSOF2pVcomzw0BHNBlbvXL82Zf40F9Jh
q5oOBzmRLIs7pianNx0acna1wB3JLsGCElg80i+1tnMiQrqf+zw7bM1mq9c3UCqT0Jp8TnnNd9RG
RxZoeHM0cRNP3Q0YpaBM+y5UnRvksvrEXrQG2zs/Tt1wK/UeI0F9RbcGbclZmbT18Rwu8F/oAYeN
IsVtjqkoBRmLjoZVFeCkS7C73qVTtXWYIqwyFtcGyEksyq2h6uLHGOevg99/OvhxfGMI8e8Pfo/f
5rfuZ02F+eMvfvP8mR9sscVH6jDikJdyQPun58/54JgGcckes13P20Ssv534nA8WEgzDJdWB5RU7
pX+c+Az7A3EPTNWIsqR320Qa/4WyQgck/uuRj5mcbSH2wO6FNMzktX4dqXC/aGPbNOI0Ieh8GTVy
0bty+eLNRnm9Ar3fpZpO2WK4fe9O3hVxAwB6x7x9kI32QGRIdx7QSQat565XVjNopyU2nfgwNnl6
C9xFextcF5Wp04j2aHkxG2j430AmatdezDvLygqjwqxT6u5p1ZVnXLMSF81TR4bQwEO/WBvzIIte
yiucUOD2QoHmaZ6xVI99ZeEHLnKLoJZEUOTlpFT7VHqEXDHUJBdNP6f+7EBqwozX79xUWN0+xWks
zz1co5J6WBekzwUzwTRkuzE21M9us2DuWZIO8e3KPhUBqRXP3oHB1GKfBmzrgiLL8D9/jKEQIZ3S
3WJso5S8hjdyer2vm0uaXE+Dg1G7U2kjRtQQZMyIB05WueRQAf7/UDB9vPBAZ3Xh4PjpRZzrPNEm
hFLdHg5LPu7Whi0bJKz8WCVsueY666sAdmJ/zLXZ200AAV+X0UaoZybpMeuyhwSoMj/WkF+1FLBj
bkzPeYMBL8dsGeiVnxyLKQFF2BIH/pLNGUfPBYWu681XjaUuUnxwL11S1SHOp1uTzHQEpKPP6Thx
vvRzPAVqmF5JN+J4AOG4mM0TrIjneeyhH/h6fvY86zMYAtS7cTE8rN7QBWQdVgfOR8+sZZqA+jsd
OjfFTWnUB/yo9+OaPTulgXE66y/WrmEAXiTXa9q6YTX0r03VQb1o6mMBsQXblBmhiQTCuWABk1Lo
e0g5t2lSNWAkimdJFlc0UPV3RTV+w5PgXMGyjG8nH8Mh8j0t8Idtzg7Ao6C6HqzRollexxsjRzs7
jrgRIcygAZog8cLLUVdePxk7lxXzCTtptq/n1Q4GLUnDddNN414aDxXq0s9e2uIsYySxk62t3UN4
sHBuJt8gZDc3ttY/8OyeHxCYlgchq4xHr8yOALWIUc2EE0CpJiultod9TyT0ibqQ7pUy/H0CSCe0
U80/jM4ETYCcJw6yTYRZ0QkYNWd1yEjgc4ODJBztutqRooJEU1Rd1DRmRVpxT+QSCJjAFmO5wylF
uKcxP+o4xwMAQs+kep7WtSYEtmMGbffai73EIjCLOT+nLeomDRHMdxM71qdhdXl2MqIvQJYAfmod
C16FKC6rsRguHKfnjh+U10amtWrocxxWviM+fjtooBHC3M5Hnm0L4omjUYjhngnK5D6UUHRuHWFU
NdoERC0S9cCehtfbxS4I+VAvh/yxc6oez5a+JgfM/Qbj9kShoTR7Xo0LCy8h0/0vA0QcaAHjeIvM
QEemyGWR+CO6XW+el6+tpKjuEtdazkOf1azrp2XC6MWlNYdAv8QctrzbDao/9d91EkGBWU0xc695
GNLvSw5wjQmC33IYE62crll3dK+dzdViBKmVEpowVuIirf0KyRbC6LTVjIMw0F+0BRPfJXcOMB2o
EjPLhUZwZrA5GyATXiFuydbcYfcrD/RL5ER668eZNKJnN5PzdZlrb9xSL8aaiaAG+7SrWk7yWmtd
58IoIlgF+UWtZV/jzlNRZsjsGSgljjOCC7IrZvQjflQA6xGrLnYQVfyEc7DA+UIq96W0yuas+5i9
XXO8HJmh3aPE0x4Kq3PfjMrOoqTw23CtfJACQ5JyG2PyNHZxUxOSWC7iykFFv+vjnlNf3/cIltMG
CUtGCIEmloPa7lrW+Q45b2QDxiAw0VSV6cEtx1u81Rmhmt1x0lEOB/FmxWm9FcBb7NR3wKtf64El
hTVW/hdldHfubGHp6QqyCUyv/+gsm+FHCG1nmOMJ1S+sMkZCJkJt2bOgtqxdrvXaxQKcf+9tFqNa
QNaSzQyxPPE2p5JOPfCW6wz3182qifEKMhH2hWVw2c/gNZq7nFsLpsgOw1FyQLI1B2KCVeHnOYRC
XR0WLWHHavZX/kDVYi+7IDTjKCSIczuhJLYDZ8IkkejT/eCtgMg8RoLN5s/is/notIClLC2BkGKM
OVnPYFgcv/qybF4vAQA/HDb/l+wK4uXeTWEIQrpHfPV+RLrDErVW6Udd3558DQyj0uT3uXWfqsxt
disygL3oJCm+iw9lyEJqlNZzuh/Qa52hdn3lHHxFuzlgCi7JUZi2U6fh1jcspQUOUH7YWiz5ftp8
bitj6KNm431rJdkTeOqhFCdkzaHKXoIBpCP75oJ61zqf1s1DV29uurToPxmw8kCEQIrTlxqKhwmf
XS65fsk10B2wL6ThVBTfQaz7+1munxLJf7V4t+0hUI/hwpCzRewFpb/wk8+VJJ9OlL26jQsjDtPN
+TdZ3sjD3cBhKxL47vZ3TpzfrD4r96VNwzDO1kulBsCLRdc+lx7/qVVZhGdz9P6uBostX4fw0qKI
4qHBhkh2dn7nA3c5iXeDYoHgccK3OFSxiCimDVU7G188YHih1ZsPWeZgXE8YPuUzqsrBycrPxmaK
rDZ75GBVzh6+2BJiXqv3bNSqS3az065fVisczeVzl8YLO1DHDSaf9zARN7kTHJqfO2GstwU8Hr7Q
1UeGkbrDXPOFSd7+2Bf5K7d90TPUqb3H1rX5W1MsD0SLnBzivUM2VwnOinK6tfs4f3Vz5wEI+RRi
Er62jKY7moOXgKRLc4mSCMJKwGzXemJKOUFW5Gyx4MGx1tgxQFe6Cb/0SEjsuplfM2dkAJ40BsO3
uWbExu+8+UabG3B6/VGss3t0Z9v7NBWdeCW54Esu4/5mFaaW78YxHY+57M0bu3JGhuD5XFNZZT9i
+oNYaow+82zb5ooQ1X3r+fY9QqpOhFRNjRbDkEZoW135vVOmB+GyyxN+U/RZW9ihcg5S6ja3TM0I
/sghdx1CzMZOhG7+AeEnZM5eXHpMBz92ji8+10l7LidCBFE0pUnYJubX0ulsxnCZ8QWfuAZmC7tZ
ERBhNZ/ktJmysyLNh2i2l/mL2Ozb8t3IvVm6Y4rn1Zhq5YHgy1ugFxcxR0Q3GnkczEe2eDmXszO6
X+PErcLU6Nwbv7ezF1sq60ofMjuCdFDubBxFyAvkyjCnZabc9GZzr0xLAfLjq7ieC8Nj1ho38Ad6
EDbRCvoNzt3cYYnfzPGJrvJ9vJnm4X8bO8n7QjXiaIecwILqgBQge6GaFS884oaP5TSLhyLv46Mg
8PAk7ImON26dc1uPeLoyhEUFOYpT+ZwYUJ8uRm0hOmRN1RkFCjdEKog1kFnpn40NHZBWs14Es1XL
CC6F2K0CzkCPE+VFeOvw1WarfvS6xr9o8ry/sZJUPTWmrQruvwYqrdk6UVFtvEm6K6QQqq+anOND
N0EcoMKGnJMGP1p9aSKgKOUy7rKc++HC9yzId94GZJhib3U+JuQ8rxFIUp6s3mD53IgKpAPZZEz+
rcJyrqEppa+jOxEKShDpQ7nWix5Bv9CuynrOXuPKrvckcFabUWkumfjXIiKoJfECi0x3L+g2LoWI
5/hu5F89zhXlFcn6A3E/NU1YO3yuN8KFlrpoX/s1uVDvDIx3HEZfjdUji2rUNMI1DtPGzcg3gsZS
9fD9krYMpbaWrGCUtPfTRt5gGaag/6wscnIW1bsx14fLql4HXM55DbNsTm4NacbLvefmqrmZE1LT
Iz+ZResU+NIcg2ahYkS6bHkRg8Ei4CvtZsagjuy1drIeiB/F30YZWxrPVd0x99PKJ2OeiJiLcrZg
UHY5QZ0tGsDIIgg6kOgPZ1onxzz2qWO/kPqNRnWdEtK3VcG9+BlrQRwJAFjJZTaOWcsOBkoRur9k
wsQ1jIj+iNel+vSquQTTIo9D5+v3c0s4cEX4y2G1cReO/aKdma3Kk+KajKDzZZcyt7Mwhtf0vcKe
80XU28BcZYyrQQjKx67w4+wVGwMOPMufmDI6m2RuXZlU4lz7RspycnQGfIuBzsYnbDPlPq/5JHaZ
Q3Xe+V1Z7DujW98EjfXFBMUuKDkfN64UB/IChvNqtP2dlJn8mM5WdT9Nun1eZTaFBp64yE51oob0
tALJVqBeaQT5UqLdYlcK3F8Kh9i1ZbVVZPIenzq6yB2bCx8+r57vEp51NOeAKWZD9buhdE/Meseo
4eB+3yeZv1fwxN9s/EZHEp5lELM6C0pS7PEjNukhS8wxUg0cfzOrHH7eLp0+lz5MF+ARNyZs5K+4
UG8A9cGa64FdScNYjq1etrRSQ3KJ3tmbAx09Lcskp91L0Ni7lpUEuuS1FMDNMyTkcUV4esljPJ61
4lNHTx9sIdFHLYtNTO08SerJqbEulUzBNKEtmNA3Il1sodT3Xe2mN9flXk7pcWBVeTWTK8nyrjYV
HbhWAg5M029SOtZVHGcZhbZNWGcR3FR0FP5B5mw20jJcFXhEhbqdh8603KW98K/HOSFqhVHnsXAy
e8eWioLZNc05E/qt5xHg0nXd3ITDhsdw2QrXzYJqQ7KxvC6wYBHkR7ytXsbgm0vffIUn4wbm1IEk
rLK0etVk9wrkpEBx7R0sIGQiaOT4VQDBPXrYPU5LRcaQzsEzw2TeD6iUkg2Tw24odxOyxdbyzfbN
dDfya5EsPX+UHoeIxIuWtSVQqfzY5eN2vQ2i2Q19TW4TLL+dg+04QKAan7EZ2G8FRBtww7CQ6Zl1
co9riLI7BehjwInWXsKiqLlaOvegi8INDWVllwDLilvmD0JEgzUP3m6UYrzuevptMLBG1G7jn9nr
5MlvAZuS+7Me2f2Lb1PNES3v8/FYWf0QTVprwDZwmQhI9aVP5/7sVjDEBbTpM9uUKE0XeWLp1fIA
BiXHcnS8W4s0IUy9/cx5jVZsqVELWWtenepBjkWYIBp+YblAONg4XZmoBZ5ppR4zrW1DV/XuReog
TWjnlcaxSYlVW7cx+6CpqB6HT77e4pOBT57mxnOtUfLyEdeedCB4T7bpvWD3qwKCzllwC29EoRrb
j2tT2Gy5C+MCwP8lTLXXXrrdcenSB+Vgl6aS7qeF7qhOZP2QNsarmeols/Xa+tpBHIlEghwaAPrz
TArgdykrbd0ntYc5j6kHzfcsB7Y1TnXvLT1OvybJ9aiXXvxpFAMbj3kccRr4y3TfwmxhZebFbHMY
QEx7u0OASfPPuNwqZwARg+nf1xQs9ISQmh0+Xoyn2FNpr3EnVDtHFOrMGDyY1iyZOerEET+VdK8K
NGI3o2MxJNALbYsAKzI9IA+9JCbbQ/i0G0Qqr3GJeSf+B/8IcN93IzHurbyheHhZeiaGrzgvNg9X
UtW+xIUc2kOhFSTPwv+FlwNo1y7n85q55KUL/VnxSApLHWTTYGyzQFkz0vY3uJ7usOixya2PN2s1
ekeLIHWDkuDMapyOGGeP7th+Srz1jD5ahGQAs9lJtKvYZ/e6lna7A4ByljqoMjJG3Z1bOOVZ2oz/
oFJ0YU2rD+UD2WxstZcqGe8gXX4VVcYVHy82S//6rrUgTTCYcU+1Bb7H1fr0wNmFAeJaaTeQOF8w
MXcXUD9lNCkHcXNp1odUyGSXNZV+nMltjZQ9dKcasR+Ti74h0ZYgbQS5d4MmGMPFoDrSZvlUJOyc
jX4x926hcKr15mcyUvSHybMLdO3s3RHCN9M3u3PHB2ofWA3HJvhMtMNZtQyjMJuHeqxZV6DoNeYs
WWbslCiKo+/UV1Be8TivpoUzJJt8dtoIxlk3iLQ4E/LGynFtyG1f5FsHUvh1U6JXWybU+gXeCPsG
fSm0twaX+I0rSu2Y88BT0Kbc+egVubqEDGCE2DtyAlyyhNUKMAEToPln+ixurURWbxmblZtmMmMs
pOnwRcuc70gPFhn4qdadW8bQd+tsxdDg3akOZSamJ2+2h1vDSK31etOVy2Byq+bAFLQCL9SbcgMb
OXu9yYg7d4psjiSaIxUiMZBgoJDPWSLWrnVUvWNo8zA4ZvH4uCT2Ex2C/dDGCTbglrQD7gOEJKpj
S+d7z9OGfyfBxHhIBMulLjVvPL2L36oZUSf57l4IegKZQskhXbuYDJqay5I1fdD2Y3pBD9HP+4To
cOx2mTOcrZr6Ezi9kPkhiRHUMiTCjD0xC6OnqRw9qDnc0N5NjSQz3WnUs5JWe9G2ngckCegk2WSC
Gd8iczxN1IVXUJO+ec0uSjzi0dedyGuH9WVADh5wG8cMjRhQp2yJl+7KHORw6XL1kBYkJ/A3bZ0B
oZFSRTywsO6qIaFjWlA/62Sk9Dzmt06IKvNK6rj7yVKpx6095P1ReiAhWm1uaVo9C15MopUj1gpz
frAH2TN8EmzKAo5hHr8ESTvlu/ACFDppiwnk4IiZ2nK/gK4sCD2vst3abqQht+PgPRs8omlBKxmN
pvw+0V7vWBHcLRptPdRdcZbIpSJbDtMhyeL2bk5G4yXP6cAjVHUV53VbvwUpCjsAOZZ339mK5ym1
rLktAcG9aFY2nE0AF0NQscC/UovWvxRyo6ZX03IwJLpoDq+deddh57n3tZjji9Jj/0LTUpIKyqw4
9503PhjGJtEliYS7tKkpq8RBeABuvC5FqGJ3+JzdCW9gNExMBQNToT6+ZsK/USV8ZZaYf4zF3vfO
ZPNLVzkmbpXk0Vx0t2vSkaLnLNIAcdHMj2J1k3NuUSrrMl2+l9ipX2O9o1FbnR7BJwMmlOYI3sDK
Z+3L4NjNftJ46iaNxcOMSyrisJPtRNLlB6mhOwkYjV6oeHZP4yT6neyc4lLqdd3R2eviskFw/URI
ZU8O3wz7FYWTFTrKiiknvXYni1ZeI/T3YJ/rya4bV3nA/WiFpiy4SjSFDNjDl/KR6a3GQ2ySj4L+
7lIBH94PPd0/40yXKY2W3iPpGEPPTzC4s8sIE9lVV0Pvf9FGnaODXgF2S+0+0pZVv8LgYIfEVuLP
bEHdk09xi4t0Pk2LPZ4dzUWQD3YPHCCnjoGOMWTerM4dOZ1XsJmKS8/xP9ferO/GGLNV7i1vyVJh
qt8iMmIvZ6yoxxWzMrU8gySM9y6ElJ0kjWKncaEf0lF24agW41R0DTObpqgXI/C9NUKopUf4g1w4
1MjLNbGq1wzjR8hRYT1C+8Aj4eqscT23YQ6s+2UZ1bYxlvczdFz2zDxscnsTkhD/XlxqhJtMNusb
Zqw6nUaT7nXkOVscxLVdrPz/Ir7rzHm5mcjLDoyxePY746OZUKxtrd5lyNkjJiVvfq3gCMKMjqYp
TaJOK0VUY4DZG3qBCcyqDiAM7lePLMbGsm3kxWAbk2S9AQFnBmXevsiuzW+dBGGYZhxprPrDSODp
J21mDWJAhjIFaalipUOeka0fJBmMAVKOtwqu+900tHeo7colEI3Hox2Gs2IFr914hBKG6B/SUwuM
gAwc7aulucPVO1FDUf+xQK4Iyy2soP3Erj2p5stRyhmzcPtXHuG3/1MeoYV25s/W1k/9W/rL1vrH
H/x9aw0N9oOwBaZ78Zus+B9ba936IBxsjpBErA2wxGr6JxYAeFvd2/gAvwmU3Q9YuIWJfnlj1P6X
IIB3v9NP+mThoVo0Belu75tqQAW/LqvJmAHhuRD06rNWXBlkTHJZ9sTS+s9VZREHMYOVZAabyAvW
Mig/lwXFTIYg/p17rTacNwIN3BvDQPhJpsPmXxb7lirbCTMA3kwIKdbUSQycdarKgep9r7nLXHN0
8UcYCU90Sn7FZKKC2+MkE/GqgShj7cav2FGcG5UzaQwNmHred1O6xL8fJ1Tf83hK3AF6xikG85Zj
tPba8QHqtrAetLpxmcxZqWHtknxSOMxZONKREB0QCl6Wx7xkR5hURrIZEtYFw0Blkc0xldl1XFUp
YzwKWTjVTvxYVwbQFoguRz4ULmnABp8nfFCPHjh5OI1Vmt/NDcyXmSkljPJknzbx8BZn8ltr6Iw3
M1pT3As5EtpmRC+IbWRFDnPOUULZLo+lgu0PnnExthcGPXKthzmF9zpNilE7zRPhIVFRaMnyoC36
sDIqT4p8W7RI23APBlwm4gNi0fTtURdJrGdlULE/L+Z70HOZupLwh2p+hApDZjWe3q/yv3Qs/0nH
AokM5ce/17E8f1NVU/e/1IQff/Obc0H/YLkmtl+q/ntKPQS3v1sXXBOwtQVUzbH0H7aGf9YE+wMa
fpwzxpafZ8E8/UdpsIwP4NswL/Pw8bDXUkn+CyXL79yY1CMbT5vLO+RFNtHMr5XB02GHZY0HeQGE
fFClqRdgszGDn76T2x+V5m+cm2+brO67//2fzV/0U/0Bc6Lj03UofDjn+Ca2f/6T/ygeyJE2myQ+
DjnJFMTl+Ey0gCV9qnuyiirHJcKaMHUVNWsvf5DX/61tb/u9/vDiUGqxNvK1uXzZv7546pTlbBae
f0wsn3wEhrITg358FZWNO4COs3lLKE3Qy2oWrt26ZN9mrQcT7CjHjMjNgxVMFMWh55wfmq3Wnoei
SdGk5tuhp4wRuiwKlSM9wtXQufF95ZRT9Odf4L/8EC4qI33zcHEh/e4bFMqSMLBXtp4rVWS2SDSv
tAr1vzstT60pwDDrBdEVWgVJAWoemWI+2BG7gVwd9iRP4pggk6lhbMtkaEWAR2AHqOmCuGT8Xux4
J/2xygYMX8COEBBVyGL//DP8wYTGRcCk0wdO5uGp+r0rvLPMYVjcyT+ym5kiJdaS0Y1aEN/m3//8
lf7g1NxeyRMmci+bdNjf28IZDXTbptM/jmYicPq3/HiO155Vb7Z3wsY+8eev97ub6P3y9oXrWehL
tg31dgX+dHkbekfQCtvC45hk6o6K0gXrQO7Nn7/Kv/j+LBhlJv2Aiafp91GtvqJclJPmYQidsgPy
pu/S9LNj0XmPf/5Cm4Lu93eMbeiCwrTVhT8UhTxBeDdxDR7xnZen1e2MXepzzSwLP9xSAfViKO+Q
1tL0xT1KKo9oHIcVMA6Z+3QAUlDZdnunFgeNuTMir5T6RjUewV0fk1LG56YkYjvj2nwaE2DwIeYe
C1hIPmFUsBJeZJaWsdM9QKWd4XQvk7Nmxz//kOa7qf2XooRCDde17Rqk1vm+TUf286+2BbeDpVHz
cYJ1ywy4QWqSQDFmdl3sm6JjikSoylwqLbILwMhcvPmxrPJhPyKS2DOzVdeyyBC79DV2Q6cWLzo8
yGsbbesnd6qqF/b5O6VPxoMOF6UM1FSytOA09miIwt+nBN9HzEXmJ7L7DMYA2XIAq6/nY/KJclYc
nd62b5LBwGuakWXF0yWlOYk5ACdOdgR6t4SNnVU7GiD90JmN96gIBDvlGoPEWm9TaDRJ/CXFTxdW
XYEZXaLYkqU+EeS4uhZZpYSSjjFYYDkanGUtSIvk3LGW73W48QWU/+ceVGOJkTNg0qfd2DDrvy7L
stl80p6lTG8e7NjiKJ87qQE0WzoRR07rzk5N8SiHrnpxk7T4LvW0QXoo/IX1tELGHUzN1jfW6fzR
9eoicitDHW3fL0/5ks+Xa+s7N06JSbf3stoPzCqbbpjhYy3IS4JO2m4H3zAn6rD4prFGvEIIqYG9
zZKd5qozDSjv2tFbSO/+hrSpr5tYxoEx18xyEsW4WHNrBGX55fZ9InXOZWgCWAA6ArRbr8xXko+m
APwMzEqCoi7h+C1PWln0HFQrsV6TlgxaexlTYyd4vjD7mswD7B7vNMDNe1Mw3m9zvid0LHSiEK06
87Gw9sQycEWMyL+H1jTfGny/+yI1tMhkC1gF21HvicnUwDEa/u8Yz8i25yY5TsuwT1PzzoirYUdt
G08I9xfCHOfeC1RqfCWPh1guR5d3iyqvsthO4USNBZkFJVhLNlsBjMIhVIJZkQGLUCQWaxl/Th4Q
213hF/qUYpQ6pn0v7mN9XXa5cl5Y56BjqmvGt10earnjP/d27O1NpRCgzMNEZkPhB824zuF7xOSQ
t1rQj+g8XcYYlCj4jXr1Dk5uNkNR4h/Yt9Thonkx+5904c3M8R7KqhVimWwa+JTtyMWFvi3iMVTs
s8RzMJxPGfLExDEOquu0C3K3mstea0SokBC85YxZ7oascz3UR7hBISrk8mZlWUiZ6vT2Yll064R6
pzzqZiaObsPt4mhLA24eCsNaDDsDaj/qkBQYUJ/G4Szy+osareRjHuvDV8ftlo/mqKYzOeLjqRj9
HmWntC6V0OSh7bEEYVwYTwNC1BttYYU3lAtqiQAxQKefsIG6axvprVPtKpFgztHW+ckaRb03t+O+
KMBZoyWz8IAgssR/RqKX09aXGaswBocMHm3YT5d5PRSYt5y5fd8kRE4zLAfNwbXYdqLYx/m4fB97
NTXXYsHEErOUCtdxQa7YIHWTULyjLOHJQSwZYWNikDtWRMaOT6zOLlGtuwnXWWSkYrnA3NK9oIGy
bgxu1OslY5IeFXGPYFmgrvqm52rC4iiY4+S5+pKyNt+Ti+Y+p4zyLmvb1R81QX/BNjUFfjvRnYy0
fDAOBYc/stqjmJyoNhh0QTMjnOK+xOX1Mc/NIirEOkWYW8mwtCUOrUI3T5PVkrsEqf6ZzCP8cIwS
v65aKo5lblF7FB+ylbRfTtnE5xUl9JHAUHltpmt8djsc9stkYgx1TPYFOSzIna9GPjlhJTdIPqfI
HkxjhyMRwK5tJTerK1mgsQvnbwy/7F4S9gnhoMihmorBF4dx7PlImqMnGPTcFawu+6Gd6af2jU5h
YAGNdUr2xooexClD3x3iM72KDc3U8dF2luo8Olyvusnokh54fM5GRV1vjPYM2XIkrcK2DFaOVXsg
tMO+YLOv3S+8QBoBV6W9wEDJ215S+9MEoY10Vyft74VLGlaMuvVeCSx+yk31j4idLyA+5AcWQs2h
yw0GgvSL5oU9i0PfUhR0NZjXINBZRiDGJXHKcMKxzNN9Y8bprqmHR1YnZH30fQZwb7J3KLJxidRg
gdlFjgclxyU98PWTrqQsr00vVVe1kFYX1mxI+YgX6CslImViibr0kYRIKuvSoZH2DCu9RtQ5V+tf
B9b/2wTLgRX2UycUvfVvf/vxl9dv1bf//Z+Xpakwif1yYP3xN/8YYjGpsk3DdQQ9OoMputnf4pZ0
nX+05ULyMPxxKP1thrWdV4VhAil7x4CbtJR/H2VZYmOEMyEXHsb4bZb1/3Fe5RRnbz0wYzSElEy1
tib5p1abNCAdI087XQ/V16QrmZx+/unb+BdH1a3r+6kr/MML/G5UpmazrOTMC3g5gkEeyoP/lo3X
mY8q6+ufv9Q7VeeX1+IoZANUp8n2bZifv8MuAX/VS7u09KvcRg6cS/DUhontl/m5UbT2py6fE+8L
cyavJztaGp22Ij60yUA9Mzpsk+orkz3PTWgSSRjx3UOski3wrB6+ZZ5AR3Q5KLC51oVw5HoqOz+P
FfMsCrxjaU38uLT9Pjcy+9yxHbjNwYah7s3jtu5DAwwk2lzFLWyMDsxJOOumz5KprNq0eGh9DH4E
fFs1qewRb4KHFJofDj7Yoc9Kl9nTMpfDRRm3GDF5CpXTvhozcpwuXNKvIpvp/7Wn4+3+xHMcRb6W
IO73ekORFrEN8Rh9y/Ui79mAPky4E6x6Z45J7JNvTa3FU4EKWmXd4f0X+WvM9Z/GXNzp3LH/fsz1
8q3r//acqQQwxS9RbeaPv/xt2OUym4LRAfTyHauxlYHfOB3GB4cIKs9ydF//O/H2t+IhMHRRPlwP
uislZKs4/5yDM+lytqMooPAthOC/KR6O94cztOkwaLds10URxrv83d2dLNZU0vGmwC7d4aLxakKy
gF91F+aCRLG0ejouH4nxvekiCKmSMsAVzz5b6NOxSBXi2xiO1V71vnqA7Y7sxCz958zrSwTurPXM
bPCbi2a22/2A9aIAppbaJxCxrtoP+RCvIWneE/snzy7twCps3DM+XZctq5mIYuLXvQJnlFpQxieV
lzzh3/TxEdsqDn0n/+hP07PeldCdrLhbntZ+XDHdlMs+GzUR9VY+3CVTo5/7pgaqMWP+xF+wraJX
LW7v7aXNLvkTGABYwsYDVrS7LJZ5F6VzPh2V2QKxnpYaSbApXlb1/9g7s+W4dXNtXxFTnECQh39P
ao2WZMnTCUu2bM4kSHC++v3A8qpttRP5z/muSrJKkVaTDYIfvuEduvEyBxH9QPHjHZZOp7dupNHT
jCC4baISlMjerYJslzl5ecDXAd20dFqq90kK+Nj1ZsTkNb8Gh+Fc4iL6CC0cOH/Yj9ehv9ByKvut
1drNLkGKIcF4yO/fFyqXt6DWvbsYHSNwkUxYnUOzDAapGlrrLhrwGcAgwN+7jAEYCLclYEmW0NO9
v/WbCA8TS8pNPHuM/Qt1dNDbkP5CNjWk70DEjJieLojS7yTV29YXE4C8Mll9Kgq8Z2kCgjsKg7WH
odsfo6nuH31NlrtR6HjvrZEIhUolDKFO14LnIYarNXSPfW5/RldBwLqFfUCq/CGuF/simrpHnN18
lDvs+ksHDPTCSZXcVEuY0lVARdfpxa7Mk+Re+1jU7Qin5XWYV0ic1ilM5qisUrlRVRMQ5HUAnN2K
DRp2/Bx3sXu3ELP3Ignmq2VV33sX9WOKoDXYx22Gs+WU64sZ988uD7wtipgzUiNQnUsniHdDbcV3
jtd/wgUAzGAvi3P4sHFyOfV2Od7NGEu3T8iz6y/21MI8R/jhLqiUuDT94fdFgNqaJerhSmjdBtt+
rFiySVXdNXoYX/BEHW4skA6UVvZ3v65oiExoK4Dxbc/HHIX3MvPsd4xJHL2ruiX8HCbp8LBahjk8
xuU+aOnOwJ2Bb3G0/UEAxg6autyW9TR9SXHWsHeYGmW0XaEV01rIO2ez8pT3QvYoW6NxZd+NzYpk
r53aV6rFDwVe/gLMWLm3k3A+rzr6bHcDFacX7TsJuAIwUKairU8Z2J0Bo3PP7MQNPlLxPiSx+m4D
dkOpQpZqT5Zr4/s7ojMBJVEBxAyNsnDgokPpOfd8Ap4Wnk5vdJtd0nuazmenRgqmgZ6GNWmiJ/da
RxpSVhgja0tloT5XmaXI2/tFckv6kFtDjK8HnKGuLdT1MgJGxbFjPgw2cBffS88LxuLtnbu6YXUc
YkiK23BY8svCs7EUzLSiZzPbjbjWwov30gPshy+5s29VDyJAgr1yVBB+9LtqEZt+vaxtaR0TbCrP
ihATVkgL1kHEKFNE9jIdap/UAF3p4tMs4K1XCFJchpk8+DXUShUzsALjAbmt6HJxh90naPYAaF7A
BG0bjpT3eVtR2hTM4JthUGcjwo/b0amS62lEyGc75Ov60Ja2OBd92F3P0Gs/TFDThxKFTZw4qlIr
vObwNdrPllcdcnUZLPMnJGeCXdNp93xG12Av+KvLUtjNtVN6LdWKb6Hw0Data1PiCU+eF2iDEKm6
9s4Db/JA+zgFEIEjRCoAkm8XtS5nsQXlYBuVRQFlE68/f5bTJTgamuLd+IWmFNZ345CiPi6j7uCi
MGWokDflmiw/aCgCTBqlPKQi8UuQxAqt4Fh/g8aF5opE1mGTBrWzayjAzwFWlAj/x91VVg5fOFiC
w9SX47Fe24m3FKDuCmppmujfVVn/za05bfbSl/rKr2JMFRPnfSJp03oW9LmM6m/b1WF+VkoUQOhs
HrUC1eJwwO5r2LloAVjjEZK7fW4vVLZxVKTnweTPCAWBnA16inNO7PCgFfiDAbmdy7mWGfDp8j42
7HqpE3k2qQjoO4TDHwNcEMMYgUKC8a6/RWC93NEcb8+xjK7QxUwgXtmzd9s5jVGScg2h0l+uU5Vk
NxmKANuiRJQP4fBoJ9zMuaBRHx/AR1zCAmj3cGD0s2g6qKWVmvY5FN0rHOUZpJLsnndr9BXxt+o8
EdiuRcmwH4rpK8PsYW87C1CXgeMGp7jzsNPJkYmvhzZkeDPSoaaliQJI5QJlH0ZxBx6pOnSWRqEi
vx9sbd1NaX6LqHZ4gSK5y9tY3sA1WQ8zJqscjVkiaGKgznUQK74zPryqeiPGod92VLWPfgGlaxpY
1/t2yJLgYs37ZbjG2y1p9i4nJ5ID2Qysvbe9BT0lH810ew/Ee7X3aRyp9T0oy8j6NGlIZLtMSqA0
tDuwiBuLGilNLDJL7Gtk7zgGbZ68L4pG5gh5raQyGte5m7FwOraVQCHJzdFC2thOV31fIMiJjT2s
7Tu3ca10p/Ju/ejB4vpYNfZ8ISkBEJGo9Vm7WFO/HSuJGD3YxvGC/sxE6C9r1mBM++NCB3TvVETM
EGfTpwU+Bz5EQ37BXG/wcO2QQHXXAWVXQ6dFAnovMVBHYD1MnmGnWziVTeJWL2F7mMIWpW34BvWm
qgmvReuxQAjwzIfUThL45DHs5dxg71SBokRUeUZ8H7jNzkasnTbyAMqf042uRsOI7LJTA4h66giQ
CWg7DHSdOLnsg0CtBIXkJQ3zrZZAytcCO/RFOzV42FCPA6jdhXolLSwGAC1+obhnI04IqCJ65wgr
6LdNv7bZAV0SRP/DaAW14w0QbZLWhsuaI1Q+53Z+F6Zde59HNCUh7y/ZtkG1CqJejM84qJHj6qTz
CK11Hu2NvXRSYx2/9B9LSuhdDGvjqspD44rAw/+EDrp/gEp15sEzhDS1Ym+Eh8nk8e9n8VY3kDkT
JNKQsco0oNLZqm78xViNkwFBfqlwqzj3M9/+iNyNgZHZMY6cA9zHAzTrGgB/0dsoHfX9J4L3ioqP
DjBZcL6CqoOuJDEC3/BEY1gRhQH2IusJY6Ef8gU+u3C3PTK3ausHKTrxrQ7prxUpbE+RXisxoTEE
h+dqGqQ4D9JQwd/zkDDRZTcUey3q8sxH520f8dAu4Lu3466s/eV5jsP0S0TO/egugbyM/bQOttky
yittk5rt4sRJomuU/r2tu8hPfeXpj3hOYRKTCP9QWvTi3FnY5527rB06UXnw2VM+0mIaGQQmj5I4
ULrRdUl3/ruLr8qW6aDzRDzNLrLJwsOw9XFDHvEa2GIWJuODhTwdcwhEpjYJfSzmo713jz+YtxfB
hCXeIos9Jl3RWTTTnBeg0S9XOU7IJSXTvQawjFjCNG+BsrmbplDpEwJHOFi5TeMfnAy290Y5qtu3
iLhuK8Ov9eK+RU43DQ7uaMtnKvH5SumMehlJ/vdqAuWyJZ7nMMUd6Ky1XX5KHLtMaAfmEY4IWMWg
sGxf2CpuAUyL9pJWQXDnrT0Ca7Rvz90VI1lrNawd6av9UkuH3B/7QiFiRg+yTwtCc1UfpkCJs7y0
6vPZJhdXiNo9NF3pHSy72/eqzd9lCRjPPK/Gm1xK95IgMaIVm/KySIgQGgfqa8/gYlKrVWgL5AF2
HU7VbItxaTdoFPCud35+qUAW7nGQbkmg+vJbWgRiPeIfOwFqHAK62s30HCCrEG5VGc3Xo+vO3mHq
/Obwf/X//w/uDbjUmzKd/6980sWruv/l3/inZehG/0IJhUw2lJ7tB2bg/lL20z38FwNkgHEuxf/P
+v0f2BveOB4AaJBwdL4RORbU4r+qfsGvhB3xWw9QCm3F/0qe0wNh81tLz9yO4zokaIED7o4u5EnR
T7G4VNVg+99Te1X5jxKRdc8G/elaLQYffe4uH/IyyfqDXmj+bbVehPg2x6Wqr5AxIXs8KIsAweEU
WsBR6ygmkDIBRSrrsbOxlFs4+lWwBhvCfDLibeKNrY/KVonFDJLI+aDddyBTlKSot8Ea4wA/xN2+
zIcEqLK/RBmqVytSe+GZp+H2CLKMXETdFl4po7JDPeaGig6jhmHAX7ALjmky/m8TEuYtFvaGlsJ/
aaxB5H3dUYV46DBUWcV3paeRWrHCkYYBZed7XnEdJSLikrOT1dWPNkCa+MEHncStuenQ8X1qZ0rm
x99aS7cv1/4dLfQTCfLqlsgHHCGRiBf0g6LTLg1ahujm6C55dqgIimuENJKfDjUtU5XUCjLEqSuZ
IVNqRLvCgepvVoVhbKimwBhIL4yW5IDW4kVpjxoLlTVOVjiV5cyj2PdoJawfUgbxFqnvWrTBzYrd
M39WRb4WLcNRPcDVf/tLvcaIgPJikRGKBfoJ4Ao7TXpcrxrXaTFnVlHW3+0JyYz3os6s5r4ix19v
376QER76bfG4EBkVrfFAOOBEuN7rC8FiaqMVG5hnEF9o3e1VGRc+lpY2b/jsydx/N+lG4OixBKK0
+q1yEjneF8iN/g2G87rZZr4ylgw0rJHg9ejfnQKvHJoROFrkwfOIukZwwzQvxyGnqyxO4YsEwS4o
+W9/9z8WWeAFQShhmGdLVuHku+MDY9E/kd63cmC0Dmp9URZi1mO4xkjwv30t8168XmcCl+9EIPhc
YG2mafn7A4VOUxYKSdXn2UloXX13aWakMOrUwL6jd2KWuFwCA5h9+8J/fkn2UGD+g04KQZdg+/uF
Qd/oLsoL/W0mOQMBT0sixNoKZjKr+/alnD8fIWL39IZp3bKjotMJRd40DtNbt3rWMKcreYQ3WT+W
bk+Mwh8U4op6N0drbFdXTdbVgb0XY1qsH3ItlfI2VUlAxDcTxnx0RyqGzheaE7VbXmHL3YULdZnv
V93x7Zv+48EAi8TKAIFWpLmMK9vr9QGLi1CPa9ff6qXvuAv0aYv8x+gsSL03TRVARoiRRkIZ/u3r
On8+GKOv7kKoYzgFVPnkwrFlcHedsL6SWjnuythXZIPeylClHcqVGCTqkiaTX8inJS0TJDbbrusQ
6a+s2R0fsmqdwPenIdqSXxMozBEKvYG7XIpq8XW4e/tuT3vhPh1wWrI/XxPGSSBJT14WgahuVw1d
8xWHUboYG7gf/XqL3mbHplrR6l1GTKyhwdxYXpzxNuna9zkMcAdaCJYRVo/LNzZglf8I4MLyCVns
44sAzssnO30JwABniC5iBr3xSSdRFP+sLAt2Kt1fzdOpuz7gGK49uIjYeFWxCdEWfCEu6DJDCu8w
fujnz+tiUogNzFVEO3YUth5B3l6zACc612+NxUabThlq2XQmq+/BBGrc2VA56fWW1z8Sn7DwZmt2
MGq4R0flUY3PZD04n2CuqBxKVTCX64eVgf74MHZtMN4zfyv527TOiSDG67vhmbkpKrPtpoIOghlL
7inUsDcxcgx8mQb9Mei5C0VLLTZ6yl3+MgC+zp9kwEiq4EyMc9rf9dD1OMyWFhZkv9XkwNjW5UnE
pS04iPw5mt/mauDBFWY0UZG1n9swE+Mx9sc2uy79GvnayQFOc4lc0jJc4BaP5et2DmMT+TJs1ZfL
cIS0ThEb9+bMbMPY5W1TYdvTT2iQl4AB+esLiBxWDp7f0mbMsLMhB7Kgwq7ZfnpOTBArK4yKq32r
MQynwypxQ6GUVnRe//mMVrVWt0cfW2QpNnYhjpYbIBhGnXtAcZRLzyolOC44nAY3ycuq+sBDWDlj
88sfTBPFx0VNkYgerZNG5ooeo8D8xwJ0gmVRi2z5egR6s12aCD+CH14BSEHv8zjIq3s07Brab5Dk
zXZRIqfhheJORNdql7god4E2nEF+/QCr6sT4qCV9ESKg7WPn862tsOxUW1TPc64vCIxO/D7E2Z01
WSXuSdh8BfUINQr/aJO75c7s8bsFUJ/5Enmkgvm69eKxTvYNqujcsXRHosC+WxFfQYjEjc3+ZdTi
81MSeq03XkR69PmUBpdhXoUhZ0ZGcz3pJWdX5zY9t4Ssk7nQNOTmXvwoNTYUgURV5ht9FDTxdt4a
BP5xDEKP20NYODR5WzzaIBI17pDiUzb4/IBh3SK5LSTIzRq3GDvmP4Z5GljOFSoWn1SSAvpHhqxY
tx+gxpstalLr8UGFNf/bOqgRQM7Oe2IDqeNKluHjtTjeL92ymuCRQtt6ylsaO7zSoK75UNylHZ4E
+ucD/+iV440PEhFDVgEip9LLcZxtnVfXIwNxPrDtdMf9QfsbzK6GsounnypooIkjihli7na5/QDi
JovGHSM//Bzw/SvRWz0ENq1r2nLKO/TFkvgMxtK1REh6tNV6K5ZlZvuHGr00JCpQi0FruV2mBjET
IUYDlbONL/gWnV8ve9egxwwYiFzdPOE6A1DlHBAb0pA2Mm3jYLiBEcLccDuXgNOmyyLW2H/BDdM8
m9YPET58qukz8WXqOMdT4D1g0NgHkoiCC01QDC+Y4O0JxISbfe8lKAHTq0HhCs4leTvtothFI+4Y
e/kgEqbyBWE2+LZOjBLxjnT8he8c5TB4GPl16ZymiE8gIuxIyCpo6bJ5kLwyOxGOKW4ExRKbfWkP
s2YPxV7WFskl7MaV39GFGDp8aYVHqETvmVXaVQXPg8anbTlDe6OnwCXk5kiz8JRqxzcWhVgHTXxW
xDCPRRpYfHaunSFZNKIsS8vCQ2lFt/wO5yUTlwp7rOa7qEe/BnMlf0gIT8qfARpcIiRCdBhZRd4F
x+01G2psOw8tKJ5+u4jLcEnY6WGpV248na2BS/sOgDJ1IFxyHI2LkpzyVQwlVu9DvzSHbN8PLdtx
RmMZgyEZdgvxgTGc5b+b6cSBnCJECf+o2r7mK4VN13RoRLsmxTJMzeUbeFmqEZwyTR1C1DeLMzWt
h50a+iEhfcEkzSfPOjfTDARF8GZNdm081THkRNpo7+OWEdQlchUl0X5cJskdyxxW6nhoGPPxYucQ
f9g8IWNkVvDXtgb8an63+I3Hxl2hAXLnQWMcvrfaCjm0HItd6e092WGNStuzTGzeT4vmYA8JOQaP
hyyWI9EnyAi7Ox0VXY887+oswRernsruvV3N5UPkuhF0665rs/YiqNGTANU3Duob7KfWuuySCgo9
iiXM0gDRZe2XjJi7HgqJocuzn5drd8+gsuqeJnDj07s1glu5QYYEKzTkFiZcXeFMRJjttPBiNHZR
E27YN10LNwzJPbrFzpVXcqzuAbyg79LyjGjaYtDXrsxc6pEGOzzogu4cAOZuWsoNFux08zaqs5b+
c+Q6g/8+KPvFTxg4+YXRrSzdJW5oXfH9Y/ZpnPQIQXKSlVu5ltPKQDkrV7s7xADjmsuZl2PYBH1x
Pdm2gz1DJBNvJ0jQ1ocEkm3DwRf0qHMgMhxuPL93nS3o0ggwLl5DOtpZjWu0VmmGYWYvyuQoXa8H
IGPjRhPTq7PPnMlJ3UOsGAkCj5PlSncs9oR1q4qm8h9phSJrA9pHLgrnJlrzuLH1Myp5lu5r6963
fI2Ecs2uRtcoCLpHuo0Jc0J8UmWnzhAGSNYZjocEiw0FrSzO4qzP5wPq3yG6jlHReG6KFshPIU6H
dnP9nMLtG+cdJPKl/R7lAqLGdpCqkRvX0wLsUR/XrQh3Q2EL7DzjyiqwJHWkVRRnmC+R1qbf0xCB
VTTNGgAMbrNzBPpswT7wes9K0Grny+S3v7JvewHA4NxPqI8Ct5gQg+NYUki+K/EIbVkpf6fiqYtH
8ilIcMWR9q8gG4sZRGPeA1CZ/Y/ze85r2HlwSDhW8IowL3cbmvSx4wDndUj9wEQ4aD4mw8ysJXZi
HIrLCVgHX0xN4eXaJhYpqcCDnqMHm8ScU6avReKuZ4uUfOZhEI3J/gJdmMpB5g6wUVzIxwqnsaGt
suCTQB+eW3GUJYvoLLF6eg1qaAVhkuE4mb0Zkyj3DI8asuDJJnfD4WyZFLEsDzNzaMTWFMNI9yo8
6/cjjq+rd4x8tyQlql3qbOscX3ubL0peEtJvEoKhOQGRXjZn9BR6PqkJUoU9C6RqaU7OkDYzd9ol
qeTag1xls74ffYEh07aJse2oKcyamHdJM2Xj/oGHmThZ+LLkT9zcibijOlbawcC5wywsO4vikWjj
9kMXfJ2QS2gOgZvL+ippmLHgHKXgunsXtZImZUkZz7FGQFGC3vkxWHph0AcFYhzKDechfQP0XVAI
hsNtYy5XXRPDF5Mi/Wz3BLoyp9SvE8x3GtaxaBDY6LcM1M3dO15ssZAq8fOowWMCkbMf5WCxsMYC
xNzBoC3EAI//rMTa8gptBuWtZKSyTvnEpuoDgD+FgzFaiUAtrtU439nkAfeimmPxCfoXvaeXx8iB
6TgfKP+G/iFs45lv7OW1wzMa9CjRG6ihciKACOzCjqPPY4F3e3EE8p9U07lPOoqvMPApvpWzKtN8
6rphzNJzZQMVwTMaXXRS8AmDRA7FMKBp/6miX+fM22yyO4lrS+GSpSRubLL5sYGAIo7oqegxvAXF
7TbZVRCDZOiOiG+Z98DzwNND9mCqNj6U2jevCHN40/Cq85Y/iEffJGoOni2fstYxG8yLhwxrwtaV
MAx2ycvpmo5jwqGJxgqJ6hYfNrLAwOtMvtkHZj/GZY6N5tZmBfC3XGXND/z/5q/JSjqMoMtQclw6
6P5xhqUpWkQ0VIMhMck8SvLczMvrUfRoADyUw9TwUDtN4KuuvBns35cxnKBXHWFMFzgJVi17oWQ0
RE6QH/zON3u3rN2ovq4mJwHlk5TMpNC16KvKI6llzsqzHayx4lr12vEVbDVmplmBwyjWxWNDyZfI
KOuexm7IgPjoYlDI0FFb+t6VPzl9UaOr6LLPKts1RWCuBBWb7aAIzWvkM729pfDkOfeLWJdLb3Kp
nwI8j+bxbHa9tngaU2dmUeKXzEcn9kiuoZuw49tmMxLOy/5XRRyuNf7MhzlJYJDsUVn0+CmhZsHy
3LKs+RsSuGg42zhq21svVSnlyJh2ibaOYaC84QGBLG+w4IFghHNrgTwwOTs0OLKwbkYyHPmFqDOJ
fKKYJD7EOk54an1FQ7fZzWCtImaDaCOTo0QCy1JW3UTc1Wmpec9bqepJm/qB7RQILk9rD28JPlYR
k4OjkgI/cZAHM1v/6IQOJrZLge7qt5dXrx5Lk1qVVmVUOwEyYa0AHWrUZmPUk+kfWbG3mC2JFPxU
v7P9GT45C7KailtEVs9CMg0zrzjVcqKug6DwSV6XKU/OYggfw10wy1Wfh8PslMdQu9QUHGyouSYU
gT3aTwdIRg0fE/l9R6zK29pkogb8SpyZXqrGuUggCpy3AKAIUiT8Q4Db9ER03iPRYarAl8KijNGO
oQewztOCDmbL9Jcpf7hS8fpjmLPRKZJsdv+U1jWPNAOQxq0P9cxJiPP1EPc9tCbUlK6lojnCH6LW
s94ubmECVs9jxBd8LjQmIBuodXplMpAi4vzkNahQRvvlJXJEszaJbuXATfubZfNpP5CeEbxK5I0Z
6EgBjvN1by2cmxB5pnL6Ose9qTONUmcqdpYPDA8CLe40PNK3G1WnXTVzScpTfKl9x8Uy9qTPuqi6
Du0+6L+KYDLTm5etARbQdHb/20sBDiXHBQmHW9IfNGU3TRRQZa/5mvmxiU/gtTysNWaCNbHr7Wv9
7Ab+3j8Gd0Ob2gMN4XvQ+U7blNoGxzmVhfd19qqBQmZIK5edKHo/5TVMOywLK5xWGoLGgMcLXo0Y
erRQkOGVUHfThTCTjYiS18Sel8j8a/ZRd4kpEbAK0JwJiA9O/PT27f/xVPBgAogfOQAg8EI45Y3P
HejIZJLiqUcMgvvggDJlIYcrJdTbl/pjz4HZhW8gAiZBLlzbk343aVTmokWnnqI09HCZjJcwBwW7
SvOK4HU1/XXLnY5QHB4MBGVXcE1I+D/5sb+RDLpWe2FC//4JcQkTo/qZl+12yIjs94kLMHLB5Y18
n2Ri4efvCD/b3TuiXSVeaCz/kbx+usxMTSHo06RlTIoP7ClxHvTpPE5R4n2hJ0HpiJojXaqwxjDo
b+7kp6vsCib8DGJt9AiYIJ02r1HbbkMPW5cvYA5lcd2r0pTmWU6ldgQoa7LGtx/ra6IFQxPBGCxE
3cATTPhoH70OJX0ergSTpfvS1cyJ0n3nxSbMERQXnmvcteXsIKicLGm0BcWQcjK+fQPGQ+TVBIdU
y3MjGwYwyHO++mlkQTi3dJSsv7Rw3pJ6zyxrBZvS1mmUn72kLWOXmtQ48FHxQ7r5pSluid60vKoA
oaH0fHpZnApLMtaI1v/CW9wAPqdaWPHU4EjQxdSEehd6vRVOm8wpeqK1nIQ5LIFINBg5prHNi7/x
iE7kIr0caB45UzfDLh4LWnT7kGTe7c8zRssgwprCMrmVHpHeXrZW50qqGJ215jgPVEZuA+PUHPGI
mSluS7406DWpPVGzKFyTNOXQSszx6jomWY7zCvX/jQ1shfUPk7yjM+mO82iaLHVBW/bt5f9jw0nf
hQcAmz1yoQucbu2BygKbn3X53KStR86aKCyxml209iYD+NWyfvuSJlL8HnJNqI1+zmhCsADSIA5+
n5wxKANiqMPpc5QEpsc4ZFFQXCNp5hbWja1R0I5BmaNGrw6zgx0LTdiyMnfz9m2cfnPPC3ybyIkU
Av8Tngoh1HA7J55l+rkAiFddZBUCzY9uMbndlav7m7cvdrrJcdYU0qNTFKDlDfPhZJMjwJVkqdL6
y9gq3IhFLs22yHNlMqu3L2WIZr+vL5+OvgPY50AyeUNw6CQ7SFDBLst6dB9r3SN0F9O+7BErpY1K
pZvlE6fDhoF3xT8kDRv25Sy86APFmujCn0LItGAoecz8Xk1eSR7qrL5J1LOECgWCLm9FikOOaWvN
lmkDhD28U7xIw8C0iYuK6cjDiDkkX84qBGdRklhmUoQ2sInXFATF3J4jW5ct5aHGS8L/i0v4yXqz
BhFxxeY9Rfblz4mpEEkfVcEwPw5Vbk7muGFUgfj51FA5v73ehk3zer0JYAKRBmICx6J3up9RRaSn
6vjxQ+g3P681CFqnBaJA5mgi1BOCXmbvJSAdVgGtedMl/fVTN6IZnFEg2Cyu8PE/NQONUhHp3ErH
dBSsIh+s9UrzqkL9zVRVTGeLN1Aw7ZE3pjzOcHqlLPk1+GNaZIZIVpm7vDtriJfliMMpSFFvs4qc
q4BxJx2WL62J0aEDioydSM2TzB2ylmkjRwJ/s+s7vF6pjF5GaLyR7N2cmQfnXgw+jg9cHLQJm7+c
t+Hrx4fVFF6+LubuNsI4qG/ZJ1u45RuMIci5b+XoyU95hyLdwWU8egyKUPn0+LHETvw5ulxQiY93
yo/rY+UW5QekP5C4qMOhZmgK9zuyFpjZsHLbx5j6Vd+Wsx7TbRqO7hGjjLuKUdu3Ufl46AadhWw/
s5zg3Sji5jK1M33NiZQaw6EUFr+lc+/jyhx5vIjhkIgNKDjb39E1xIdmtXqKg3IGvq6j7tbnVCoO
fml513Lpxl2vlnbPTLz8gMulf1GWLlOCXPW085piYoTXO+UXUBPicpkRxdsAEMbE1lOdfHA5n59U
iiUEeO8gpYWRaI3lXV0/TNIbPmSeh+9naONPixahUJ/hRuvn0lLd+8DXmrQoHvDRG/IDY4LFWKwz
XN7OU5RZm8Gvxouyxv5kikYaNmmefxxCoPibMB6KXT91zcOKqOuO9NNK6fZZ/tYO7Du/X+yv7tLr
Lw46E4/pIIZtOgfVZSF1tkdaMntxcPuPGdjrYM2GYKxMMBOkCr5LonCyIRraP7JFUfuZ5zXfRm5c
F3to5kjkBJ0dPL79Rr9+oV8uJgHKmWOeHO40I4lXn9Sui+rnwJYVGKHZfnBq+qubqiquR98zYqBJ
U90xIkT48u1r/7Hzf35NsDqMbAjip/XIIDTqSNBBnnH5pHD1SgUIu/JQm/zLMfHzk/73GP75LX3X
BZ8TwQT0otMicsbrxB3Byjw7iAuM5B8cF5uGgifbzWkp72u3iu8zHVsKiTgRqZ034o1whoxasJvL
HtgXYL3gXRd00UVtYdnCeYs9E33FHjk7khe3ryu1cXvHv7ONwXUF5vmqpj17N7qL+zEyLqobp3Fs
tU2K5J1XwatHEaQK6N4UzOKQDqKx1kXLM9rNPaOEoTs4ibCf7Ln3tivP7y+50AkIjyUxaQBpEOvi
cUafpgSOJfXsh8v67A9m8dPMS8+8Ji+P8zo/1WhjfvasaN4NbsLQo+2s4OijdVHv3t4CwmzmV09G
GrAmMl0upBCO8ZMEySniivFBKp+TgcEB7TQ8JeYQnstOMyXpd6MPTVFWPV4t0JUqpj1NhfvmHF2P
Khj7TSkT693qJP4RVXoaZ10cfYG5UottV1jXGUjjq8Vbzmqv8h7ogZbvGouHhkApYrfbtZ8Zu2Dg
EG+liuQ9aeOIZisuWkuQZzeeVNlZQaf4CA1IvUPDu+x3TayHr0jYD4+2cIs7qw45IILZmQ4eLlWo
/WJU/TCVEfD3tLX5AgiYI8DQJ4wAZN7mDEI4E9/7wgqvsnTxPyKOgzoNQweksN9eXLN2p2vr012A
H081K13z/v1WVA60hHnuMn5uM1/cWK2XfwD2vCD6h97njTMZwubbV3ReA1/ZVXCBDOoWPJIHBM8/
qZwh7JddxdH5PVe5f0HbDF5QPCzWJY1KNNkxAiLSi6R7VrhMf0DwvL/Kssi+s8bIO7x9L8GfW4tU
k/D5U9IucE7BgN1UCR0mdf09mRkwULc38ZemW7HmxA9HbFrsuOhwVA2iLT1crGUHn04cU+CwO/ok
UbRl4FmlGDIE8lMGScq0fmmh15ZOrzEo0EcEdeabYEgTKEEy8TeoQ7s4Xi0O0i5QH3Ax7pyw2YbV
KtSZxbIc8qK3rqPAMUKRk7SuAp0ut8s8cZzhi6EOycTpDYEjK64qxrxklF4FT7VsS+ODDJdzPzL0
/CBGSlNyEf2+R2AIll2J+0IngcuwExkXbQO6frdIddWMXEHUQWqdmSv16AYlkDikup7gVMEOzNDZ
37J+jXMOOGXqzuwgcT8i/ZF9GhAu+uFnbmb843LMZN5+On/GH3ZKBGgO6FpgJAdPTjnPZRKK5FDx
HXa2LTfRFOVfQXksTA15ZNRU8nnVxheptr4uYw7vYQlGVf3tNv7Nhg0NBJmjD01QegOv3xGQUrrS
qyy/x1WwDJiM8ECCdUhLCHIBxtfrGD20XT0csM7ETTiK589p2I2KfbI6D39Zk3/zwhqRC6MI4YK1
PEXswj2dxmYu8u+JtIP3beDoe7eENylp7F5yLg43+Ob1Fwp26zkKg851X0sOMln2820m0xBAcj2N
GCIM3g+Q863Y4JpdvP/LXf6RMkikZj1EMVww0xSVJ0s2VmhxR60/fKfr3SaPZBYCmq3r4zalcaVw
g7FgpoRhNo6YnWh+pKstMejEBGo682SjP4ioTK5sORWPmFsMTEg4BQ7IsZYsd5LLrd8y7n150P+n
s/CwKDRWnp6RWNllmiLlW/+70gqDJFOk/WedhePT9JRl/+Zf+YdpIfx/hbToQEi/cCbcf5gWFhKi
/6JBzFtDsS/4E16uXwILrvsvcguOAuCePorFIQ3PX1QLJ/wXBABBXKYcpL8eOf+NwIJ4vRuNvic2
m5EBwaKC7EPseP0C0/IosTlN3PdaK4XL31rpBYgS97ldy8p4JibdXZqV3TfM1t2HFLrdvRu1pAS+
RYVQZqHYlnrGZgj1rmmHwtK2R/PD0KrUZ3pYfE5gJUiTWGOT3eYduP+NpYQRPp+Lw0B6tVcAZ69c
i2Q9jWqUpGiQnTXu/3B3Js1tI9kW/iuO3oOBeVi8XoiiJMqSbKk8rhiURBMgQcwkAfz6/hKAbAGS
7epORxTioWrhKslJZDLz5h3OObfa3tUb5Ae9NZQ7X1P2K6GEDNbLRORKKRGCKqMwoPM03MQl0LFq
CUiO3iFrn2WbInNEaJRts/oMZlV6aVVKcr/X/c2SJHj1XtnS9Eqn3vm1ymCdeQkxw9So6mJ1yNba
iZ6E5nxNOv127du3WqEEqOOHuf5xb5T19jc+XBMj/PAzmq/AtlHSUEFrI0HhChv7zM/YkTDZKIvc
/qvODG8OlgN5P70UmucxLYbwtmkLdRLoO+89V49+FUGDCU4S26VhbwAs67z2udgIi+I5nd8O1zVa
cjf63owfuQeVz+BAcrSfuXmtYLO53luFRgjoF+GnMKTrytrPkrM9WoTvXDf7WISGdUG3sitnfdQ/
6L5OG0/vcZPa6f2zQ/K+nd1zxoho7PzMuWLSpsiRU71xVdU0KRb1J52QHlkvVNrLmPFu8VUT3/4a
7PoXCgroiJGdB5NlZHMynMUMSiGNc3bANM5yY1Nfg5tV75OtxjJ41rF8t6YCd3mMDeuvRcWfUkzq
CoCM9nat6Md3/t4GpbROy/eWu/hEKkA/94Ig/ETJ8gABMlQvguhInxMlU863B9E2L6b7VK0iSQga
WT28VWvjMbL3V8dM1y7gAVkXFRzlAkEPqEJltZ2VFqpsauL5Z1bwNUw8yodmfHxAwRv5+YLOMQm4
0jnAp+wiKzTQgb5/mCYHWuAGx/KOQ7m9cQ7o5IT5FnVQ45FuEpsMHzuz89PtpgY/Z6KAimB3uT8N
AupK8Ie9c+T5CZwCNGOdKCrvqLQi9EGCe3O98430CniEjiBglKzcMN3B+zlmNDmzLC8lRHE0CpF5
fuGVSfCWFLR6vfCr8r0baYdra5syOd3Y010n9esNyv/+hhZd5lq/g7FQvsthMl8ZANPOSCbVF6Aa
OZv0r77dHY75Z9PP03uPKO3KpMI/Vddl+ZsE6cBmkeJxyZ+JfKVmNIG30d87CBktFuuDo9z5kDxv
C48MDq27w094ggB1HeQbSeazd7K4fjjqbj3Nixw6q3ms/McNoug3ia0vLtNCTT87KV3LaKilnqdu
8qX0zO0p/MXdx13KKNtDZoW0naMLTsh3fxXDyj1Ri3UNHXZdzqpdrN+VakaDMBI33rTaK9W16S+A
hwHvOwO5owuDGm8vMysptBkth/VZoO4RFt2Uh/Im28b1bbNtkw1NpgPkmK6z1NKutCRe0CbaVb+4
yi4n+tXyz7QgS2/ofE1nWrrZ4VcbRhTc06TkPI0zOjYCJafnEjgw+9yEoO/Mtq7vvnNVsNezXx/d
AdlLLD8KWC5ulm1T66LA21/+Y6rlyrrOFndwtm3ltNAAK1ZZqvy1qT1moG10oLhprnzYVAGeulUm
XnIN/scvz10SZRUovJKV0cN0celuD8lye7AzJLTSY7KG3JQtvmZmxWQIhjSUA/fKbyKb1yZgiusV
z5l7mTpafwJRvc3pibF27kK7LmZ4/OUNYoTrsxRQeIaeDHYGwTLshS70cCPfUmhCFiVLCObWW+1o
L75x9gwMcxUvjdLRrmyAW5dg8vaLs5RmVh9CJyUJ49P+zP2Nwz3UQxKLD/8SKghxqaebw3c/7mj2
V5tH6y7eW1aEn5gvvrGbF4gM51lIkTWorzdlXr4LnUN0XuxcZqBHkU1XsuBwGe/QPTl6ejYPrWM2
j51U+QCeCir0kf6x0yzdR+8g11OC1pn/cQcY86TIj/k3cCoJX1Fg3ueLI9T7uqaZ2BZp6/d787iN
zp2Dk01pTojcgU5TvoLm4591+H4Xiqu4l9S56KJMKeIszI31WRL65dfMjurz7HhYzIPKz2Z15ETu
tIAnvCJpib3Sd6ZymOaJrs1qI4FZE2/vBXKLFkZRStfuJJmH5mHxNXI46vgE5fvm6CE4tn7MFop/
mIEt4fWiLQKTZabfQeYhQtltjAMNV1P/UU3y+oyeUYuv7LzDygx3woKIpdk4i0uaOtfXplqzfOYO
y5cEmXpSkQgDg6TTxdpM7eCLs9s8GPEunqd0nZxTD8qnWaYf6D4c6lewTvJTywnLG0JK7pJfn0Kc
RHbpD7eBYwiRDZ9BQ4WycQcHbgO2GlwUpYM7aqL0jUSuCIWTxjZDQk3Pq0VKrsRfMAG/huKCK5Ys
bb2ob2t6rm1n610+h+TtIMi3CS/TIMyPJ+hEBNspzSaDHQ1UorOCzo0cV81R7yuSDx8FYe1eP5qH
1T5wTOUUSuPOOc19Nw7OycqE1wfIHDPi6Ip9gDpSeBIa4YK2xNoiVhGh2u0v3LVS0u8vcea0j/xI
EwXN4C1zZFUUHbhiaiu3ZFmr42m+V/ePwLcxkdtIpBHS+KLU6vzc5NRCNacH8YkqvtfkGBSf83J7
YSmQ1E9LPahnnlF91hLanaGxTOlKrXywYRsOhLc22awbPUc92XWdB3IwyPCCT76MtY16UXsAGk8Q
p0jP6xTw8DVqt6Y3TfZb/xP3QPApV5A1OampdSGOGuw2n2ke5YGJgpO6vvDxWxDWNbAGJzn4rkcF
lcU75XAUDk5WxpeqW3JVQSo6zeiQg/iYvy9mRenvVKa7xeSFUAxUaEh0b6ZDOPyak8rX68XUBReL
2lmtRR/WoJbnC5Verie1tjHufahe1XSt2cn2rVIUwv3xqtt1AWZ+ViN1cb9D01WIJqAmW2HZRcfE
WrtaW0da27ERXFIpaFUDCPLjqaUZxhctrgOX/bSvbwF/g67WnE15l+FbXhRoWKP7BYPkm059BZxW
rczCPc21gD8uEFdVs/o4Mw8HtI0QEkOqJ1vQmi9T2IUBIA06Oq6z04KGy8oJTbLV08Cow2+Oc7wr
4jQMphZuK1LT4NNhUm93Nw7d0d7rO4ce2DoVlJPcq+rb5iD9v4lsu4kIWdBZowxwu19l1d0qJ8+a
P/WRED9tWjl8oEt5ERTVf/tLvx6o0yP9TawMOwIb1AuVm3dq3uVXQ4Rgjor9I3G4QTselXtAF6WG
5vnXmzBGSL39seJYE9QBAHFpbvtjwlU+8Nka/WwVfj3Bdjl//Tu/mkGr1zp//L9/QYQnlJFaBFOb
WKKIRamYjkI8rGpvEegnQj8BIG+jmz05CRHpyU3fmABrQnTyafq4Z73pi+VhizTxslgeMir/yB54
iPdRIY7iOoij5xkgXQCX/s4aDEbonQNLwJwoo/cn73FAADqC1ugOSLvaIzoA0JL5wv7O7AdJt2ez
Z4NDfSQlRUZEPIMd4NoT0ge4AeR4n6zEP7IDBjP4YQVoEt2ezbZq/d08/zem0Jw0ZWWqu+0c+aaf
HwMNaWcWCUweugLiaW3viHYCxkCoPcttBQ9hGcB6iBo0kxzaQrDGqNSCORKgy1GugkawJnsgTHNC
eUWlBEnrJ/FwxfT3gskqgE5GcfcfMoY/PQpEJySv5TaBM9Et0wZ919mDwYUIMHtiky2nDNatz9gW
AWhdd1lLGAQLq4fBI0/fHgW+6uebAKsoBGIskIrffz42q4jZltwLpsUshd178hAHZtH2JugiUQ8F
F9Y87VU8IrOIfKC0m0xNSQgToYjQTnJgDzw0vGiqapGda7fC6BxFxxYgIzmrQCEMkoGFzWsnObQK
qjURGEjDbs3viLaAuM3+wOyhGLi06eubAYdGpCQ2hS77WA8Aqfv2mvrfjaHuTsh60VPC4HLpWUG2
vossEQpP7a4Y3ZcP90ZQJ+T2Ptr8QJPIUHUe8MAKujSqNIFCIJ430lUAOadJB8omZg5bTzjYbvXB
KuARUkZXcR4FeGlkdyHIHen5qxPKoczfUl+9BlxvAiKHHkm0VGyfEa6CK2sKyBnhGIK+7RZBuJs9
i2BPyJUAjgRM0Twj3AvACyUtAk1mcXkg54AHbZ5BzOwZEzF9yqbdz9vrd0SXIttU1Dik7KLpTITW
EBSln1gEXZ3AEeTskUERT/uBI1oFfFdddhUMlztQAEkdp5nkMGj2XMJJ0kiE59/t5risowEgRvaO
JGgGt+shMPlkGAZ2wSONKtopw41unvF5CmKjSp4Iw5lAWIYKIVi4PbNoYRbZIMDL2k0wOrMIvkM+
i0Yz74ZHB3GveQZBAvlUuLPipHSOVHsnj8kgeLiysptAnQAso7Ii4ALPN4GnEUgKBr3bnZHRbQKI
6tJ3I/bQE4fAGngGjj1xgOF6MFraIzA6CwBKRZP2DPASaeKOIeyOwCBv5GAnIVODZmwXwRvfHiDB
J5st4DZwBWSeiLmd5ktzCB4RL1L4kuIZnX+kq6h9SxoCvETypMSFzPU1c4jEOzrFlFa6MzciO6gT
MMqGCqZIkTYUti4sHt4G5gQaFWULvf2kUU0f2r3st09qiKKy5pEXaJ7BbQCHlrQCSRVbJJXG5RGi
xd4Vev/3pJFBXREFWIxde8RfRIpMHyQ8CcUuozg+GwC1VfYQcBuiz0JmuAuBxLL2fAIyaA5MeOKx
dpnGtwo6jStkzwIoAgpGBkiC9iwMV8Gb4DEJr3CsKXQhJCcdKZIiB0MNEWkwfYfUEd4iEN9ueca3
CUB/Sx8FEoi60A4yu1m+MIj2BIIW3pMgZYzMIKL4I/v14w7g/Oo0BukM3mD+wK0wh4BQnjAII9wF
tuDlSieNCBL5jkkXNE/fIOI2E0QKpsGThzy2vdD19JVaBa4FIDdkzgiImmeQTHfp+ctR4Sx0YUTr
i47JRaI63r6UhIuAQQReRSK1vRVepM5Ip2AQaG/cJRjbe2hcqyBdXKQDPBKPFr5yl0Ac2AUXRwr4
Ob1ixnoiYEbIW0cD6wgPjVJ1eyIG6QMKeSSTXfLN47sccGNljwKbwPUgj0NIfDVaoNAMedQVSeZ2
eUaXOtMFilD2ciAihsEPw6LbA4O8ARGzJUiMAonXPKMzi6LSKp1F5iigIoqz9Ppe4HKA/s8NSqam
eUbnKAAa0tuXkrgcSBaTPCEg+FE3eR45NZBMh2yqbo9v/oTPsu4yOTQVsSP+GdwH9AyEC0jDMFzl
5hkd3gjyvbQpEKUUnCNV7PTmGa4CHhTWEBZ9502PbxVsRIBlDSIxA9lRHRGL9rseGESCZm5FDU43
DLXm+fve8t9wo75TXqaIDjw2ZJdglb9Gd/nZLzyxPF7+vGN4CBqHgPD3flFwX9rPblHe4r//3QO9
NiyUZz98YqU0n9P99W6CLz+691lPs3r6nxfBKltmDz5K4oLb073mzXIHY4ZGn/fL3fI5/QATzc78
8SYv5C2+xwm/Gfj1DqI/b0/698bNAiRo+i/coOWlXzjb0pZnmT9NXXyNLdZSduTpMgy+xVkU9N66
BTZLjx2HcbZ8jJ+/dQuOlB8ZoZ+HInjYF73BG4KS7OCnqxDhk2z1fOSW/yU9cqfC8ib+9mYawx28
7y97i52U/ZQzVj147H2fuDYioSQ78vkqztb9V+4Qf7Ij/1xqRvJIzh+Xfm8DdpwF2Reeh2EQxUH/
RLa4N+mho8dgObAiCM7/ge9vHh/72wKtEu5M2Rd++9I2tUgf6YEZYP+wrZ5esTF7LXBEduireI+i
xHCZWzyC7NjXyyDqWQ8Kb4IcID9uVoXL6PFppOYybzEE8kPn+fLB3+eroujt6a4yKz1+8IA6+rJP
JWxL3/JDcxfkcdHb2V1FVX7sPA/4N0mC3qK3Bbs/MXq8z4ZDi3qF9NBxVAw2t641VVbZkW9W99mw
/zoYG1G0kh/6sOzfWx3NTn7g45uL5S7J/aB/rXec3j8x/uUqy1c9S9UBXP7E4NerMnjoXWMM/idu
9JvV8c3XONs+fXmNSWmrL9LvjZSU/2a6zGJuyv7hbKt7f+YDTpfb4dmnZEBqTHb4d37QX3F0df6A
EX+3DfFI+lENYs4iuy/9xtlqPWRrN6li2YHfr6IImZLDchAm0IhZpGJlh7/z48fVm3n+4m5rc5yy
w/8V73+yEbv04Z/5gJcbseOByA7/gdVfoVDecyk61qX82GU/quyAqbLjfiyW/tPGEDalS1HKDvtp
le242Xojt8k/6ZEDIpvB9u4Sa7JDf15y79CAuX80O0qA9OCrvHjz6bWXp7pN+kp6/CB/iGkY2fPc
Ogi79NhVjDTp+uklm33SZvF+PfJrmabvQikv809PAiiv/bV+ck38xkO4Wmb//g8AAAD//w==</cx:binary>
              </cx:geoCache>
            </cx:geography>
          </cx:layoutPr>
        </cx:series>
      </cx:plotAreaRegion>
    </cx:plotArea>
    <cx:legend pos="r" align="min" overlay="0"/>
  </cx:chart>
  <cx:spPr>
    <a:ln>
      <a:solidFill>
        <a:schemeClr val="accent1">
          <a:lumMod val="50000"/>
        </a:schemeClr>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2200" b="1" i="0" u="none" strike="noStrike" baseline="0">
                <a:solidFill>
                  <a:schemeClr val="accent1">
                    <a:lumMod val="50000"/>
                  </a:schemeClr>
                </a:solidFill>
                <a:effectLst/>
                <a:latin typeface="Calibri" panose="020F0502020204030204" pitchFamily="34" charset="0"/>
                <a:ea typeface="Calibri" panose="020F0502020204030204" pitchFamily="34" charset="0"/>
                <a:cs typeface="Calibri" panose="020F0502020204030204" pitchFamily="34" charset="0"/>
              </a:rPr>
              <a:t>STATES WISE DISTRIBUTION</a:t>
            </a:r>
            <a:endParaRPr lang="en-CA" sz="2200" b="1">
              <a:solidFill>
                <a:schemeClr val="accent1">
                  <a:lumMod val="50000"/>
                </a:schemeClr>
              </a:solidFill>
              <a:effectLst/>
              <a:latin typeface="Calibri" panose="020F0502020204030204" pitchFamily="34" charset="0"/>
              <a:ea typeface="Calibri" panose="020F0502020204030204" pitchFamily="34" charset="0"/>
              <a:cs typeface="Calibri" panose="020F0502020204030204" pitchFamily="34" charset="0"/>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2200" b="1" i="0" u="none" strike="noStrike" baseline="0">
              <a:solidFill>
                <a:schemeClr val="accent1">
                  <a:lumMod val="50000"/>
                </a:schemeClr>
              </a:solidFill>
              <a:latin typeface="Calibri" panose="020F0502020204030204" pitchFamily="34" charset="0"/>
              <a:ea typeface="Calibri" panose="020F0502020204030204" pitchFamily="34" charset="0"/>
              <a:cs typeface="Calibri" panose="020F0502020204030204" pitchFamily="34" charset="0"/>
            </a:endParaRPr>
          </a:p>
        </cx:rich>
      </cx:tx>
    </cx:title>
    <cx:plotArea>
      <cx:plotAreaRegion>
        <cx:series layoutId="regionMap" uniqueId="{EBA448ED-1759-4401-BCA9-2A9A16E205A6}">
          <cx:tx>
            <cx:txData>
              <cx:f>_xlchart.v5.6</cx:f>
              <cx:v>Sum of Profit</cx:v>
            </cx:txData>
          </cx:tx>
          <cx:dataId val="0"/>
          <cx:layoutPr>
            <cx:geography cultureLanguage="en-US" cultureRegion="CA" attribution="Powered by Bing">
              <cx:geoCache provider="{E9337A44-BEBE-4D9F-B70C-5C5E7DAFC167}">
                <cx:binary>7H1pb9tI0+1fCfL50sNe2MuDZ15gSK3etzhxvhCK45DNrcnmzl9/S5bl2Iw88WB8cSHg1QQZxFKL
xT7sqlOnqtv/vev+c5fcr8yHLk2y8j933Z8fw6rK//PHH+VdeJ+uyoNU3Rld6h/VwZ1O/9A/fqi7
+z++m1WrsuAPbCP6x124MtV99/F//gvfFtzrY323qpTOLup701/el3VSlX/z3s63Pqy+pyqbqLIy
6q5Cf35c6nb18cN9Vqmqv+7z+z8/vvjExw9/jL/nl2t+SMCsqv4OYyk+sDllDqfUfniRjx8SnQWP
b1uSHDjwc4bsx/fZ9tqnqxTG/86aB1tW37+b+7KEW3n4/3bUC7vhh399/HCn66xaz1UA0/bnx0+Z
qu6/f7iqVtV9+fGDKrW3+YCn18Z/unq42z9ezvb//Hf0A7j/0U+eATKerN+99Qsef5l4lZUrMO+9
MCH0QEgpbIIc+fASI0zwASUSOY4jNpg522tvMHmLRbtx+TlyhM1fl/uJTbL6tkrfcbkQfMAZo5jZ
cudyEexAUJsQbOMNdHIEze8NegWZ7cAxMMd7CcyJKsv1nzxX2wn6975sDQ62BRePy0bC5D/3ZUIe
MIdhm2K8AW/ky95o1G6AXgwegXQCfmoPPds26HzQPz54OqnTb+o9l5I4kDblAhH6EibOD2zEsGQE
vOD6Be9vXOvGvf1Ts3bjtftbRsBNvL0EztNZdn9Xqbu62k7dv19dFB043EEOIWtCAC80gg1WHxFY
IDwKR2+0ZjdMLwaP0PGu9xKdT9UqfD9YiDwgmHBgAo9ej7+EBSF0wLjAGLORu/udHbsB2YwaIfFp
P5H4y6hBZ+/p0+gBlgTDIqAb17ULDEYdCXFou4aeu7Y3GLQblaeBI2D++rqXSwSijTar7/odlwlE
GykcB4L/w8SPvReynQMHohFhZHvRTbR5iym7Mfk5cgSKd7aXoFyGkHR9WJbJKvu+naN3CSsMCyyd
x2AvR8kOh7CDhLDXq+bhNcLnrVbtxujl6BFOl8u9xMlbJeqHNtm7kjV+gB3KmESPec8o+CME3Bpx
zBFFG5i2T8jjKnqTTbsxen4/I4S8v/YSodP7b2ZVxu8YeNbkDCafcL6JKzZ+yQKkPBDI5pCU7pYM
3mLRbnR+jhxhczrdS2wm98mqXZn77fP77z0cMDQbslKGyTYvfYkNdw4oE4wS9OgCR/z5LRbtxubn
yBE2k/3EZgasQH1/x2WDxYEjHQdhMpYKQGITnFAsyIYujKLOGyzZDcnTwBEis/3Uceb32gTvGmjw
AaOQRYq1r1q/RgxakANKKeHUfnRkI2DeYNBuYJ4GjoCZ70eI+Xt56bky/eKT/7BaAK7MsYnDbQdy
yefSGsQXGwlCgUY/wfY8sRkJ+a/bsxuc0fAXt7AfVYLl91X4jukMpQegjkFA39KtEWtGiILWKQmH
fGcbyTZM7LeG7EbgcdhocSwnexnjl0miMq3K7cz8+xhP7QMEWFBIMDfP/wgPkJ4RFYw4T9r09tqP
qLzBoleAeRo5xmY/I8pZnMBKedeaDWT24JqgyLkJ5ePUX3Jwaus4z/kGO+ACz33XWyzajc3PkSNs
zo72c91k39XqXfUyeQAZpeTycdX8UrFhB6ClQfIvH7GjL6FZ/t6g3cg8DRwBszzdS2CO3rsCLYD+
UqBgnO9Uy6SA8AMBH7jAznD/e3t2w7IdN0Ll6Go/UQEvUt/F/faZ/fdhhoCrwpxgyBdf8i/hwEIB
sMDLbQAZLZSjN5jyCiRPI8eg3O4lKMe6VuU7ezH7QIK6YgsHkpEXrBhBIweC2ot49G8jVN5ky25Y
ng0d4XK8HwnLC6uhrelkpbJ3FF2oc0BAr6TOMw/1HBomDzBiiELz084F81tzdsPyOOzFzcG97afc
crIy/fuK/QSqMGsH5ozkFs4OuI2gdCYf0Rhl9W+x5DVAtvcwxmQ/U5eTVVmu7sK6vK+q98xf8AGo
9yCr8Ee9C730ZFCFYTak/kSAHvOcHL/ZntfgeXE7Y4z21JWpu1AFq2w7U/8+7kO6LwAbCd0yG2/1
a/gH4IBHr9n0+jUq9Z+8waJXAHoaOcZmuZfh/0RBa0ypq9U7gsMg1EgELZmPkuRo7Uh6gCTkl9AX
sL3oJul/ky2vwfJ0G2Nc9jODWbfP6dqo7Qz9+zUDsYYwDi2yIEo+vMYlMZD4OYd6/7by/Mua+b1F
r4GzHTnGZj8L/yc6q9417afQ4QdtZEiCjP/wGvFmZEM1mUJZhq17A1+Em9+b8gom24FjSK730o2d
3jer9yyErbvIHEbBje2O/wgx0JMdsi6WPSAGPu45Lr+3Zzcs23EjVE5v9hSV9sNileZlqN6zgEzJ
ARMOQ3LbeTlaLusWGSj8Y1DRNstpFGdO799o1msYvRg+hmqxt1Ad3pvyvt8+yP8+4qyLAARAcMju
iMOhJgPN6bBVaEPSxo3Na5x+b9PrIG3HjhE63EuEzu+zrOyTZvWujUyAkZAMks21YLN+jdcSPxBE
iLXwuQEJmPZzR/dWq3aj9HL0CKfz/cx21k/tyX2n7t6xvAk7oCiGbiZEH9uZRighmx0gqNlIW/wS
iN5izW50nt/JCJvTk71cQ597DZsHg+0j/A4uDkMbrWSYvbI1DXrMDoAiUAr1ms362V57k/K8waDd
2DwNHAHz+XYvgVk/arfaxNvZeR9kiMR0vfdsp2NzDmDrEzRubFvTR+nOWyzaDc3PkSNsTvcUG22q
8IO3Mhq6BFbvhxCBOjSBlgyJRpkoh+YAqB0Ixh693RiaNxv0CkCj8WOYvP1cQg93NVnF7yvmcOgv
YwTiCnkkaS+FUGAN0K253uOxJXHbB2Tj4E7faNXfIbW9pzFO+6lYn5n7QL+nFkoOJKwVaKZ5LHXK
EULYhhAkECIjavB7Q3aDsh03guPsci+XzVmo3pGoAZ2msBEd9M/HRoERUROwKdCGvFW8slx+Z80r
iDzcwxiP/UxEr3T9/ybawDKxoZ6G0e5ER6wTIeiihf2BG0c3Cjpvt2s3RuPxI7Su9jPo3NybFJTE
rc9/B9pG4fwNB8N/o5XDoREaeLZkkOU8vEa7At5gyW5gngaOELnZTyV085xtQ+YmVX8XWCgBqgy6
2mb2R23oaxqAiQ16KaPbh2FDAN5qz25wXo4eIXS1nwTgGoQcOP3l/h27O4BKCwobBGzYGPjwGjFq
OIaDUAI71l5RRN9k0m6Eng0dwXO9n5W36/vuXQ+vQcCPiaAQWDbQAAt73ngDOwUI5KggsD1u8BgJ
bL815zVYHu5iDMmXveRoNwo21byr7LluHIT+Gnsd8h9e42gjDhhAIuh2e/Q42rzBot3A/LyXETY3
f+0lNp9XUN3JgupdUxpIOiFfcbh4Jdo8pDSwL2pbyx5lNm+zaTc+z8eOEPq8pwjdl9WHn4/de1EC
6CeAg58AI1hHD68RJQBCzUCyBk36J+F+Xjn4/FazXsHp5fAxVPtZMP2syjudleo95QEosgFjdggc
0bV5vYw/sBMHGqihji137+x8k0mvQPTzbsbwLP//+LrXj717OhNwsqpW04fDBJ+dfPf37z7cPRxv
OBr6WCfbSb43C2H5/c+PwJrXezqfDilcf8njyEcFbVe1+tnI+1VZ/fnR4uvlBlU8Rm22PnGohfWx
/jEG8YevO66FgFNxpA1pbbbW5OCoQ2gJhoMMYccCJ+sKxVofKtfZ98MpiLDFBD5OoOYEYgVUBbc3
ea6THvSrpxl5/PeHrE7PtcqqEkZ//JBvPrU204GNwxy+iAEHgp5w2LwCDCe/W11C1IAPo/9DLdYF
heDDIs6c0CMD813MAljBT5Oy4yJwi79eRAow24H7ZBIY8POLVLqxctjtPyzqGBdux8thEvKGe3lM
q+nfXwoEtV8uBSqP4MCnYesnGV1Kp35XRAEZFl2jKlclKj7CmPgu0nnqJnCU5CJFxpp3g0NdKXr9
m8v/Mp3rI6UolGRBqgDQ1ltPn98pTgbhtAwXiyhrr3HKPwtVQqb0d5O5/ooXiK0v4UgMG5EANzjd
7+UljLH62vZRsXBQe9055KaUSHs1Rty1h+L+7y/20DM7vhzwLAEHasCJMxQCxsvLkaCgrJNluaAt
KQ6DOEW5p6WVHsaOnx4mDf1E/bZIXRoUle06REepWyRyMG4am9RMSu0rl+MASTeMRLysWy5Tr9GN
LLwuSQLtlqWMMhcXKG/dNJSuiSRe4igl33DUzoOmrH5kVFjKNZWNb/pS5p7VyzqdxFZGTsOilhMS
xmRS231300e+OVYsaAOXYG7CCS1kes2cJPiseq5dmRpy4QfaOXOqLL5kjhW5DTWpWwdVcFo3GXKD
VPoTLerCdWynmDX1MCxjEZzUkdXMSJr+oDy51IresUFcVEanXktFepjb3degoS1cImJTy4HvTEk0
TOJ8KOZx4SjPZGjilFF7b0JZLHkUnuU9syZKajOlOK2nrW7ZadeR2JMW8w9xQG64hfzDKFSVV5Q8
d1XT3BNmyesOItWkR1F0OsgiuK4YTbxaxJ4tm2DCdeC7Xes3i0El/jSyu/AkKx2vDn3X9kXfHjmB
zeJpa6yq94K2D+SyElHdzZTm8rrgjZiEwkEeFoof53YU2UdZjnw0yzpj2CeacetzGDfmLNMIvkd0
Hb7WKG6OEqPqBezEKl1lTJUCqk545KeFOdGJ7UxxVsSztJXwiKRFdF5o3XtRm6Fp09d41qjEvqE6
FpO+KTrPChWub2tlFyjw7B4dWwMPrlVYDNNMaeT6LKWTsGBl7LYKyeVgGf/Y90NzkQ+ZOU9NeezL
ntwWg6iuaU3iRWGF6AR1hC3SDJ6FYmBqVldZN89SchvGxundWNXBLOKkW9BSyQubBdHcIrk5GQJL
n9dJP8Fl3Z8Enc4LT+aJPTNtVNxq5gSBq1geuKhz1NxIWh8pv41dfwjZueLlzPeJTl2/4siVKPga
1XG4hGGfuyY4pKlfTLq8vcj7+FOEysC1msia0zRrjqqSxa4Km9Jt6qC9sPwWzTFR9gLZebLo04ou
nbwsjnpt+4lrB44+S3uIG/BEYyZcyw/sC+IX/aq0tO0lsGiOmyCyjqqA4TnpZDhhieVkkyjN4lns
F3xS2AVcLYiJhvViWcTTuPNnfh72h50l/FsRV5nni0DOA99vj7ooijyu69Zj0grnZWP7sPZTy8XU
Dlzq152XOrF0CUvawwGH6LiDosnMj5i80VpHXhrDocKMhyvik88SDf00qCr7UnW9vcAN+coBV0sk
wVWsbeoiDjNN1HBYUV17jR8bd6BWNfHbJp4UAoUeG6ITqyzyi6jwk0lWDN9VIErhhnbcu8IPmqVv
BfUUWfZF19ezqtPBIrLqyNUyb+dDDF8b+Kz4ZJDFU3BPrTXJC6NnNdZkVTZJ7OowZ9OymxV5QK4d
J5dehmKTLTPelOe1lZMV+G2xVGlL5jYKE69rQjwNwxoQcmg+nPpJXGGX+Hn/SSORHINDGpaok62b
Y+fW6LZ0sRSW2wpfe0nu40lph8eByOYhBAA3beymcoMg9d0kRdlpmYpl0uBPcRraLvZR5gXCHFIj
rMkwWP7Ejy1xEvjxvd/JyBuKcsprTFe1TfNvUU2as5yWqXSdBNYeuAR2pvqoO5YMJUuWYrMgQsUT
3Q7tF921xIWWQriyLaO+9xIGC8i1si76ISMr+Yzawr72+UAvyBCxCUkk8lCSRqWrnYTMeRJWU5bB
84U61n1P0946i4ssgWnOvNjw6MYJnWzRS6UTrzBJ7SHaUS+i4D0SUSTzeuD0OCGqLVySD81ZWgpr
sd6W6xUFv4Njh4LKbSTgXvhOtBSR4NdJ2aF55qh0ajDtPd70aoFjiqeIyXBRK62PdFc7C6dynDOm
ULwIrSD4KpxpGqh+nvQhTH8Tdp8QeK4JplLMYJKSayIC5Dk2yhPXqmJ8RQs2ZW2afq76mH7tGhae
MsOGz2VGJjpWrXKj3JjTGuXVLE4jePJ6Hi1onBg3YfCQQfD8kcUldv3CxDMW+OUS4mO7bCICPqPo
NGdHFUp7nExwUtYbXvFIq8+fU8M7nfdGBeHjCd9P//yfa53Cn4cTqH/+cH1A+M9/wfaMzcnif/sp
OKFkzZDL8YfW1jx918+zrtfE+ung6xFV35xFvqW4/+TNt5F84N7AaZ4Y2C8c/+fBRD8Tg82YLbt3
DkBcp1CHpxwxLhlw0i3Ddw5AJ2EOcF7YvvfA/R8JPjQxw/l9kKJLAsI9HJ8NRPWR4EPyTkFicWzG
HDjT5x8SfOi8HRFGuW6kQXDUM5zZtE4yRoQxjpowQsASFj3rwy9VVGX5hOWkrd1uSLXXcZNWs7zo
zxONh9ZLwsaD8wfApfl2PosalUXuQAb0xVd1GrpZFjNPSbu97yogLwK+3BM+iYFcV+eZsCzX1MlX
ahkxIbXKZ1kgy3lP7GBqOsnA/1KuFn7qOFdR1WbHXVcNp0nkVK0rantY8KL0qedHqTmEc97jSa19
8C7gNdwqNLDkJTNHXWEil6UEll3nRPMWjANfali+5IPyl9oy1WUmA3poSvU14oX1RSWpdR0UGXNp
0WXzWuJgmgc5cXNR5mdDV4pJ2pUXjQi+O1YMN+nDnaIQX1DcxzMp43DSO8RyoyCr5nYQ/8gNeCDw
gJWeZPZQTZ1cDTNcVPmsGODqYYMvGOlsV/HqpNIFcWuMLxQS135TnyBfZm7YZVdtMUAwbPPITeKs
cbFo13+lx7pPj6nIv/hphb0BVd1h3AdfJfOXrNCNmxByEffx18JpIpdrfdVF1nAbJ5k9yUkYTmKR
1zNgw42nVObBI3jdEX/q84i5sc/WJhQuc+CrwaeARx64fUZiy5pVTayvglImN7qv6Q0QpWxOsiT3
isAnM4ZE52ZVVUAcTX+UQ34O5yAOC59aEIn7YqUpMte5rBoIDz4mHsmTaStwfp60zsIXg3CFUxVn
fROaLzQW16xUeq47o+ao7INj5sd8OkBD0kIWTExNIj4lQ24VLiXtp4D6a5KkS+7xoEwvsPTrO8su
TObxwiYXFU7IaaqKEE1aHHYCAjSwxCTMroiFuikxGWQCEL0vy6SSs1L42YSQkHk+rBw3Uo2ahInV
eE3aFXJuCpLHyyBHkAqoXrsRpJtuJRqmTzHq6qMgsKp6BtzZ+cRpq45oyuyvFG58UvaV8lIVYTVx
YC71DAnjG5cAkTlq+8KpljqyHddxoqr/YWXOYM2F0dr/0UveniTYkNANMhpPE66IcVESeHkaoasH
9/W/jv53ag6CssLfefrxvq4HIWcz6NHVgyAHLfMSTptYH84OMsejn5fg57mEY8BBd/ip4TyoPojZ
GI5qBS/+3MUzOGYP0moOjnndGizoP9FwoP3upYsHlYpjCDDQSgRCEuy8GKk4BrGoqIsgPBwcuytc
SKsZ8EMa+bh3c0abWztI+anlOPpS5X12OrTScguR2sjLZB1NEVc2+OMYqLfBXXwWiiqKXWaB65fc
zDupyGGV1QiIp8qLiSM6QVztSxq6ftzyWR9CmtckrT62AwlChMbJcR6a+JxrIuapLcO5z30+B65D
Ky9IgZKWdczmgwrNMobq9kld9j5w1TK0PFL3FagH4DuO+gSzzwp4d+3xFEcQq/zAI2HdzCMLV4sm
0/6lLigk3cpqu2Vtf4vjQa94nIiTIYZ0wjWdqKbwgWDaNqyD/KZjZ63fiWBN/hLbC31tL1Hv00Vs
sHXXalP84LmSZyTKxFL7KXSMddgvvDDN0bkK83peEWIuaUnbwyiGyO72cdSnHonwfWRDhhU50eDm
SU4K1+oDdhrYWXBU5oN1l7HAVC7KNT61hiJb9qr40siuuIxazOZxKJpPYV5VV1JWHYhV1mC+UZ8H
X4wVx9KrHdq7DPLR2h0yObi1yJaJHXPlYluZZejImHvQCmhWRd+1tYdp+xmaNoC61lnyLVFVtZCD
qmaIKnU32HVyrGxzZg2BcxibKj80/jAc5X7SeJkD6SrvRIknhqk+dG3Izg2AGsRfpJJF6MIs1fBt
qVXOcEmSox5x3wMlhMGNQobhlsivj5FyrEXk2OG8gzzsWmc0/BxXKoy9NssJdvtO62nKnAhNLN+x
czfEJAbhAB7AZWFofVJTOZRerW1gFz1q/Fk4gAqUBL1dem2ZhZNkIChwHdm1P8Dp1sbLIWQpN0vK
YZ5HYXaumNNByO/5cWD0MHGGvnaxEelJXlnRMbYI6r04banlatrz3nV0HtxA8oKZK+uAfiu6luZu
nDsMEhfIu3Rup4shHwI+aTgNQCXK0OmQOvIi8PvQa4U1zcO08cK+mTDjnKpENncZJ/HSNmXhtZFl
hZMGBIQ5zcLuaBgqVs4iWWWfpI78L1bKAuvQL3ARTWXG0feitcsa4m1bXzZDq33QSWJ0W8nEhwwv
K+oLVGfFV9PbEMvzFq1iQwyEsb7qL8uWJ2JBSQyppBFSLxTuS9CmSEdBhAhD5dY+IjekscOjwg7p
t5oVduYiCg+tx82QLPIgE0CfbH4SOxDBlp2M5fUAcc3y+oj7IPmFSZNM8qDUMxFm6coJQvnJKPrN
sts1xTTkBNWsv3dy0xfwTCCdTX2IvV+ioC6Rl5io4gBWZm4rTk3mQjaULyHhrSap1dSpC+mYPA5x
V03yylygEgrGbqFgPRvQ5bxeGDoVST54KebMHZq6nHQ0VxMayno6tFVxGGvEDx0bWMNAQHyEeaDR
XNc1uDVDeu5ZMrfnTULVJW4sZ66VHXcTS1Y+nVJu7Fsch3I6UPCoDbbz3pMZBPc5r/JkGfSkOI1B
3EhcqUl1aYSiMLE8jT7HKip6t0AVacGj+fXSD7pMeMJq868N73OzoJYoF4UtQaVz7L48o6Wx7rTD
UwOzFDXnfdHDYxDIQLoR1IeMKyltZpYIi6+s7dv7Ignb255m6ISUyk+nVVuK3iVOb3xP+qQ4C3vp
xxMgX+kEWWVzWPNK2h4IRldBXOYTEcv2yDADZCWJiwnL+CHN+2rSZFlyIcMymTQBEOkoBrepES3m
nZ1eB5lTz0vT+q6CsxUbtzTKcNeK+8wD7sOmhd0N3wfSdOm0QayYaFKnU1sDFXYTW0RnnY2Spj6i
ScGyyqOmzdXnwQoSSPY5zWL7i+hjFmM3NARV1Ze67svozO980JFkxM5Q1PqzASXmkqWJfQkHPAfn
4Ba7ORfxsGyC9sahWXZZSCEua1T62LVV5N+0hmVfCGQjtZvxrD0M+yC+ERnD4KRaWFZC5dm5XXfp
OXSNFrMySB2vUjE9lUFaeroZ8DRyDGgKCEKe16W9Oq2xrGdQMymiCSnT9DSSNpjLYmuGSkie3DKx
cljqsP/BRaZkxwUC84euwieOk/mDa4bKv6LCsGWk4vY6qC0BnLrxw3syWP1ZBtpUOq+sQh/3du+f
Sp3nVwM848sAbvwuV8WwbHvjzLuqqGedXwxfYxp1GmQda1gEKOlnEe2x26GqnhaVX0/jygF/VCs0
HOFq4MtQhdpLW9Bfk9q4ToHJma+TkoKTjf3LdoAUikX4xIAupr1soBzWWq3Pg4Gr+Xo+r43u0LGM
BrMAd8HnUWFAxImbhkwxbp0LUP/D735F1UJ1VgsJYdHlcB276g/7gfcXODbtXPZSLhtUlzfG1+l5
g5xmAesJMsSs1sCZcygTAERBo9yh7+1JFWVh69VEFhctsVPllhGR3roSMw0dUEOjIqFndZz6J5BE
dMsSAqMCMa09zaS4s7WSd6gkWLtO6RRfVJ2EX+3Wj5eltvJ5RkJLgLYOrgYevxCCNE2I40FRls9U
E8XnvtTt15zzdhJXiN1ircQZ7jNYeeHaabYywWo+tK0zTI3BWF9lvfyicBaAxw5FmB8VZVEjz84E
DiHLaOWtsvz4Cnadl8U5gzS1XMBejMJyB8ZixwPOX9jHmFUK4phEmV24fRWq3IPADzMPaXp/ZYpg
stZR+xkkMnyWw0ZCL8wy5nsRqMSQEevoqDJJmS7qygq/ODlxFKiSsMS9Hsegppl2MAFkhKwDHfwE
oa5rqrkOYmXXh/DIYhMf8iZjVrkq/OEWuG/3OQbx+C5qOnwjq5pfoyLID4tCXRcZ76cpKdIlpO+5
x+smBUG4u2TJcAsO8AdV4Sqq2C2v2/ob0SUwCGqcwC2d+pZLK1rAVtTkvECQMNLUOgZwsCsMJGFZ
XBU/yOA0mVvlRQxCfwFSpKtqlSyM7qsL4rRx79U1DQs3NzIIrgWrzTQd8HARDsB33Eq3DmjR/5tC
vf5L+n7qXtAtAurS61rZX9vf/DUess2f1r8tTsDZo5D3bMrhTymUANWLw+HWHM4gA+cNv0bhKZGC
DkpYaaBTwBl+cE4WHC3zUyuD1lbYRwY9FLAhCc78keifJFLj6i18Cxy+CVbYeJ2wrU14Xr2NUI5p
Sai1gKoHjVwV9VCylrS8fjYnj0Lr85o7pIQvSqrry4DuB0ohnLSyPnHt5WUGVJq+GRprUQ4UXcc6
7UEqs8VZ2jZWunlSN79FcMe1xtViuJaEdi04HZxIvj5i7OW1AIuolA3xFz3S8sxmpjlhDiKHdLC7
85ylKvzNBaHI/cvtQWMRA/0STpGFJqNxxbiLwcMiqNksFPCRAMRsXR1rU0OlV1updsBnt/LGhj0z
eGbXQUMmTpJE/ZzpFmfzwglqz2nWddS6yxTQeGUWUndA/Htp7G9Zp8xxIUs5L4AgzcGHqXnKegxq
ZZcd9galF0mcyHkCIuAnVLHsUDYmn1l+qk59kGdOaRBBsYsEWTjvCztdqqDsIUyuRSWLDvcyUsNN
GFNzw/PgxK57NQUinXk1lPoWAyQoJ9CWyIQXRqS+gFJg+gO0UX02kDb6BHlY5GZQhZs5RZh5SEEm
UOusXdja15NiKPBcNLaGeNi3UxR2uZtUpDziqNKnJhetWyUxWdlJYC2gHlBMBmO1i6JPOFTROukz
oJBY35UiTY/ZkHYXUg9h7dpFK4I1tZ3ZJTa3KrZkG0+60PCycHnfBm15CwedOX15HGZ5NOMZl5nX
+vCce3aoIe+ySZp9qw3Pb6M6EJ8jGeNLGUDS7kH6Ib9HoJFGLpKGZ26Kex27VqS6mWkElPdA3Qi/
xWEiHE9lNDmzk0bkHqOBPl57+6O+ztob0Q+JF/vKTDAIdYc0GoLSpSpyzhRBl2GnbM/vov4yLCSU
1ZBtblOum5nu7GoGupvluJ1m6XeTpuE8zMK73kT5JCDCOQqkqHMXDU6YTkuYnDDzk5MiSYfP0HJt
XUA2OBzbgy9KF2pA8RIKT7Y1AYLu266lrSvKlLP0qU0XTZuVU/J/2fu27jh1bOtfpDMAXYBXqCrf
ncSOfRK/aNhJGoHERUIg4NefiZ399Y73d5LR76cfdnXKVSV0W1prrjmX1lpfR4hOvlej8C86Xhtz
3KpNdEfi6/wSQzAelBTfrDdliIO77Uw0g9Bivkd0CYXQ7EoSvxRaVw/5SGos0sGckSFTxUbapRyX
0CGbyiK46bUo0sFfNcQxWiy+WkukDJtnFAmS+HD6ROVED6oX63FJhb2TwSTXQo0f+RJCXKAoPcPS
xu5ZeDLf0D2d1cTzj6VNyYkjr3+jk257QW5zLTGz/GVYtP5Q511y0Jv3dwAjSdn57M7avD5OfPtC
Jkdvkw15ymTdxluSbtsx5CLcd4CISvA35tPask9daP87pbJPzmsNvJoVvprVCmyjhu8+5TiqD9Aq
sNYUazbAy97GZj7oqtX8KJJp1eWKAGC7zoJZlwuTRxWwE1XZKCokIdX2qMfA5qpYkgnOHwait4dp
ncfmM3NNVnlTxM2SzeFzCo/omMdjWh34CqiphENVA1u1EWJ3n3XdWZg3kX5ZCKuyU7rqhF+0WRij
Q23Imp3GZqwtA9nDi1Olw1bdzZrjk3So5+pWWDcB5mhdFz5WglSAuwZhR3WVSzL3cD5l4F+TQU3I
RESdJApciiVPHpspEH6yCwhc39NFYaKUV54Avx+qyd3DPe1aewa3T38lfND3+dyCLBB1MMN9m/Lz
OfLmMZUrcaWkiVyLMAl6yZe5j4qwzcjZcKLyMw4M6jIAlrqG28bPk5ZEabHotV4P7ZbHnxPVVwhw
7P52KoW8X9cpfBNJJ7Oii7vhxDSlF71Z0O7EuvWgJ8MuhjHqLusl5EffTltXtlZKbPYs9FfA2IBf
gLMVn2Ix9gfwPDokPXJfdmOEvABZVYsZkPnT4vD/rCfd/TZGsil4R6bhMM+h/bRQNvwAzyi7xoPU
1UknrL8a1rzdDpOojDq6NfQXWWTyD4bX4tm0Fs9HzRyf5Ji2n0jQqS511uLZiBjwN058+68kc+aR
Rn75aHQjtkOGrNZ91cJfRlK5B2i59FpM2Lfm/zKmb37bG5D+7e/3G/8lHHrFxBkcp//dCXx3AcK/
XcFk/95PT1CI/wK1keIyZ6RBX5Ojf3mCqO34F/+fctDO/uYIongQxcVnqIOGSts7/P4zYxqjVCcU
NBAHxrhYKMfVTv+JF0h/TZjuLcIDhAcDghjU07jg41efycQNmFpB8x9ZLP2UH5OBDcSU0TDDN+B8
GvQz8pt8PHV2HVd28MnCFfhKvYxeqs6xjuyMGZ1e5oqv00HnpLPnoA6Y8cbwdiBr0euFDy9ce8Tt
ByKEaWhZpSmLf6Qw2NOdUThTnrOMD/IbRWAFFFnUFvnKNq5HPAobQC/7oOIIKdRDZbjTQ7HHOe11
nK4gxB2rto3Xq6SlXfMvAEA9vvO3Kf3/+JVwuf/mw0JVHgG/gHPJ8v2iLdxT++sYpXFbT0qo7IcM
fdfYc98yw84Nm0eXnm9j5etQbvWA279MJOtEnn7f/J47+bV9lMPbi0tTZE+QCH5PKd0amo0iEvX3
JtZU16XvKUf2LM8TYpuTWwKg9oNTvkKKgjCyAeUJjK5jAj7JJgLSGUJ1YI71SM66+BZXvln87fcP
+avvzYD9w+9G6n8X56HYZbr34W/c2kXVJAGaRb4L4uYoOQBAqVJ7MhnzNCo654V40jySHozs/7fd
/jw3e7vgI4BYzHGzMxJC79odprVPe0Kz7zhbzSiKGUSx8YtiEoBEERpEzx86iQvlAXaoHndx/iEC
+JWCu3c7heOPi3FyBpoZ9tCv3a74XBMwDul3pO1TS0seIsGfsZEI8p9bnZrbmsQ9sEtt1+lej1G0
qQJCFoNB+f1A/PNJcMGywGUKqGm964vfMR9UCpvfrJH7zkTAljutsdhiDfcoTCM71plk4slNGAKg
0wJVy556JM1dfpxruMXhD7Pya1iEYeEJjjak6PbUISS072bFizpqVt3JbzLfOu7Oeju0cj0iMhnz
9Qxo9oIl8vv+x+8sGdrEtcXYJdioFITx7N0AVPnW8By5jhcwttKWnC9e7RuiXXqF6+un0LCNlXU7
rslQwH2hGAhgaWq6bwfRrGVHYtfd562CH3SwvHfJHRKA3fjy+8fc7em/Gc2It1HIj8HJ5jHu7MVu
eWdLpiAzF9lteVmcd1gE0aQjzE8EqhknxeLoTO6HRNt90/jQ7y813Kk/zM8/Bgt1A1PIAXGBQ8ZA
ynn/GJlNRr+Oon/pDCew4Q2s1xaKeQVwya+ohL/2PMKL088tQkhYVDe0LubnGQExWBdWwdruln9V
+BYCDzNfsUUP4Af/frji98saKnhUC00AiiX77UbvOfsLRf4s7zb6ApRbkPbY+HEw00e7eYDZZbCr
xcOBugg04divtu1XIP7bSu7DMMiLMXemqcp226L1qlW287LoQBuSHinGiBjg63m1tSUAhQUmMSHN
GneX0ZYb/KoGp9XaP2zTeOeQ/30BAPBBobNcRNCVCVxy9s5iYGV2du7m4SnlPW94OYCPjqUo5ZTn
roy3lMC0y/XNepqJ4W/TqzkBJxnxJ6jOngp7mgIoN3/aQ+y9FUdhT4gROVCUBKU8/rEsNPCMVqp+
eBocdpE90lFn7CaJFV2vKFJ5GI5czmZ7bNWyrmkxKRcsUN4oCeKuspsk565FyPvoyDSK26wWu4Ow
sLkFTKEnvk9PP9IcS2idUz7fDa7R2+NmhAZ9ODJmP7RqjD4mqO9yhTcp2H3bY9aCPCWR9mlWvIxb
VPnsMPCRjieRTvvc6aWq4WDY1+bzrCIrWFb90uAnejgPePKadLtv4Afe6udlFJ0dTgBM4vme0X7z
185pEFiMaV0C/76S7XJeMRyuX7usk+wRNNQYiyzNKvgZs+16uCi/X+zvrSZGHxlGwIHA5QQUFe+W
BpVrh9BzME9b3I5ujwujdBiL0De9uaCTDTAUv2/xvTVKUtiiJH6l7OHsft/i6KJRhZaGr3Sb9sUY
Jrabv2RMNQ5vMVsunmRDNyzCkEx+rG5eWYHuD7t8d2d/2RQ0RU2FFGcFBxzJ4CX/eowikzZZkov2
sWVd6ymA7ImTH71VFtZI6RGseSfTvv44j1kFizMo3lfHKvPJ3BeQ/QQzFz6p7JWRmbhfKBhVKxIq
sZjvfEaiurR8W/orLKJIFU3EJOIl5F/ifbOrCOuwnxW8iwvZaL/v/Bng4gdc3Z0OSDUi0bzMZ78f
+Pd2LUPF9mi/+nvnywjInt6dVlpI1QXIHB7mqYvgxHLkUuDEzsiKhQKQMmPnKg4Llu2ic4qXyr96
togF9yVNJ/Ao5D0YHvuSTmy9te68HhK6m0iLaDQ+WTMPIzI1fNXYdTK0u08dr4goH10aI1n2h9Wb
vLNsGTygDMcmrBpmcOf6/DqJlnbt1jdd8pB5RbG3PFiHeABP6LRv3dd9jEpoK55NqmXf4rCVu0lx
AzjAz9ArwI2HomB/q7ca97SavEnZeR3MPg4AEntxK+2CT9WK7l1cqxacAk1SR09D5mY6livOC3T3
97OFmOqX9YmuoQAvSrZgq0QckP67rvlFx6mZ+vWBVvNuqbyzWFqb2er+m48ywE9IWvV2e0yTbj8f
W9LHmJAF6dtqPW6tiH11yimZwgO8VIfhCGlDsfrovMGadDXJscRYMMNu3SaYTVAYhgCz5uGRoMHa
SyCeJWKsGEPRVgxD4X2qiC+5mRpsCZUnDf71Nj67Kdyvuf2dp/1uj2ZwF+BdpQn0Zrhs+B+ubhw2
JlZhyecZgCWsw5t7m6hsmXWJyFJV3Z/MwrvjaG+SgeGVRDiWQLB8H3hFTQ+vdVjSz+MUY4X4FXcv
AGfcoAA6Z83Aen6UgfTLWAhDVwy4mWUHlwVGD6MElMr4j6kABbI5IUWbwRhgQ853DnURcAK0BBvf
Q1wkbn9OW2VDh6FcTAbSDtC8aJ+OSi/7RAAHjvGSr00+30U9+Jn1GdcaZ5MWfo9Tfz/a7B2VGdc8
if0QgJHAnYHwgt5HNnAHR1JFy/pZqVUYWfhJ06GUAUDTrUg25gDlKxCBsyJPwBpQhXO2tpeRmejC
iwHeDrlyoJ+xGxB8U1ra0C/Vtwi6o/MgJyYOOu168501ZnN3LTBn9xzAOQgf2ByD3nDImi7n4MPC
fxxBAQ08m2+dVXLpC9FGbXxNIxfnh65zUD00i5+cLPols1tTqG52bCmrBXlyXcybC6spFsIb1pzy
JJ7YvTB+ZVA6LTGAc+R9g4ol/DdZ+QuvUnhmZbqZsG0Ia7EUhwvgfXIqkHBtxGnO0wqJlJYs2+cg
+qR+nJip5IEyn8Tlivi0B3ms8mN+yOsk6LKCIu48Tag/2D4K2xUoyVF0FgeQnk8VGTMVHQdkptjD
yudKE/CTomX5vPiFemhrfEfucGKk03fuhHAPWzpXXV8MfR+r8VO+bEafyRroxmnroY2DjEj3FKlv
8IpGm73EbZN131Uy9PNywFJZ7Y988iFEpTYBDJhzLzvLswPiAG7EmWyJFrfgFYIHdzaLIQHN4ofK
OuoxyktMQQS62Wg/Y0lvYFwM6hMVkRfRsevYMKQXE8B2Za47vmhbHZu58mG+DlxWdX2SrA0Tv5Nd
Qu2FaJjaIeAF4ZQuhnmL4H6aMatDXlSECeuBIrqtWS9CNUKedhbqFqdNCToNg4Gdh3riX3oyCT5e
YHEEIstA4bbEt9MArysv/EozEBBNkqZ48W9vkro2+BtKkzE0t/Ujsy/bZPNkvmyEG6rkPF4IScHC
aLie0rOla2LA65zN+7kYcVKjOxUFoE+fF7lCaw4Oosp59WENQxjSj40kTTCnVFOSDBd6WvNs/iAa
EALywub5jkmkznOlH1MIush2xZgZMVJktTDZN7DaVvErQqVLDVh9to7Nx6YJTSaPoYEhAEmoRolC
V8Jk7Y+0zsREyTGqFBiOh2jQDcQAnY+gMvuSVEmH9trG5PkDsk3Wlg6hN0Y2yaYaJ0gZC7X/CJ4f
LkuB9MTu0zM1ovfloOKOilOjwj5i1HiNl34Ewn7ftelu8tnsqywt8+B7LICtg79x5nMHykUBCfLe
VeX5huGzTYr/4SwZJVozKkaQ2cX1Pj3xwFTC/zs2yz7OHcsbYElkIg5TQTqdKfbDWgQ09uTqGp4W
eH/xmtqyzhSfCGaQTXZ6BGFlqjuMF1Fbf6Ym5HqXm6xJ90euMdPDdi+wstACxZ/siyTLvsCEI/vM
85XgPZO3+9DMIFRBgQUSug14hhnaT/TxZ3+co9S+AHBTeI8vQy/uNWcypyULOQCgYkgVSMrHn6tH
bmOOn0wbsndO+vV1MCasGlf+9HFzvvH9X3Tk+oaCXErufw41ZE/7x/8a5LfPASlI9E0KshkeIO6I
ml80lJC1O6s7uqLTNtkWfKtKaAWaMQLwqofW7G2i+m32WGqIvCdXXXRxvkpexFrNEKHl7dRjlOak
NfhIAiYMngowh5zzQkfr7vSCrgV+XIkUaWRf8rcR7AfsINi1tz6ppEaMVg59J0J8vk7ZHp1Hb1P7
tjygPDAYH8FqfOPIU7N3foFWBoulit3ejGJK4M21t1GqHsBCZZO/RE/pPrxvC2mbVjCwj+jk/itx
7UZ8D2VUKFbX6NX+6G8DSraw4R+9oT1LjyTinW4uNiiFluGs2kGk6BjqqceezptqRz5GCK9f6jlN
7Essqg7LZ+TwWNF5N+905hFY9v6Dyby/IHmW4QVikH07tBvfn79DfkWFh8lUkMBDkpPhd5UFeZae
63FFAvqKvq2Vuhlzn579HPK8mR0eZ6mpxo/gBOjReDPUGuf8HIM2FD3Ac2uyGfpI4ru6jMZKonHe
qB4hk4dw0V8YAAaAbDBNarqAMnnfzhPOV7yn10k02UnDWVzWS5qPZunPIeuM2rY0OTPtXMgRaouL
OI8nfF55O+IFTiM3t62d8N+1DcDteBRiQEUWWL65nbWXAAWCa9B6rKp+fhRgByAKkCtkUP4Qcpjy
5rRQm8DCZE6ZKTuaFkdse1xIJ/PxgoP2vi1fI7E0sDeV6Xutz3/CyY03yjWnSRnEu99WMMEpPQfd
GMNxRl/3jO0zgwFDklDL7ZGqrA/+wdKggjj3b11f8mrEENFh2TR6pJGlR4J0i2JYOe/YPnzxMuyr
BnjVvsTf8NNs1GC/FTHk/uivr+sELw4LHJ8HNZbjX7UBiewpZ4nuoKVX9SraGzrEDp8QIPhhUc98
GrGu3kCWLebGyRN4xE4mFxXohPiN7Q16kwjLgRpazjQgShlrhL5QbOq+K70BMMGvWi32/eShgwEI
X+nMw1RSIUHEuB1XWJrmhFhvH7wJqX6MbwKROrD4xnQVvo770NDLrwHumSSXQY7O1bc5bXaQsp9w
3N2kWlLhP0Fg1K7yuMgGmcaTCAM34wHQBUpuFClAIPHEKggwQLnHWY3J38DlQK9E1+7HRsvlvtxc
4mIsvreRbHwPJBo66prOl2HjrUw/6Q3pWzDrNg9UYRvARniCvcX6AnV3wwhAhbr3QQ4dgfFHeLmj
VKaGvwrPOm97EHxFviobv7DFCHMrhB1WeWJJP3ryL4jUm0UecaJRw8ESBf5NysyAKvMIRDJo/zmq
ULuigipppWq5Cyl8G/s9n+vZJl9HkBhcdOY0yHV5SZJt1I8bg4q3LyacDguCfRCs4VOmKc+neMIq
b8FBLWe8SdK5SAMyU2A3v/XkbS7t0AAgLjmn696tV3NjzLzbvxzSBbzA+983bz1Cp9seu1f0XjbJ
/h4uXyH4xFqt+wclBToB5u/U7bkNVB0YsJUreIvydvNrPBwbbNR9V+bt/pefSxY+JSwRkuX7n94g
+N2ckqp0y+poWsSJi7KPk0qr0Bch6gDYs3WTKBARbLfv8opsOxw4Ik+EFwa3zF/YLcL6ZhHyD7fA
LfcnBzUAX/3ZEHc5jjSLpULu3yK2rm62VBdNN0zsk34zWPoNaLS4nAGrgRi7g5AjWNOMHdqqtb0s
UHxgIvdTDXJlVPiALN58WSfV7sYptqCNdDb7Y02vG470GudIIfm0b/Ih2dOMhy4s+5pM5ZbouuBq
7Nr2qBqD3Xh6GxDgwLvR0yBM4XfZGJPmCkoJk2Z/AL7eBfTAcmAfsIITGDcR/wNWVh45BODVyb3q
e5QwKaCzX7AbAnTbt5awfQeZGcCLKuba7s/+h+juVzxhbx53YILEhyoxuO3yPfzupqUnYUwBVb2Z
xgYYMJ4CcQB20u+begegYzehNkyEtgBZ4b9iD+v/lpgLmbaZhCv51xoB7b/vSztIxj6Afbiv7lyo
fVKnusEM98wxTNlP4/j7Z/kVQsDVA1g/GWrFZALpcKzz5NdnkTNNAN821T0uoIIZq3m8O6njmKX0
uPVwnf80zv9sEDXBAByILIf6h+/X7/2981o5EPHbSN5BCYuDAoKA3F+AHwMz93Nn/76D8Q7b/Rvd
33sI7DbioFWisjLSUe8aXEzDIJs14u6nxQhq20H7VdCV89PCxmw+NYPc3Kcp0LU5tFO323MoWcg9
AUUS59EfnujXlY4nQii1X3YLCiZHcaX3abE1j0hIIeC4M2+bKsCvwx5fJshj7anO5nqPE9gEXc0h
pzgc4FoQtT9IA1nXtJWzRWR/4i3teVQsMC0gb9nB4uPYHzK+rVeKeLIMb/ms4c3M/r4T76cRE8ci
igpHu7g7hsj83TQKZX2ykPlWjXq3TNurIzSMvJs+rSSb2PV/3h6PMJH7//bq/7+2ly7wRlDJaoLc
6fXYWyplwX1CXQMORuOIOyb/s/YA+YMDjP6BI4tSgu/NAQ0SSPRcN7dvxxKc5H02oOzDvuhGux8Y
v29wzzL+bZliQSD9tN+yBz4KpJTv8cywbkvtNq7P0444kPDTtk3pk3DYMH/agv9sClOXIYOHwrAI
Mt/3rZVJu06VqM7fXJGZAx3BOkpsi5ff9+onFeNvHQNWiKZyEGReE/OoRv/rzEUR8jJprcYztyWR
Go8J6GQYyiliydRDyN0hh172YwVsNS9a1KuJBaRXFSpNXOG0BgWnKns9APm5Thiwh+hjK1Hspj9f
4Rvw/lYutY6XtZQJUk5fR4vKPtD6Nwnr7LE105b4ErJIMbaHzHFAbdd0iXsqPuZv+TwtEIxAgNK1
sV1udKXmHJSZaUYdDmAiDaga5wg00ro9GILyGd3hp4OSEnxNFVDv7UsBHnqGw0K8mrG3UEOHCKY7
KOhGOeopLbsbEOaEwKHtkwxxQpdM+ABcLDGlt3Q0uzNH3nybAclR7PZoyGJICPTo23grutHlXX0Q
Q2qgwfwL8rA4NqGQfHNkXj0oZNYCxnez2X6Ip3YGsoTYQovkOGQ9mmw1oor5MkK2oq5Ks7Qj4ing
+aYxDxRub05vxepzNlw0IiI7GDDODjjr+haH5WEdqT0oPbWAXYHApMgyFI3yWS9LMvVViFBfCex2
nnzMbT6k4VhZUMPtZ77m89Z/Rr5hz2jBB4wScdv7EUmEz/UAtBmlo1IGOsFJORvHqMwTw+n814rQ
c8wuuVhC8hRDC+izW8BmcvjU5XmjQTztRhIhEobhWHyJAnfIpR+7Hnqu7BCWZHNrEREgE3MJ1yzm
WbmyVYZrnY9+hB7KNKFGNJ1nDnnRWkXjGYuMDy8iavWqDpLB4Qb1OO1a96UD8kKmAuKCFN7QT1tk
kQ+vxHXWwm43p04ZME3hRb/6WQC+dz9xBdcVL29Lw7x6g11qNEI2B8o3OMSzi0Qbw5JVfYrHSDTo
rEGTOf8MI95n90OXE3Nqa17xQlVVuOdrzZvDWgd5VrOZntcR3S5at8znQDL6u9SJpAQPVN2mtYfQ
2LLZfZZY1OcMJZrGArtPvTRuMF+qqEYViSmCkAjFq9gJwS4gpaTjV9kQPfUa27ELg7gWoR4OKVMK
sxsRhypVCzs2fT192BrjoyO8cn/M1gh1MfQo2m/QKt9DNT5cOUaqqxZ11I58BAQN7kt1Pvcom6by
kH1KB2WR1x/q7/Vo5cEo1LCCtrA7cJnby2xL2tMqO2SBu4Ez/HQGwR9ruvQU8JMXGeKxFyjFpjPw
HuR3m2tzppfYbKDrN/ykIIm+Hxiweeh2IzsWhPbVQ1i27NmgAAJC+an9DKV3fYwSH12iRjaEqT1q
Tl0zwHQn50eU64bY9BPAQ9TzU57m32OkehDPxEN8NycojXaCop0c47H1d+PMADjAFKAUwzJdUggt
dMEhJS9lmkuVfYHGK18vwECYvo0Ja+JjP0FbWlZ1q9Zixt0QPzLP0xaCZOIu2xx0hAOLffNpmVGU
jSNXf8VHH1tUv1L9c9SMw/WCe0OvRhHvK1TyPYdazeFygTt7E6V6vgD6TS5rTVFDKIP1+x6HQLti
21CoCmHzQL6GwULRSchSJlDoPY9j0ydgFAygD+56+GJVZi8wFENCcRi2oJdLMVUWzPt4qG/XOIUh
RkhVzoHu1HqwZ4dLt1h3SoYpueKmXaAh5Y88rN+iScpbFmP7QIIMkW1qo7qolnZOQaHuKTSvvrsd
FHNf12GBTxYhvQ2i/qTBgdBlWld8KMhE2TMy031BE9OhfgfKQSVR6z8tcac/jWr1YOh6Xz1Ytdov
bhnapLALSoDJ2EFF0OD5kHHNgLlh4y1qK9mShY95MqJIVrfNzXPTDluBJE/72PU1RF3DHEPowLKL
IXFZOblIXjIoDZ7HTCzXDfD+GWkHNqFR6Qs5EQiDqwnlRDICmraJdf7sCJyaQwb/DGzkZrQfRRD6
BEMvRJnXW3ru4159BE8H3I6g3EPSd8PZPKFmVDPM4tlR+RAQJz9stt2yMztAht/YtvqxYkDOlE+n
6Qg3cL33LueycMwiY6uhGI3UPF+IXA9nFn4oiomkY/6Qdz5/octAPzfQPb5ABrT9mLDAoSfvkxsG
YsFZhJPiYBfr7+FfkoKHbr4mbtRPW9SjIIuJJZhZgJNv1QrhApimsEhRU6NamOdanKdIzJTD2DVn
mk/uAdwuiuefk8s46uipEXT8ClzOfsw7Bf3mavL7tnXbVTU2FkoDmFyEwRDLdCzyl25i4WM3SvfZ
ZRn7RvUM45DYdb5la4vNA0zrQ0z9dLW4NFzUYaEQ+aAwwdn/XptvSzL1kMGHfKvLhwO/OsdmS2+2
mHhwmFCSz+SSXyPDHdPSt7kBoXvtKNa7606vVfg0IPiP7yvwDX5iEBvxbbv+d/G9CoKjz6gGCimp
qloUgkl1dh4j51fOw8Y+ZHNFgcw78p1IsMij65Wzrc7LtV3g6x7SCZB2dq05nVMPKbPTxhcmH+R1
IEP1ESiLuSVs7R6Nd8/4DgSNvo4fUUltOjRT2tyiFALol3yI60uoeJOniUhUyYN4O7oB1Wd6qJN5
tmcKmhhW5ipOr5jsXXbKo7bLL1uVDQfkcdlWzMh3H7J8a9Oi2Xw+Fy2V3W1PkO+/WolNUQdRRMHv
wqgZiZ54cXG46JhtP0DtTz6lXQ7tqAAzvz+qfHB3TVXPKIZm+lVdtbXu6wNxHQcJUcqYnKGG3bjd
rVkHCcTZ7npEBxQK6k2vMWp9qPSlRkzuTBmn8FxK3k5yvgFa0owo3RFXn0O6QXTSR0Zcg64nUZIn
hot45RGI+0deI/pzsCNu8FzAcaqgd5bnsxdQ6idL1DWfN7rKZEZ5CBvl02UCYxddZAwZgTNr1s4d
UAqRT/c5qXQDBk5loI93qHJoIAFh+XJfU7BmikQx86lfY7KdBYGosoxSm0TXIW+WrkwccPybFLUD
wgEEue3QA9m6bBJU74E0UV96si4Qn5uViHyjGP4uWqCkj5JW7ywtlOhrP3jPmswfVtEIkwBgH3vs
hwzpzXKK16Q9shgy1mutkJ0t2g4wb7n5xXYFbVckftKp0eddzXh/rJAovNE1YNJDs9TLOa1YnB1E
FqkUkFjj4gtdQQtbDBNHhYokIPstfOJRzSVfUkiFJRuLFHoOQHHA7B7jgbjvcw7XhLphTc5QXiim
R2h0kikp4cIp0pfIzYOKFopUibuVsD6FYzZla21KWFKPD/QRqXGLJnCLuMmOVI5feGXjJT/qNo1T
dRySpef8JiazmB6Qy20l9NcZe67m+WnbVPVQqeGpygfeFIgS2vsAasde+sGdRTg7ItgI4ZD9Srcr
g2p2tyimNZ1QFyovBztsQ5GCpTkUbcvbe9cZcUDN0RX1TmoG8zr79puv5HZKe4MsXrXIGyQYM1Q3
WMZdM4ezhn3MR0XvU/CH3KGeAfVgOWC9FKDDhe+oBKw/DbYbs+OYptX12Hf9/WRHXx2npZpRY6tr
KxQ2aJf8ou0be0DRUnPSKCd4jyoF8TH3qr/SkpObRC/sKhmQs+yrEblryI97KNwkromd0ulsW6B2
KyBsNe0BZVlRdHGIUUMK9MHgL4a9kEI+hmgpra6akolxHlAYtJWgkIIPOV2MAp07rsC47zfp6u8S
aW+LujdqPjjsyQBZvHa3OORx9tdCm0PdwL3AI8g7HDoobAr9aTl1g3ps6ip+AvC2nMDZyc/6KG9P
6ZA2H0kTOcjRhfoSde2DaUAEqxC3ndJENl8hx/SQy6MI6FcaSXc5oYzyUki3NFlZAxu9lEOCTlcR
AO56mUvEuvRDg6jkcg5x/U0rmj5pWcVfdEzD9YzE7YEPtr+gQIwfgb0nKFCRbxBB0uZ/2DuT5biR
LGu/S+9RhskxLHrRgZhJBkdRpDYwUkxhBhyTw4Gn/z9IWVmpzO5Mq39dZWVlVpmighHhcPd77znf
MdsbDzwq11b2xnUNul/dYq2Fsdivh7a2+/dGgQDelV7GHJRecuOdagEGNgJDASCEqUpDr9Cfcity
SrYR4EVZLm5K2dvvaZoOxcbGR1Rv8tJPg6jg743ofrEm0lliDPNG298OKTrOjqtWkZwr2QyfJUVb
GhXSccwvnLsTIA7cUOoI7dHbDjI3jlkr7E+rbGBvQUYZN9lsyFshdP4+4oPkdKDw3DdjjBiqiYVz
zeSuw/KEpmTTJdxornU/yvfCHnQW9XQZFRSCUn8dhplnhWeSMm2UNDE/FEMrtWEgp3Z1rjB/tUDZ
4N7qhbs8qtFfMElDyKn8dLhy8cNRynIbGbZl3BpiZ7QVkl9zUeJ56Mvy1ZdKR0Xv9NvSNFrzMk6+
9chwLQgRBXGF23jDlJaHiTvVmc2vnna6TdOcmxywYQAWoGQvDu42IxrBjUAnqEwhd51UGAwQpLCI
Ijet0twt1D5RHpOUqojygjtat1urWBXFc5vZXKkdiBgvNYii4tZurKnfUlTEUIBYvM0io84ak3I+
GKad1+6tNzoY2AqrzZy3EtWoUUfKCHQe75mXFdq8KfBLNmFEsQ0JZjMuadVDjuK8FfM2ZXwVlJsR
Mbc7b2s1x1VxNQeg6syoH3VoQapTNIcwY6LyBvHRjbLNXpKkcJtkO/GoMEXBjOPU3UbptvGGfcJV
rT6N6WgAxGt7rcQuRf5UYY1rGbU9xqbN6OUg0UkN9babXcPM7/JRFnwProFaCuYsNJqJ4Y3uePu/
VEbom3yOfY4nL5SpFi+Cblv6+KNXa8h13jAAFaIzaluxllfECqyTe+QC6xiE53DxP6DlmRpiUQVl
qjm1Vh9mr6OcUgOwYUCfC6xsEecTcNaO7Xh4HlP6CcH1wH1SX0xwJrMbjUk/tgWALtPm2+LEy5v8
3QnGWlX4tYdxrq/wrNvGsskaRBZ9hObFqeJHZwCFCAYVnSrMMHMc27lBhpQNXHEoHZJ2L2WQsx8b
oBMLREg3Nloubu4yZMcE+8odKnAP2eBX8yxpwioaqVmEomosJ3eX1NrNyp2cENzAwOrqJrheuPkF
u9govZghmIpDOYIxakN358+L4x4Y+1XPMhjLTwbimmFjN2TPbNyRZ2eH2KT6MOuCSxbid2yku8br
QSKrDpmK3iwgHe/xC43zd5H9OcwSdScQxx5pA2fXEJedqLC98Sa35rnaSadCq6VC5sDSKB/zUE/+
qeUG52+cWs7uRtdTUR9Wjnk06EBONd4cVXzIxcRoGXdgoDce5+i4HZwFhNMKNeN+YJQ7LqAUiHEu
hTh0njtU27gK9LuxxHrG/5xMrfUQFFkhtlNW1187iHGwhHJFZVAvBiw4s8utdMdtouuPYyoK9ZEY
em24gLW262gp0mSPTUvFxr4arQBtjt1iE49NF0iXO5v90eob/xXgk2v1kR/boGHoJ2aCAtWf+0sV
eOa4tU0xDi8oH1BNbDqJyC5C0tEq7keWjayI3tYlofCGHdVyDb/RzNv0ZnJAP/qFV54NWFIo2UeB
twJpnaxQbtgzYKegFiETKWNID9gW+GJ8nRgbB2ndsZVlm0cj/bL3Bb0CayMO70fDbHifiwRbKfXd
zJe9dcM4CHc50opfDLRL9A5zmVwbbMP9F2rLKb338wqkUY+MKTtyg/HOneuL7J0t0pkPjnLzh2Zy
4htUkslH0ll88sG0aNRqKwaqWJZMb2RmTp8CLca7qQMGdJG42BgO+1XDbupDFdWFCB8suof+NsyB
+1r0LLLthDTm8+S42AhF0bvH2oWp3U6deARz0OwHuzZfvK4HA+wjQ0y7ckGg3y/zBsfRfMFSCXIS
x7TC01XW6OPDTIXqlHgd4rS+BnC6SeJJ8+uGkFSnjmI4kkBb7D0DIsaspoOvcJsoR7H1Gtgd4KZI
H3Whk6ywlqSe+xtnlON1Yluw4U2RSH+PDkI+TdofEB0PNe8SMYD/xe1ScAQV9+/b1lgvvH3gBuBb
jHnOMMjHIWqUAl/vlgM9R3hFt+RuqWgAwL6RULULhb5u60D42S2t5mcSgZoO1UiFi9iR36Y+rXd2
3OtoGsT86rNbqCs91J3clq0KHnrRDSMvJ0CEGUh6zk5lNzdOGdtXQVoWPiqheK42HRDWK2hs9vtM
RgRcc9nfIdXLoTYE9hummLFmzOCHc5SB7O8if3IxV4/TnPebsguGeDemWVCy/3bw73LLnsV+8Cbx
bMSp1BcaVwXwQRe2x6aUlfWK8z6ZNzAEuwvcxN7c+ZOYqQlCG1NDG5ui2lVWnj6BWuumiHOTWx3X
823qdG2wfm5gC52JLjQMo/gSlJXz0iKySDZqLF/BUDUv3QCunTgoWo8IKtFJJYolX3aviTEBaih6
bUQGN4+bbsTd09N2+VIno3Hq8pXi1mWFfzuMQ3MeRIvVo/OLa9oC/tGIzeCZhnHmswwS713ai7PT
rtk/qG62T0XfAJLNVTCttzV4GiKs6fD4DDCPvZPW3nYJDS5OVQaqqwZVUD5gls22Hb2tbcdSd6PW
EeOO64t1Vc9NijRwsl7SeNYvYTxYG9mPJs5JUeyqoIy/oSo2t65wh08B1/2D5cbWe4MA/cXkRwRA
YD44FP8vWG6CG82M/yDVwFMXjG/ok4c7OcLU2gRDY1o8B8tdmBgFNxrLrQ6cB0DoxqB3tmA+r2ii
GddTa3efwTta20BTqLSkrCwbnVrNM0B69zFPHbeKXJr6Jylri0kYQkus9V/nkeZ/tysk7aDunQOq
qNSWETgmphcK2qaSD53bN664HfK0ZZfvg2CVJnUt9mc0AnrOK8Bsknljc+vOKGnmw2Rj1bC3TmPq
IT2ZY1rlC7g83D+fYlz74quoCU845k1AJkAUu505rHxm4U4dm1eBmIWRFvKIPLQyz9yiu7MWro2B
ORNNUXidCUBz1jQxN56txd516yn44tUgf4dNK4tSl+xjIjXFlnseMoWtMXtJgp4F2IdCjcw1HlHV
jBWahwYVuytQgqay+cVsjRlwBvNMdHq7Xk5zkTKwzBK4k+AD41VDzhpsmYIkebKY7b1ygoESJnO0
13XPTUCURb5lDhtQ9+EYynR+yfOmH5ttP5G+bO1M6Yx9+z4Wi7LmDX+LzOZoalyuZJtFpuwMgIop
iiGGGfP6TlwvMcPykCZa+e3nEfKELTZZHBT8O6TwvqevjKGnXr7K5z4uvUibYeCr/d9M5372hzD7
wz8dYpVlxolKD93Dz7O52qTmyLUMv5o5JpJfh942DDCmT51TJYg9p0DVVWRWbmcDc4DohVClZIzS
R4NTa/9T/n3O9de/18/DZX4tnzE9btWQ8Ssi8D+CkDIx40xKMv+jaOQ6Z6l+6D6qIixZiEbDtOxv
5pQ/j+TXV8TFzaexWoeZ+K6kgN+rEugZBoOJXeKX6scrqh+iGkfUHZP53k9d8J6DMrWB4yPLmVX+
+Cr+Q0X+GyoyvRQW3W+mlz/h7xGiNt3bx2853CsA4sfP/EpyoO0F/94JvueYwUwIWOO/YpEtE14y
jkkWNmsJCSuj538GXFn/QGnkoGJgnIUY5Xc0Bwc0BEgB8qJ8lGc+f8m/Q3P47hr73fjbxAIerFGF
uGWBR/Cw/byyzCqVJqJ244pDu83DPRSJYB5fOhW6dXfOzcpnzFCAjUxBe/bYtMW1E5YVQ9MKg7s/
AIWdXZmc1+tj4dzUBg8z7SiuoomZcwMEhdIfxiIfdHwogkxk2bVIJsW1aeGfxuMRSSWv9YmqYWqX
ZAPdcdTptaUqLgAQ7QLf2KSBMUU00+iknXHXO4wznKnMoIjGsYJDWner+dMb6Og9YmXDUL0L3GTy
74NUj2l4m2XDbuIGTLxIFTDijsRYM2UC74h3buPPsHFwfDRtIH88tv95av7mqbHxhbLO/+/H5kIy
3CsTgZ+4KT9+6NfnBphJIBgjkKplrSi4lRz+63Pjk/vnmTZjUd9bNXlrosQ/nxtYeEzI0TB5ZJnw
iNi/UVDWfHtkHqstzwzWa7v4d56bn48AQd3AEe0LB6+Z4FH8o97HUl6rTDNpTvTdkPYWdSJuHaCt
FzxIwd9I/9ZT7neP6PfXQo+1Pqohvq4/HjeqN+lUBFZ98rniXhY1WxdSacLnmU/gum2XcPe7r+Lu
x9/8ewDf+sj/4fUwzmFV5cSx/4xF6AzILzIweb2KXh+6UkgMm1wv1mXQrnPCEe85O4pLCy9VZj/9
9Yv/fNJ9/2CFieaHHQUH/598kzCZet2g/T4RFDF8VGXFiKikqrqerUU/6HgJn2Pb/Lu3/L98xIJP
C7kjvBQ8KSyb35+vQz/kHVtNdeoqS98VpPB8cK3IFirFTt8l5vxvv+BKAERjySuGJiCf9Rf6ncYy
XwUfNooZsnTi5soPJKle6RByi3cM2GbKe/3rj9X60+fqw38kEI/MRD5cO/jDDWKGG7ck8Sq/aHRb
bEYv7u3bZWlNRdmLhTqiCWBROdXuqna0Hlol6ucaf9gUpV6x1Ot81n8YZtsemTKIkbmyTHsAW6F+
me3gb1YBEuY/LkJfgBTg2Xf5NnnY//D71hWG/LwaxqPwGfk8GZUt4qs+KaEQJ+zUW2RU1nRmND2X
62BRQIqkhHwwKOmO6Lg875z12LMr+tdvCUoHb5N6K+0FKASubvQFF7Q0VXpG61Ui3e6Udals+vzM
G8RibUe7BxFmdBkyl9legr0U2rpQ9xndbvRNwFwMwR6swdN3cUae0mbpVCPeA2rwGZPSotUOGa2d
X3WO0Hceu4S3RTlZhMfcVMbnvExDJKZr7+3UxTlGaGrC2QACCWLOsn5hleqMsLQsy/XN4IbKvdf1
PF3XZloyhRO0Bjg0XXvzfSPo5ornVKte3xkToK+waBEDwD6Wr2Nuy9elM52Th/GDTEGl5GtQOerO
hP5VRWG7sH1p2prw8TrxxphXPzRdSWRMpWL56qSDfjBaw3oSwxhssyUTbyAqbMK85lC/epS3IzxD
C8lOHwv9MLod75TkSsw1Zc8LogmLn22a2912DCbxVo58jsGi+Nw613oaQ760JWjDZ05/8eYRuPmQ
JX24Y3YunP3cZEMQhdpIoZVh53n4sVZTMizHKCVkZrzJCt1/lHkDAtMVvFl7xsR+6CeYE9Tp1FLn
0I+z6oSdoK0GijeYiLsBedHnlKnBcyDZT7cDzkG9q2aXdQLV131r+kC+pgnNsaStwutw7sJnSU4X
rMk6Y2WgBDcilyn7VUfFjElNNvoOKLectspDq05PuJevWud4dZKmWLCVgEZJNsyxHVriOUoYREu8
14kmxCZImu74/fN39QBZeQxcWuU+PbDASPuoBUBy+f5n6KUBnpvNnH1jSY8G7/U+9clWmZIw3DOm
YwGn6+Ph4f2TR9QycXxFD82UkeonlIOtDsIHx/StDmQClQa9oDIw88vQer0Um6DCa/Qovdqk7xI3
OlZ75l7zJnYMfqAuM8s8TdbgK423zKjTc89M3zjMJnCBbQtBI36g0hflJmUAKjd1io//2sZk8IpN
Z/pQjONVNOX9kt1Ns2FPn3s+/vTQ17U69DZ8g81iFg1QPcWcz0Tyj+Fa8Dn3T9KJU6xWM9V/Hc44
48k/S1t9wv3l7umZOxeBejCCpHck1lCT39foJw+LXJRKIjY9rJcXFwFIRLFkvfSm3W4lLunNMGvr
1vDS4WFKW5IFh1iJLwOOHpf11U+Ax8JMXyn0lEc3aBKSME27YW7ZLJcAausHZbl1ARTrn6EUehdp
1mHMaMWdry1YkHzh2qBpu6ApONRyGT5CEhqnLRPmJNuyuMOzG2Mo3zK+Ql5q+X787NQYiLeW4X7i
Dm1EQFXeagu5RE5EpHtsMTgp/qDDomM+wZKaC9F/pBb/Z8O+rB845ljLdlyn2dEzYk7pBQrs3A/y
VVhD+FzNKYMVPwkqeJBK6YdFp/HzSmO8SNeSr3O/VvlAC950EyTPufDYMBu7eMqZz3zOyT5Y8L8I
0BcmLYkMxfApkCHD0TAkOIhjtHny6NctWV5vsWO4yd5yqkCcBWV5+HnppfWl6gxjOS1UrcHJoY/m
TJElCQx0aMAXZ892nPclUcLbMbc6/0tS0vV5esK/9+Snafv/IyvBNe4/ojsufAbf00k4o6G2DtOB
n/QltV3fagbH4x7zDNyan4Um7my3zL9LV/wqNCHt031HjcOfl5xY3SfcxXb8HgZT1mHQlXGzX4Im
KzcEhIwuDefCuK7KbOSjq2K5WRATv8x+QASFWwe3fuqY25yn6oCED27nTDP3FZM8dxE5iODamTIj
KizF14o5udtlkOnZLLCzd5cu6OfT7OTBBT1v+Nwxn6cNVXr9h1nm4bWIsaNDNF9YNO3ISukTM9ji
YlmX0gjyd5ukjXWB98Ne2nrYsjY5HPpnhfLj4A1peN1PfDVRCWSDHvYIC3jjE5e6yaTLP0iLmiWo
nSS89kqJIjmxC/Z7pvHHOVXsg0okfX9AXRhcg6yBIIUit9zkHCbkw/gBwGWHl/fE1JYHf+YcJww6
Ozjx4r4tc86G/30L9ImJ7HaYoNalP5llegfljxY6Izz3ehpHkywSsahNNxj9R+0gMdlYTsfJby+t
ePNLzsee7sm0rURWdltM3CVRKcgauTHMlCiHH7+WBYSsPLRpzk0C9CrHl4+O86otu+5IHKu+GxR3
X5Cp4c5ayno+25Pt1cgBocDqG5yoZHyZXdi8TnYr01tbKH7rrJK8V8irvGTdkbj74DKf6TktPHyd
hNqAei3oIwamwjedaNc7jwXKs4hB+vwYG4149VKLjXXuCGiZZKeRX/+v0iJ3gQDIvsjgumwM8yzH
1PgGgyRE0DWFGiZwyS0nM/zw2dYTy4JCnZO8DQfriZ46x1PSaRJPO7QzC79Jtn6i9HcRqoqZY32U
geDA7NiqHokJC67zHOXjMlasuBKxzwV/NlXDYC8mAinRy1WdEIjYfLaMmQY1nxNXy0ealcb4qDz8
gDLKpjRJgwdSNkOApIVEXEQDIWnnbD8XmZFYaGm4LScHgFYChSvXjdIE6JEh6SuiuKyyLS4zxv4A
rw/MirmD+HZqnguGLhdmjwS+GSlIOaSXRKGI8FzmiyR5N20fmoCdpVCpARA3zM4GEhpUoClHD/Sb
Y2KTgzZr0MHlOH0P2vTItWNEZvohcoI+jrAm3CcBW7rTJePeMhOLFr7FHEXr9tTg5QbGU1oPNWpr
gnXZJDbM4jKc3NxIBq8qvuGZFvtANfExXBriG4ZWIZZp+iliV/hWE7tklPNtqN3pxLrmYjC25m04
SPNWVKRXKLOKvH6ujgR14itA/PCoGcvucw7Rbd6mKBQwb6FZdG+0Pdb3fNucy7Uuz5x8FUm6hcH4
0BmioPJ2SVjejAW6KYeP6tacZfJJGt5I7qrtXBpV5U3kJCYXSN0eyrDEOKsYDlkP3PyYPTFO+Sa8
WJwdRoJZxqwrzBGc1IyI4uBo5MsvovX4Qly6ysAGBaJSPE1miYFxNhTh1ZzA/WYe1bqDpGtoL+cV
u+GQN1djaxsn9GqtvOmLkkVapew2mdexIhcV893Hukz7u7mA4xgprt3bvy6j1qrjp9KYZhkFh6Cx
ABQAs/nPZduCojrkxJNHKb5f+hUjh023Xnz/+nX+VP0EUFZpVKAgIzeTwu3n10GMPYx5M8hjScQE
WUS+bz21xODQmccecuWt8pHz9+3wr1/3T6U/r4vcV+BgYgJBpfjz61KSl07eaHnUeem9DQaAnKrX
pd5PwCK7XVPV84PnpezFrVpvuX/96j8bD6n9+U8ILBXvnccv8cd2P4k2dE8QgR2hj1CAoIS0nwA/
Nle537PbD4nkf03ZUZasN2+wYGzu33+F/3Ts/qZjZ9Gs/d2X9ac+9/+AzGtqTGr/4hX/+JHf2tz0
sl38aMwoYJPhHP2tXWdZxFpYrmeK1eMY0sz+rV3n+GvQnwkFjPN9/Tf8DjimhvS//8sBZozPCCWG
g44SN+K/062z7T8sLaZPPLYWTSXb5Pf5k8uyahm56sKbAI5IvEScd9NQlTWhm15jXjVSBRD88tYf
lvFQQNSozM+UR4zOilpW/ZNducNC5CQVk70jmauTE6HeCh5g8Jh5SAo88JB5nVljJCeNRtCFQlmh
ywlnsrOnyUDpgV+3UieEOlXPBrcwQh/kTV3OXJOVymDwh4GsuaTl+kwShDLJP/Lmm9mN46fcaSUW
IO+FWkIdpkb5KwgJWJHI5XVecQ2vcg3KW4jCfkq9DAJ4xjlvEGg28cjAOQt3FEoUHmW30GTwSkrP
BZ3VmylttDX10KsbyKY84nY6gFHv1Lg2v9jmy0OtVXnQCkDeVoRNdvKqpPUvpPCpPOpnMzvgzmC2
7hGRdRi6Qo1cjqExpZVbHGXcTXuSkHxuikbNX4xyIybwXMWKK1Fcvw7TbD1MwIbVoSF7d5v2PXj7
BGkucQDJvGz6ouq2uWjVC9yH+TleiHmOuqSV+kR5olddkOCNouka7Rd4ti3oIqukmPQ6RMaF2nmJ
bK1Nb3XXE/yl1SKE4wt8GFsH+VLiRCPMfyarW1/bw0QYb5a77bBP+w7LlmKpb4HRzeZ96xU7G257
dXCGMo68RmiU52tEW9bnuUEoB0aRDbjdrtmaI8Nd6anqiA0+3SKbHYO9PU0TUwgOT+aWKtnPOHr4
oBMpRUQy1vSNLoX5tmBw3heCp5Ewxqzb4emf3yqGMvY+7CpxoHsnHy3yWq8AQ5UvDRbATWwqa4qk
kQzQzBi7bO3OvwVEQcfFTuMdunboO0x5LRaNpS21S5Ky3c8q0bvU78JbLVpMGHE3RiPD6jOdKU1G
pVMVMLccLpsiHUlwyI3mhBPbPg0VDiDI5fEXngb8JfCWwve4UhYZJD0huYdkaO2nmArnNHWVv0dZ
6lMc1nH/iBjlqzkJY6vmYNnCtUVqwhOQnRofcRjWFK3CKPEC67rySvdcpCJ4xYNsH7iLeaTB9cx2
tkLZdPyA+jvbPm6fcF11lzYwl/dyqOItlJn5ecxkdYwXXJORYRDEvpEGsgwljf52bnR9aQWAps3Q
5DnxkCqLI4HseGuRdvnJS9phMxkhDS7kbJ+HdrUIMRsrHwpX2lG/YFhBZH0YGmyhnR+7ZA64hXkv
0naMZmyg4Z4oRxuSKGdYfPVdzjeKQd6SCU+2rmeWv9RWMZ/aEMSwXk3CilqNSOXha25m7hYgzhQJ
xNzHlQGF2td+09P8GQqJiOoiCfU2VLbfFVt0IXyPgC3bVI7e3dQj8udlgZCMc/efU/HHOfa3p6L4
yzHW/4AQrPu3/udjcf2ZX49FEnGxjkJaD4HmfD/8fjsWQ/cfngXV14OQCPaa2Nx/HYvePwQ/AmqV
zjc8w3X29c9j0WHAZfGnATmR+LTS9/+Z/f7rZIfY+P8z/gjg+M8XWpib/BefvE+iuvgz1Rn8n82y
Ht2TKAP8YwLHfFcP6rDA2zyXSSuOZIzAum6maf7AmOlfi8JF5MztdXpomhEGBLXdW+mXyIuZL18W
uCNPHg9Wwonggd/vXf+Slqp/mAlLf6p6gQOSy/2pSjzrSyNj2EK5n5+JvdrBl27fCTPJj9oIKI+y
fNLoNEe5fAWTRissTnCNxrqwH7HUF2e0VPVV7DvlYXSoVpC53TTCziICQOl75FyRLbqepzqr6D5U
hudsbSPxz6CRsAzGpb5tZFAeZBmE13OfrGnhnrbvtTGGuFIL88aaM6xI0F/orDVOu7d9ThaLoNcX
i6DXi2UUdxZl1k1sW0/oLput5SEKrFtk7RsTduo3Z6ZfOVUz2USWqu2oq7oBZ7dF9GGOUR/MNtLD
bu0FidKUHxNnND0w4HptRvOBpL/iU+vmHkTXkmhOWen8iCkYRJM7YZrwZysaLHv83ARZjDotne4H
KvSv4TzNLyiCKUmxox6x93QXz8n1vfD4cMDxZHvsGuMVKuj2vXJGTbJlQkaeKhVNp4K3kWhyYYu6
hKU2YVAs3PHDCJ1N1ok5ckJ5BSn/5EJk242wIYGNNXT6RHxTFbI6GYFxQkhYbNFxkTOkuvbQMkz6
lqDnRHM7ZFid3OkAUS0+2bDT7wBYL5xuRl4QP9nHxs5Z8vFKunP+nMxZ+Oq3HoRakGlYKsjbkegE
nsLYzW4W0zNvpt5EHz7ikfkMsLO/ziklH93GlQckbna4mQA4HoUu/ZxOiePcL7Of3SSJu+xn38ci
Y9AjeQCYbnGQDTTOs95Rq5fYvAs71kqTDGtm4OKWX0cYD5eYNIoj5lnnyiPn9FBJD/F44GcvNHms
S51IcY8QbznqdEYsbijnyp7ECvRpkltaPP1TvpDLiKe9PFXGeJJ1vBpdahFcaBPZr3VoeTdt4hYn
KILymOclYuAK48d+clNxW8rpyk4nl+XYdkfDHJBZJsNbOqJSo0FRWDtbxv4bsxOKbF2dklnSpJwr
cWra2N3/GDP6tf3suMXXeXJkEhmJa7/6Qf3UKGd57ns5IyGuzfuGEVqNlg/wFFjRtbuLFO6SKirW
aILv9IbtMb/zk6KlJnWc8CvqsPRQK34oWbLyU5DRklCMDXY0qaurPOFLnByH6+OIZSmAXvboO/2A
aB6g9mYorKehqU+cYN65QblYAzmJABtUNbSkvLiHHlw+iLg8evM0nL14qU+IBhG4yZFhJpvl69CE
2ckHVLXHQtFu0apgx6l1/iB70/1lwZIQOUWeRkuK6RmlePECdUB/8mtp3Eu7aiK+UB8KVlpgL0UW
fWd0lL2l1161HVrciPmKGPLqEPf4E6ljaQ6W9woByotByAecTse6z02QcTVE4D4qJ1NdaIh2Xx1G
DBtStLa4mfwDLg69U6U1Gly+nOBlIJFEwgZYygz94NxAkZqT26VvioOhB/AK8yz8qFPaW8V5YJ6I
Ut6N9dJTQjQjI7kwVJ+SZSaQryxCVL7cjdnmevrN5VgtVw0q45u5joHuWcZLTrhosEkSbkNZGfob
dgDCtrrai0oj+4z1yiQ0G/kt98p2w9SueS8hmF3FTRreC0Tsp74XhG/jMx3us8EoACLUkaD+efPw
2x9ySj36Ql41RBKD0kUFJH4HcbXQ/A5Kb4djN3wOOTUuC0b9z6SyZdfVor6E8HmPnIhLhIBYXfrE
ZVqipvy6zz1garMRXldMFu+GPG5vcnNq0RFnJV6xSpLA2zNhCDGhLHYqd6Jvnc/FVNlHb+BddnHQ
7FOd27+QLjLeTOQ9vLlOux4uDGleUhrxn2DAqnJDQle4d/IwOWCMwegwJ2iOrDi9syyilPAXiY1K
Wv1ojnz0dSqW7TwPctdrO7gKVvHkVpdNeuv4+cRC40IeGq7AoW2Oy2FmXHmocWKdinCRn8oRKIIl
8x2I2uWuUI67k4oZHURoc0Gsb9TuRiR677WNulgqsc+hlRRfUNsWW7rMwUZZHLcZj/gV42x5BBYD
Ypehb/haeF62rerJfCljMgbZmdJTPNjb2fbE3TLmxlcJxOYsYZzv8fH1t1ZWlyfhGtDgGLPdl/MU
fEqmIKaJ2ZqPqcowgyg/JtQauydhqj5jhrl9r1HXfzWXke1/7IYF1bd2acwiUNnSecb03htXojZt
vBU0uomIxlcAf3djQXKgJ0iM6v1aPXD253nyNAouIsyycbBGtRMO923Slscm5ZHeaOmTbLr0HXYQ
Pw7ab7BBi5NaQ1BB7RvXGW5S3Lhk5Kq6OA5ifMUTxJj2e45qACv4vRi8V4y1byZZqz6ZqzD+H2oL
lTesScnrEczarRGttL2f7DW0Vaa+/6RkYT8X+VR/XYfxn8l/f0Vq6hH46mUzde5Z/giDlW3fquFA
RY07+4arFjJwnDEFGbKZ3QwuZp8svdbI/9DH6zG4a4d29l56L/42MnAIqNkmvjhAETZBjDjeo7gx
D+Ay5XJAnNfcZLI1mlfJBsrdK1SAD+Ni3xaQzM9ojzo0vrmN+9Yprqxkrs9jl/mvYhbtF9OPk/wu
1ml55afC6p5wfKTxoVyKkgYBflD8PvSlRf6BTq43Pok21oLkRYjYQCYwPp9aP3O2tWHOByYZ9V55
/WcS5Sba2km5BctOnzpxPyM6nY5eJkHwItggkbnW+xAAW4TF95x17vWIHoXGHeOLTYHd/BnXl3Hk
LvKpXtJyl6Lzolkcwtw0sgRiRGmR3m7NF2rZ9tLxbZ6XgWotzaa3lbR47kLP2PSuMR6sWq+ByOt1
i8SBESqu011l2amI9wC7QA438XAMVv940QbZocflGc2xe18taU9b3EhOiws/GvBDfO4qOzsPJmwE
qyTNiunbNVmGWJgTv/0yOl4Z4VuZD1mrMrwdKBSgMFBcZ2Wzm2JXajIjCg6yWOL55ms+jrRWGK7b
1YEMI/ObOyJFj2QhcQ7T6XGsD+SM3v9j70y25ES2LPor9QPkoseYOuBd9J0U0oSlLuhbo//62rgy
3wq54inq1fhNtDKlCMcBwzC795x9xEep9qUjv/Wmg/DkKWxw03W0e/IEdup/S5v/l1ReC8nTn0qb
3hditnBAJr9UN3/+1j/VTUqYyMNMdmVkE62btX9t49Ao/UUFU11h82KNamPz948YEeWvBh1KAOii
QHMS7v2zjSPEzeADHaH+rH3+R8G8ZwkxqwTR1mhIUJ43yADW11LuazUZL7qqXju61+VokM80YrKh
gANM2cuccbgjInQ+phPzY6CqWcdSyRyeaPAwLUu3bD6+unp/bzJfywfPpWbrtzGJHFtl8ipr7FUJ
+vrbEJhYZ27cDyxpS+06QjyGIsKp8AqToQ3beBhNgq2pxiSbthC0bsAlUqUEveyYHpHl5Xe369Qb
PiPGM5fn2tNiKULbzbYV/tAgP0/bP39j/aytc/rGsPNpPsC4VKkRn33jBNczaNLuGrZ5FPk2hPan
AYmisWV5xqw1IBJJ/YTXD9Y6G9fVnKnGrsDiQ59vqLrvzJ9So71YWz6t+wqjZRHTDHdaKwN6XKXx
bda7R6KsmHfov7gfZNxcQHOnh5pIxb5KWjrkuz+f1VkPiZNCCk0HEpUsY4Mghl9PClkz3ki6y9cI
Nt0PVSRoqZgZa6RNXdK/ZmvtPtShlj//+bDrWHvVImNipBkFftHVGYv8sX6tV8pGfPSRWcuovC4F
ilFY1f01aDDo32H84c9HOmtWnY5EgQSVKh4WBOxn46ymNLo0VDevRa2aXwgrYM8cdmLWN1kdB2oD
Rtkz1FlUHoifsXhv0JyDGzlLXdUt3UTDaTM7nB3ecYwERwYsmHXmJvSqt75kmAXyHQB1GeAtrDaz
yq3fjXlz2kVXzg/MybDv3dm8nGzsxZ4xpnBDUthdT/AodBJtxTz/qOmD+oh+C4jlwH3avWXYS//z
dfBvaz/nQdRcPrCITBsA/ShBUWv69Uapdm+VlhUqV1ofFl8SPHkIDpWsY/FJ3aKMjmOcZF+R20Bx
WhqwwviFEo+1svPSkX5beXMcObi70uFHAoz2+2Cxbjr++RZDmzwfTtS/GEQU0JhbeTrpK70eTnbL
RhKytHFFWb4OXeF3brzs1qQFd9sNfQ8Kt1HvhmK2evL6YrZKWkn1v613+VqvzfKmuK/JlZw2Tj5G
H8e0qA6UqbtNTdX7yV7rviGsXK8/FYMxYlMYDlNZXo9rtbhZ68ZRpFFCxkxMOVkf4mIPqSW/19Po
lvWWMbHPcppr3BOP3akoba/1aS2ZdeYGs1+WjTqK9DJfa9k0KcxjvNa3l1Ope1RjDHI8XQllk7UY
Pq51cW2tkC/p9K2WTffQA+pdi0idQ8xr01N30fXHJiaBcxc6CkV3diuojU6l+KRslM/9Wp+vITsc
IFHXB61x8+/JUNs892tNH7Uq5f1hrfS3a82flWKNUVB3b0CRTAF2uGarndoEOVVDUEAjMQTesHYS
CmnQU6jdG6oCtBkAKnd7XjX66IFTp6XWOfnzVKjxhd669YOF2X3Xu6miU/Yuli/CrtqAak26bIdM
RFsFv94XqB3jC3BFmiCgEGmIlKfmyLT2SYy1YzKfmift2kchDrzYI0mGi3Zqs9BgoeWSntovTjhi
/zo1Zcy1P2OcWjUtTZtoBZXejWsnJzk1ddJTg8c4NXsmpHKXyJuXPASv2nRFsYHzAkbnexzGur58
kqMyrb5kt2Uqr77pc5F2Rgsmoe9r9brLOmiF+N6bZQeYsQsh3CXIElI9rx5UBBWHdDZolvfcgxDW
i4ryBuqCIO8hDHkfkmg+NgFJZpHqtXmnhTdxg7Oh2mezgyxinnK3u7RlZzCixpCd7uj1vAu3thKn
4Q37RsOOPGwrrK41I5PFFoVm627w82HHCSbAJ6QOu5qL1TCkkwTGMqQSGrtkClLacBA+y5BVwZY9
S7F4YkGi55U65T6viFexwSDnSCKXUqAuV1EiXpR+cBLVVyu9A+snenFt0XYIj6XhdI6VeuUkm2Xe
S/prLRycKHYAZ8sB+avbyhIdT24X8x7pcVF7lo632HNYVOe7ltgMxeO26h+VukCZBGkio8uUFapy
gwJVQVjVleVH5LRucTBat8uDLO7s+6XvDLBduPS1i3iMJSHsTkwPcxe2Q10+8DI2jpgm9Wzb13yD
oOryaAmENi2UU1LkuleFgMwXKDwqLcxHrT+i2LZyPwqNqPcdGKv0CU/yg5JU1eUH/lWX+hVfoKBX
Q2TOQaNts8cNiLYULGJj+EmVhP7ShxmG27GtXRJGxtT0DLDQCx7nFLMVshZIhnUIm8yJXacONGIR
q0OcaGMUoD2N6evwc5u1zlwyfCJwuRPKv2UDCkX53GIFnmHZ8xzp19pCmmKyEYOpGI9zPur9tV27
VKNLLLNXWJ14JUXYIvkFFz6HsSXuRSs/AVlBv9sQgTFt5WgtyYXWRd2jidPyizWFiLeExuAFfQ9B
M5D2QkMY9sGq7zKI2vJwnQYJcSef8nFkZZFG6fCAI3T8WrexAXRljEIk8Bb6mFKEfI6VVwTenIT2
YG0M8+4k2tc64CUotsjUoZY9I1wlXCFN9i10ICr3ToRL4aRSK9VmHZxp2kgEfhKRzzSbaMPVZu1w
x2PJF6uguWkXvMHcDxQrGd0Fs2TrC82d6F1KN9Rv0xZe370uStc8TGaKfrybunXxSb321sqQnwcV
xaPxUFULkrdJL7oF5JyznnyLR2BkfuJ74VlHTVxyFn1DyRHtIxpvz80GHp06pzBwV5IGA4+pZ1Xw
U/+t6V0Z3zSaOWOjNupY5XaP7dRfFYjb5SZR+wYCkUp+bDAPjb5OGjxM6D81JhD4K+s6uSsL3C+G
e4TBnIgNgSoZ4wKu1ZexBC+ymdp0vje6SZUXSDtxH1Q1ZOAHwdsCjbWqXTdu1HwyETY1a2hHoh9R
+Lr9BQGO2OHn1mkQYIN+3tU6l5VNcDN/y/LMup16CTGiIf81+zgiAJB7SEzFy0zsJXMI29XYZx8g
qCrCuUR3SEjmR0UNi20x1lEDgItpbm7H+D6Bp3oB7ia1fEtvdUj2uWXyOop19KoEhUZBrpc8JosS
Gu7BLCut+VEwIc9HoTGkAhh6jJHUwhG1heYyBLxkxuZCa3vd9kI37wbetMagsvRu0s+tC6BUmVmm
Hxe3a7XvADNnSUy05gzw+HQ+aiq0FbM4whs+1NwWin54wQlmGobuapodOCWDbDbCkXuzwC+9X8YV
nwrqSi60jrKquirtybxUOlggQdyUxXARkSwUe8KSRfzISgT5LS4IGKpOIodNFssRrcc4iIa3wNw8
0GXTkmetom42bMD8ZfNT3UFp48OosVMlxoJ/VMJ6/EpvXxlIc5E2/QF4zXdUbcJl16L7T4JkWSUb
id6lxu1Ehce6Lux6ZYDVg2pfmVoM2xRt8CiDMcbJEIwCIwOwIge1oZAyD7TJmFp/yEH97XBkMPoz
c4ocfw7hm3jUNezmI1QG7TGN6WXzOCSrJSIq5G3p0tLe9nrtkmdRxDZ5aP2naG4tRUdqshbu9RLt
yQg12QTimIvhvgkl4uU5YkQHdWJwN9k4oMFIjC6rLp22jo1beHe5fSA9zOW8pkmJrrJWWYW7EnIQ
tf2i765yWn1sI0kI2cpYZLE/Tqp6mBuT5362ASOjDImdq9Oq9L8isXfa4Q4d51fr999EYgSslj++
dcm3vnvdEf/5a3+XUvB1rlIvAMQ6sCjs0HSk//F1Gn85lEFVQNw/TZ/sSF6VUtAH6uhn/ml7/9MR
x9dJM9y2BK/lk8DsPyqlmCdj2av9q8nWlW0rjjMmFEtle/nrhoNVCU37Khn2FdGqvk7wdhAvpetZ
Xfc829lXtNnoSUh/DdhFu16W2nIzTXPGBJXVntqJRzGI7KiQvnU19fnlIFDSOopNNQQLDUAxVigp
Mpe5h+0DMWpBK1aomGfID4wxQm1r5PcshXrXY29/V+Nw9lFmwWYzRRZoDdylSOOYrMAHL9VKjkml
3k8z+TzkLqX0BIVxXemrS+yrrdSqnxN5CRaMyjLCsfZQD+2zhnLSW6zBgJhpKQHpLh/Q7d4TMPl1
aDm8bdXPeUXZLOoAfsFH9ygy3GkxKjW95HyIWAT52TbPtpaS29ay7BpPDiHe13Q3S/gZinNoW3Eg
26BjCcilGViSRl1BSmKaveiZMm1sm0tZiVb6asOH5gOXwMyiJ06By6CKQ5FI6bOSQySj8h2G2qRr
BumPFGG92qdmW28rQpt8u7H518y8G0XfBetvpoiNN4mL0WVBlr+JZi5BnUOAtjptuYuq/M6d8yHI
JYdkRWhdWGaDwWk09KBv+EJGbWc+jskn8h/o3jlro60qX+ay4TVotLAiw5lmTDazMnfz6FuYKxrX
wX10VbqyRpnXnlSBFK0Uki3rFEE+1IAAIHXlI6THDBYpfWUwWMsWvNWyHwWDw2BiZ5Z0DkJTHk+D
JGlmjKFmI/3aYRywILsrBgGQRHXhQmsDK07+AC93NyR8qSjNzAM9V2z8KVgo7ErT0XE7HenTOoo6
fhbB5XUiNfRDldQDZ4hTzw5ttiW8DDdoE2uvsKxrxvPL5MLo0dFobvIx+Yobmnu/8H8pcmc6UErp
j50AdjVU/E7BVZIaLlasw8sVKGvXa2X7fLrfRYQ9Y6DB6CHPX7ZRzJBx3JZb34AB6G2RH1UteuEh
Z1RTFWddw+jEjWtsqvVZQJE1P+Xkh29sAWVN44vw5NGWqrPkuudyIel7nNkJBGPDc0K2b3gciQC7
imnueq4jnx1cIJ7tcIdFz2DCjHl9uhg4srCjKfxonRVfSSjSg5BFzzHXiZvCVFB7eSbD40xb/h76
Ue3p6D4B48wDG8y6JuNI14M2q1S/aE0uqTrwHaJYXgipTLuIutyl0YRkCXeLHmQgjAmbNWD3pujh
+4pRVvKP01hmV0LnQQXrBIl5oCdCdycPVJ4TNR+SuyG2rk+Pl5Euy14l3go5P3LMHgEksFB0FWrB
7TZjNzsimS93E92gAJ4jj2FG+et0b5WC01fC8tLGR8kUwhAoIQ+yy+banEY5GT/Ltqpbd0cDNgvY
GbhbdJK5D2Kt9k4DYB3hPOJ3ibnAWp6ZxlygWoG5uMv+dJu7HuJ11zKMUOl0wZBq4Zc6sZS9FXOq
C0td4MyagkfPYPaCHkYLjFugZS8oCQxEBjw9qsLTXBBf6emlFh7Vti8v2XVO19Zk7cSYflUi2A8K
kU2XYaZnAa2mhH2xquwji+e0QkN5ObOt2jo2g6wkd/5SAfLnLSXTFxAzJF1MDmybWFWYOzfOwc0r
Ex+mjYNnSsP2nE41fHb8ctNg0j6MtgR3XOImmJJC3eM5MUg8ipgUI43JbeTWKU7m7sJev4sNV+wW
rZx3LOL0oDaHwbOQ6HnE8iXe2Gs8RU5d7QFR8Ady+59zk+5OenB6aNm0D6gylEc+O761WoZEa5l3
+pzOOztUxMaihs5rZ2QwNVNNbQV6cVbBfaJ2UFJXNKfr3sleaFhzaWaegNO1tl0r87GbxLe9xn01
S0ojmE2lrwiLKXBtVTuEqN/qNEZ9+IT5ToTNS+Pw1zi9Ah56LEEJ84mp5MlWa9tvQgWdWSqUiKrG
+VBULH8zJcaB3F87aHk3xiii45xMq486l7nmI0wEw5+NlbopJwwlPh6kz0AOybEDBWDagSs0Sbra
0qZfdVwIPi1y1/ISVX+0IgiuUox1ekVFoj8mZNqKjaFSe9gAUTX7YMUr4TpNuts4Mu0Q9ZmWI2pq
5YRMec4IAEBm2coA4UGtEUfTKMc67L/AWay+S3f4ZiZq1W8iY8peRGMoC+UsBQiXx/Q/7uGnVVt2
LZNbA1NuDK9OcTUVqTkoeFR0nDqaCK/csVqwCBnlKK+pswsHCakpi303L53yPIPl9+I+GvLLMHaN
btPisra9Zgb3dm1hGp5JRyxD5b4kA+4YO/bjq6XYG22Zs0Lquq4BNyAAFzlruNF5klLuEopGcF6/
d5KZfu4SvyQZLxejFI99WxkMK546E9O8/+fjrlaVs/WUiQFcsKkUqgPJ6df1FLVufcao1O+18TTZ
8QwaSfa9HJWM3n728uejnXUffp4lZW1UlUROu+LsaMtIEC3y936fzwyQdSXgZkjKyOxVf57XfzcB
72wCVn7Kq3vy2yaAKmrXJt+6/6le/ofSdV98/bWx+vP3/9kNADNa8zeBHP7cDHA//9kNOH+xDafd
p1Lro/avMrD+3g0YAgQSMBdGMU1V07H5p38aq+IvPCNYVIGyWHAd+aczPeyf9LHrZuSXwctqzYLe
pNHlocdirGf+uvswk9qgURlS90Sgodt/ySPlZprDQ7qWcMdyXyTqUSIDcMP+WcNDl8IMfnXx3nhs
3bM2HhJgXDVrg8ngnPXVCPPLV6jwatVCRCpu2BkUMX4TioLAk2S90Rt19HFlo8DL4XzXEYgmANXB
qH8yWWwumExrds0qhcSkEtvOBZPuUARatfSrfZn51afkgo+x/mYi60oqlmNlvFGyzymLw/U/Z9Pc
gHZ8koT0JgWQByWYLUJaqm4FX2b2JWuect4sasfsSQyDYfhqRlPBKD/MImNjrhlk2otNYSDJ0Y2L
qKdOT5zgndlxAiJnkS6UK8tKmc07QwYyu0TYcQfQsAmG6gfWeV1BD2S7nzRDCWTkfEH5xoYlhfVp
k+Frw3hvSEKK46Cvcn+YCo8K3z2e5scUQGhAUTwYuvozEhR1l+T9LZVQeJQl/vLe69LMa+wx39kL
X2TsOjgO4GEL+I07oOlIKtXxW0nsT2T38rKkSsr+DTSoLTnYsiW25CZaydGnO/7fieWdiWUVovP8
/Xto1JbuafL9y+vSwt+/8/dsItS/+AiMgygxzJWnRkv279lEOH8xwdhIQeh4MkGskvp/ZhNYaypm
NiYTlPA6r8l/zSZoOyzKFOjs6brYOmuk/2Q2OX8DMyAtmsUI7WkR4O1cJ5tXnfGI0tQi6qrf63qP
yAe5Js0YQCTupdmT7ruByF9eZjax2L4bv2tdPXszUmhf6ycQ6OBIIfTGOPDL0QGiL8RbTd1u7PUh
cGaMvlqi5z566GL/6ra8MWe9eSgcdyqteSJ1ziPVWiMdNK2wup2pQZ7IdY2oZ4k2kx568870+Nah
uJSuAe9rLQ6tq49X13TRALEwR6G/m6YE/eHS+HCjMvjRTn/481mt/fBXC5nTBQT3pWLHZVDgWfz1
UGhX+iy3uIBuEiJimXVq/L39Mg22H5UhdsDKIAgxxIqOHKH6OSn82249Y/CNg7PHWkcxDbuz8+wQ
YodG3XXQJU0b98AUB6VmNv9ZiiGnaOGP1EEC4laBbXl2FBkJQw5N2CP3M23SVHVQJOQLNM4QpHVB
+/vPV/Ts1XY6HC9wFVwc2Yj2qRT36uZh6tONWOv6HeUZ0quy9odj6C/YmosNGZwXNkDvzZ+P+Ptl
xGWpw1qkumdq+AN+vYdhzL5JGMRxoVTGT0XDgJvlVsGfj7Jepl9HCkfhXQ3yVGWbZayD9tV5IfVj
3dBk/c5IhhkXvXLJ+vNm1nRqY2phvXNOb13F10c7u2losci7svJ+J4ZRA9oDE3oAK1CnGSIwbJqb
Nsu+/vkE9VXbcn6GAmkbAFTUI6hIfj3DOc5sMY48dlpswxWozPxDRH7WgVQClI9VlOHDu3dw+XlN
bsrvdqeKY20Z+z5qq93Qu0PQT5jV2tGpv02ToRxm23Q3etg1D2scHikUkadlzfLOxKS9cf+hpzqU
ny3Irb+NOCGpyVQQe3eQo8xsYypjhgh+soaAULU1yJnwspo8ct/g6gU6oubP6uJAdtJEfY05GBxQ
Hbk3dLr+fuv/2wfcevOrMT+vTzhwwXO5Vurm6BDIDkDbEkPviS0fURjxJ8LuAtlE8omceXJ6RpvI
pwoB75GwyfaShv6Q+cXUYVGCsoCojxgKSNMbg+6yH5aCvbYezay79PZatxflsLAB91Es4yJyrJrS
FGSrntbyh44oGM+lS+21puJsDUNPMMC2grXOdOyyVlLizVk0hZaLH8m6iM3sqR8Fe11zNjazsUAL
MXpg7Up3U7nOsm8SbL+zSYljAs1wqRKg8FFpm2GXlpi5iPF+yWbjvoNlDLc9QrsNi+KGTy63fx6t
vz8gUCJZGPDUgzT4De5HXoXVW6zudomMr5WsjxGjqQctmR77JayDvifY8P9xRPqW6InXTYh79ni4
7TQQ3pJ1uzYMQdibAd7bb25pXrYGKgz6i89/Pt7vb0Hs7cw2wGJXvN95z0JG7lByb7pdOudsCwYo
IREs/kDo7ez/+VC/D1OBi9DWcWMALjTOCRFRbw3piORx54rBwl3SaIdq7J13LuCbR4EDwTIFRQLX
8Nf5hfxlpejIfN8pgLehKDmuskcFIW7/fDLnwlneQJwNXkW4iOgWefv9ehyoMouGWELuJrAaPgKb
dGtPBQpQWVZ0DqXDkoKBT10DtZT4SMN6V5lZ8t60tIrYfp1OkRRDE7BAHeBkMs9eS01TEaw2OCR7
YlSjiu3mWyQj3dYcu0RQeV3MA1J3N2jV6kdejc591qXjLrLU4apYFuOINCl85w7ob34nRIwCmavL
mvXstRKZigKs35A7MPjlQW2twFV75AG45K5DbFde7PT1pxzNhJdDML/pV6a4TbHOd0VZUS7Nf+Ta
NFxnYvKXZfyM90T3mqSrH+ayT4BZJdbeiuLxWM75NVa29xYXb5+AC0XFYEnP83+mzyRR0S1mMXJR
4/k+ap16249m9BQzi3l146R+CBPTKxy7443VFkcUOF9E4jzK1nYPfR2GHgkgQ4BQw72rFqd6FOby
YwFacDQExWWEDTMNoFThXdHlWxRM9TvLI2297b8Ni1dncDY6x45Ml6ia5W5W0ugI+rQ8dhawOLb8
fpe0TPI9qOU0VQ9GRUtC1pgF//yAGG+OAspoIGGIJ4fL+usDImbmEqSVck3W6sgMguH0lWXVrWNK
AMqu+r3Kh+kjtJz4GyLfrh8ij4DO2CfRk55PJLe6Kiu/tdF4jIibCohMfe3FHHA3YcInKjXSfsyl
pjFVOjgCs8BS08q3FfcjUL92rw2WeqlYWr5fquoLPbAHe+ZAhMCtpA1XWu9c89+XbiSxqBBCWCHY
JF6fXXILIDHhP0wITZp/LEPS/tLcVxb8j7QVjHfWiW9M2zZLbnaepsMHq2c7CknALoVlTe7qqHxx
UUjz1qY9ZSJOe+dI6yedjSSOtOrbTUoi6vnCnpSUnsASi5HURo8kjkUQSBfQShAvSWCcM3Qiqq2I
Y2hr7wWHv/H2tVVTx5qAMwFC4dlJdhEW8zBVgYA78yfk2beT09xD7HrJne4rW177nRfUec1undNh
zeg0C8g6sOzzOZ30JzklCUOWbXh53xuse+bQ8OcypmtHniiypEdwfJMfzTWLG5Pm0SCjFj/18s7T
8+ZgAvDOmwUs+W9SgqTvBiseeH5hIna+Wjv2xkRXulGSKvKsOH3588P6xksT0gCaCoqEMJTPZ2yb
sOmo6Cdu8tzSfay10Ft6Eb+zR3zz+mpUMhhJXF5TnE0JqdSiSkPiv2OP3HpimMiDKomOsEOc3yMS
YS9CBucrc5PjjIrA6mBXRIyqXCxk2LzzvP6+KUf7z66QTTlmGuv8eR3n3sLLlfFlBlo8CNLRAbUL
+aFz5EUFCWy1LModiFR9U2W9+s5jda6hP401VkNcbNbt+IPOpouOQETdAJa6mzUz/lo7rWLRHo66
G6igFnJuuyJFlzhHFWLkvGIVB7vJLR8yPvnZQInijPbzPF4NsUEnS++6XvOI0Jbf/zwy3pho6J7b
kK1VzBnOOVgrVkQyW6Xd7OwpbLe9iW7OlI0bsJZP3rkkbxwKdY/puPgL8Dad136SVJN1g5Bw1y1h
8WIas3O3lHFBbqCt/j9Oa4Vn0xpYS2q/zWr1ClSthdnsgD60d4QI29tqdsKLtO2oIv6r0Hj7c6Z8
7Wl6YxLjSJRFWCJilTivVOgLTsqq50iJoUZ+2JX1AxQkPeDthr5/KiiSQ6J+Z/p481KyvzZpZ2km
rqpf371RpJKGHFvNDg0oIg9rgrSZFrrfqrp851AYIX9/Q7DSUAmCwEmDhuJsJAti/Ppo0RgiZgtj
28bcjGknNsfFR+Ba5p7dSt23WZMD3jWGUdmyc+ynYJkco4B5YPFwJQY1xkMo5/yDDk0i9sG3CmK5
c3IpcUY28RdMwMpVZghLIgPJ6QzLcnVXl5ySgcSooq3iDtaobUfMRfOFpcTuLkGXugTYYEhYjLJY
e7R7HYV4bk6Wvk21YrIDmBSx/uwSrFn8sFOKJdGmZgcTX0wx+dRrelMbP8m80uZDTuIaudSJVpiB
otbasViQFu5knw3y2ipovl6Z5PeFd7ZEIL3l/5URFSsB08hjTDcr/RKVb3QlnHJ19BIAmm57q8kf
BnJ1cZGWSrUHYovlbY5anUjMOPkAw94g3a7HK3PAPhshbumrKluplnMUFDV+g8t0YDuJ8Mqt6UdI
ObqZj9p0nggCQ7t/USiIHqk7FLXu14W1Lq4S6DBfHCSiRFjAEPYWQXv3obaQS8PSkul8O4bO8ECM
btsFgJdd516tCkGOK+in/sAidto2YnITxAAR7hBSPJbFAxnt7ko0YFWQh2v5T1V0+kaNtMQTWUy5
N+VFZXiSxGENjEJtoWTo76jzbvvBqj+Sepo/54pQ77vSxkkDlwxKdZoHRuPe9Pm8LRu5nRDm3BM5
vxnMGLk7+vWdbmajn7lZsY364WgM84jWRn5JMxsrfK/DdUonY4t8/btpKGNAz4nWvNk6OxscQ+Ca
ib0zIWciVSKrMC3d6ELiyf3qdOhOMYAgA3GGL0tjW/vBWMFd07wB//oBW2cAc7y5tdyiDYgAT26J
Flk8TOrahSjy+AoTCqQHB1CUBGQ+LYa1sxTtLknw0dEZDA+ha2belGY9iwrpeDlvCV9KZ7kjEurQ
dGa3SRait5Ilu8moLk2j2R6zadJ9SNdEinctCFySVXFqgskYjRgycSJuQ2HeIwyfAm0U8RZJBGgE
pev9UIdturB0vSfSuf6MokW9LGMHkVjX2P6kdu2LrTQlFE0sZIKC9c6pKuvQ5mhonTKcDoaa6AcJ
bzigSHHU8VICw9VAjs3PBRL0Z3Dte8cyH5J+fsYGQDNRJZOu7cPngjzYliewEIehd3CDKw02B0t5
JB0mPMrQSHw7qgSyJVPhPjTLxkxd0vjYN9wnrTLcNlEr7mVPo3E05CUZrg7UgJVwoZQ/ZAOuXBhd
sk9kgcunEMOLKbseO85IdKyfDUm3zLi0mhKzK61EtcVfUCVu95hVIl42OoPnIwR/Y/Kdhn0EL1Mm
iZR+46eaa3/djIyydEYfJjLtoPYRINiqqwhAXMQF/1EFEw9EEFq6NctLqMbRKD+RFOtI8lv10Bwz
f8FW9knRjK2awnrdKGjk652j6NW3yQELtjeyXO/9QrQkoc4Vve1LRbERwmSOaKNNPg+WcqQ8q0qK
tA0Wh5YrBfmkzP1FFMNjTFX/Vs9T2GlFmSWHMQVhZ+EtutZGXWyRpI6EqzUU4+JEql9tNWQ9SX23
DpxFzS9qXrLfOikiG9UP8ZPpaCXG5TRJ+8EcsvDFpbjfw+qAVb45iUqXWUxP9JmKl7Zu0UjOhdQ+
Y/ZofbZo1o1b6vUn3CfAymM57zpWLI8CzMinQfI5s5LjlOj05rhU7KeTidwInJLyI1U42iCpjJfV
nsdIQBDVPMd4yL41tZlts0lpnp2GCMmU1J78ALUp2yYozD9aFWYUPFzj6IOPLTq/XyQPR64rFnJ7
5HWRbVteyoLrgOkC9AglZGC+ndtuM/ZNxZ5QYn6+I4T0QxOOq83HSjSxcaNVeFKpJmK3gtYg0J04
X8egMh6BEsUPZCDlm8ppe4xqXE7lA7IdTtFZXcwXkb7wVe1s+DBABB+vojCMbhIBKahSUTpWSDsv
zZhYFMwDyc5UE/th6HRr2bASaY52Hcc3aO7rz5Tu9IDCmXUTtTyqQVkVy3bpp2w7VpNZ7HBTRzd5
Xg+OV1ugfniIGh4q7i5F+OaYkbYEGzyuv7ZD1BK62mqPMuF6J2kGsQeDxE7EXFQFSCLBjXpzV1tt
/RXgfdkS5bzUA+z/FIw3K749CBc+VsEErLVmc6zR8F4ug6y/dnPdPg8x13VxnOZbpUUkJS89gZob
jA3hkfjsGUtfJ7+7o7RuzKVRCKKo3OhmItmJSAMb7OB3fFImwsRaHw2TjvqohcDweS3XPvnyEIdQ
OTekJcaAL0Xfh4jsiBt8rLXZukmsKnyq7TgCA95Xn+0IQSxgq4WIcvyX2mYArfPd6hHWRZ1ojnOr
hn6EKe1ipTfsYZNOT0JJmRejMNmfNLy1qkQ3vdvYC+pqixV4CXD3BgRMfmiz1eXUuRRxfFCQ4TEu
On4Aod6KyBnzzk+XGlnDwnNOGauUH2HxzC/CGeR3JzItLwzn/KC13TrKeyh89Fx06yEp4uEDAone
IWKPL5lbanYvurb+YqSx/aC4C8ikuhzjm9kuStCUBG09580y3Qpb9h/Uesruk/V268BrLi0UlPeN
OXCgTCH3wHFWR5UCacaUXDW41fOtSvDCi7pUyU6ZcCVtKNqH99iozEOjxgg+jZFPrJbsniX79OSq
dGSWEbvYkWAAGQdKEc8vTk2Zzwt7GIgb6i2y3cA6GUvPVirE3Wa6FPDXFDu8N2O2XJu6l818KIbB
jjl3RtKiNC1Tr20y0piz4ps8SyvNK7SlulWMlCLuMOfca1WKeDjYRiVKz5XdSyUU9kzwqwl0LUYw
11WqfTCjNUdjlNoPFOJ4fHn0mjtmi+Wl0tO69Wy9nDPE1Fb/Qxc4IrlnDmO/rrksNm9yuVPHTGs3
6Iogs+m5cu92KrOZYw8/plo0d11YUvhv9Pq6G2ZyOuAK3WmdiG5Cu0l2nYuM9BQfwzy22lTEGnsE
X/NjkySwsVpFSOb4KlvBWjjxXlhRO1fsicNtDZyeSQykCXXTzuhpCBvi8yJFdx0WdbQb8pwgCbvg
1vDavDSQDQOQdKLk1jZlvcXTLp/aesA5hkCPDAv+StZ17YdDbXy13IjgyRofXG3i79ONCfjSYNg7
jeu1oaNp+hnarHqDUXa+1wqii1iEkCgLdPWDnkcmlKfqgSC0K4g+a+qLmrCXaVt/xKZ73VD/ITZz
OKZF3XLYzL5R/5e981qO3NjS9RNBAW9uC+WLtti0Nwh2k4RNJHwCePrzgeo9I7H3kUYzt/umpQip
C6gCMnOtf/1GoXNDw8m+Yc2M1/VUuxzRFFyXkxPduUTpHIIx7bFmTsWMtw/Dxprco4OTdsdhmgoM
5vvhUo9Vc4HDXAk5Ga4QpT4lIHEgJKDErwHGmYfcK8dzjgPZGwHKxzrVDbY0HB9mq603pWvAJu7s
E2kq9iP1NlGq+ii/B2qZM0m8WkGWD3UkPaZlCQXpkMnp0R9VfNbLRG097KxdWdTrQOEvs0ph8JNL
/Ar+J55z4ZE+7Ul+JJOkCjZ6OpzQmyY7WQLZ20Ou6daK2GfsKIQN2RY930lEWObZOLvc8i8eoHyk
fetrzWWrC+Jz33KR3om8mx7Z1wpgGh4RPqGvQRq4D4h5i32aeg8j0Xo74NKEOpBSjgTYSa4kFviX
qQ9wIw3zEFmz8R0HdLUlPkjfYVM1r/20t9ZqYDG2VYJRaQ5UGE+Te6K4sB8z2yFFdpRblhMbsCRo
ZRW7mP4HeIl+DHlvPo5kfFwFIphhLQj7GyHqGUlBgb112Lv4am3xYDiedzsNPCWHSKF661EXrpqu
wckCC7z3mVGTGVZxl17VGa8BBlIxQS1jialiVWF4aIusDUcosoiPUU7PJOD2nktBb8fZK0a7kNSh
znU4x2Urx9Yu5IQ34aybjx1C4y1LkWTTGYo8Uz0KMq+/ErYT3SO1o8ywB5x9PB0Fjt+lZ19v5nUu
LP/UTukSx51sEqfIV7nVONeiciTpLyowGFoU82Ga5HDpOhrHjsA4iQXnlpg4jRkCYytBNIP7OOuu
KWlLCzLp4TtLNVwSs5s9CdLodo4BAA+0Jjmx5gpIo081wpYiq76YALMXycKQ4kbX4GQY4CB4djz7
2GTeuI+GLhz8Nr8ktFCe2hIOXGtLnO0Z8CA6aTvyDrNp5bbZ3iCA4ClgZkqf89rIcpFiO3NYYye8
+EQkyB6GznhC/NocpOl9N2b3PWpk/ULFWrwURB0fMhhy94RgaFtr6ONN5/XidnKpWAoikRl6B92S
6IBwn3Jo3KO3HUg8sKSy14Ont97eyw0EvaXtymtNxYhjy8mT18A3ELdNP8M/ui8KNiFpONmLEFl5
a9a+uMUWi+yKdGIDzRLVvRWtqeMTliVvBDjPaCc0PrCGBXB0mkzewQv21VNDxcNzS2lyEA4WnBKa
ax2KijSQORirZ05LsLOZPKoe0J//JKOU2I0ypzPNRWIf4yX+SeR4sLR9C4jQTr34yAlpSkhK76IX
vc2M7/mnYlHaaHzbeoxecMGjCbejVAvCao7aN82pNIG8ZQi8zZw75V1Rj2wMbTIqufXibpBbO1Ag
GmRT8nokZr8oL0pU/onbo/MOYhm9OIbD3wmqkVgRLwtIm7dLndeotKYuXw8td4lyFbrUuoSl5dHE
jFw0I+ChPaWz09E36uVgJKGqVBpvKV755FnD2+1gK+DHdWIHk7YjLZgSoGNCiq3OKIKLLNFtQhga
rDzDIsLPHK8KjrqwGPvoZWgG0oTjnoBpmPKO+DD7nqv2tYV3jbKt4OX3H9MZtJhAc8aTCCVaHWaa
R+CeXNFPyJ0VOHFo1bhlhGBB/PS4KZR3DvyxclekGXAPzIKUBjMf8fw2QIGuzdoZjW3nIK2amk7e
OQpGBY+QeWuooprvl3sOeEhT6Xl2amExDDsxQfy4RFEyfAwu2OiqN/EUuXQ1g+TvaTBxRMUDADds
7zb3ghr9FDGF39CvtBMkUxv7BLvnS+/NQeceqcq567SMeHjuNJYa8z/pFHhVpKxdsP+EpDYCqkn6
0AgAZJMw27eU7iVdcbOLJezQvqfYSxS7oG+QnfeBSDPE4Cne5AXxH9S7PM55X4L/HRU+Plihyo6K
zknsKjvobgOI0jBbQaBTpwSvs6ZouDmEOb9CMi8W53UUgLiKzDgOXSeDpeOFRAlZ4NFJVD3cwHsj
w3G+LqR+ZCbd7JXokYDF/oiIIE8f5jlR98pEWfCJd/6Hg/o3HNRlQAUy+l/Q8C/s9svXtn39kfTt
e9e1f2Si/vybP5mobvAbnnYuBHaQaarqxdz5X7x2azF3RqwK9QACEgvqv5iotvmbv8g0PpWnpGEs
HM2fvHbb+A1CHpQLSsmfbPh/wGv/gizz0QbMNHJMjIUIh1fXn5HlwJpcjQA7EJe0+ED7H+w0spig
Yuvqb4Dlf3clE84kRlRMpn6ZpxInWdrzaHAlcyYSUK9eqlKOmJkk/e+v7P+fQPVnAPvzO3ENFGIM
U6GdLnfyB9Jd3CGFxxmy2sMb6Wlk9OuWqJqVW88Pf3jg/2YW8G++km/5TJwcLqdzrT9faMCfMJDN
XO0JSvvAHeEj0tKPjH/+by7jLEponvgvzwgy1EwAEbVrpJExFSw9c8sJGeYU3P/8p+NdJfvZw2AJ
NszXQUNFfLpM+EZDJJqLUcdSN5Kmf9GUfzeiXD7pD3Po5SH5cI+xBYNt/evs0BuovGi4q32iVL5C
EHbG83+JhHrAAPXvlEdfht6/XwzpBOIxqNu/cGY1w5GsTVntg3rR77WE2WR+HS3elq+6z2ASZNxa
GRPh0f/80cFFZibFrMiFIPnnNwTrr94skrLaV3Uq7zg7UFcFWv6gZfzbX19qedl++UHhR7ErIJxn
Vf/5UnOf9VMqRbXXkC3vRV9Nm8zUo7u/vsq/e+UXOc2/rvKFSoPbMUq3HkNqLRgd3J3Gh0Go8viZ
u/1/u9KXn05R08kB9fQ+KXqO5zF7/cQX/wfLS//1Sy2yI+ZrjLyWtOMvb72MhOMLSVBENaDgq/QB
QdpUdRSetphQ9OgYoQeNsa0Dx9nrlP3rrMBd0art8jjUyHKAdzAQ8UeUJBTq6oeXpFRNWWQdEDUZ
20WE+YkcMFYbLismNaummpcgukDWK1nxv+A8JDZ6jpSz58TYe2NNpd4E5mPu0VoTBUP9JgZoRmJ0
9hEgM6hiGewI0PTXuTdi/kS5SzWXl6O/HvANP3RdUm6A/ctNZ3rlXadl9lEPZvUDCkiwMzpansE1
uEpmyxPkTcSRiecncgNPU/+e5QkoT8v9MPSxXwXeGyDvHSr7IK6ugULlultSBDD2jqJsZfQFVWWN
UhdcES1+rUd4s9SAJ1pDPCosPmIgBRuXyLwOUS0O+LRz+SqJ03JDjFQflt5SJOJyS3+EVOho04vs
iJiUJwNF0doXNBN+QLdLvoD5GCdQDsfYyF5iXxYPtOqEz7RW9YxDvIn9Ox+08pRRPVcC4zXuiUiw
VeJVQRda1sRap0ikutPspnhole+cfK0Vt5qWdi8RP80pyerq2u2zD+To+O9krvko/PQDp9zornPx
Z1LL1pgQnHuaCpMBXlPotEeITkghxKF+PGdjah/Y0TvkvqAmQ0wjRxlAM8JooDym8eKNbJP9eRVb
VXCduRB/4DrhkygZu2GN7pSYdytU9p+vfdHG9hF8wL8g1Kfc4JrM1yQ9NkTFOiF8quJv/mzylWLy
CnDRBsYQ+CCuI8gl+DTRttClzY1b7NLS1Cuc/oYqWLuMm56SqMJihsEyxkulzLGOcXXGkBoBAo++
VjrfSP+jWfASeeQ7Thtof9FK1/16b5P38iAhhX+zSsn74zS6gyOB7QzweJOEavuzK2kweWI8YfII
OiIbHLyUKlpHQt+0ELc4LDBronIqG3VaCMks2MwTyunOqggQcgoMdB46ILdh1/tl9hooU9viMkMD
74FK4+wwMCVdAoEVHj9PjMfynVP18PDQyZNvkFWWM2/mjAzmVdPGql+5uON/nwPMeMyZtYXhNf0P
Bpzt/eB11XMMdHL6DJ0Uo+Rmm16zjvCa0mltQ46GjM6TcBJcuGtUuscxiksGaJhd5E32YcIHRD3u
WgCqs7E1YjFBf2GktU6Em+CAGoybPi4CSHQ8oR44lj+WiCS/IVOJvJ27bEC1tk6qMXkvq8DZl7nL
DMlN3PkCptsTDc6ws4SkbwmQB21mzHuOyk4/2gjf7BrvoZBp9S5o4veubzxSlMa7sjb3nRy+98mU
HkXpoucjP+HEUejdJj2LErhu3OhGMVwOcMA3cc46t0m6WZk4bj/6RjWf8KvbitkrwhjLri4kTKoF
XEkZhhKCxEvNrjjeJAWR12WfBdcWReW21lj1OaNeUq0qGG0Mojcznmp7ocgVMZZzt7L53uDTr/RM
/jWKfmJCx9a/hcNjXMlYYTFkR9Zx7HmjcjZU1HsRlswFmOdQ8vXJAWIZCcxSrruyVz9arQE5iAki
CSGl+7eGy9jC1otXx2GjbBr2DzfRIKKkI3PBBk505OH5uHIIWr6NZN5cGCCg9MdLpdUHJFYUGCqs
s4lcJ2H20BEVl8bQs2E66Xd4YBrqR+KUTJKIEIuDVucNpk3DDPraqhgqJsqiW8fk7rolAQpdpSlP
hQFBdq3qBPKrMGCBe/w6KInwM3J7AxtYdl0cN5+73DfedcVuRXpCEdJgGld5BNiWOWO8HSZYEJ6i
klhpWudcZSDCLeh8OMjFlGRBaetOjuEwu/Ie3/XgevZI5cVXDDmPtvgH8oTBt3RiTIm2KL8NVRyF
vluW8EvBidqevUcjeZ1ZDYs+H8hYGHDsxxnfWYY2Q3plReA6gdF3p0Gjnc5lf+2TULEn2whqP57t
OxHE2iVA9LWVWsQjZBnilzHpLqNsfkx1Sz36Ocpzn3DvHXgAllpBOm/KpBbXldZEN0VO5kcj1qmV
YEATxaHdpfes54dm0OO96UtMYGJRh51uVdfEb5pM7ybM5137u+YwrzE9Dr084DTU0qR4qEEN4GWw
4+jCN74BLldYYvBIyd5dZpefwPvMM9jSexGg5I4Ymft2GTKwAEwgeN5udmWCPMVIgNnxkQObnIqC
zYzsWrwxBaGQIjRiPT+UqtaDlV/hO1XmDcllWLnNzaqorFSsLIxM9JUTqVqsKmHet8IUR1Vb4igx
nKhC6ff10Sraft0bYkKaF9VY77inSZmjmDl8yNK9dAX2JufaVKlCaZsl2s5OB5JuQCwsUrlNEQ3+
0R56Wa4it4caHVKLo1NbzUHjfbRTBoJIDr14rxx3sSmNvcPoe1giqE97BKt29E39u2kCVNgJz5am
625K18MrLLP7oA8ZMWebrkoaG6v/nsEre0/74uc4S4dyLO5UZpEfXRGBS4WA2zrjZm8ajiUxHuu0
0r9jG7mvsP2HEWcJdMhasjVd1hcbx3CLEhhDWqvUsnXniZGz2pwgcvYmXjBZOy0E5G5v1ni9jHX0
SkBYvvEUHiCmLpnIerXxJDoTAwzOaGM1xrg0gLn0WEsW1nzFco1/xIVn9Ngh4TRReBg4ZYWmHdLR
0X2APsH+xnSGTT+mOqFbsplSkNDurCu+8D7vFcCYPznD7q/L3q+kShtLLNhylPAws5DDLS7if+xe
23mObTz2in3NAbp2TYDnLu4BCf2GOqGjtLyaiGNlDjpTV+RBI08seOfEpAfwHX/av+k+vxDefr+f
JcrRA6Gg2f3S5HoxoiGCSYt9I4yHXp9OTc6eqrz0tSz6czRxzP31L/BLZwhrUKc1hHlNPR78woW2
B0fEqiJyqKYIK6M+4oAiA7osE3nSGHf9jZrzK3Vz+YYGvM1F2xugMfnqFFEu8ca2mxdsKDUBguwS
kplfCW0ma8Rrp8kA8XhCPej46ubz2MHeg3joxISelhgFCibkoK9yRtA0tpzrf/17fIoE/9TZcX+O
gdAUxZIOkvSlPanGVGq+3ef7RAAv9sDHH2RQsaZUR+aRWMU2xTY4PAspyYzuaiCsj0Bh7rgyKLRT
vgSlTEmwFsj/ZNJ5tumSPl1AmT3ZZhpclORYojcmyqAblsTnro+cfQxDZWeNNK4bm3zyOwuP91dk
QNgBBvyx8zWD4VCEAm4V4U/7oKdp9vJ5KpYlfhyhmrE++Zvf4qsQ4vNZOVSU0LGQcP8ivYXEE8GH
aBeJGEHjDimYq26ESgDB4AmVmbbXKBtXzMLNrdNgGQPF4u+MqL/22QGabVRCPBQE4ciS/rw+u8lV
boXd6T6g34YBFksSqtTfbQO/IBZcBaAC3rpnwzP9+sz7tB8it5TpnjE6blcxG1dJNHhYQ8HD0SbH
pmXKaB4SckCe/vp9M7+ITfiNKVGQWuGGimbG/toOT0Zuk/Gpkr3dYt26L2wZXGhRxHygpzRuYW5O
14HmBA/Yrj8Qw8GovnIUmW0DKDvZTQlRLXEDyF0XPUagcYc/lo0N4576mxmFLFvmQEbUHbSopXH9
vPv/4NV/g1cbC7b6hwf9C169e5dN/GcDlp9/5789E9jHAf8YGhmQ+S3eyX95Jji/kcIGlc4D6Fz0
9fynf3kmAKb8RKYt/TfeGhtvBCS1xpIw+A+AafbeLwuNzR9/xQCIHBEOQtgFtfkDjBuYErtg6Rd7
y4+fVZ6MFFzMzUC/ngjAvWtIjikXnqIvjCeiMheYZdpSrxy7hdMIC8U8WCTuHdqF8VhipX4IFhYk
3ilEvy7MyG4Imo8pQrUvQT7WcmFQaguXEgmUftY++ZUL09Iq4IFWfppuI61c+jfvTIChf6PmdJ37
nTiVlGB8Wr9QnOp602omMUsLuxMSZlgP4prKlBjYhQGaQQVtFk6o00YOZYryQmNS/Td24TyMFxZp
svBJbYilamGYtl386NqCcNKFfeotPNRuYaRmCzdVX1iqhttCDlyYq1BPNjZU1h5Ka79wW6eF5Sqg
u0rcmmkiBoUPPVzYdGHF5gs/1lqYslVRM9Je2LPNwqNVC6NW2bD6SMl76xa2rb3wbtOFgQtq82oO
cHKhlR6ZbOLrm9LdZgtzd+7KeMNTXamF1Sug93bQfKmsr6OF99tr9bivLDikI537OVj4wd0AUxgd
6VYE6nY2OnHO2fMv0sJv+lVG2ZmD3xeXTWXFamP6A1Oxss6fehhOtwjL7IPVagukU3LqVvHQ3NWW
Ft3hCMXBlk8zWgvhfLY3NVOyKr1qZKGeooDxHiBx8DAKKyfhSPYQDSUszWQIMDFWWCcSGeHfegs0
XRYWO25hDs6+s/zq2UszJqqZNxQPZV5iF1nATNfNAhvo8nNCbRTgQbFeNReQG/01nrYGP15g9gb8
qAW7Nyu6kHaBzWapl0eSBWBV1H7p1STc5VQghiRLAtQLcAmC/tZUXvbimczD159oAxqH6OHTWN63
6LBHAbRMWKNxZbmjPNnLxBJ6RvZSVcwjVoHhMWJNc+o0AeqwoVcab6hbMUzE7rpc9bE9YtxMcvSs
wMVxwwencbArWDe1T5iGbhUPE7TM703vWQcNE/ssjDF+2iPg5/9JhvGGHxDkZpyAjihujW9wGwFG
Oj4Sjd/Ur/Uynm7MmFfT6THL3DvgNYs4PZ7OoHnco5A6rB+3hxGBy1EeWhPPgUROPtDA8KImaJtm
fxoox8dOVM8J62+XMitZJPuAjNGYgqZ6SVc8UPJQIGMi+oYVPyhDb1Xvzgj/Kepldf15ZxluEv52
6A0+vgAOvo3nBex0GuBMK0r8W3tcqJxaJz6KhVhQOmX/rc1sFUoXJ2EKKr445TYji97p7r1R8D8W
SyCyM7CJrLGVmDZ60NIDKzt7+XzTMqfjajPy7J5WiHI9HUEYSIuT16oCKwMJzeDkQgh8gF5gPqpy
4d13wvZuyTCzDzIH4TLgIABiwKIx496zgat5qH0PCo1xJU/NxIBwWxAQ8fbZJpS6dK99w51OHLfm
OdIz/6xqTWwS3kiC1AInegnMpZh3BGc2nHA+aAAUaryJKIAiTrS7z6J2dmFpEMQW7GTRBZvPpyWU
kHdpPAEatnlUdqGBa0AoscPCcdF2Loy6tSNsOotkgAzOx/cKIZZXjLz1M3+gWXj2oaiGZi3TsM3m
q7ZMroZ6uum19hsItlwNjnwpMTePhTuFgX9pdj08tPgmGfR8VXTJXmTNh6OCU2BJoEUYHKXpncfW
gu2S7IBpH+KmddeOPvoXLoR0yM4OlbwGrDXJ0DdLee44x4AJLHxAjNRwz0zr71sjM67cgT08B6Na
u15lhYaHWj8V01VK1roaM/Km5dEqvejG6LTx2hhN/K5ljLpA+W6yc2WOt2gw2BsCkCABooPaDwPW
mR0wZAImbryVMdBMbb7X5SBPdZJWp2zu201pCuOALcSPxuj2pe/cwmQFWRl6Cx5FHD1rsfkEVPZj
6rFGmUuCHoqh6FBvlhhXCGtaQ/SC9oSh+hBWrsvMybLtEG/X+U0MDvQC9CKLTm7LeOOuzPrqGHj5
Dt1yEjrOzANOXWM71vRcmZpyegLj3p0gmUCyOOTjJA6YyVt7xSa81v2+2tA6AQYHPfSpudqS/v5c
6z0Kl1LqF0QjeceGFx+2vauvnSF61g3QGvxHV70xfVhTda5S33tPTTibNoDJiwfJdG3k+bcOAf4r
QYPWhrWOJ75VY/DflxDmIWYfybSw69Uwz+wH1lDsY7JUIVsQvxUymDCBUWvRviVTFxGb7k9XiH8U
pkMx0oGw7EwiUsu56TfzYJYX0nCvCvb8W14rIkrdyLixCNHcKGB6nN56LdvnZV6t7Zbw39Ywq/fW
AWbA8PUwCZlj4F+99oUkKtRvg3VmDE96hJesLjntA7gvGBf0P7ASeq4Ta6dPdXTPXAIvGCsfgB3h
GEqAj0tA8/sIt47QZRnCBCrjJ0Ip2rBsrXWHvO4CP+N4Q5Hgv9meM5w9OEH3+VQvNYQXLCocdzqq
LlIwaM3IH1FeZvfZMmKxW1u8t5GXvcPvLI5kx3tEq7TRWg4aFDrXVtu85e/GgriBudOvvCiTtwSK
IItNaiora1EyVo1/VQ2Vein1qXhRzPevXFJsQ4cKa9W46bwuWEXs5F0K2zkpnZqmWPgBaHsWXwxQ
+41ja0bGyNBkxgE7qPutH9dCZ0nED507ateu0fhhbkHw5SGSFho1sbYZ8qy/QBts88aUeHnK2qkI
r5oV2O/YyysJv+Foo0vbRMQvYC9dRw8B3gJn+JBptpnbuiwhdpfaVRf7zoFKId8Zuqw36Ug2DKi/
tDdJM36UwjSvDRF396pJ1Z78ovrRBT8FGZqIrp4DuFiewiPVrghO9uZDLqjCYD1rR12ygVWGWe8l
uuqwaroMbcIUodMwfG6rQLZnF9+9Fme5tonUde5q+mUTlQ0OobLZ1SZy5F7lUUjNcDmiIsNwYQfs
Am/Ln5+zppEgEeWA4ErVTTgbubFKE4KAha2DszW5vZvlfDmmybRrgDFXZh8tIRvtcDPn1Hj5IFtO
rsG/nhTqtDprFfqaXHtmWneFa3j7DphDAeJO3Tao3HjbF1G10kAYoECm6bpvZpY4JjAL5/7MCSqv
GdZBcacBXrW6ch6satyNaozXrTXfTbS0V2NqYoLt+9kORf+OEGVicI1mIwcZv9fjtLM6jryhlsVm
SLN+M+rjeEwHo2XU1kYHzJsv0rg+25HjrIlayw7T7I6nKGO6AhVfS4g3hoZ8DnJ2V+Pk9dgEL75U
Ccj6Lhcqi28tN6vXLGE6WCQoyh4w59a0mCMhrnXYWYEeT4xoVTGNh5H6d75wKFUI4IpF7mymNhvW
o1+Z0FJpTghg7AJngC3qpqh1CQhPph8JGbmDvXItCBJMNMQj3K9bTQ+GrSjBRgHx1B2D2nljTHN7
FWeO3GaDY19ChHuqZyvdzJV7TgOpkSnddecElc26IDz2uvYq53s7yinMzHL+brRGd6mEp21TY3hv
4gnxiGMOl/4wWGvPh1hK+KlaqGbtDcRE8wKCYH2OKVU2ZgRFeNK8F6zZolWNe++r6uIJ9n5jY3FO
1KXQUncVZ7pOLGYLzj2kI/kOfsJRWRX4D5G+q/tYmWtEKBP3fpotCm2QpjcPXHJl14I8cSMPC2n/
SLDKhkOeBscpnt1ykxlL0U/2Q/ddh9z65uVOdqFU2VLHt/beclPEaFlwp2MCpeNTP8zaMmHOD/Mc
4Qw7z/Z0YaMWuyWiYn4sGr24bBPxgwY0JoII4BfSXbdwCssIuK5MftRCcOprtXjzBnIOYRZ1HZk1
6bBtDL15pnxxNyZM+TMheHNIDXS20sy5xkk7bleGWVhH3Q6Ii55mVlpfqge3V/2prjCNnovBxyBp
6orrvKw9Eqp8K/mOgFEnLyZLGY0ZCUeBDrD+KceU1AFF4L9h1snGMcSOcYYb7z92eI88z5bAdDJB
NASd3LKZSJXeEu2jq/JbucjPnEWIFi2StJaNkYii+ZAucrVqEa4xlc2vUnCwZ2ORtbn1onBzwFwQ
QWQKk0xf8grFFCXZpxquXIRxkEwXkVz3UzNH9bxI6MbfBXXWIq6D1Th8MKcSe2+R3jUIXfYjarx8
keW1i0APFvhF3vQMLGLEe67Qh5s4QdBHUDLM60XkNy9yPydG+NcsEsBsEQNyY/c0ftHaCxK51TIk
g8WnevA/qM//JNEUeb1h/RXqc3h7TeQf2Yk//8ZPzMcwsLzEiRIvSoh5rrtMG35iPjAWIRpieIt9
nev/wSXTDnDJ1GnkTBfePdZMgEH/zU0EtAzcBT4EncWw9x9BQPaX2QO8Onw4ua0lBdcmWPELpyk3
orp3vMi9gkerHWJC3OsT+cxsgaSATohlllim3KLZxFq4uJvTygm+42r4nuDRcmd7ueWEhrS+Yao7
wqTR0hMczRE+LRnkEcor1xeoEtpArjVqvu6MnCEmDylWqr7XyzrSVow5C0uc8iBtd1TwWXblYdNJ
y1QX/hbJVHkQ0YRgPeuZ/k1GvC5FYZOH5ztblOVkAmRBf5vDO2lWma6ii4Jy8aLtCU2b3KE+mkGj
3sjferFFR2XH/JgQLent9CqtXhqR6yG1jYtIqn21mgy6A9JUmgzPbJLTPCXjXq+kzdDM167KTIuQ
XXnDNtF9o4lC2EMgIogXmSEOW6ctWOYmiQPXDI/MR4JMF7PRao37GQkVaaKfJ6yuzl1fl2scNB4L
Jw3uR2ecrsdyXHKggsdx9N3NoE9hZA3i1s40KCB9Y141QjQHoF4qmCxNL8Qg1cFxk/Qy0IrXoKtp
sXBo2DgkaZxqgT1+IbXhe5t70WGKHGubl0bxTv56s/A0jPfFI7IO/baR+8BM3/vebDaoKMYnx/AV
U/YU5L+ufPLuROG/mGaPVZCXJfw28lGk4rHWuHRZV/gxJGrAaQZ3ego/xhh5So5m5QmiIVRJW4Hh
vGNgQh6IO28eMcBBN1Idljfyvh5ad4v+Bm4DCFS+B8moUyhEHgajhKeQhc35u9PRXE3YGowLryQ3
4rOdG/nNNLXzdaQSPUxmnDkTyyS1jtgCh6tYEojMs3d2ViDXF5qV3im3LS4cxP8XCcXTJZxJvMeS
SN2opm62ZduOPzrfhl+Aa20X9rlWfQSI8/GoV7axE16mLijR0v3olO1FF/lAeqOr4rcEuVtYVOig
sNYs49XUV97JAG2Qq7TzdBLMJn3lNsFcrBpIQWVYu0Owin2kh9Y44fCFMsBEUZvXnBW6l65NaFdb
ArpQ4WpCI7VDmMFpEIJ2vqtsRINUdM02UIQ31dyUV7vVsZ2n9j7mXBSrgXnQhwS72/h+EeA+j2l0
42hv7uxgYJUkyyA4ihFPNRopqeMMP8RCS7v1Mj14BJDKV0PjnaoI0JPgxASAwtG/w2Ertia9+4+8
jubjPIohCd0hcXeqoQigjVZPJKdaN1oeeTj7kGffE5sQh2WuppNUmt2FPjjz0Sd8sVoTZpZsJmwl
bpC+y81cczK7Lk5bxIyilkcuci6Q1+38QvUPqHMl+v8Sv48swvPbC+L0pFXIvBwR+IyHA74SYalY
L5rEveIwphDRNsO0IYIno7yKpk2q/Pl+GGuCVFTNOJHp8zohkWaFmDS6TPyyuXHdem1EfvMtJZXu
HFj9vimt+VpRMTBm945Oz7IGWTbHQxoJinvlyhvsQTQsA4yWaKHKn+7gZVSXoh3Mb6ZJHlqqY8Cr
uTTvvWrUwZ/SJDowtvPuxqw2w4CWwRor/ZK6kxZaqtvYrpuLKauykM1Tv2p7HjcwXxKSe2uxKdTB
OraUfphr4w2s3b2q7Lo8wCozD6KFdJAarQhRhpn58pB3Db6W6yitvmleNeGQYVrdHU3W9A4xnDwi
zZv2U0ZB7U014HdjgCLRgSShkTr5zuvHap1GbOS6OXenNOnH+7LQ7W1dlXHo+oN7qaPyANhlIwpw
lltHSCyfLakn+wlXjVAbCyz07G7SwEsc95lDcEYzHGjvBlnwq1ElVogPaf+RRZok3i+V57Z2DehK
YkURpb/Gs4g3NfHwa5N4OPxWIR6FFb4mz+YcdxeNKM4tqOgxCdwytJqmOiG67G7mki5Ajf58oxtp
cN0mDaw0hq3zxo7dZgf3mlhdCwYnYbTDuvcS+z1ekB3ljT96kLQwZ88sVlGukrBBwHaRaOAgsnLU
Y4V9R2hD1TrjxxoAT0r3Gcsn1oblVpgz+MiG03y8LJNeY8OKYTM4qf2SFwPyOo/gCSMqy92sS+NV
idgGZ53vaR+i0FSTuXcGtxIYgESImlNjhCM7k8kUFOdZNw5UD/oqaKB5b3J94gGXTE/XXjrcqiqP
H7XRwfmpxzJ+ckvYkUU7lSutjtWDHrv1MbBq7xiTQuWzg0bBnn0TSWOnX7Skpp7nub+BJLnMEnE2
QH+ehw7v3rdsgjGzONyyJNIdqTyIm+c4OQS+ds5Bj+mVG4mTvLWQhsrY36ej229jn7RQTAtEqPvR
BTKkfCfdtj8s0CiQECJYBWH0wIJKtr1g/B135EaZNIh4QkTiInYatm8Vqdck1audRp7eaR5a74fh
FcX3BtrZldM2t60lnDtMWO71yW6v8iCq/x97Z7Ydt5Ft21+5H3DhgQACCOA1+45JMklRIl8wKFFC
F+h7fP2dYNmjbN9T55x6rwc3wxbFVBIJxF57rbkYfGxasFpj3nud6raVo3pcP1F3ctzsPZmT9hgl
EKuqNF6ouGjk3ayBOlB115xi5jgWO6G8UaZdPMwL8sDjydUD/Hsk8Gu9Es8eLsQP+4g8VtB/FXFs
HPTcO5esjJOTFTs7SuCrNWAy1Af5MhqDXJlQTbZxbgcrRRXJs++F5b4jS39PoFKsx6YEb1EFPz2W
BGsU3GiPvsXMhfJwaMDOXiIph3NJrfm33m+IfDXYVcqZdK10nfkXIJznKMtzeqkS9ZQGvIRW4Avi
9RFvTOy7nrvqtozEW9AwNlAaAx6hLC4aChbJ4vGCs0B+0VXKggSKwFYadb+Hg+vvsO4Fb3U3jTAy
4/qNKYUR1u981AWrP6oh6Xbabd4GHEesIzKxCxlV02Vq1F30bnQOW4sJxK/ykvnk+zBz0lCfx/as
CoCqK1lk/VVquGywCUmNmkp/SQw3f+JQlZ7zyuNR7wgGonhIveS+KFqxB1pbXklV7zLXLvfeaNZ3
GBIABI2OsY8Sme3MyAovChzNtraSDm9FEqPUAfZ4QNAaj5HUyK5eh00sSRy2b8NbQyfDGhaFU+4Z
7+f7ki3QOnVqccLHm+/woozvnRd4ekXRLoeUtHGdVUqFZL5y2X9snGIef+S4QN5ciJA4v5v3LPSD
DS/kV9Zl1S5Bp6C6OzdqarBNb50lKb1Jc017LT3mBGaETPO7crTYx+CPAVmRVdGabPQHSXGLROM8
8Ehz2fPjlWB9kyb3nHvXbWzivSUGuDODkifoEFC5yX0AnZPTZoQJ5xDYhvnLA+K2aqleo8+XtUbh
tuEWalO94uhBO7ROHx1s7nhVzAnpJ8BZWeUWWTp+1G+QErH/jUGwVXlXNivWECkrta5Zs7NoNtWg
0aArFahvVWQuHWidWrg75iP2tp6S2SlMQKm04sdYKn0P9okbQm9ptj+ptQvyGTTUkzcGXQI4uccT
/yPusp7tZ5ZrP3tWY5Sm8hQ4Xpye29Hzi+dh6nnXiJ6OhjGt/JyT8iqpIcpQdqGF6tc51tYNCJeU
Fk264jcG3ssWLOY0/ixBg3wMPq+QM4Lzja8p3gxIJbvJ6ssjQuJYr0QPO9VsvBj7j1fdVSW/umjc
4tXmk2enU73jO8LT8hEwOiSifaycsliF5Zh/1IEp7op49I60kM18ghnmrqpzn2cgIquKrdeH1CWZ
hFnN5Rmm87BlE1Df6qUmLHGzmu1SmT2aQxSRksRfuSqioTtI3dKUETW4eyvU70JyhLGGBjtSGKcH
t9ZyS/LYOpt5Q/bZrDkCkIDfshAaN4470eGmDL6fmZYFQOtefqWKjjo5rEkI1I2gMLQyNc2zvHM3
TLS0P+l2eh2c4D5MgG6vTBIHTyzRwk2PESZYt91s3k1laK2Tlq7A2tYju1bHczvSriXmYp7CLMHZ
bRCLhkWxavBAncYsSZ5DT7evLUdPZqamv075HD5lztzsvOXNDrIo2VM9wvTlWBnc6KAfaiK/Y791
u5KK0aSpnoIgM1v6nvmlHYu1Y9rU+a0NfczIlahe6qgW3wS8iW95Eb4EmTIvkgY52ltyyspsqwQZ
kvsoQl1vnpWflU+wV5p8EwRlru6IGstHXLHvaq5Z7pTzSFOLEZkUdcNkitcxlkGoDyR+71M96a+J
yRrLS4Zg71EjE1IwKaw9o1D7BQFn+OghF61LMviEbcNywyvKd0mNeLQZ63xGzW8dNH18t6u2Atm5
gUA+fJ859XHiN2hCq4txeqjU0rGa+zq+1SG0B7Oa2STC6LC2Dc6wraUAwLFJj4/RPCcX6JfxMSMm
dSWNzgA7ulxMpvFde8X8JcLB5qxc4fKHYylUbE0nnb6m3CosrvzBXM+Jmu+NqWDLAI4X/kGvb/ly
TrKJNADIYNUiKhMwrpUixXPyXccoq4c8CQTwBiiVzJ/LQVY49cWxOVzD7lgy2TN+hakaFAlxeHrV
t6IdvOxepEljg05yGcYqwVMAsA2VsusucpG7ARW484fBrmZ4ED7bITdiFRfnvTF9bfOxHJ9nTNk8
X42Wgbd96MzGVljuO2Wpklq7ehzOvCW1B8gppIBnbTeiYE/zfzPZN5FknXidw3EfGKp61jobX/4k
//wXmcXPlqA/uQlNjx4j04ESzqkMdcf5u5uwGgfSS2K40kTgbAwfj56wen4i2dEAuheEb1Zm7/vE
OtmpsyMhs3MisfUUtULdvG0K2k57Y+/PCRih+H8wv/4tiPWP1+ZSPAGaljTW3wOVmeir3Ays4VqW
9VWVnBWDQ9xf//t34L/6Joj2UrEOxCHw9zfASdqRobcfrrEF55+/XEPvclXsPr/Nf4xo/5MRjXEW
RfBfB6ePWsc4F5u/qpKfX/SHE039xlqblLNwcKegPv7TieYLMtMQqBcYuW9xEf8lM41XDL8wxGbF
i1jUxN91SZtyMcyzS8TPBYqLu/jf0SXdTwr7nz5DJKUpB8KZhidu4b1+NnX9yZoWuzHyjWii01jh
rmE7WjgrhyX3uawUUs80CglrkOVGmVYgnha4KtpY7znsVBsGyEMtMqjiRNfc0zwrGWw1AS0SBaY5
PrKxz+ReJGoyHlM/qb9WADicNdifkP7CQANo7K2GdvOB3MtKB0wrqy4zZ8xZ8GUvfkIwatUM9Xyc
xdzKVZ5gYGaasGuKQKmLWdtDAaWvCTDKSs+ovvvJpH58GjVazwftMpt2vqIZvG1IPziWsxEITdbF
t9po0/iZezdIjDdZ390akGw71UCRJgbR05TpuCJ+wtI/PY6R2V7r0Mpui+so36qxMCDpeGPorHLH
DJn2kvKmnRKPTkgnPE/k6RDSaXGyyjo+c9vds0Ss4WkVcbFzcrw5VhOBFWkx+YvN6ACHka2yvmqf
lVxs1/pJWABA/Ui+hZCc7p1i8jcgAu2HzkrqY19MchMJ64EkVbMBfqe2xsTya6R598FWhr7a+XBz
TM60jtZgzspRRT8AG5V7SZ/PGgUrPYssg2TkjtWtr7mpUz4ch3ccO+V1iHKb19bN3cUctpVVFNeg
rLNfSe/6u55ejF3jAPBHCGtuRJR/OAFbK4ELdu0aUQXvhb9Bd/nq4/xb1SiU61I7p34oWFKC3ntK
6sa+2aM/nu1SDQ9xY8J1S6PvCb05707hDhseGmekqWnjgJ1ZuYAKeZKXxmNfjNmTrtMMxUs3V8tO
o3XLO0IZaPpY66S9GiMx+ZhP7Be2PfTBNcQmJuCLmxKu6lY4vFLSauHG7IPwefYUMVPtVWBYkrxg
0s6TBN9EWYqzTe/oaTK7D82vvw87qR8VEd5og6/Rvynwko8EDKi2r8mzskea56s0kDSTkidKCslp
PxtdfjMtrmjldu3FSqVcAparsrbljqN7c1fQ7PSKDgiu2CDmeZJJJMgOprpi2O/lpkrTYc/BPdwZ
VXeGEtCczMi96/umgh7j5vDrCi9Ze8nIuSvX5MoarkFiURAHuwAzoTu3LwZPBHwKN2DJ5i5QZ9kv
pcZVjhuiSx4iu743sJoJArobX8sbZw+9zb3yR1MqdcyS4mVaoPcsRN8yVesdnJCWkGZs0S2N+oT1
56ynDyNkzV4IWPpzZ34lUIMhaPKDQzn0xt0AAWIbdGW4SUz5ys2wubfKbNwZqOJrnYbOccJg9SIh
s4EcVQ3CZQ3thSW9mxgnxZFtBR7nFbpXte1UVu81ZkQOvqe5jS8t5a8rmohXE165PGCEwNRLZ5/M
6I9Jsu0wlPEuHZJxLTkK3bzA1o+l54RHEPgwMJnKjpSPjI/ZqOd93qaAaHlg7+d0dO9k3UNGsodj
PVGbvEGAHB4H2b5g+MGcX030F0sR5XzAikYOJh4kQ2p/Uwnm4ocpGOzsApvlmtXe96IqHMLBs/+c
cCrc0UFF5NaLg4fJ9uJ79t3vuSxRayr8RHMs3t2ydyiPqs32rSFxtTezqNzUpbbOoc4ZwS2HS9oM
9brPpOZ8F+mHidvuKhq539E4ByNK5dPb3NGq2Afcn/uOazCexunNn0ZYXnQ8Vk9VjXHKdInAeXl2
X2AQhF7rcy59CJ0A71bJTMS2RHLY005vwh5KimOZ9tD04rylsafM/VubqF9lgX4bWsSeh8jTiAqe
wIYBJ5S2UjfPioAO1qwbGZw7B7G/jF1jJ2Zomp7VZgTGwRdxc0fOHLuXSE+NkIepz1sSniaJJY9C
lh+pAQBtFckEJPMYMZTfp7VHLo5KXY8IEwLIZZS1+zjywH6y64CPSDpw6aFU9c63RsT1KZqzqVnR
d+R8b7n647WgfQUd1giUhPJYqlsF5JchgR37qbBod6qmwNi1ROPCQ1C1xwkW9D0Zfv0Ej9FWK3zb
ah9RxTqsSaNHr2C7m21vyexABC169zj1+yQ62Wbjh27lJbRrgbokS+SweaBZqi+ZdAe77/sVJmf8
Adzaf5Hg4WhO78Bw1/ZN8zCNVmVuFLSfekUHc4kLBFjkuKJRoftqBnb1XtVm/MozGQssKJ07rCvZ
fdA7/i9zjDpgtTqwbwYsoq9GqudrZlIuzoDyM8ts98PJfSfGhGNXHYC3HpsD3OGjU/THjLstuThh
TZtJ18t6MeBdRKiLvJeun5wL0pT+MBIzwXzRWeC7CZMMj0El3ReeI/62ZO+x61hxGog/BEPJG4so
PNbxOP5ImWokN6MQj1Oa90t/AgaEbIqMhzhxlxpQO6tfQdumV1uXYchV3Eq1tnwyg35XpR+yrdIb
NoInwI0e2ykuyxMLqwzLXcSHtaTL836uKCpfN0PjTSsL0nG2nSzfvCt1NLw6wzT8DLyoevMk/LXY
Zn+5Cnx0pdVYTcapFkn/AA0bFcduauOHNCcCn3DUSP9CSjzg0C/rgzKG8s0Px9xbT3PQHUvR2ljI
46RCOlFZ8rXyYilXXmG3N+K/2OqN0a7wm5X6yGcO8lJHhH1aT5IJn1cOiUHV5mvgt4Hc5rGZ0hdN
IHXfaRnfAr809yyyFG3jXY7r2JOYkuwIwdcRJBbt1FKXaWirk4had+OW0iSqSYe6hhOxUrqc15S/
yG1lYmkDXdpuQW77ciWa8lF0Tbtp2IRftNHjjFCYNjajSspjo2SdrzKd16/EwlvEwrBrxJpKhuJb
OmEA37YQvCowodX8E764fReYbJ9sy/1O3tD/oqI8ey/CptjRut7rDbf4IFtNfYpdCCA4d0QWs+Yx
Vqa682ep3nqn1rjWSjy2VuhQaD7Zk/1dDeyJ20DYLz6Gq3jlZfaIMFaz+sxJIh+gR/Gv6dyl3gHy
3XTz0qDq16MViffepzi2zJ3yjem8fXR8XHTrZLTM127mALkNzaHjWjKbboV1XXz4FXulbZC5oXHC
gxJ8w3iSf8FR6DY7O4/Gc9d0E3OlYQA6rBvW5ThXjkmYPphzF3+rcnUNp54oRtZDyDO2GB5ZLk2t
/yhbn7pbfD+b0M9YQzpEB+4hxBkrT4RqX+EkKldO3cvvdI1ZNGsUZbhkkxRruWxAXBaGLaa1aGIT
/GEYXpvWmrcDKP+jleh+P0un3cylrXedaXYXwQbQ7ersZ5RYHeT7zlWg5JGeVz0W5U3qtvWXEFfC
d1cWwa4vTAw4/DRpCC9r2d1F1pgeQ45ZeFUDB0knrkEKQMuWyUeJPSynCpe/lUakubXYw13B2uir
Dkb9jEAW7c3YMZgPgu5Ss9NBhaVg70yC2F+HJmfEbAhPHgjWZpfXVQe2yad+l2K39BtxfkCn7I3Z
AkSxg/e1LC13y1Z0PqeGKE8D9o8Lf0J9sWQc/wjmuCW90bbgkqt+F/p2fqx0aG+sdP5aTqy018IS
9XvIgubBriqWY2Zc/yN8+Z8p+X+ekslH/XdTcv5Bgvb9b0Py8jV/DMnyNyBNZHqWsJ78rLH9I63l
/YYpjxMYfVefwy4KyO9pLeBhBF0JFyuFcdH9rGz5Y0ZWvxEvpfaBM/E/Rut/Z0ZGTvlbfMsTtuBV
EODiruX9fznJjmktnqPRWOCl4wbKMhCGBGQ2rEzTgpiP+RqwRTNRNNAZ/bBOQ0tc3KjO7mY3kONa
0Jy5hQfZfygMLPcz6YQ330xgo4ZEIDGlgbvZjEXANZzP+VvmQNshSmbd4991CVoxod3hrPHmdZpk
LH8aX7tkRrwnBYjvVoOUuDf796yo+cwwWL602L9fwZ/0xnrudT4zkJTjO64ZsufQKaaZ03VIDGr0
UR6hXtBTuC3dKv0e8SkOMS1kJHInSM2YE6cYs3w1cgfQfne3xLps7i3BzFamtjxKAAvgb+va9hOa
E7zE3lf+Qram2jW62InqvS0PrJj0Uq6ptk6NtPixwH9fi9acSbRP5rqDDnCGNzH8YBOYv8JFAMDA
YWY6s5aqHqcyCd+tyGIyTqxileG25gFVrinMMPH9ecN1Bg77gBZaENfyxgoMYjYounPj9OrZ2fhI
WeO8K6d2MzXFUakBtC89pus+74Apy2k/WLF6IOThW1SdZz/GRmOkGTPvwXUEW4s2aZ/sCcN03DTN
Vg6TfQjmUmiA1Wz0nDZUQDXm7gycNw6OM22bp37WgB7NELYxq4JKXTwzs/J1bUz6xc7K7qkjQ7pK
OgH8no4O8S2moOtba7A+KwcHOnDuG5dhxrPb5gz2BSb+9TAG82UORfdVp1NZrZdyh8sQ1NWZRVT/
y8f8QpXI1BrpptFsIHuZ622J6SOh1N1nlSZY3twxztZLy3iXvlefplZYuM4+jMGwrCyY7m9JQvx6
DcyyKldpZYcPuQei5oCkFN84ZNlfrTCLH/3Z4bsBkqufBNbiXVdF8iyshCEh6oqI6HKLE3XC7W21
fXUYJtHfwiiDSwHD99XIw/pkm5n/E8OGqneuyZp+JezBi7ekDv0bws88sDkPC+NbEtruQyRjJia6
PI185Tdz+kOWhe0jWhBfCM052/gOi94qE/kzP8eUXEITPagxae4aMUUnRYbE34piwMEU5BK3yBRm
Gy5X+u/sylzo9QWG+Ir/L4pQ3lW97IotYnh5TZBTY1pCMz7l38ZcJBLQSEirPW/PyCKB1Ekfm/yj
yEXYtqvR76fExTLhj6a+5Khgecvh02hnnNUYkYIe9NFtGnp7OkUQjQ7V4D4ID4xEKdW8tm2GMzC4
/tOo+fRsm7HTrwSWJ8qDA05PqsNZt05Lq8Ct0jhPoJtxD0+xaNetnCriCrF5lYzXlxbb2l4CM141
RUPuJqWVxQ/6dEtjApcin5db0OCFWsWYAb+Mn+MqQoWZPKiY4I2/kSXD/JOcG7J0GhEjd66WqIzD
0NUvkiP0o5F6S6HLMiHbjMp9mLt3xTI9Z8scrZeJuuyy6RGVwjp2y7xdLJO3NzX6ERQM9qPf53LS
qLavt6rkBwk2cAWwGfxDFV2zhM/HMuGbjPp9cmLNxO9kG9W+W9QAH1nAXfQB+BqnJEHEArq/Ep5o
+G0WNWHRFSIco9T3oDWIRXVQi/4QI0T4iyJBMJVl+6JSJLMI2GVzt56QMPJFywgWVSOdPuqmP7cz
72HQmufkUwARfmruzCb6Mn6qI8gknprQSxBOyHJQDBZbN3PRVOC7vzD23btDkjy0yC6sh1guTme1
6DGZWTz1McCQbISuNSzCDYz3fmN9qjlYg7yDijCl4zbR7NOaRfdBAapwIJ1quzm3izgEYarfW4tg
JJoJE460FOOin0anOlQy5o9Xzq+s4Jo7fxzkzsVgb3EZnd1FljLD2sIMs0hVtHDsDSeHvcJJd92y
orpOn+oW1BE4BIvkVU2Tf2NRxboMI4t+TBdxzPXrD1VE5imNQ3GeM7/awuTBM1Y6I4WGfU5ObwUc
J3xWWLc3DgTDTbXIcfMizIVuOF1pTME41Yv6y5wCKTMcvCaWHz86tVHxkUDmq1G9UFKQ/jAkZU+9
DoJHZxEGcW2SbCjMaWPzYwJwR+POIiTqMXiPFmkR8NPwYC1yY7wIj+4iQcLMzdat7Z6aRZ4cOy4d
6ie/Oot0CbqFs2kyUhvs8kqtVP0YGC1unuErqufGaWdPsw92V+lfbhPk13nYNotYOrQS3bReJFTu
McYlaWN01SrKqhvBWr2pFtnVXgRYZ5Fi/bGJfshPfdYvmmat0u7GRaivfmHqBxjkrBEXaTdeRF4h
zKWdUm4WufOYLVKw9mx/Y3SLPDyIN6evOR8LI33KFhHZWeTklkX2DgITGjO3w0VvxuSzxlWd76ZP
PdpZKPuLRG0g7Z6cZpjI6cXj0W15RI7p7B4NTYvX5j/bpP+NwR132rIF/NfbpGtRt9H/2bzDU/7L
Yfn3L/z9sOy7vwEQoAwS9JqjYCsDG/jD525KLPAuB2ULbMFyXv7nafnT6c5KSeJoZ22q/uR0d36D
W2qy+zFhYVpsUv+t07L6K+wA5IbiCO/alrIAJ2B155z/Z9iB9L2yATdlXWa4xOG8jxtOJWT0WE+i
v90ZDJhbjBFEPdkigfzyJDK4YWlMiZhfD01fGpeAk/524saxC6cKLbOYkcvD/BDVdncCbaOoKvDd
c9HlxlOVN2Cm8tA40yssVhgb3ScyLuOXxGNsX3VFYnCVVxwdG3xjbgNwid+PLHpVxZwmCK7sk8rn
487XsLgID2kc3bnIT1jaecpHVQC/oLpH79go3seVzEpxqPCUrSgKpFeBxZeQuGu61N9EYfXROWKg
2avEUdTXCUfjfLojABhuh9bcjL35I8LnhwmwMbZBksDLNOd5T08QSPrQ2kMpzL/6U59smzKNNzPe
Ez3W93VKjhPMYPteW6290yrzuL+iQNmZy/fPxOIcwirVclyD4dvFNxVGxSYTYj5QcuSD9cRDNpRl
DyEtua8nHxNSk85bYJRi1ZGbWEmzJKJqOjb39iVzhGCLW0A33NfVXSR82EV2dsOGBh8lUHs/g3hF
gxSDgYVGAz14Le3Q3FiBuTdoTKQLdHpx2n5a9+3yhyjTdtPiwgTY34WcPwwqnbzue0bS1Ma1dCop
zTtzM5rWtkUL06x2RqzLHTnyfNORM+QgrdSqctyDH/iAMYhVeinTVzwHBkuKuOA42jls9XFf2t04
7nCFsAkgaH+08LI8o2XNx0ZgRmUE4L44CmfHuWzacAiSuD8cOmM9gGsd5qgKNtDWB8lZjqU80yFy
JJoF0dyx8SQ1NeqsDveRTUO4X5XVRmtjmybVMzamF2+cL4lFF0KIy2pncBzbCnOO9qrM3meqBRLa
0/ZJEdTrISH5afocXSDh/JTzQgfrfWfDNfGs8Tq7A5cEJVuPfpGAnwxTAuYhyMA0XHoXxLyWjea0
0zrHykrE2yRnAbixOY9G+p2BYUQm98otWuR0cHIM6POcQ8HTXAtxTqIQn588YOrHj0nlGyBC/lsq
6m9G02YLhzXYuHlD/3IxVXvh8RPkwM3pIclqTmvJl9pywzvk+Wxne98XWuBpDBVTSekaz1qKjPyj
G8mN0nF8g4MPjxOU3goW67QvY79+Nhe6Kxvz9DYrT26aZr6DxKB3nITBYwSRu5vTLts4gFy2+Yhh
qbUM8yF263lrzmm2FVTurDuHg2bU2rh5VOIeBSPrOg69/mBZ4bF1euvcGCatrVZUfuloNdzhMkQU
konCBgqkkMhvtTKdJbXvJOYXuG4m4Xtg/hmEuwXhqtZ+N7PFnNP8KTXs6SEoO/Mk2magHgHYa0zT
aYrGVnrDgnNw151m1Lfx8O14qcR9jRxeqGtccBHofZG6V0Om3+PeZX+c42PuK4I/ndcbGzXzfkLS
BZgbUSES2+Yv2iy8DZwE50SikBOK2z6ZXnzs8t5FN2NZL2vn5gZJtR1MshiRP7I8GrS7kRI/uVX5
P2CH3lj6PASie9AdgwihFrGfYuNnJudpp+v5XLfqEg/8+kbl+4GGTHj+eQ41Dhd4hg14A1WmISxi
e5go4/cKkiXrovmpKazxoPqFJ0IaicG7g5tgeiQ1AUNu6rziksIIfjdZCv+x9e5XdskhMrFZWTG3
BFYUIptCppwMwoaCCIGsfvaNHlZqnoIrbRpEUrQQJ2yh6Y5EQL9l7GWmbAmwD37mHSLbvC+09ea6
zSUJZXJsnPGFanSqb2LwUnqy3SOVh/mz7/eIkvXAag/5MxqGdR+Qnqda5NkS3VnJtr6WnnWKC3xi
1Kvou8WvTAHug2Za3AQ2hinm4V913ZnQT2BBOHNX7KXsaBpypmRbUWp+mfRQY+OtEeNtvN8anmJj
R6zbCJ1OcmKCzjkdu1h6e2uqdq2nl1wu3zGf52cGzviBcqJLIngIjcSf2F75fJ5FSAt75zgrEx82
EWGsZjjZzmxMj2HNiE5yx1hh7bZWOuLxwmHTfdXp+G0Iuu7ASPIBtbsnBqZxgVvtsCcAZezCPHDW
Kuth8On+wQwxjVVSLi98uCurBgOiY9GjEtyKhITL4MY70Gl0orkS531kfO187IeVMX7YMQl2W3fd
0evnmnsNuacpCNwD99/4FEHA3YcYuhHAqbvrlh2SR7Z+H7OC24VqsHcWEMn1KEuxD1XydegJ0tIN
8jy1zblJUXJKI/xlG6U66VwHO0Np+hdLsA5OARdJyMw8eSXOugJ5gMwmGnYNp3wzeNNs59/ZT+Xt
Fxm3AQDEEHuInx9G6pLk0rxUecXw0gI0VnwUK0pq2KZz9WXefQBtbYC5jLawfMiKJHMa+4APglQ3
ETTsCF/sbshtF7L2VAOO3DpNwd2bPtGZAXXJDATODeeLclHh+hFJj2ENaz1YRrpgsbvmiY7RzNl4
1nNd3/3neP2/OV4LDpYIt//6eH0shr8cq3//gj+O1eZvggOEWGhhCpX59yM1p22c8vg1LQXC0eLg
/c8j9WfnhSCWjoNr0Z853P8uQEvwYe4iaZsYvqRavurf4IdJ+69HamdhOVLh4SKOc0ZXtk1O9s9H
6ilr2z5XMVVmVTaejYTb8pBa6W20nfQjy3s4qp/rUVzKrErTz63p5/70c5UaqMZ4YL3EgpWtWv8g
7TZ4SWem53O17GKjlhjisfhclgY58sqaniA2tyLAtzFq9TI57fDYQa7CMDtlmk7BxNMf/bID7qvO
e4kgPbCb/lwSt58LY+owlgF7OEbLNpl8h94mnytm93PdnC+bZ3A++mfOMjqkd+ma+GNPV1Ylb+zT
WVp3cJZ/tcsmOzT6u5S8A4fMPE5e52XjLYOw/zqGFWeyqYl+gXJiLU6RHEyqelQPJek/FPXJbhik
w/FuVrUYyPVIWu0yw3gs8oQgheqz8NobVnCETMgdP2TZjQOusOXFipI0IQI6C9bBA1mLuWT60G7Q
bGG/RK9isoHe2F7m7ZvFVrfCS6afJkExJoIc6/OuCA/xwCkR3oZ3crAK7c0CePhmzhhPsiiEaUyF
uFbcQ1izYZ6xOuwbxEfJ3UIp/JiESZh18mrFclv3+H/8GkhzkFanLkiTLcZv2h8xZ4HWqEb/XFMo
+2ncy3mclt4VuCglyFQIdrdeZdUhnKLiQPFbg8gfgHv240wXazm75VOlh/YklMea3hp5c3zNbGbA
lb0X5A5M2pLm5D6GZgsKwlH9N91BnXE72Xp42woeHtE8jUsRk/JRdd2gpYRtSLaaap97MlrsHceY
fTjhLQI1w0hm04yb9tQmmR2t3GgMH7y2/EW56tQdzHau4o0Bd+oXLV1aroDDcSaI5dz+yGtUvUPA
geCFjrrk2Nt5tZ39KVnaT93+vRQ+mv1Qs3ll2bvzDbtWKPqVvROFz15jjMVwP7dNmLxUJhCq/pFn
TQy4Q8z4r/ZK9PFtmFT0QBZ0EvqDn641yDUVtDHv7ShzAhkXc65BPF9NF47oNWzICmaiwNst2x5H
/+AibwrrS+jxPSC40K4wP8lmZPjLcTCvWyH6/BDkYgEMsQbHcEbvgG+pE/6QdEebVsbH267XE+NU
GaachnI2odInwNmYZbauWhHskiidVoZqLdAvPsCD0IaLn4qz1frEI0yhVmMhb1iGD3ownctcymA9
mTXGGTOfDnj+eN95QhOD6+UUbHKv5gqUeWVeQU1PLofxzibqFxBQAuhxsrI62zJGKHpt/eHSwePe
DISf95WDq4jo7Fyd3abqTsSBstskOEBCB3edvZvkBNH95nGO+GCmRfIL2MQXYRAw1l764dWF3CSc
oqkITJpng36Rqx4AVTc5i2DoxeKplil3LY+wCrI/7iTTxclFsiVaJUPorfHaoCJ06QMJpRefBgSY
7nywjcI+JG14cwnpgfgSCcc34ltJbPYQ+4HXHOrZJVeXusu7XQzPpk1FtYll7agKOW/RIghCWol1
c6kEZbybU6okaudIkDbbuuACRki1TXfnIANvqzEh4kXI4qutpfymMifZRCmS+UhP7kl1rXpmhdmd
y8HVIzephnsKKiCHodgJjB8mhWSoDGk435sU2+KsCpOHGfDtz5Ssx6GYpTx0xv9j78yW4zayrvtE
cCABJIbbQs3F4ixK5A2CpCzMY2J++n+h3O6WKLf8+b/uG3ZHyCSqgEQO5+y9tgdwRBBUsglVOG4D
Y+78ttBzn8Ta0MelUl/nHSA5p8mXDrvxqtu0DHAb9tsxIMVSenW7wTILbczkptyR+kZHkk0SHZkw
424bZsKLSo3Te4/Jb+eemz0SrnhsRz+i63IVI1K7IaIDz4UugRkV6Uyd39A3ulsV68Ryui17ofwL
xX73NmpDRC0hj/9LAj7AkB1uwnQsbkTPnnnKQv0Ra3gGudtqnx0RWg9OPRZ3dU1y+iRqfZvhwT73
c+seEt1i95bRONyA6cyYdKO4e4gtE5tzpMxXUzGkTbMerpBJFWcI/wrahxQ3SkkizFvahSofpodQ
5LaLSV3EpKN6FL7phVwpiSpfj2Ti94lKMf64TJlZeCM8QgtjkINYrTvHhTvkOki4zHANXoxOZNBG
81HPqmib05FFfZ8FnyJMZNGKfEb1QnWVbeCs9fGV0adqDy2qBgMjxre87VJ/Nqv50exNNClB4gBS
z+I2XDm1+oSTlLIZuocrdClwfjJbTxhvdXQv7U48AEEwgFAmHMqGGhkmmKPoc1VXCsyXTWaBKulJ
MzHVe1b08TUijPLRjCxHrTqoEZthMDEhGdYM8rFrj2S33bUdfCDaX6Zo2y96bS+1Y6jAItW/TPBD
iz2m7Cb+bFFqh4vXlnbHSpTqmAXnMsJ+VmBA3XQCV/dk9iOgQ32cv7ptb2+CdKLL1MRMwRHIjh4A
0xCswmjqdoOePw7jWO/IJw5hkNI15VFma3LwsjtzadTKwjl2oVata+Lm/kfV/f3/tD9GMIDD4L/v
j0+vhXr90crwx6/8uUO2fpMUdx1s+9KyvB8Lz8ZvFHMNtrsYCpb8t//skgGd/CnLwLqAp0HgdTJt
dncQWv7BrhiNx4+yDHbF5KI5LmZsabqGbX9AqtQBZ+gkHO1TblQuxWPbofBqC4R9td8prWpr6CKo
8og/yM0yuC6LiSW4kbpGY25uGZUPGQ54LcdBYGNm2mjz2FjB3g0Y0cgSegxiTp3N5GRHVN2dbd4g
tx2uW9ISQfhS2WB3AEsPu+e2VVluX/VWrd7TcLiDNuWgdzQ0x7ci29lmFu7crarDdWXM04PmzrO4
mltYiX6N4Rs11ILKmHeIlCD3Uu/KCIVXOrowpwFous9qYhRuwaKkD00deM8qm02aYiy6gpesT6oT
kegReo3J+6JRvCy5xGTPm9HLjHiHlFsnQHsq8g1gO/cmrQv7uaYMuta8cnjBsciKQ8toW3YT5kQc
fovoxKAoVJqR5sIJ0ICRzXl2SLDuv9hK1l8MZaLGEGXsvZee+56N07WrN4SoEMMwHfgRnHvynwg/
j/U9aVVi0yam54+0/flvTK++6xKCjH19mvR1O8Az5GSPXXDF1pkp0QrsaTUI2e8Lbc5vO/SJT2OU
I3NrpmGH0WS685QxHVkYF8FHzMYVjZoWE7GVxF8ZD/IuSSmObPrS0G5wb+PBkHazV+UoUE20xWPE
4X43u115yxLr+D1GRPbDbmucLQqHnzUq3yDRasO8Ka2wW3sV2+XcQRTfx2I+ZRgL+3XcUT4VRtFt
tGU2HKjbbM3BnPeZlYwYkoN6ftGmvNoSSajtcCDOBysy5nfUIM4hwhb9MOsUuzqtLq9KokpzokO0
6WbsZrsXuKh7qzUoM/z5v7TVrT46a1RnKmwOOgpCYHe9R9b6kX5DSHoZrfMho1HRBnXibTGd0LcE
NYPvb4AMSe00Qt38/r+Kw/9lRiWFz/1lQ+9zrN5BwMfF99K3f/3Wn9I3+zeKBAZN7/+07P4sPSzB
mRQe0JKY/yoi/Fv75iCLMw3mWv4Fpr75XenBwHBmEoQpqVvouCmsfzLJ/jjF0svzJMdX9gTMGQYN
x+Xfv3OHGUKP0k5G9oksYKD3uRhvpSCxdZ6mdPbbRklKLv9ecv7C0/lXF6TMghtNsM6AS//xginf
usIdIk+mBDiNY5Z31OvGWw4MyxlWiX/koPzjC8J55355num6lwCB777gIjRC9+VYEBMi+zXxuIC5
NGCUZDf9669Gh/W7VMPLpXjUPGuMqrqjf0wfaaIhCrtUWCewjvI1dpJmL1s4XxicQnHdzrP35KTw
ehsUIve/vvSPPtE/Ls0qyWhwdcpYHyMYhjrtJ1Y966SMxDpg7yEKG6mHu84R7eR/bLD+a2apYFfx
8YsyAgWeRptgTApgPz7DkZkzd8iMOw0lG4yVUzV6T6qwnsW0Ah2IV4UJ4PKYjyPE5QnstvpiiRJv
1UhZlA1q4V39069v6wwmm72Hg5/yY85FIiKU92h7Tu5g8XW9JYBP18jZ+/+8Fko6aZI+gLXy4rf8
bkCFialn0TRZJ1MN4rqzNPXVQXd5j8akev7111ru43+sm8tTtbEXu5aELUepUX5otMdt1Wh2iZKH
itQ3ZRB50hmkgv36Ij8PHS4CTeFyMWapDw9T7znatUYGLzNV5Slxe0ALLmY8X8wpuPNfX+xDJsof
XwnlgDDIqOYWLm7Z7+cbunMCeKYwTwknKMRgPdcUgQYRPaMX9ezWqXy17ImXlOjv+4nW3yGkgX/4
m4/x8wi2dSCCCCV4VYnR/PAxAkMYdDGAhI7sBzCPF4IsncBzrypNMUJrLycNLjUw7CP8JHLv8vLK
Cko8M0iz//Wn+asnYFETpsjDk0bX/OM9SRE6jHlKH/oSDajrOrwjcn1OVkXA3T+/FCgAV1LtQ7jx
cUShN2vKxqnNUyy5vZ4X8spqGUogwtR4Er++2I9TPdO3ZYFedDwSMbjcT8O3itoyQ2WqHYOJQivJ
b031jPMUqigqXsKJFh77r6/4ERjAJTkuwAqwMU/zgD/65at0Xmr9lCn1oCGmzS1ADKtGjff2oI33
sQp4rmSycZR2E+MxDnml8rEtT7Rxq2Htxna9R47Q7C8zCAW7pR85G9Dwg0iDYBoLcg5+/ZGRXP3w
lku6B0CvHQaiRxXKZmn88fEX7phYhDtYR7r9OP8W1xxkc5p4QqXdqtTzCV8dHNsGlx2lgcneLKSE
u6bRMvxOCTiUVZAHPMhAhu1XiK2QXWC/2cRaXnJba42Zl507R3SEK/RzBQ6w1zpyx/vMrpu9nvBr
jW6bBwcgVrNWiWEeBiOpn9veKU9uaJnHJuEGrqY0mW6JRtAakMaG99SSRUASK8wosRdUY0J6zBFt
2NyLCEYgByEwV2EXI0LLippruNxp3MPTbV27gI2tnqh4JPaVuFYRnUiUPaJ6noiVm3fEYnv2cahM
YhbaMIc11IgiOqY0Qb+mKE2fnaowqmMu4ukePeh4qxktzPMF3hO/iIloPtrMdPBSGtdD8EQUPWOv
Te1X/K2Mdou8+teJKtBX9ujLCt338jWfUuO9mgODNC+nvoctku/kgOaBUAqcwMy/VBcHT7LCiEmI
R7DTvKQjKQK4RzUfuxJ3NCDvYiKoaheYpkJZ2rprrTTEYzsb3B94XM69UrCdDQ6fXytKmvYqtwfv
SYyN+prmIcUn22wxwSusUL6LxPSpqyb+K6I/sbIGBX8lTybxOLfcN6vTcSddVrmClXpbKZs8rSmP
mmRPVkabrSaMecOaM6oFwbGYZucYLRsTLXHGW9or3pWeGACRqAqToaJr5HbIgnwQjjKMmtTU5atj
LzmrsJ7I0iQzgqpPrweOfayW+VLrKWvtlNXX2c4YDT4MmjbUG03LumiXEe9fCb463OSzK64jLc94
lBKAqE9cTj1AMLZYb9o0ABUnCpOxjOvKe1I6BbWd25KXMWpkgFTCZS1qWycdtxPqEwPdvDQgw5jh
TPMnm0Noe7l87WGuvxLRi9Kf5oSXreUkmofQnI39PA8I+SGVWy9F3xdE0MbTOauRXNcArPE2IIV0
tyLGGhpDzaRpRZ1/pbJx9IdiLkkGUYH9SKmYRjllEtTqDhgFzsSufsqtiBIvtFCkN/SS/VFqFrSq
eXoE3i03COar6pjqE8EVjMloNeuquGsr5RbAGLv895JS3TfXmklPRrl7jS4VBfc0JsEIQpOZyZ8z
Jq5BRz21arWp+gJ9plFbJSf7fZwdsVZtQToA9YRwq5uuQyusq+K1IL9q13PevvaSXgx+MavoJVwY
+eCfqvOS1Lqriyk4ial1aphpg/1cxXm7nYpqfrHDgdwIKw8nOmTW/FIAONtIaWCCET2P0Q3kAvkb
ihdIi067LvpIrVOdVJ5lM0plBXU2QpEm1zY1e0DK+AYJPBiCl4kpwNSHTL4j4uJQpHV1SBqCHibZ
Tb8HYTlsIi3W7tCc5V/itLfQeqBtqQqKrkm98NvS5tVBjeu7MSTuANKR3/WEXudVyR8CMGuBdGD6
h3dertLGxHZvOwDsW9DhnmOC2rQdN0SlrMYK9idtpb1hAuldQ+AeVlYQcCH0h8Ha6uD0uSVSPwgT
eAHLSdsYedl9qlK7rpA+qy0SpckvIv09czBMwhjCx+KJcas0lEhUU/DxBW1+x6pEEPbM9H5lW/WS
AKTzREksTK5KkNq3ettVtxluP9PXbHZkrwS8i2vN4Ni/gn8hUcxVaINP9hiwwTZMCt8+s237NWx0
JqRy9sQjQkOGrE75+6lxcGNv3G4kGHMpZhEsQCWsX+UwGWd0blr5DLNuvAU8RUw19t99qzzWY7eT
QQwNgJztssmWvybGSu3SuGUKYjZmY1aVzLYj5yi4rmzh7H4W5LFavPpdJKHsjpRG9lKk1XMFDp2P
5oAkgvZWZM8GIkj2cxEVO2Fi6uSdj1SVv0gsx9W3qeqtlSLYGMSI05IvQozN77mLSs6XqSY/e3aA
2zvyqJZB9sJJOIZxB7Isid5U374mlTQ3EvZg6AMiq9WXDEKD9hDPOEn2rhG516g1Y9/O4nSDRqje
Q8qbt5NbVJ9mLwTkhe51+IQ5Nb+3w+qbkc1fRtKZbtLWaImJzcg2wUKMmq6rjK9hG4Vf5zgeHsLO
4cnxxiMTQi3lrSyEL/Oqj2J6eIhAnaMtY6Sl45DR3lM287ifdtRy9i0OkpNVl9O5Vi3C9XmMtVWT
p51Y2TyFxGez4z1pBQqTzSja7Dw2jXUzx3N2Uwuru89jt/abUqh3q9eyTYnx/a30bLwMdoWcDBE6
1iLlmrGfRjhCB7ywWC/qjOnCI9ALvrl1xKfyFlTa8ABsP70TXaefmziUL+lgg8FryItirUS4uapp
jlx71hSfm1GalOUGFKVRH6pXIx6qEwZZDz8zXTABKgswR6ugGgimvC36oA4lFIBpkoOtwBm3UVaY
j3ZaVfseOOxDBc/1Sp+6+a6N9BLBbjg8dxmNnY2ulBUfRzQMEkiArtkrNxjc9NoecSDvvKhT+8XQ
cAVyq/yE4RPpI/0ckMnUZXW4lAye64EV/huwJnXuEMcuebvTqUgUcJTKiwJFY57jRcTktkst/O9+
xc5CI5LE6e9Cox/IHkgCPLuKKe85HVsThUQmr/B/MI2a+kRKe131xUAydNOR0oFX+dzC5ZcoZmsy
NdwMgDIOsOF3wse7gKY1wsOwIibJsmpjY2b2vFedE9+rXNSfIE+oJzdDCtyPM42kZIQa6iBYtfQo
IhoWuNgaaoMD2iCYo6963rIOtTrQxIBmVLa2uFW3/cw5pcjQRPiyDOIbFJbjJ70ZtLOMW9rkBNSY
W/fSPC+WPnqNwgE6rxF7atcxdr8FcO8+V67ZvoOwc75iUUQhplc2zEKsc5j3kjKjrRUsTfz50s9v
Lr19hy6/XNr96tL5x/7RHs2LHqAsi3odXVQCltM0frpIBzTsQRtaDugJvEVaEF5UBvpFcSAv6oN0
ESJoFpKE6KJOcBahgn7RLACby25AuqFkKBZRQ6Qha2HNXtAS+R+gCcK4FuzEZb/+PxPw35mAEUBx
Mvl3qe+nzMYTTaruPZ2+L4XSAlp+6c9SqPiNRD0BUHcRTBkcg/9VCHW93yTCLFpO4Kk4m36nwTK9
34QF+I9TL4c6ypEop/7TbUIRRo8IdzCTyvJb/6jb9OEYRmmQMogrkWJ5VK2MD8cw0zajxp2D8NgT
9wl4yhTO3SDCmXp/0e7imgHa62+JNmDhrC0Yhmj9PCJm+nYPA6nfmbWod9jYyCf57jb+RcVUGnzH
7+pA0nIxWthUS3UDg4nAxPHjCXFkn4cO2rUPTg8p88ZDlHDjkv3NZ4BynK5ER7yZsDRrEzfBqg0x
TmpVjz0B8Ujw1S0KcaewctTNppqc3Pk8o7q8BsoytDSvlHjOI3ASDVyvat4iTNDcdSYT8LvoeF2l
rS271dw9oT/z2tLTArKWyAYLckVJakHzKZr6kDaylidQUmRWw+BRGVnUjsL3hoPWOxKQKBancbIZ
G++RTlfEMuoNrnlLNHH3ySurbDU0dU5YbwZ7etUNSf2WT7lOqo5JPklvgcP04wgTGD4zTGfbHnlx
dgQcjXQY2nqW4bU14U7W7ECHcIA3EDyRP6jtmnhujuQPi13Xmeo91qPmxsthm9mJOgFbPFZAlR+d
Ih4BJI7TzlEkxAdB1B9HDdF27Mx0nzKqyNe1ZU5XRRjhWgDGjAtWlPea5T3rZqJWGit8uZ45nn6h
sFQ5K5wKw5m8Xe0OYAW0JCea1GaI+/EqdOYHvQszLBod4bOzV4AQHWwRbt1Us94aBc3WqyK1GiWk
b7qUemzf625a3fcAkBHtuvmt7GcHwja0mfSMxEOZn5KQFX4UWnwzz/UG0Y+xrb1sYEuoj6siApcw
2pXcAWkstpXTRqkvGptUdORcmxkkxn40g2oDB1NbmbMOQlpnK23N7eCLOrTvuOv1Cep8s01IQTyG
wvSOnrDdYyT0LFwHhZ59qVqhHksHEVA9UD9lk6MhPVPxDK3MGK/MXne+okS2tyA6amwpfPvG6Bcd
d98sovKWSAMUxdu5HtC5V2kVvaYM+5VpNKPPyQ8BIrume90BhwiOsT/JQXWbzIo9XLBRtgFYzcI/
QHifC7ZTUYuRodPZCIVNjM4+I0ws2A7INSZ/BmHzRfJHfG3M6Cu6XreR3iBejTCJgAtP0+8GCXbn
GmLS2h3HZm9VFr7/FjXXM13JGSIZvs2D0dtJsy4Hc4r8uQXIxGnLwNTtSKVcBPq5Y2Djpviw0k1v
WmdhFs7w0wLtUY4KZ66lZe3BGxtx8ioJQGrkPh56yKlqlYssugrRC52AIXH3LMjrvoVrKFE9cQKT
IZMVmbPWO9SQAV4t4vTHeaiKKy8DrAt3tU7PEojB1iyxPhluvLxdkVtD96D32u+W4G2I8K033DkF
HI+dk5b2IYUX4kXD/Ob087gJBmUdPAIVV4gD0VtWAsI8M+HwTKiUi3jbtUllyMO5EOs0blKwH8C9
J2hZjfNSBI7XrSUIKswbwJb7a4zx1mEUKF9WRA444EL6NsqvloKPscIR1R/K0C7lGtEOus8EGSBg
vNJuVn0cGjd43oc7u+kxQqGr7GnPFyq7sXgx8Pe7ESlGJHZpaJQEiDR01/a1zXRwyiOOZNDSsvyJ
pnBNtpHZlpsRlfo5WOzgGsFpCt8XJvF4sYs7tJOztehia60vdnKbMQoIezGZ97NszoMRRbexMaSf
qsWM7i629HDCyMKmg+PxxbUuVZq+U1XDyx5ffO3stexbFU+Z9mWpWCzGZUzwhrn44Z2LNz6sELZv
rcUy38xmfZxyMTxDmgeUsFjrRYvJHhnZetZsDU7vYsHXL278djHmRx6xtM7QNw94YPDtB8KO7qj1
G5/LPscpNo05vrtGhbeWZVWYCjBZcJpxIvVSThwfVxbYKblrFmBAsKADoprNK+XCsT+3QBvgWIhB
RoB6XFymKaqkG21cQASyBxmGXb7tvzG/e/eeFg3b2gFpbmselwg9fb4C6WVuk8lMDk2K86seACAw
N4yHZIEigK0S/GDQMc/zkqfYgVeTXi6G6CXrFD8aZIVkgSyIC2+BKuXCXlBgGPA7oy3qOSqcWtpD
l8e219zolKOsoLRo8iV74WxUZL/TtxkwDuANSOvRfMJQT9EB4cStR3mAq+bvRr0QIjyZmjejVl0l
AVP/LLOrcHIDoBHlwXMAJ9lSI7FQ5Nra1QmKqSoruZ6wK+wsRBT8wjwaNwUvOsSxhV0hOygWhtEZ
6zyaMLA3/IhdXXtJFvZFw0H+ZMnaynxVRbAxpNe/9wsvI6WOtm5AdO2WfclbtnA1GKXS9IEFgdvA
4gR6Y1ooHIpYB453rtmcTHcheUgTO48v1OxYi/0GmCQOf8/cTg1BrWuoYvqTnbRtsakXJoh1wYNM
F1RIaC3YkEQtCJH2ghNxI2dAV+QuXv8LcATqc/NMmlD6BMeFxwWm3kr6G0230vtJtx/SMZC75IIx
MYlonvGFReZZXUAneI2NmyAt8Ou3UfkyLUSUdmGjAAvheRFtADJFM5PixZR1zt+EqGIsbBUOCRj3
KS7nZ7dW4koxnfEWLUSW8AJnYd+FVTBzIWOvHMdIX+mSPiucXksF0ASukXjVMQEv4SA4djVkx4BO
qBplAe4Vrazz+yECAlouOFBrAYOOF0bogrsiWnBBh3ZK3WMpY7EGWHwmTYV2ZskrdhXTcZBr3N54
vAcrhs8ncwsUw5ImGyy4UiAI9ZuLkRCN3Kx5R3zeZGLgCCArCACjt5ku7NNmwaC6FyKqt8BR2wsn
tYozvD+jNjuInZKkv6rFzHGUyjiE1eZCW2V70nw2koXB2lOvs3agoQAeXiitOmMg2HgLvLVPGlYC
aEpFvSd/xhopSQQRXiB4dVRpM9N9GBcYbHnhwloLItZtUibayFuCAko7S85NNKWjz9Sew81wxydO
3PU9XA/npQ7cZFfagDZWaZyCU6OrB1vLqYtdrRrMAlqY6+YqEjNLRu1E3S7GZntrwNHL8fiQMEIh
hbCgQrdiP9ND/VC5Sab7BdGfK2V2hLKOQEjM9mS7k4Eo/n/Huv+LxIUmvmt+dx756Vh3VXbkaX+k
O/3xW3+e69zffpSx0Kf+U+Ky+NWX3p+D1MM0sIb8Wzdomr9xkjEIO3Px3njGAib+18nO4A96nBzx
44DrY2v0j3SEi1bm++OTELzgOGtw/3BSdH7qcMdTM3TkmzYHycB1sd9q4l6P6plYyrjalnXiEgtR
Ofqb0pzg0Yk8QibyIjhqNLCOivUfC7gjrkrdLqgRkZfLmpLhdGO//uhWObuHqALxWuqt5wvAEjei
0LrfkwZG1Igx78ky0GZXuRuT+IBqrtQtYgWIf+7XTY0TQITUZnZtrs175iH7oSu68W9EMB9ajNwB
y+LoKLkN3NOf2qIJmzUOqlV1YKuJ1IZc4h17Fs832nb5Xnzu74bIXx1Zf7rjHOZNnbhmOiEOrtAf
D6yGhrclTNPqMGiNuRrD7G2R7ftxwD349ZU+kLuWb+aYS3uZlDpKCx/1SzO6Z5oadoY/irOfwfTN
TpIgE0r/8UOPrGE3RUlw/+uL/tiwl5eLAv2mXsBgolO5/Pt3EpBEN0DmsPs84ICeyIjqIJQofF1y
Tb2dpLR/fjVJhQPUgouQ6aNkIvTcIS7yBGemPsj0XDT5vIUKj9Wly7zHX1/rgz7j8tU8h7cVptci
0bI+PLmReJmIKL/4UEdjhkeECikNsjov124j8C+R43fTcZy/GlTa7yF1t9WGPHv1j7+zRNBDthzy
AX46y4D+7g7DK3emvGPHWHeLJZaFXpHMHgSPng2K9m8u9vMYkrpYdsOuRMuEqO7HizUclE3aGwlw
z3m+K91GrVuNNxhEZRqRNxPj93AK4qz/5ro/DyMwHbYQHJRtSmL6B+VNGiZDHNpVciiGumdTztMc
MJ4OqyImyenXD/bDtSzUgtiBljoaj1f8pE2zYm0QfeTFh5jz/LoeJ4dsDr2ZTiGh2Z9+fa0P8+3l
WpLcQxzFqODkRzFakrecUdi7HeZpHsS6ZLdwzGKz/xdn5r/q0D6WxZbvhJwCbyaTDMPV+PG5dXam
GrscYyKxZJ+wm+E8sbKmAvtGb8qHKKaVuRohfxFdQgGJfPU8jP4w4/7Xz/Bh7Czfle4gEx0cf6Qb
H8cOh7M0rmXLZ+gV2m/6DNQbZi08B+aUH8vQ5Thrm9PfzOeXW/gfZZhcLov0jC9uki6ACvTD0OlD
m91d4BBYgqLqM+qM/IjgarqukFzvGrMifL7VSrp+A+IRxw+GbuoPg12MX/Fk1s17hX3ymAYFRKxF
Ho9ogR9zot39eiT81efE3IrC1UHkCq7mw6uV4pQfZkfT9tBp7Ldp6qzGRyrAMYtsgMFG+80RDG2B
5oC4L4f0rOOdz1Ymec+HLi2tEyTX4AAE0Lz2NFs5W9ISywTwquf0u19/1p9HrUtr3ERCSGSD/ZPZ
QPfIM8YfHhMVpxOunYbumHJ2Ue3m19f5+U10UZwtkxvwOF6QDzNsrAEZQfAW42Yu5zuEKggbirSU
J+To8uHX1/o4nTNOXJ0sCYPVUVIr/xhKO7lKKmtMmM7JXl+HbtCvcTV1Pui5FJNZFfrVSLSk6Ebn
WcsL6CilbP/mxgr9Iiv7cbi6Jk4ONMtsCvg4H75z1lSawZsR7J1uaKaDkxlMprQ/zeoQdtV8h6NB
f5NRQDxQ3AFknqooCfn/EMBXpDfLEzHmwdHruumW5rbRrVSdVI1fExNLCGGaz+csUriW49q4nzMz
+NbDaHtypwxxSNYQA+7Vjb1Y0FK8jq489QhWaenlg3EvQc882FGl71t0RFcRLF6kHlWskfY4zHdT
GJj0mCk43eSN3r5maNneZo1tHP4TDsneWATfcleT1bHIa4x4BbbmPYxIS1EqjTpC7pxm2SOUQL9X
RW1Yr+ilxHvR5eanAVdzvRphFJAiSKvqW9a3FvIp8jsjkomS6AwaMT9akqlFNH381kVM3qUK5Tcq
y64BIZBtI8cxnYDZIfbCjuw229oNls5miOB79dV1CDmCBuMgrRwa9x6vJOONtz9Mt2npcXl4fhpR
B4q5U6cR+TwDsFuPqReeneV3FQddqKCSWDsQEQq/KvqvR680pzPrTPZU19Nwc7m9gT20GwMlxF1l
1lFK9JuTRYdAhLZ5NODbn2mO58QJzlFCpfkyW9HuhE8yM0Mh4dJeijJlRJb6KHQEb4CN0IZx7ybC
y5Tf6Hr0SIqe9blr9EwDlaMXtwsRezEn8neGKIbq1ML8g6IXvzW6R/5u0DRTSACQt3AlJIsCsEnz
k1v0Dfpog3ubm0b8loW5sRWYVV8pMy2KQaky2ptxPt9JdIP44tJmvNX7eryJJwwaa8cS8Utmt0xN
AN2exKQD6TeXcZgveSVuh3nVnyK3he80CjYwIi/nbdFnjCUnb+dzOEyEOgccvaZVq/r5LpcajaOF
X7/ukERMfsIXoAqcDDOAcwYYvfCoeo2GUKfX4jJ6ibgfb5sAa/6+izgxwLLTHm2MwwuX1JrOoZYl
x9TNNt5MoW5srPGm1DK4JAnV/nCA+wEIRPqTVjZ3qBnig+42xYnmieXjHI/XtqH0szCL+djVur03
HRk8hq2zKa0FLWoX6aIfSn240c5NPiP6QWjh10UwQoVOzGfX5bUD1YUrfsJsnnbmWtdGpCec+XyB
mWnrjWXugx4nOI27ajx5cX8Th8V0TIS3jSJ61PjySzI34cpEWgepMUe/QI5ycsxSt/EJtsvAn7ck
RSuQLa20nht6TmfwpTfNSDIB7qBx3U8u8iHPMLeyjj/ZgY1mUlXGKaONrXep9Ku2GHapl+t+OovF
6q7beIGsGRVPdI9Y8Q2C92vVaWqTaLm5nmzMzwY1p4Omu1/qBRCI26nKkGu5rGpoQ14WLedMYBDR
N/F1ZMcACy37se+DU1k44ZcWh9gmsqbxGGU5E7C17JFyY7q2Y9M8w6Gs70QMlUvryc6cZ/sqderJ
rcCSkZ3hQR+pjVD9jsG92k+iJG2hCPqAqIvQTI6itJCyBVroXHUy4wOVGTJo6r3G/EnOlrlFhUJA
Z9sThoxVvb5ho2RF68FeGmeOnn1qoLJ/omQ5PEylZP9QKsKrV+CJpnOKoHJhpjtbKyUAPMkBbI+Z
TSAkcmkuyi763IT6vSuH4d4Zpmljzl23WdYfTNllRdZxXNX5rWopCjq8admBliVbASNF2dpM7EVS
l2ZVWtjKx2ARMxUVsIisgBXBCT1nXyUcfXBkpeucbd7Wm3VqXUNPSbepjPxG6e0TUkACiGm0XVv1
THZKCL4Y7BZS72RLTxM7eAW6qUhSeatDuN/aThd+bpNwOJnduG7jYDgmQ6dDVyKZ9sVMRrIGZUG2
gN8zTx4Kr4mOeJFhuBoDIQFznzMwE/YOHBEy7S6bGmeTTw3RediikWf0z51VuN9aa0QNZBfCeDRy
6Xweh9mbd7rEDkF4NWiFsmM/RmT8vsImcj1qNQJfwmd9sywrX2trZ88J2tt7yGgQwomu+b0yXHdT
Dcl0rFvz7OSWfvZgIGW+5Ykr6sgFW5jCQdCReXdZUAeUV83A5PCfRBZligb9agwCCl2Rd+ShwqOV
UDlYhBdFhdZbCAt1defALD6MEPjWbkm8nmszBHD9Q6QNQrkbyCLa2tiBAQDF1qcU/vJt2CoTwKtI
DoCrjDN3MF6bcPLrPhC7XkoGtlecbcoHfpB7BiLUTO6p7ptXXghSuKlm4FGyFmvEO+Uu0+dqm83K
fe0Wpj8TTe33iiafj5gYNWRKsuUu6gsD2M6wMPJUAE9fH83rTnfLG30mdxOfaYl4TWlJsZlSrbQA
TffZLksL51kCnnvkq4VQ1aRbEmIIAmnSvOn3luP4VWsOHV5PjYhMs/JoqdPPZk23vKFZKpPymhM7
zklsgxwARHnMUFLydiGuHJI8u61s2d64ahz3Zq2QUsUIDfNxbg4DyvQVQgP3VKJROScd9kUr7PO3
tKB7skkrr/5sQTvZ2naSfvNkTiYXwqTyAMiVWhJ57E+Oql5y/vSmqUvaB56cCQVVwdy/6rQk4BDj
ZDiEVcde1hU6KqWoIEYwgWNNqm3s6yXdeNnFmzQ33gfNI6SauEIII56J8i4MpzPtu/LNEUV/nMeE
bofHGkgBdt5NEqYEjbf2Vui9ekualDm7zlg1mASaC73OIpVVfmr1rnDUO84zlwjf/8feeSxXjqRZ
+l1mjzZosZjN1YqXZFAEIzYwkkFCK4c74MDTzwdWVk+KnkzrWbdZLSosI67AhXD/zznfcWudfqYG
DGOZ9WXKhS1rtknS+Oz8tL7RXmtfs9FTT5QNDW+uyMIfiYqoplhg2dRKUOPM4NuDTxNUEO6q+oBR
cjqht1IEVvnD90mS/TeLirLwcADxnXeLcjkW1ppVFIYHewo2suyYathdDMKl1A6fSuqDW+fmjTvi
nyqLkWcGUtZUraFe+RR5FU2qVlRt64MVLxgVAd57I12Qgzy2KN8Mndymc96zocJEmseIxXSI85Kp
/DrpZ+MxKyNzF8EE3bY8FPaO2cpTO2fqvWVvtKgj5aamov6zE2H2M7aXU5mJknmTBi3cxQD1++Cb
Dq5yz3ZeDbs1PjGSjZc4BLjr1XO+thpeFvN59GThX13ZyhM/49bNWE6aERDI7ImFcQzTET4fyIBv
vvOcoNmSbOD2GpcxJ1X1bHq1uTJppA4Gjcs2qOc10ewdcVVKK2tYBIA6qpVmcbIJgpQexlrAkGCP
jaXZbdaRzt6K0k7rtcE+GW63bHhULsW3hr1T/viBOTHas5d31x2iwa4Au7QuKv9k95WHd3uwVpWn
dmFC2z0YCHB5MaezmWvrjF2cnlILQg8vnDYq3INXK1ZVNZV7WPL6ofMpW7dVmNzk9fBptMgM3YwJ
0B8GmG8Mdrc906xThnHvEJmMB2w9QKtphdqTUTHfCgmwgz0+Tx0WQifI4C4E/qzbVaOEByN1fiks
vS8oll45LLjWbKp9Is36dsSWRGWR9g+eoG/YrIaQrUlL82cIcYOl4J22eoiDZU5CWPYfUhjNtjWa
eW/58CyrLvopJhioYmr9s2yZHcwIH1DaKdYzXjP4kk2cTqxToisw8FNldD/Gar5VRXwC1fDUiviG
Wy4DIwATZ8iJn3mXPJP0+hbY9b5lNU3hWfkamRmJarpdVoGM3ohl9utZLIlnw/KemhKkm9nYbxpG
36k0Em7yqX0sfYErzzZ3uWpxIOAoV4n/DlGO4p6KqfbKM9gRJKNS32dnftc0pkK+w3QCD3JcT9GU
fDcJLNPQKsLihH+H/gTQgzS3OXtr3g5d9qIHTcuOTC9e92SGg8IY1EXbtM8eAidJD8EYFWvRDerF
sEW41VTCkssYxUUpQemIhmZJBN48eU4WvPi9WyModT519OkojlnnMx4d82U7EUSp3jfAVbY4RAsX
TIc/X+iMMsQuJbfn2X70C9oPlUBGWzLQWRUYoc29Pdijc0b9xuYM5HnAK22L5fXsrshfgVL5I4ML
vGLHBExKhPxeIP8y1XQpSzapXNxR/AwKqWA9dAgcFRhXCSom2/RGk9OdFTE09YkQXtKCWlyh7PhH
mBTxJykDLkDeFYnBwwMhWIqwkdrYYcO2KOG0V5uG2wtzpkXTmBoV/1DA77bx4izFfuqBMJ/1teMZ
9xx28XRjuB675IxSWTl1vnnNDS8btjKa2HaogNvS2ENtrK1ld2JlevjIZ3u8zf2JBharmHdWIopT
Wozxj6QyGHInbmB9I+8jt74n2ImgwJpvTTP63o1Mh2XLG8lmWqfk5b539cDSoTR8c99ajjiytuel
qSg3oO+zQUeexWIXWKRRTHymP/2ysjeZYPm3Ihhy5wkqMSAqHWnFyrHYNOJoFz0P0t6JT07qMRSA
lHATqoAZwaLUfL3f0LrGdsI5cox9B82moDjHDNzq5euvRGEFu91n2w9TNNqTzJpx/xfta1/RabnW
wmZKEDrj7Tiz7DHYbKL1zLX/EBUczEyAozdT2e2+BsVtqZFRdBNuFImMTVllLUWtWRrtjYiPWKVj
cfJnWe99IIPfG2z0RzvLeUXuIzOuPJLPXlZaL5Uy+dVr4hPHeNTiKLxa3xWa9e5MefIBVOp8o9tp
kmtt8r1cKjkfW49tX0des1kDqez2LNXY2yuFN3czFDHk3owUEREOro2WWmX0dbgYjTt43bGIzari
/Ddn4xI1SfvK8I+4bJEzUQzncyRED/OqjCQjGTgcmO2TudnJYhzdS9lJ80qUzDsT2kIhmz2GV/Fc
nL7OOyOr5x2hUoPlvyyfqaec71PZAz4aKBzn86Vw3wzEY4YibLPuS7Uck1Khsln8kd9KX4kMcNgY
Uq5JhM03dm3V+2YZxfWqnm8CqvdugYaFm6bJ5h3QyvlGuiavHQ3LC5a5/5DYkUG/5hBuwDowzw9a
kkR1YL5UJv8EB4I4BvXyXxvJ0bJ8zQlrOcF0M/BCWwxecHq70TBfUstzqQ+WRQTnmvM+NVheWwFz
VsjxbPgp/44/Z8tlqJRzNjkzL0pfY/PKKLEGRVvbw5O0YVJE1hifhjRuXuPU1NQHplw6Rsol7DoK
bXKU8Slurea1CHpMYZ02CHLhOjdxDZSx9Y3NAd+wxiK6lIQnBStgvAv7qM7sC/sW8V1Gy+GtKCI/
qYbDRLTW/jYWktKQ5YK1+yL9Vc1V+0plGW+tVT+cqCmPj5KRK4WSodG/znRyJSYTOdnx7yJBaTw3
3zflAQpOrYyth2zfa6gE4OVi0HiDiE+m5NeRMDi/d5orMFZTxMSijvZSDHKbNP504zACv2mrIf4h
Rrys69mfrXOZ2NYteaj45JUOn3zJ2JLA4Xa4Nx2P4QeyaLjxlrNgbBnNea3HSAFyDamjEHMfUTzF
WRLM5lti5i1ErNCAJJ62XNON8ACSszvFAcj9MXI5UhQRGI8zG4LPICaYsorkcg6KxTwfeG18wmRW
xawDpvlgBATPgjBg2xf66fAR+uyT12ww9EtPO/1PPYSoUD0LcsEotU2gapNGXNlUpF2sfqiv6SjV
Y2aO4S8yLfFn1mjcwx7NhytqY8dbNwNQPXnBRCIQ/NtxiLr4R+57HkhZAZdtEzQMuDdlmzXTv8bP
/+Nf/wf/OhZqE4Ho/+1fv6HdZ/lf22a/t7D/9u/+r9UB8Qy/OSK6sxjVecl/Wx0sQKJLpt1m4v9b
hZXD//23Wx38KFomiy+bmYYfeOF/x62OIoG49ceRuoecZ4VcOiTH/zVy/51CmkGG8YgnF0ccRNwS
E57Tht1TdMsVzlVDkuYgOw+stm1Jyp6sbmLpgzuVmKDbTE9QkyD20dpnJyuo1cDsImtBEhaxzVQx
cwuSmQZJ7bYQOGj7PFPzOc6CSW2B8RNbsRhiRgHDSD4lk8yJRXBxHdJ6+Ajy0FHrLuM2K1KHyziH
PfKtM2g1FAQa9+E46rs54PO2tPjtA66PE6MmbgDIU/WFj8lVwJ2tfXUiniS4RIpNrQznOCmWW+Ak
XbLah3JqE0U3UTwrbEZYZK3VxEAu+DUkTuLvxigw7OelBDjbVirRrH2L1PB+pGYE3JEYLh2D50Y6
4Ejg4HfteNcRvEwZM4VjcsUFndJ4X0xW8o2Bq7/jnlrhnM2wMIU7m7CZueGp7HhHTPf8zcRCj3rR
omh5zjMsXSWwJ2j3mFLBgBQtm/H9GDISpCATo3dWEvmNkYZXXZ28Vdxzb4dgajCQzFhVUb67lox2
F75QRiKNbW2NoN2YC+yVP28kfyJSO4h3qhWGaxDmLOdhKDoH6res+zmzwSPH8fAiynsUoXIP25E5
Lga+fRjtWjEwFBvIfZ9FhVPT7Vr29DDWPck+aYWc0qwNin3vB9pIn4rWK17MxeIQoICQ7FUNe/fC
+zBqnX8Le6lXHUxy2PoGE1tSYkdJXuNHjv91Naa0E2SBqI/0sciTG5cH27LKb+CbivtBk1ddBYwp
ual2e8MaaWpp8KhHE158MQiWx1H/5pHN+lYVabDRjpMdi4ThrTnK6sykst/2TJfX6ZyVT83A6qIz
rHSf6CZ69xO4eCsRi/xuMPzuNRksz1qzejKvwLrpLpO5ZZzqFHokRtPavIc8QUlY183Pjl0+5kZL
6xARQOop3eJ9sfc9+yEXlTtS7Mx+2T0mBW5qv9PVUTiUjMaMp2ZdWNsIc8JE9C+hxWFmYDxn4mCl
o7sq2vE8uKl3WxZ9uXMGUvor/AzNQSRucWxwCNzETWD90Gxjr1ZQQ9KzR1YBeVEeUaSitXKb/rEH
OnvrjB6cV6dyUDwmfS1xZh6qpPXu2zaFRzK0Of2Uaf6DX7Tca62cs2rm8gB7D8zZ7JbvbSL9eE1h
RcCW2JnvkK+HSyU7YDFE8YdV3IbBtymXjHMMg2I18tfZDUF0h1Iw8JyrcdEgqKyIDQzgWXaq/cS5
VaHqL4Nwsu8Y2zVtt9No3lDZmrElKLpHVajxIcv8FtZGguFSZ9GPxp3yZzH48iy9htWaVkF+wq84
o8VUKSEHCI7HdtZ4o2aTRu88CnfsB71PbxDdHs/I9F3nNqpmtESI24o+gPimxDhMU0dqLkF9vbXq
5GhHLTMEc6JE3CFW4Kpfqh6JFRR1eTATuLb0htJvznObtEgd7GyWZ8g2fvfW0ld/Npn2gndjZObX
ONDzxuuuaRHCexfKuY+ncXrBXTbTkm4N9xyQ+JZZN7viYLLWgztWG64TyYBf54cRatie4RyFzJVq
iqc2E3QGBBZXi8GCIAqK9pcDbQ5qWYWNV8ems9X+0oJaCXkHvra219Rd+OvcxvCLtmt/znZKZAN7
rOJUnhq27NZjq4vhJo2ru3aQ0dVu7OSFWXG5n4ki7LQzGcOKXKZ542cFM2NWtlcD/eF+0gO2Eyqm
okvTWCX1o/q27BTeUIsL9aRU4m5mFzIKdgKpjxnoetIzeY2s7C8bWKe+UR3h7sDhVlOX9dnwvfxk
d6714E+VZ69NaaBldf70nubscfjSIRNc1ef5AX9P91ZQhqTNnHEB8uM27hr7Zw7z9FgSCNh3GFcf
LZFjwg1kcLXlpBmTdTMucTqxnvqaGYn2gmXZ2xqvbaNMnmjW+K3MluIVrp7gUo/j9Au9KyeAm3Te
oa698YQtddjHJNqvgxQIlXSdAHPruueRUTWxXkadSH7z3sl0es+Trf3hL3PRUNbB55QVEBZ8gMMr
UCq/xkLnWzebI/Ch7W5sQnWeyG5tMMjJtQF6r1hHy1A2tArms2ZfQjSuQguLP5MGOK0g5k9l6nbA
jxnyNsu4N/ya/HrLELh2LUpNoqH7Tg2072/dJqnenCQJ91QxxDfAvMPzsIyV6doSYLnDA8tjZomT
zfMN3p4sr2ySotucicZNscypVdg3p64x5E0s4T7kbuFdxzIAr0tz4newRD4r2mXo3X8NwPtlFt4m
fXjBxDx9mI6iCDxSGY/raBmgA5k2HtPUgzwIc3mvvybtzdfUnZt2SyP2MoyXy1g+KGrnmplxzW1p
mDaolIxdiNmG++Brqq++Jvxs4WjehUC91k0QvhaLFGBmzqur+oZsVe09hItigNfQoZsrIveZTPbd
1M2MSeL6ZvkBT13pWPtZ0lIGW3wDS9C+UaHMj4ndkORNa+CAie08BYuGoRc1o6PIfW98SRy0j27J
PNF0V2QMAhrcCtOXJuIl7rtMBUIJIQJI5uMQPVgeMz4CJzYSPNqK9yWzVOxw76gpRnyxB40Osygy
CNUNVXDOJfySa/xFuelMiy2sr0+RtOk9yIzuI1UZUo8xofqQlwpoos5b4rdoQnU89XftXLZ3S0/k
IU9tm/iWV6/nRU8av6Sl2BLBd9YC9qOmuXNaUY4SfIaVoX5UizIVF+0LAhymmzy6J2DV53w/U7Lu
WFQt+0vgymWensZF9fK/BDAoa6QLA6ZM71kr6FWhcHs82chmXsPjbSrChFMT30O1qGvxorOxY6zO
6kt8G0MR5BvnS5TT3ISvTqI6pHqBWiOq2+FLxosXRY/nXb2jn7HYlLAuiNtZwQFUQHj7NSXCUocw
uJiB1kaOXEiD+0Fh7sJbW6AlBhaZuKNXJpRFInffjV+6I+I3GmRg0jnFPGraAhsev/liCcXPMOx9
c6pvZdFRClE6TFcYHgS/WPimW9ctbMpVua2EtGFBGP8SReWijw4E357MoimfoNgwKGfW71L81nW3
FCFF0LR8ViuJFx/NgJLEFVtUhNii4Qm2Cof4mAGsmDd6EW1zuSS2GIFDM8iSqDlUXwqv85veW8jJ
Qv51uvBC5ztSvgwFW+a0u/cN5G7XFdMVA4a1iejnW8ukQ1iuIUEmLPxfZgqZc9TnZJGhFXo0GX2L
b+meqiKwfmaBay+B9nLdxX7EkqzyX6xF3J6MgIHNmDqbbpG+W2d+xfv/xhDxPlzEcUYr/qZcBPO+
y8x1s4jopgP1pEBX14vAzlSr2oJvfeJnoVF2keGjnkSYU7K4McqM/tKMXAiqvbXI93oR8vEMl5ti
EffbReanETtaldUEkGwxATSBW5+SxRhQq3CXLlYBJhm36WIecL58BOFiKcCmLXZWgM1gXgwH8WI9
ANwB6xQ3QrDYEubFoDAZtt4zsaIHJQphdGBj0IuhoV2sDTWn36vRB1tMvfFjxfjq0AJugPOPKYKa
02wDpMBdz4tlwugxTyAzhLupl/O6/XJVuIRzmS0lVwhUPNkBJ916Jl+OXoVtNgMWAh8C7t9vYTf/
btf6X3ivFy/VHzeGRKsdB2wclrqQ/eEfXZFp7E5lpsLsmFc92zpDB/FJIJ0RS1msTq5Zd+8tayng
zcosNn//5n81t/k2LkgbJx3OTCv605vPWS38aW6zo6Ub8T7nor4QYElvwyIqvv39W/3Vr8d+Br0Z
DJ/phcGfUV9Zl+W+TiveqoULToaGafKqnpLm4+/fZ4ko/PmAOi5mSzb9mAPxmv7xgIJGAg1fBMkR
fXTapaFwj77S9rasM3nXiaKILkOUmtl6cqvXFqJLwl0lISEXp8vmOk75dH//kf76Ewd2RKAhCEAt
L0bCP34i7AlhKtllHGGqzzdmJaa9k9N7szBrgNWZSSre6Yzmd7aYz3299//Mj/5hfoTLd0E9/s38
6DWrObWgIGRyOv763//rt3/x2+TIh43t+J4LGA1/KfNLzuffJkeB9R9k+znDsN/ziy7lNP+uQA/+
w+XcRuD5d3Xjf86TXOIz3sLqJoYQYSglPvPfoB/wFn84xzmJMFzwOniZoR/4y8X2u2nSxNnmyGlJ
oMTbKdp60w0E+N8djf/ivvTXt+Di8byQCRgfmSTOH98CC/IiLkbzAZzjqphpqptqQJMc0v885v8f
77J8it99ESottPZS3iWof/bGz0Z/SO8fIif/9EX+dI8LssbF+sFbqPk+MO+nbNPNb3//LSzzL1RA
yMDEPbi2bc4My/ozlrMvDWrRB/B8nlGL94b4wLhloGxv0UXngxfTCw9pm+l7qZB4elPtdO/oLfUZ
9L/pYdyzRhPPdjo71hoZKN8IGdzbXjV4G7TM8RIJmC60FJobR+phZw1x/ECGcpmBVSp/ZDWnyRsG
+bn3B+yZDWaTsOXxFfY0wlvDQeXQZaKOjTaCiL8pjCC9Kdt2olNcNSs/E6D+hEJOMsvgbEKrwF9M
1Qn9m1N6Y3aGz/y/JIlvsrpgMge0KKnoo4SwU25AJqiLiqr5KZP8MW1Tm0aD7t23qwCvesWy3OiG
TR/M8LTt/sIiTT7penLvaUWz9gaeJ8oMRY5MRh9GqSx31xch+UndWjchDpFt7ri0sOED+OYAb927
CAqXYM4nailDmwkOGJmbOIbz3WAuWSeNSu/jfBjfI0ndNdMbSDh+rIN1MECWMLL5Y6z9+CVtSQJB
PyznJ8zt9GyOs/UhhDbKtde78tPo4JKtdV7K58jOwpQYj3Tvh8HkhZYDTAropsHmIVf4elvaHzyf
WHksL/QSOZIseVJtY6oTqA3qKY2OPBmQYM2NK+14H7In1TpOUv3KZ/3kzvZHRBUTEyX6Q1xlZC+S
7enRnDAOsvHprH09uh+Lohqt0rGbD3kHKQKaJD+CF8/yWZm8XqX5HLkOilMVef1ztkxxQYYF5ypU
KYrOGIPTFMA1SLTSOWKzsaqdYROJVuxI5Zt7cAhgzzzGaesIKtc21LBAwdmFyclj3XZAjOcN7Nlf
d10u99SzFYfcy4eHopnVg6Q/A69CRFlmQT81+yfywWYZFydiEUCR2FRvB5IHt2HE4Vx1jhVvKryA
G5t751WOUZ4fc2y+u7YEaLii5M6K10qgpoFTSDB3Z+ZDXqtCr+h1825tWGL7NEnMveWK+C0GAkw7
lG3EV3uM8CgyiQzUkpVXbFZj95b5rr2ZEgYy1GnB0mpFd+kMtDarmoejH7X+XWw4xp5ot8P4pkou
o+s9x1WHvkb2ngCzN5i4dzGwHDvBKEEpTQEKvLb4TeJghwMyNnLlgDHbN9iJP928CD+xR8l1TwP3
WSA3vKWRaW3ZS7nWaqFDb41eMoAA2c/xiCmc2Viz/lXi9c3X/aDLbZrgdbd6azpUYWRfyiRxH9Ge
5208hUz/oANa+5AhLOhLd3wJ7XgA5eCl92bVmYeBJhTqJ5VGFg6yAaMfLrl3qwD01FWquipHj6/C
YRRUqyS6BfbgPCIiM0EGiMGIr7O882gn050zIAAkrQjv8kzUr1PqjfdioslS56m8aqZEF0sjx9K/
5J2LFhXf6sAN0h3iP7RgCCDyTvMBhTYc1gg/vEFnLTev0o7lvZhNdi+zGRfBilGJtyE/0sCMGc1P
l+bIapWWTfrQUavwy5v9/mAN3IQKo+r3nBqY3/3I27V0Ue5lMybVpm/Z/vNUIUxvuh1zDh/mQdp0
6eOMYphQBEtSnosmZYYS0QqBJX0+8WmTR9tq5tNUTN0Z7+m0LqG6devcr00azas8OrJ693Zkzn0c
5Ul09PoIjR0tmpqVhV2TFhkNUr7DOYHLDJtEZMqtOQlx/JcrIe3CaUeE29gGsYqBqJhlRPWl5Djo
ZtYrG5X9ri5F9zZ2UnIbG4r7snExTOaMQyV3gZ9ZFs3bZgiCA3BBxBsTycUmtXT+0txHSk3DVcjk
4bUvGusNxAmG9RLt95OtXPk89dTDEzrDMLFI9Hbte1Sfoa2TOqowM3nB4qIgEduHzJuGkLX0lnMY
6WeCi+payeLsXd6SbRjyFC6eYa0mG9HIKRdjViH774GW/QbtlL/qCsfYMkWebr7sIHaf2N9wFSKd
wt98HrKq2stI1XscHTG7LIs6WmOpUOqwwZl6EYsb9YpCIY8hWycqI1XugbEszAMwBoawkxiuEaZF
3A4pFUjCirIbv4CBYRkSsB9ua31omH3ZKwDrzhF4AxU+WJeqE2VtaMlB40u1eCzng6xbPrCpobtF
Gdsui7H4y5fTP6PVt1p9xYG9Nqz3weizcp9bxdvSlxOf9Bwy1BIYIkjPG49t5hMJNDQ/fehQKtIE
2GhU6aS/vhwFxeJ2qITvnWOrIdZL/fUGdg3z4S42wj2rUXF0WqN4HiNAOXXd4WPpfANQoojw0OJM
Sb78R8vDro9w0BoLGXb0cQs5FtJ7E2HnTfEk3Tlicl8t+IFbqHHzCSJDcZo5o9eEAOmeYmP5kfMM
P7JFRqoofBi3SZjc+amR3MpcRQ91jg3YdwkfZwKlLBSO/yJZkMoVo674Uo51Mv3LOWDHhr6Tspjv
Z8McPoY6Np6qoI1xAKHdbELD/+13KqSOPyeTD6tdZ9yZLkxc/DTGY0I90R0kEZyppU17h6ezH7Xq
Q7qWB70zwDN9d9Tkfh+E4X7PvXa68qTyd2mXGpspy4wNkzs8aHHc3MyJIb41NIxsbUHBilE4+vp1
1KVHsqPpw/DWLsydWdeM35mknT2BB79rmFvWCtYLVeTmTnuNeQ7w4G7rKJfHapLOtu0qZClhulzE
QTSdFD6M2zi0kiP6B8Pir3MZbC4pMcNFnWGHcp7DTF+Dvo632GCB3tJK163wDRS3ZpdXR1Q7/yVC
/tvLmGgmfbw8DM3Z5eefCbxDeMex0mGgSsbIYVQy4QnxZmuxtRCZKdCTuClMR7uN69tAzPMmazyV
4ENpp2eT4RfVpjPQvplWKUxb7HzZcOYrVQT5rYPAulMO5ilXUe9AcAWkVjDiSxOtvu2Cnkd3kIJS
CxjMEQqfq6DY2GxQs1WIfgrwsByOkcDmvordHgO1pE93XQd186hIMu4UNxzWQBiKzxDj5G2H7YwR
hj8w+cMANI1We2KINe4c2zIgbxa18dibJpo2ABtWzC7lluWAi8xMei5N6VFxCyiRbG84dDhGgTju
cbKUzyZWvW0FB/rkRJn19hWmcSsCEu44mm9TFGLA0RnjY8NdMmekDrYZ6WJc0uTFGBQA/BzdaRvK
SdAVaGO1caaBoFUFmlOv5EASbFX3znxv+thpwZ1AM13H/OHRNboEAQVn0EVJyNoxf/UudwCgrJq5
iw+9lbv7zHTmIyQTH8Uy2y/f6DZINcOuyEuvFvovxdxZ9WDrQmzJPtTbuU2NPRKbFCvHm+yfUz2F
Oc+G7sEZHGYmRWaccVzfqXYKmJHhYx1z4yPsqAuy3PqFMT8Dw3yKL3wNZrJmw53TS3qxC0Mxbhts
PHuAuQMOsVieCY8J4oUdpd6sEFOMzh49oSC/bbwsYB/96j2ojXc8Y7fa7ukH1mO1rNu6I6AZxrdz
9jg26bwG4psg0HR7DsSwxpOBzEQOhEla+ELltgDFRTRilfVdvEGypxPVwbBqhhIt0Gtpow9avi9Q
I5dVlQ1AkxI7DHTxTVvTS13QirH1wTzT/usMirqhHDCyGrxDoS2iYpPSyAHh3Dy0rm/PAI7MjjCW
nZ7T3G/vauTGFyMpoDfbUwVmpsXMPQQkDC0mzZsybIujGqb5ZGdRsXfLVB2MFG7dpkk6984NxXyX
J754aOn125IgCfCPawFKd0bXoY9tUWfTdF9Gc74buoItOdUaJyB2EwZN2b1FYq7OFvWX+AJLLxKb
sUmcEYux0kVx7us3lvdoyX4d3liRkuZa2F5zP3Q5dVN2o8a7eJ6ao5xwKeYG2GUZMmy3q8okY4X1
AeCN4FfcAPJ5c9GjqNMG73nrWjK/rz1JyTpIjR++YH210lZqX2nAlj9g3wWnAtzV93gKzBhvg3Ke
zeUJ6VtVi2UyTA+6rtU5zUKXGWovv4Np8w6AjMdT6SXDeTSm4l26OWpJCmh/1SgZ3w1BW/2qekpS
B99yXzHjNjCaQOydLMqSLkJix/ThTWCWG5DIcIbS2DQZ0n1y6oAShxgSMbP1Ib02xvRRDEH4YjdB
TShkDtdJUs47wn75OkdXhbiHnWAt0grHvzI0XWOT4E6Wl/khb4dy1foB0nDJ0/Y0sasghuzMdFiF
m6RHBoJJ9Mhc+0XXslsl3OVXDG5CzBH4ngur/S6c3NkUPr5AUgdBBxuNlfEeYG/12BRVc5FzaR+F
IAHAer4iXwPqqWhDZRxoGjGqA9sl3/iYZEniaKSr0lJ++CyNrqb0F1M8u5hxZRtZ/ISbTl54KJZ3
LBXzVw1q+Snviu6lVa0O9q3hobZlcZcV4Oq82FsVBUsa15D1vetYY73+8rgVwrcHeFVjfhps9ZGM
IR5wxjsXzez47LCyfa9b06cDK4DNYBTXuRkA3fWOUe4lkbU1ruLmUgwtpYmwj+SVFEhyzVkM4Qgq
834bhl5HYAwvQi9o4uT6/0XjJdQunmnRSgFxwm0v51PU9OquMBkyuMApnrUAsG5O9I1ZdRXf90Cp
3xyj/enm/fiTVN3DrMgD7gJ8exsDy94+72bu7K2xFNOr8oEGPLiX5AvFNw8bCWq2TwwsVeZuHgaF
vzB1QYg17j6l1+1iFz4mvUIo6ryqiL1pbidvWBh7PPewij3HgNuY6OCRrQ7PExKuP+MqMDdtEn2H
hD2eTap49ryKDXShkw9u5v4KylDcDo2coKLEw24oCE9x3Kb8JormcT+IgCNGy+YebiUyuRFxUJw4
+B4MqfuYDQ0QRpVxwYoI/apmTTWlfrTzDG8vndS+Yw/yvBDMb3U7+6eOiOJKjtLftmUdvzYR7Qcl
xsqD0Tk5IOWYIIhnsIuxBatb5OoO9vFYf4MVn7DCNe6rqpL4eqbqPs4M/y7o8GL4uW9frXRwPq2E
3tUmH9utUFlyiqkDvq09nV5Kr/AeXISGmiTsTOPzjxxtOk6Lfl9xu90OrQPNTmrzPo6VT48tqfRG
Fs1+An/2ILnjrpSGrxZFg7kXpXpMFNB4HZj+yUmaaS9H8TON6uCQJylPLBaCJ26kxqFyouHCUi44
jaDrr33SFax/m/pTyXzIkBTbN4fw+I8+lIoUSYL76a0x89w8W62KKRCK8w3TEioT8MY9KtvQ09qg
CSm6ZqVI7DUg406vHNG0gJNrPbM1S0V0rSdRPtYVElrlTdE+zRYaBCOsR2K0H1qjbZlUvpFncAQe
l/E98Ng1eKUNHt3z2CR1JFJmfAHHKouspfv5YBBsOnH9ey+Ics8Viay1G1M6zaqw3DDueO/tjCSA
OcXEZHi+TuN4UNp/DdiC6Hy+eMK8Zw2FWQS/xNpQofXuRuV4dhsw6X7nMEgpgDAnsXUYIiP+TH3H
w3Nj2Pe9jj477RrPaJH9k20HIt14fdPhmxM63vShFayM2mv2ZqQV5M6u3tCQiKxJqP0fQBd/djmG
IQAotJ3IDSMrtP/MgfHhNNYDNpHD6DK/GwyGcVnbcE52e/bj1T+QCv4y2f16t8gCAgGgGDfnH4fH
gfY066RAHKYmweRPzn6VVcH/Ye88liNHtmz7K21vjjIADjl4k5AIyiSTIskJLCsFNODQcHx9L7Dq
3pcZjMuw6jftQZVZiSQI5Th+zt5rk4sRyXzzcYf31KEQkbq+Z5twXI+JCHrrSNqPBicWe9EDCTB8
MtLBuNY7kqg/PtQxomS5hoYJ9gkmE0EzxzM5I0P7hAqiCcqm7K+yvMsCp0EDE/LwrupoKvYk0ap/
2iTnoKYhDEEfDqDx8UHtJCQbs0raQGVcRRMv48ppaNmxJ/2byP0fESzHGJjl/HihGWG44Kasd/M5
Fv9ZSq0JChWLcJWHWsri5qWHzKSjmdP++CSVQQcxn+PrnjyPM9d3eSp+Hbi+HV8I5jfLuNU8xvio
yJKxnkVtgLyCBnzJCTr1+PjxTTwe+S0HESYP5sJFAulxNPKbDD4XnW8S09DRunXHmCoickV4k5v6
TFof+d5DT3p01VAkf3zoU8+PMEFd6T7DG2OZgv06UvFtazLQyDRLk0ShBLDJMk6XRrCr6Xm9wqsF
6z4mtOHjw5569YWlU5tzZ9FYit8PK1rfqdyEw7p1ml8YxfBI4vUcRMQkrHyX5/fjw516IQHNwWZh
cr5kY/1+uKhBgoOfjMO1nf1Qm/WezT+w0tDVz6wy76Asb/fSBx3GDpyFRj++oPP897105n781r49
myrsv08dz6YGYR/eBn4px5v1r3G4NJNGWvEfn+6ph1b4nkN2gIBh9u6lcUVHHo7ewHWIrDuEvXTz
I5bYj49y6qJyC5fxlc7g81iLYME06a2CpedtFRjSkFGEj3DPsNAyfXyoUydkvcVhosxnxLj8Kr8M
/rJpUZIBQQ5I9oBrPFavjle9/v8d42jyl9id6fChRtNrdtez05AwU5wjJi03/3g14fkDoM2jaL8L
g/P91Bsbs2sCSe16HfW6eWGSa7yeScr8EmusMFjc9CXRG8qxwC0KAOrcivb+1RNA7Rih8P757yMB
LVtiP6188jgNFCQdZO71aGT1Va6lOMekX575GL6/dxyPLBO8ETYsv+N3r2Zb5SmgMUFRThQojroD
ru2eKSXeP4tCh/Bm2LR2TYzWRy+4jxxqbrK8DshiB3wuq2SNNuzKJWLjzKN44kichGcjiDPg4rhH
j4nf4n1QyqsCljZEVFp7KZT7IJv06ePH8cRtMtBn6Qb3ipXLWhbuXx55RxaZ8Bu3CuZE3zb5V80j
mSMrF8PeX6KP//iJfZ9A4BF38MuhjjQw9KichfwBambwadyXFiFko9uBV/MHkD5DOT8qm3qM6Iew
2dQW3X29wdOEWgjX6Wx225Tp795saaMVjaABXlgYBm0vlVD8J0AFYzxfhzn7QKsuBWZjpkXsq7pt
bnZpd+EO+XQzVj0dbAX3bU2bDSG6k8xnTtT6PRiSqIXlC85cT+cFMGCfHK3NxHtp2E56rmkbd89+
Ueo3xuDdK8dJvhZzjww6z5mf5jjZYCXuXBSYzKydwyL2S2wms0YtM8zoj0XIxqhzYjARxb0cveuZ
4KVVUWX1ts1IlakT4YInSgU+3rHC4zeY7oWWav16siorYLY9broOxhPHSTe08NyrzELLkGZAfCfW
azJTyAVzo2ljscD4XC0ThLI/t/qfbojd7R8/ayYKKBQcfLMo+Y+etbAYaqoPxXVJtfZqMHxx4K5P
QZQ2QBamUIzBxwd8X/AIAeLOsnFLQYA9LnhgWgzDKIsq8L0OanxSFdsauPCVI2S3D72ou4ppvT5A
/4/OJTK+W4EF1Zy+pI14sMqOX98mUoMW9w7a5ESpL4MzGq81854HQIfpj398kgg8WI3odfDXcenI
XJT9purLoBgapiIAQRratT1i47RsDk6bJd66ZcBOUrpJ0/7jg59YpqirSJzU8UxSQR896m5GWHFR
lWXQhlWyr8fyIVpYgV6qmn9cBljLImUAgNNdn3DK3xcqekBtBHgMB5DnPSu1hCV5U89bJMQ/fkwp
NxBMIYxi9/GONyhJ4eijoc/RFfTjZnZovIr0dhxtZ0fj6fs/vYCWLjgxEz8gU+TjzxY+Lllaec1p
2YUINKnKihkiM502F9k5Wef7xZ6DUdpQGtgMtI8/XzXakNjpC85Msx5ioT2jpP6eTuIBQ+mZGmR5
l38vQTgU21KHU2PNf6P5/fJdKUScqFJDiAHWaivolfqVnWMBG2aSF6DBkA535gE5fURi0JGxLS/d
8efFQj0L0C4LamO4yHz5tVLGg2iyGre4k5O1Yv6jwOhlmUc0qnP3lqqDIx49kTa0XuhtbhZofX+h
8iFA6H2bOPqZw7wvbJbDsDUkc5Hq47ihMHj6lCT86GDQzAUoCPheTnwRP34O3y+VHMXQKTZAgTrv
II8QVqaSSPMsaAQdLTo9eJL7n27p3KV1x0Ddm9dCncutNd9/KTkqC4dL3Dlkz2O0Z1jMECRimgm+
DQdxzH3acCUBvNeTz5R+LhliYyUCUwFwKYvXRMtIxl66u+8mQgBz5si7kbJoVnZ9j1MFH5eUFAdL
WYDzx75EFuc8+iaQUIhS9pk1/uSNARzLE2fAnDm+MUgS4sVpkwd0p8ttqvz0Qpvoc358Y96vsFwi
dJWuD2YdRPVRyVlYNZ+RqMqDsnMh7FdDoGfGg+d256qWEy+sTSgoqkrApexhf19fbaItS1ljZzMn
KRCyhPFhcvRp9/HZnFqBHEoAD2q7Q7Njuaa/LAsz2Osp6rUM8RBElMHlMwVACiZDm/8J7+GfV9Hs
GZGJ8slYGNvHO1TYiQ6pILyiKgu/L9euSZy7ogmfPz6rUy/PEqxF6if9G8Trv5/V1GalMVe8PHli
exhqDEZsof2dYUu1ayLb+0ZsY3qgW9ie+VSdWvNQxKLi5uP7ftND61SPhTVkQUS4TVdqEDiinUyf
ZDp/Zrk+c7RTDzzbHpOHnZ3luyYZME0kpFhyAhnJbF84tns3mlC9Pr6Y73i/y7rKRXRNPkcCmfPR
uur35tTbtNwDrx/1p4Q4x52G4ngVpmLImc2542NqeNW6r7rhtlZldmPnrtjHHprOGQgSg+VUbowa
RiF8D/QYfZ+e290aJ6+8yw6bNxMW/nHh04Stbo9FwddmshgTdPVXo/OrNaqy9pC43nM/0Z1wZcwQ
oxTJUzYO7SH0q1cczZArFnrXWFgHukg+Fm9N4oXhPD6+kCfeNWbalKCuK7DHHH8Qc5ffIZkot4ke
/i5noyN+ETFliKe7Ul8/PtaJy2G8aYzJ7qVBfFzGmNBLdQuaXjCHxnedhsOmsPWvrcrLwPXLFMiP
052pME68dIbBxI6Khi/WuxJ7aHI1NVHF6aX2lziJoLmi2mGO0cwrAd3rsW7GeoMaYwj++bmC78f5
SWVjiOOV0tJ85IbYHgP2ajcwohq60vkd3fgIMlr0pDw7OlPanLqTlGy0ASBJ+Cxlv68vvCtAxAh5
DTQ9qtdkOaFKKEV3NwLNDAqHjfTHZ3jim8MJUkNhjqFf+/aG/rJKF2Fj4S/k0k5DxOTCIo5dr6t6
I1DE/k8O5UNP9BwKRnDvv5+adC3sfSVbNMOvyk+EdkH7cjvnMukN48zydeoZxdLE4wksYukH/36o
AUlcOdMZCNqif4AK+8O264e85f4lUX3n4Zf9x5sjFjBMFyYge8Ynxy+gMTFrM9u5DGZzRuPnjvdN
32wkfYAzBzqxMNNSh2Mv6Dxj41ju5y/3S844oXUMv0Ee2c+40ffeXD+ceSQEP+OooP/tGMerspZm
qWVxDAT9xgojtbwAcWzfm70DhDgfW66iDlpnbOSmdbDsVWNDTpLNrLYnAojmX48askyY9FoTCjhh
GNsRu1WQiK65mC0rvjP9iFwgBeEnlHq5L1rEWexu1RoZbHiIbY8hhT4BuzIWGjapSMb97BeIrUoD
n2iFVW2vD3Xos4GaoluCf6gOqwUuSK7cbTy58d5oWnXIbSSag4iL60FrhgBb2UNSZe2aK5ztCnpF
zSpGKBggTixW1TjLLSwAG7FwNsI9IQl5TNJ+9/HlPfVsvnmxeE7wvB2vn6Bz6045PJvIhL/WU/fV
i+WtJbSdKCqgbKTdfXy8U284NTfFHu17BkJH74Idq7IWkSrhu8RLz+lmNLPD2JVnitf3Y7UlMccU
NP7oETj+0WHw4MeimfwyQEQOWyJp0Ax63+rskSH0NYKUdW+brxEGv4/PTpw+Ll1a3G1sro8LMl+C
UZejTU+kUvOXeNJxCTWWdofRRc+3aGbY49R2gZM8G+pNTrgpw+2Shbw2h4ONyt/GCncQeq/tjM4q
1yHCUB44uWfeyQTbT/+0DQLtxgkpIEjjaON3hkPvxZ03kRF+NjM4kN5s1yvIWRbhyjN4p5TfB3So
/IHnw/iEh5MwtGkhNtgG/76Y7XXcdunWhX35VOPEPnMrTt1xZ/H7+YzhuCHLJftljUj01i7KbCgD
APSK6dIKuMY+M7rhzJN1ai365TjHhdEghyKvwKYHnr0kb9FvWBMNu/34Bp/6IDpYU5krMG8j1eb3
k9FrU1Y12O+AoZO3VvhS2Yw/VxkJjnGrzpjOTh6MfiV7Fh932/EmwmlYjMqcd0WLHcJoAW9Ci96h
AEVL3SVnLt+phcCh7c/XAsveu+I3V0o4KSqqoEmbO7N1nTWk3ecqb350CZqF2DlzJY1Tz8Uy82YD
i4TAPfaIza3Mub7UaemUQ6OdTePCm5vxYNKL31RCiwNL1hADpS/uoS3EgYowNURVUl57kZft/MpS
jy6WIOwZYYSr++M7ffLXY0GkjUT/lvH173d6nMJWy2LKnLGWP4QfPcXm8DkX6Ej+B8dxPXaKbH8X
y9zvx2kHTcUSPV7ATlTSzem+lkobN1XfnPmQnipbl2gkWizL39yj91CMPg4OtJdBh2ckxh3ujeVd
U9kECxq3eVU/FLl/plFx6gH+5ZDHBWsKsAeNnl4E2jjtif384Vs54nbnoqmGM3sOcer5XYLc6EW7
TISPX/9u9CxwO27BMmOq1y6WP8mUcKBFGd6a9m20XviShErr5TapF6+BZizKzAbRH5SQZ4umynNY
w4/oTRwLuNrwGcVd8zmafeKjSiADBaSk3eSO3pNns2pC/GoRTGktvJ1saW1W5k99NLGzwNOcpP6a
Vv0NUhy5JS3yR+IN46pQItn2hTI/S0TXfOxN+8zTdOoq+ItTlxYHz+3xdD7PZUs4vaTyk/OBdHtj
1enWM/DBS3qmz12ixjMHPHWLF2cWQhmXZuvxZZepEcEs4TVJaihIg+wbuXujW4oI2NSqXTTpH78w
b9qJo4IQxYzJCfK6sM08anpEmsqZkuZF4BSzv47HHi5AbAzrUij7Mq7y/AmePhxLC+Xkm10Av3n+
VPQzcHMkfXttJJrhzGU4cd0pNhYLNOGCbCeONkq+ozw4uiIPiB6xtnGjnOsypmxUadU+p4SPBegi
/zxzIU40MVEl0PVZVm333d43muxZhgNvdDuHSFlFZO0QpIpdGzbtnswuseJJQTlpE6NBwvZaMZPB
eWGdi7JawIDHJfriC0eOQebaghr4fQ3TkUY4RZcU+JZTMLxvvoZEgE5FW13al1wZ99ClqJGxWEG5
z2kiG1rBHBUe7fBpFKO+UyoEV2ot+YQAs75QFpf7eOSRwjGV7RD12Xsk+T8UYmyW7GFrOWm8RSts
bRqt7ILYqcEvxb278aJLs8rE50yU0y2vLSY0xYvwHHu9f5Hr7osOyujMxvzU+TMBw4PuLhP648YR
7bY0bzvB+efZ9JmYG7SozpQ8J4YW7z6+6acOhfAarQFudD4bRwUIQyfy7JbPEiE28UbW3uLmm2R2
4cd59Pzxsd7u2/GbtnR/FyAHn8Hj7X+pOXk/FgmbgwGY84oYc4XZa7aMfSirgYye3Lg0Kj381E3m
eGOaWnRndhrcW5HLvQSN81cp+b/4hjP4BsGMjhXl3yiBdzmnn3ETxP+1+QqHn/7Z/6M4/P0H/6Y4
+M4f6MOYguMSRLaJ4O/fFAf6dX8gP0QzA9uBweoy5fwXxsH+4222BaWG3qtYtEl/U0Et8w+LHRwy
rKUWBovg/BOKA3rA35cR5quU1bpO24dnbpm4/r6M+HpbdmFYa5eWBY3OQ5KxnS28AkU+Z1t3mSzr
0H3ukXMMJPpa89YYFDZUw4s3UVaN2P6d4lK0yJKNuvOCLNEHm+ZtWiJjMNK165TxNuui+0iKgBQY
YIFWQ+KIVT6NffZpNC3Sf8fIIybDJCIAGME6bC1/hY6CVCUSBKIVUdfmZ4LY45WUprueRVTcWHRY
H0qBnL11O2uj+ib/rmsQ7TzxmFbpT0b+mPfD/g6ufHefVo7NuNomh0ekfXGfkGlxUUmvvlRuPCBJ
qQuMDWJONmleTlcKL+OhQOa6TdMZECWIiF3X9gIlRTU7m4jLedM4zNBWuLbCzTBNsoAUUAvizvVS
0bZo9K0uLQI47Nq+0hsvyHPzXuqooEXnG9dFZlwSe1SAffZBGHmduc2IYVrVtRfuOl0WcBKsausB
+kVum41EUqCxx6+05mYVl3NnZTvX1tyLAiMwnq8QFrPlyt1kRlOJZUYYNviAKdoiYP1c22W9GVX8
BOjFfBwL2znQxB5eSgNbTIxbeqMrUYU3kpxxHVJDnGDzrMFM65e4KMX8uWxElvXbBDyd9i3LJ8Od
V1XeawTrOG3arPqyaol+sNFfYHDrAPp1dqrua1F6Nz5x7hqdnxrFWaOGetwXZtsEMJKmvVuUID0T
4lpvp6Ls7jW3I0VHJVoRd+DTWzGsuiixr9ys0depMeF80jKSqTDE0Qdapb2V3Wgqwaq60YppiuZ9
JZu5aa6rNE+0GJsajgjXxicxtK6/lgPom/LCDcvOaV4qM7TvmxkTf7byca/Q8FqR+9ik413YZQWE
vMpzQWe6WDzGHQY7vZ/31iyb7t5vlamcx1HvW/2zNijHi7Z0ifMCrPtCpIDnhnRjgtmaORTi0zVY
b6hrOwz1Zb82ct14rjw53Y1TPfOdTEln2pmJkWJ209DmUKSi19EID/e3CcKSJ3xgi3djdvEbdU4x
geJD8bsq/RojZlTPxG+b4X2Zx5pcs5KA7kszGT+BfciKGy1VprEuIJneogd0hl1OSB1EgzquSpxh
ZXlhaJMRmKOePM70Y2Eser36TEqYG+Hsb6bnjDQS7Hu1I17r2AJtFxXRbR2r+tapE4/oGgl3Ijag
efEL6Nfg7uxtEdX6dirhjKILkJ+ctimfwL6i4HBrkO0rOJ4tkEgfkDUBvHT7PCc8eNLVaCkS9oTJ
opvsjaEhwFvpRulyyyn3V6kNcmZFKqm5jfW2u+8Ht/yE0ibCIWrhABvsWz/FRB/mcrqUuaTSr7Vo
fnlb5f/3g3jmg4hO3ePr8J8/iNdf4b59Lb//+jH8+w/9/TF07SXce1FK6fRX6ZbzxfsX0sj/g+04
Qly0Ksvgmy/ev5DY/h9Inij1fGvpZaHt+vfHULh/8ArTb2T6aLlsD8U/+Rhy8N8qaoLDHebG8KF1
dKXvzBylDqGmiDNIQJFhz0TCWuUVAif1WBgTnuHIPscFWurGX0s9DugSbskWjt/8/YiVHK2402ZH
BdNE/0fXBszuzpjsf7kJn/76ef+FUeYTXZiu/b//Z+kxHB0Fh9pi5rDZK7zbLXZIV4bajqdAddh/
R3Oq74AKkq3tWnKrayMvYsvMx6pT7b4d3enx48MTqv3uF6BQMbHlWx4k8/epu5D8kkG5XVDlTj4R
KBfPu9yNYYOgHLyazLi5mLCttXuMgcTCSVLHllSvhNZBi+zoM/hJQIoV8UV0keOE+BADj643j9lO
mRn/L3ZoGLMi1+ZhNUloGaA1WkID8KCpn7Tas3uReiTj4c8NYgsoSOg6NRFmdv0FvIbaL3GayUpG
hmIEUFPsr5hAzoFeT8YDInV50xAJ9QD7B8SAAJ40Oq386hUFGMO2GtTPuOWMhjIfnvK+VPs2hUoe
GjB8sKp7xnpcGOpxqDMPTpR8Ib2dPzgCNL5qyT/Y0qIK7/2BlMcNJFq9OnCpymIdEZJurEN2I2Jv
EmZKuoHbAnPCr/2gKkXawFTFtzZWReYUPqprbNUYTt2kuavyQUToLXAtpp1LwJCDVHYGykxnvhg3
BJ03F1lv1nfkl4QXaFSnvVMb+aFGd7s1RDc8pQQTPdXp7Hzm7phbJKJkgpqAGntnqr+pimj2yGX7
n4ylesTJUb30+sydqdmABM7Cm3JHQHKiK/0rx9CSoOaL8XPEMP6oN/wRpTfts8P3+SqcIuuAid14
6Alte067sbyaqsq/Kgp29wt/1UpXVoGddeX0MzxM2i2AvMN8PZaDueXbl91LJ8b+SWwoXCAgglbI
P0YZivl1BCgoCghjw31p9fW3qeV19rRO7Z2kzw+Vx81Vrhw3U5+SmNMKHE9b3SGoXUJpoJUPPdOF
ZbvXjDC7j9C0E14X1zcWimAyIqPhR6YrUlohTzBM0nUWDaN6TaZ6eGL+P1/79cCPWqj1smAzZ0yc
sT9q8ibMlpddq+1bLdKHteVzLo6V+qvOj4v1gL+2gAoOHJ+0aLVXiWndRhZ3IkRNvbJKqTYFcUoF
gQ891zUjjsXNfXs9YUYkvBA2fonXOAzvHT2sv6HGmq9L4N+PJjvLPUmDuPKbOtuRTdd911PHeEgI
mNjEi7nZ0Li2bcR9TPvlUi+PKFXx8EPBSd3NGH8pyWfuhOVgqmTToH426DVf8ghsZN5mL6PW9gTr
gmiNvJ8EURFHQk3nUKqHhXmIW/sV+k79xcTF+RSZPJt4kLNkb4IJ2FhW/mqF7kCWnivJprZ5KJeI
kCnmRkEY6XZhbclbWQjr1u9G+7ZXofFQJq186W2nesXFzdO6RAU0Zli9CqyVlymAos+TtwRiwn8F
YVKO1deIqA5076CtsSiSF/B2cl7MS9ACIL6flCy7zcRG4ZqxZfss6Uvfq6ozyAilx7Y2OgPsSp4W
a4fKKegq0wXMEU7JHmwIYdm5Q4VmFVnvLqGu9RcjgXwBQsfFSGmK+qZzIJ2Yz0wj4fu/DFU5dt+S
prdeEizKWRSwGSktfAezVm5Rno/9tarH0L4YI9Fb90BK2CxYk3oEYdmtK6ePKebsCR19PTs7nkMb
Mj9TatI4p46lqS9v+grWLVZ5/8LSsk+d3mp3lZ7fa3Z/YxWy2GGmtu9mQoRWtksWYmNHZCqGNwSI
EcPK0CuIzDk+FGb22KLk2fZLKGhvwXf1SOi1hv57FpvFQSujb0R2x4d4RiBRGr28qoph3Ob2MBE1
GHXfDQAM2yhpL6euDnfYbwzwNZm/MVQDKMy1I1R9UXJjzRYxVL4c1LqBq+Gk3oWWyXqT5HU5r6Qf
1geEqNh2tIl8OD2yV0WSMaQr8vxnJGeyXBmqkX/QWmrtW+W9Kt1kaxaaf5mCs7pmZj1i4eaFhYFi
XCYK41bvexEB9NxI0xj0g06kZVC4kDZkJ7xtNWrmWgqP17JcmF86yn1TK/TL0U78oI+Mz6Jgn8i0
ob0ySl/kW5Nr/62V4+isbfq0SPln7iGduG4IYFuQTG6MBBiH5JO1JNeVpt5javANxoa+Q8UdOvVG
he03UY39PoIgjbGGinsHWmFYxSZOh7R06nv0SgaVfNbukDHHE6oUjRweb3r17AHHg8imy3JavLZ5
lr1g263ctTM5au8nA7lrSLy8DZngyC0HS1AhCsQRhgmdeOE/Hxi8mfpGsYhAB8qk2a4k79W1lbfy
kpxhQFCmbh4QEbYbEce8Ve2WoKF6VbLxWZGuaF9Ip5ke51GkZHlgPEeVAdR+IwatIhjRmb/KXLcZ
PxXzg0xlBZ+m9YMJ7vyh6EP1KcnEvBlIHrnICmmtHTPH/uxkwyofo2zbWsK6c+kSUBwsMryoAQ2i
S29XawOigyXCebSF2li+SL+4TgQ3RlfjzgoVmAJ/0HY1WC+cI8Vdbmh8y6ElHpJETGKFlWATaZH/
BHbO2OcJT7wjqvjgDVO49cfQuq4YhREmOmr3hG97N0Y9qwvlNTAf6PYA/qqdpvhhRZD/w9m98ieM
YGtrHJtolSOkRrUaZ9eynY2DRH5Qr5PYaS7zORQvfeoqa+XaI34Vc8zby1iRcssGONV/SKz1+cZC
qDtt9FQfDnNds7MttGbfG7n9MuZ9QoB0lqRXVhe13wqROkuUBzj6BTuVpfaLuaAuR0z1MCWqElmm
NpV0E2J7+LNKDdI68nGpC2R9hwc93+BeK+lEDEVyqU2LkQVUR+ry+BXxAUNZc+XXbWVhOWGSthor
O6H94IXtOk0q+1aZYRLMcSn/NCVZUeuGbO7l3hCEtJRIaSr4Di2p3eR/lFc+W3IWZ9l9JxJhlIgH
6Cnv9GwJnMEOo37SWCZ+S2nhvWQMzztAHPmVG+oy3ET2Er8UJwWhpdK+neEx3WuVlC/+kIh412dJ
BnMDaQR0eAWDyXIm+ecke+QeMepDKDh8nfEJ1Rd/FV91QioC9JT2u4Ro6W1MO142rMUyXpmUYv+Z
SOfzlNWUZUvBCOlpIAEHsHp+YJJdXuWgkAJLb8lmr0YW4yYlUqeAOxxuYrvl4+4XlXZfRn7/lJgi
uo0KKo3SduRNNL/9Fn79hWAHylL44MuiTND3zw6YJiHTLuWJX9fGJ5bB8ruQDm1hLYIV8JZ5T7YG
oVRFw6+zQJj2saH1T3FCIA2RPhoQ5zf6b1Q46lIfyFWP+2HcRAsgoaLYesF4UaxbtZS/2Glf3G7K
4XNxCkw6UCIXk/qJ8y7ZT3NYEROf+AQAjiDelB3qhEdLkeOi9usz8j/j1B7CQCXKfgmh2jthdGMS
hxpFWhdEmllfhMw0l3LYLdd1Wjcg6pbyXhBIMnBjXlvVQFEZSy5239nnNjRLF/hoQ/XXb0IzhYC3
d/b4vhJVQW5XF1gJlT8pDL196zo08aIOGJuyKAhjnyvbRfr0yY3wIaWtDXmnq15JGeDBLEV9QVdK
XZajrL/0vWXdgkmcHkcq7jOji3eDu2XEvZiTEcEhV35nq2eckbmDJtpAS6DJDy2phIqUkrVupACn
e546PkU8YMbAEw89Dxse36klWbr6mkrqZhc63fXHW8K3AeXvW1KBUIjO9yJ+sN6JLCI4GqafYIAv
CkG6LiK+BRLR11fzqJGp0vTxhqV53iomL6RQ91RQqWTz6sbLa4oE+j4drfqCpjRM3dCuvoMMd+88
Eni2fgeZNNSaql7VnX1Orsxw8d3Nx23qLUYQGvqLmor//ouyxiZXSuYK1zD93nSt3ESm27rw1a4i
zp1riVXJj0lOGEw1BIknop1mmF9xLT4DqxOoryiXNHuMNj1WteuhMa0XOmjldTKL7FLXC/FqYn6Y
8FbLcrgE6uQRSWlkG52YkF1CJNG+YCkJIh/6qG7EUFSmgnqV7uMVBSRxnpNQlwg6x01TY2iqlhXG
hOZ6P0SN81mzXfWz8CIdwkJpWdpKtKyxIBKoe8cqP/Q9CxiJg9TsbJbZl0QZ/9NsLU9IA6AR6MtS
q9NJre9KjEysKXBnNhbAyi8+eZUrS0+YDJONuTWnkPggNKdXKaEru8Gg5QBkcHiKZo1YXNzu+Wsj
AMxfdPnsDld1OEZcpISgdG1qu2lrR1msr3spwhygEY17+t+QbrXW2nBCpflUhRBM21rAznKdOY8O
GSXNJpyXfxFS0IcbvWUysw4THBADQnHPvETy04LTEZPka0xN3+gxeTQh/d1hFZV+RdfSZkcC84Gn
bYIHqSmKfLbTOjZ/NiKtZ7XPOiyuNdAle93aGri4wpeYWBo2bl5syT9V2me7JumSfT9QXenZyBNJ
ome3iUunf+qS/NVt2D/OkyFfvDEXyaZRS/78cu38he1zMc/LUNaOtXtAR+Jg8OG4y8SQ7EMMDuXa
s7uc8CKv+jqRTvPVUga1IUE05orXNtsJ8h4+sRP1rlStQzMb2fQ7edk+lwV7mQm800GfWI26ZW9X
xn6+jotuGNfWnBPEhCe+3xlzRFRVm7JrKV1B8lTi3hWi6Z90oze3ZFRWX+22If/TYoclDXbPm6ac
+QJ0ldE+mykNpbrO5U3nJrCJQovVpAtLbyO8jp1RaFkQZip75h1pifw2oILxHzt9rr9V5cRVKYjp
AdbZruzEmgOEZfVFLWu6ciYKEzzEyyc0LlgubUUeAhGw9Re8Qd6VMdJmgZ7rX0WGbC4S5ZZXTsSF
Q4Sj9qVu2uvKK4cntEFs70eV7InuoRj22G4WGf0hN2GbjEpn/unxls7bxJvlCzOuT8Pkyj/J42W7
rdvRrVFa8N3GGMmWxQ8ttaVwXn7ricAjA4xixYNRIYS5UmLMD8byqk7L+q5n2bghzVu+2jTEd1Dc
UvhWiFi2JBfRGVk2r8mks4GPJ6u+0wk3gwiZUoq8fYtlGZUgSyJTXWbIrAlFb0b6OgJmE41Vzi53
1eUcQTydBrprb48h2BgKiagExzv1mrq2IjoeolX13VvHh3kR+XKjS6AQWEWio9gFQ1JMgtyioMoR
/lz1oYNicWkPaJHGZcCn5DLE44V/a+TNCVjZTNIQIsTtZ+PN6nrmdSvXk4ooRsaFZ+1FdK90kqbu
a4kmmLDejDEfNlesHfBD6x7kIrBHbnE06vlhArNLShVz8nU08wqiMqQFFzox7b9Mt9eyJxjbT3kE
Ibsa47YEoLxmZgeTOYMpS8GjNzS+UBkhgqAjCNGy/jILho8ruxvrb7BzzC0kRvVYwoJbhWaTH7Sl
uYLFm2WNHT1JwUunZomMJjkLvvG6nBN+UmHS7KlnljhhcPi3/s3bR3LK6N2WVWwdNF37oZPNR7ns
aty+vKBYqlsUx389mkTM76RFa4gZaXivGzmhFxXBZHg2vSuva+svlUGZThw0PTX8LOXViMeS/BN2
WqStdizuRDd+x8RdvU4RxU6j1/7V6LLOVmPMJYztuvmmA9aGc5X1BgbyglaOQ3nekTl7tTzPdbMs
wzh528u8zelI+olLzZs1/HE+ouoyQV/6EC9db+qS5SvABu3V8HgkrLlvv/c1wbSxEUa3bi9pGzXL
8wPNDzwffcjc4XTCpfv1Vt56Ph1S8IfZfTEOdJEsPpOOa5gPb98Gg2iki94jAcNlyafvRBN10Gzr
1o00m0/F6HtXtU8ZQiSl+TAySFz7BeBfp6ISttgOr2MnNR6kA7AzYRR8gEmTH1Sul1eA18sr26SI
LZZ7EFMevrS4AOSumSuK89FgNbOi4UmNlMkyoz+nV7n5oBUliy3r2BdwrfIFTymxxShu1m8twaGj
aenBPL2IynhkjEv52bKayDXbnGwXERO7q6uJ4qRjs1PwYgNaE3RBCSUq10ofqtfc1GhQj/SMRRKy
VegonIVTY3SmubxkgvHwvC2zk8vVoHOkLpvKIi/JHpT8b/bObLlOpGvTV0QFyUxERx/Anre0NcvD
CSF5AJIxmeHq+8H+3F2W67e7OvrwjzqRy5bQBjJzrXe9wxrRtfYT7QQK1ZjTbQNo81S7VO3aMgJZ
DO3AzSSzbU/qTotHo8mp5Qw1PZ7Ju6bp0f00gpcZ+UQeSmnZ6jQyMHtx160SBbOxbTIzu8HaHjd8
J7VBvTC8NslupO0CMmFNNqDTqBTna7SMSG+V239xGWrvO371oKTAM8PUpwkhTbl+xT+VkkO1S36U
JYssrdPkBtfrj8Ngc9cWl7ROw0tYKkPGPehycmbKYVTvqUqkFfQT4ccB9nk+dUtvpxdyltlkR0LW
n6sqooKcCQUbeh747CEozQwg9W9//LYw50JyxGiiJwJz5EytOVSO5dJNt1i1z7sikSlx7xULOqWq
jF2bTQbyTXyDyhjOISFZy3XtLHRkozuTmpB97a2lckiep4H9BhS7LXaC2L7fj2sVME+Klqw2ln4P
kMAnHo9uLjFb86wPSxMnuNhRzHYAKtveJn6YSXXvnbqo+w/x/79HlX8aVYpvQUK/GVWmnxCJvZQ/
jSq/f9OP3F54NgI2J0ZoiLDg5sCv+5Hbq/9lMXvxMZqw4QFaDhO3H7wd7y9EVAy7HJoDZlOrmOoH
cYe0X3+VdnsrLR/inv1vZpVvJYkGai3ThBkEfwgZkP6W/qYmDQA1byGScJB0KhziIp0Ojb3WiGRL
w12vkhmPUJkJbXxKJ4TkNA9JzaHo1/YLVvylIUD2kFkS3yCdBQ8HvAkseY4NpREkEJUZQH/ZMpf7
fff3ZsxqIPiEEbUSZT0IdTSmP3dQXtuPOZzo5kxRPd2LpNRCe+RQmgdXZ2HPUf4HnqjprVzIv/Wb
XBI7CWSzELA8h6f5hsCnpTksEaJQz45DVGVHMF6YD1Ci9oicoCoEmdLUQTQ6eBEqOzWFvTW41sF3
+iHa2THessfIZR4ZLAMmGBjsR7BBjA6Lc69MwfSrsp9u0eaKx9wQHUSRqKzOsl3NOeK0BKoSWdQQ
3tuoYgltjKc4I8aSe605w3SfLwAXhljsl66sK+KPlcel/CQa4m3jRrLYjESFGrjXaK0XQqZoCTmE
kNTvoMvP17PDRLBhbIeBqpnbL43JjGdGuIgzSIe7eeNVGZbrcTrHW4rnMd6K9TfXEytnYJDExqOg
PFyC1G35bDirqg8aObG3sbMGRE3EjkxEdhj1B2MYsQJ1KkMlN+Ro8Rv5s03KMplu01PDiBm1jNKA
EQyZiBZGKKS3CzoqV9s57uzU7w0O4+TUNS3vX9zmS6hBBBrul6bkwDVzY3pXe2LSPppGx51LW/xy
AJGrqTo2NePWcMCNiXg2h446yOuBv617Ume25BAwMJ0WRROn4cyZrM1P6wQV7utgfWDgKdyt0n6R
Yxw997PjPw99w7dTU2KirJCJo1zhR+ut4ialM+GfgWN1Xfs+YcpYH6xFL4ot95Gcajtdo+dTQtqY
GtqgDQ/zUvFYh9Wp6gxzPU9Oy/pI3PXm+Hjm8vywnD37JFoLBhidBokNVtF1EmP/rXk6oD2WUtNh
Rdg82qZUIJFvZhZhzngIb2UUoe6mGox8y2ws3uS2Eis2PM2PoE7dRbN9gmUKiQk6Z1XPcEt29vU8
x86zNrjiMg51fouzffxijNRnhBxaXpgapftSxtnwrjZ1OdHw8comI4gVwYqdFyYSwXNYkJwyn4zJ
IRnXrlz/mXTktrsz0oX4T3tweW0wn+X2jmnhNDd6N9lQoe1YK6Hu98oUOGNbXrKYG8kbaXwai4ln
B2fLGr/OciYblS8L+RVt1HSfFjoFqAN9OCRm3H5pqX/6MCHr+JE5P48nzzTlBFo08mxpqnOoiqTg
fODOsLhcYlmWfVZXY7Rrda1u3xOrN91DjWAhaIvLDU4NRB/7jDribDPNqoNogowWD5KeWa4x5pZp
q0OPdfV0ZRLyEpPP0HMVB0OlBZF/q/lbqBrcF7Kx6Gt6fPvPJWHYzWO2LJr2TI7Qoq46o9Ga23li
TrDLZ5PtdynG2X9KLb3I7qNBAh4B2aswGkzzuAwQsINlLriXDXPkNJz0kbKffFhuRA1ae4iIbJ52
FrsK9ugKqkf47UXOJo0HR7wE69gZ1kXRNRSOwTQCmbCZV8Zj2mtMwVe2pvN+yr3euJERxT3NmMiq
T645ikvieDJmOkSUc6BlsZzIMIgb+bERDYBMgJl/99mMvC5717BDCNKIosVubirYe44XTLEW+Vs3
J/Fga2RIPgKQM3lqlcsz7/JGXGQH8+Cd10cq+2K7pWEo6F8qJo5AHwzjpuD8WRRVHZjKMSoNjxSQ
qnJ0/ZgYJnQ0GKvEAWnITRmrL9T3aexdSljh7+2hj9aohAcX3fIYiqLqnyBGaNBN22TDi9GGZh8n
RzP3IzgP+BsHRYogRJhiJtLKLewDkTjOKvOUSkvfxYnVtzurtp1SAmTPUckmUx3r2tOfW7s2QrPQ
P2rlkAZdSXGezSXhAsk4eQd8xePXvI3cL6RzRow9G8JBc+eqHxtFdGjeTHc4U8YfbXMotwWH1IbJ
i3nvqaj8KKyk2BmlHkcYnhR4yHZuc+vHhDm4dUbKAGFI+XVax/mTIVs3gK/b7Ratw/YR3mlYkn6A
H/xY3wz5UlzZDGK3PZ38Hdt6/VH6ffIwWGSauvok943C5VrNmBHrsir3Q1qlD3Hr5JBCrTbeNbAB
r7BfEZs8U8sp1/xsB6cnDaBtlmuj77LtDWb1yKFTvy/tok42cmnX8GO9ekc2+nprMSMmos3uy9DB
keBSOwzT4nQo8OJ3269p4zabHLz7YKzeFcQ/GReCAVxrk+h2iZ36TDmwaRtjOKu2qPZermYc6nKz
Oq6JBbvYFncyquq9juxgg7ly/Z6GtR45pQbnWMIFGLZz4fYX1VnRg18nzl5rlwyna1RJWKUtJG4i
yL5oSafObNjzAbHffBw14SPcycbt3DYEBQAvhqqfJXhE6zwO6bB81vVcnn3PX85N2fh/8vZdSdY/
1ye4NvCfYDPyYXy/AZVVVZgeQVo0c13dHLIShoE+mhxClkZzz6CvOkes8sPvC7E39DOqIkyvUDRA
dcPtF0+RnwsxK1oSNxltn8hjdlEYIGwMdWdQY/z+Om/kE9+uw+gGBxiqPcjRb6qvIYGg0PpxdLKy
tcJw9YY9e0X57Cliw/j3F0OCxWCGAhnK4JtbKVjDGvHi/snLR39brWhMS/ceamnvb39/qV8LWaiC
AIXU4jpaoLcmZSr23ZqUHezFnVlcyrXLtxH8gRF31bldFWn/+nrQ/XF+IQXAgRr3RoOFCwrLNi/s
0zIl0fP3I6jESDgN7bKlGmlTTFP/cDvX2/Xzm8mHW8WL8Ad5eG+L9bmIrc5vOusEhkZ1hYEvxQ8b
KidwOZFlBQuI7wq1YuBrXZMcH7//0L++pJ6N4y0CSmSahv1WXFeVltKnnClB36erVStAwSTGP3lT
/eNV0BH5mCGtbMw3b00eGWMZpa1zioGiDnMK+ON6f9Tt/dNVaCg9/Ox8eK5vl7nTmYayNT4LQ3Nv
46QgZgB6/w+vCfIAE0Yp3c5KL/15WWeqUMAraEyNCHgStRcvxTBD7NzOUScuXT0RTv/7h/Tr/sWe
zm7Cx8Jtg8v+fMkyHaJ5zB3rpFWR814A5Z0WfaAU6VGHb0sQVCNw2oVX5PfX/XVnQZTlmzD5dExv
flkReH2l+lKTpJP1rO6oYp/snMHbLBLM+veX+oePyMuB6oYaHAHk283ShanEpQoDvG1FeApRnZe2
g/Zm8cJkawc3rW/N7y/6T58PPbaHF4f9D36BA1MAMyF99ZQ75HqWhWUec91L9jQ6f1zp33xefl7q
PuiEjaeI67ura/jPD7FKvMbT2U9OS9MC0UlR2NDxXT2/r4eluaCqgGUW4Rt+O43UdSO1VnsZFIyY
ncVQjuaisl8YTLSfUTqbVJ0LmoRbL3PqP1lT/brxMqYzXUzccRkHoFnX2d9msASSjyk0EN7wwuRC
aQSoKyeN8xJXMV416VPW//5JiF/X7morRl1p+jCZvbf+f3EOXhJxxp00T6PWnTyT/gH7bdgqjeDI
TOpofd9lKi6qz9UHgM1FbMzUn+5Va6icaI5+UTuqJJA/5nXJ5ve/4D/dE3bKb0bQPLu3mmBdwUEe
PFZ9sXgU3botP4pYM084S5YpSKn+Jxjnl3cTAdq6GoByeEUh2/38EFTarkU/kUWDFZGyw0xUBrMq
eU2nmm7895/uny4GboQ/J26FvxqgewuhD7Ei8WzC8OZWlrApme3S5dh6TZf0+4v98qj5ZB6+ZEJH
bcB29qYuKjJNEMmuzwTW2TSWcdrxZrEQ6RJ/fyHjDZnAwAbJdNbiwebDYYn05kUmki+dnNodqSCa
pL3V6eH6UPPaDs8UrCfacy0HkBArZiyUjElBOEHtmojC8vUYrNR0n6QZOIE20iyFrWBUubhNc9A1
BygL1Mvc6TiL0p6rjOb4W45mV0JdK/7tRvzNdw/nI841PNLelkIInFDvFG17MhaY6SN2yGdmo+k+
1smG/v1N++VF51K8Axbm0kB6vxhyQaoxumFiYNRgIM8QRvL5savytwjyqvMa7vgn/HA9vf62MVoc
a7j6rkJjT9gIV948pXIpTKEa2zo5arK+YME2nBor8p+/ASKOix3/Ri25/VRNk/GHA8B4+4pYXBlt
M6H1WLhC5bQRv/x9r7PyqEstPIhOAg5xsUD78xxclmZYR6aBiiDyXqGHZNZmqFrRIrirWIFmE6cH
o5uZFJMJM9/rfQGKuGQrXqPw/6ax6Bu+/jZ3aQpkfPAHRXrrkuhd8pOItj34xJVJgEuCUO9s2S7P
COo57jQOg/3cNWTnDc1ctwHzqunWHiegsTbKwP0ygKMoSNUQr8JwrIauyYjJmo0usuJuBG1APNlp
+4lg1VtcWzV0ey55daDYMHt1F8IpUVRSJ1TKtXuihq2mvuoyC16um2N+tanwPqCBXtITTAkRMka1
Cb7tRaLgO/cKz32wb32A5G0usqxYMxgJLxBJRC4+jw2RoldSg1UR+lO9gqHQK5PbYZ742tXUUh0d
gu/Q8jeo/g44StIVlWrhbxfl/qf4HLII5MXP17pG1ay1pMxtpCZlC6U2E0RDEC7WTH52xJV8uq+J
LkxuMXfKibeK1dDdtWbLAzFqvM+3lSjq7L5adM6Lpu+E2uFxNN1n2BZfxY5TZfduLdrPxIHyKSDS
2ssX0yl767pRYoWiRlKaAggDfCMf3X6xIb5hCCl8y99mhrSuhpUqCqIBoxdPY0Kdd04Nq2UDDgJy
1S0JQLhXzI65HcyIn9g7SSRe4eyWRzXJXnuYCHVdQpUtnFq+XlpAOEmO5vemHAe7uxeoLdtNxuuS
3NKvwnsQswuBU9MYsw1D0xLbyCBUC5e6hHjgGKur1wI/41SWA42E4Y6pe2UNkRiPCVSBiHNVDOml
anIwLa/u22U/4aBgBKTjgTLGvT41j6K0mxz2hs0Lhu0D8VJa2nA2fKsDwOx5+6BBADUkTgVuBqUP
YhTZHBOZFYTZTV/9boluITlNt98hODvv+WXMBNGPJQ37JY2SJNq2fTvWh+/LyjHYW4gONY+ji6Lo
pcSCkCg9G+thMYkkPYD2gs0bncU23jg2b5Hy1pluktvcV6NdMXNTtv3rnCKh2U0pOPz30Qxm/S+R
ba6FRGxR23mVa70UQq5IbAM8H9TYEB4gJIHAfzv+XKcHZEzArtwrG6XzEmR6OskdTEi9PRdIU5Z9
UWtMGvLZ4sZayNnMnfSNOL1rS8UvInSwE3KujZboLqGmj/3kmhrUatfOsnuvwm/02p5yJFCoua01
BDudv3gak4yt9JRh3c2iBgVOZmpj/PfF6Bacx4wBkor4V2DwjW8xzclYwZ3pvqMwRwce2KhsazPI
06GGpx5FSwE2r+W2POVNC1pP8NAoYBOUiwckIa3oVOj6BNQGQt55AGRLP8jx+4n/33PSP85JWTV/
O35/8Ti4TsvyS/vG4GB1L+e7fgxKEW562N8DW9KJUcRwYP8YlLp/GWAwqCq/zUK/zVB/DEr9v1A8
mrA/wYRo3VwO3R+DUhMlKGYJeONByPb5yf9qUEpG1s/nN4EkNMG4KdMwrM5S39J1/tYumBCNCnzd
9HOpa1Wi0GBbjraBcRahsBFTvc0sk9H7bA5k0E94FSLSqTuTELYcblmxpCVzprm9hoRg+RV8b7m8
m5bcsp6FT3W1GVvxCrcwfiomWFFp7NjvBghu18hSutsFP5Vol1YSn9CKTIbreOQvw8GZ/HqvyQQP
7k6WZ1fCFikmAuubznzVRjQKZ6ZREyoix+iuBomI5cnMot69asnlhReZO2MPi6ow+8/y2/DWaPFO
cCo9gHu8W2ao50vWzhuz0c0wcc3+A9apI7OmHrXjdWam8HxUg/XhLuPZPqBqKpzQNMoqw70mSp8E
Eu8gZv5FtGoqgVdR58JBg1j74Fi9ccR4IdkbkyQp3p+3ZLuvak2V4vMMrL+XRoo1hJndOpIJ5oF/
Yl6jHIgKxGkQYToMTZugsQiW64T2MmXWFHi6LEY4hy4HBQKaraL1n8IBVsgGoFLZ+FJo7b3Qc/t6
8JlHia53xbH3fUXXv/jR81J47kPt2tFj082Gd2yiztQ2sq3tHIqTxc5MUKp8P8DRwJESK4kMR0Hu
QT0EiuTAk+NX+bmrXQbhfUFaFpVNxGx4nsdz13erR0VcJ1s3dZZ7VcZWqu8j4sgPmUCt0zWgRUY3
Yj40LuUG8GhISN9TcufNUXSwqsJ4Xy8mrMWl1ZZHP3dzC3uD0U0PlqZ7+XPa4En6hCwN+fS254yd
8E1ACdS2e2Yjs94eoWKVpKDI3E7FS9xCJOHJkbRr43C4LVorNCDWXcjXHreTHpFW65fiCHZNTmbk
bNGk5GGGY4cMUxsVilWpAtqU3+EcBOs7WGNMyJS0DcRaZEyi6PBwX9fcxwwlfmEbx7hvru01B3gZ
l8BNq4ulFoWlI3G1UxGd3KzclVSmT5qW3E1ItoOGy+ziZeqCYpg/CH0kjt5No100zA+g6e1RwW7e
onaQV6rQ9GNtY2vRRco4+bgLBRnl7LbVMPkrrCk9WUBJu9Gr0KHk83LUFUvTcHLjiXD1j2XnoQIT
sRvIpNNCi+DGXVW6XXdCUC6PVGWvDdXEqUmt+KyYTGyWpSABBzY147Owtep+h7kD90dDYlZoZRgr
zdeCGpI8YdHJFxvyD3RghFVMHzCO1OHIWQ2yHDTzEL77Ob4iwxJjQgS+e1ieD12qEclepSJgzBCF
ViPFLb+9PEt71hoGj119hODRf4F1NW88YmF3LovtoOphk7kckGW8IJhW6liO9oMy8/vMS68WEVGX
9thhGMtj6pAFq7f+yY3H+9aHxrUUxgaF0zZGoUNMahJ6g/XUKrX35ulaIpWDdd1Pu6bOu+0QMUyL
I+vZwfdkDQVtN6LIv+QWtEmjHB2sUJL+IdUw/lNChH4HjQxCPZtg6l1bNXnYEtMNREW+CDBTtO50
RIjbYmpKhqPDyLtV40PG83D21D1tqCV+f/Ca/NPi4mdEke+fCLMmHadhYkYajLwkfiehSOGwxKoQ
d3Gi7gZCXzWPD7VU5WXyLPmSr7tZ1kduHXiy1c5Ywlj3qaEc/Fy6JOSBUdJgX/jBVcl7XWspZ4zp
a9IV4hC7LS1KqvIAOjg2swwuTz3+IduWbf2uIw45QHvjHzPp3kdOc8cYXN+xTXjnSmqjGxJQ371j
X+k3xuBGQ1CbnbxIox9C1WXdXudB7fRK9Uy07OTenCb/upl02A1at7Ekoc+xYYSM5G7mqdiRCZoE
uIa7BGS09y0ZgNyhVeqgyx2yKJNfr7JeEiuFQp9wOigifDJB4ovsHvMyc3ZGsUQPYzZe15pqwomk
5SdoLU82woAg14aXdvHfOzHaPHSxvMd9jT45Rx1ojDvoj8fKkXvfkBF3UVkXQ8RqP3rNp5Kg2q3d
LO1B74zHmrwLXmB8VDZFkg9nW436JRHmfe/XV3mbPDsZUdcGQg0dX8iAnXbraP5Hyx8ZvVp2mK17
aa15t15r7ttUTvcTj64I6gFja7ZR72MWxeJ9TubdpjFdlppm0bG6w7U7D1tyrE90x93OHpRxbpCA
BmqoU8bmfpWE2Zx7+3zql2NSdYeuJnM4jbI9zME0jH2tZlSp7TjM8nCJfDfwRmjZQWX11icy07uV
4Kt5l3nRrbukWMmtbqOuUc9p4TwO1RblcfJaT44VjkZ/NaWKM2HMn4Q1HEr0j/6wcLBK398aTfcw
gIOq1C0+4TBD+ND8XrpZvh34PBAHqizExS89DzM0/qYQOwsNixHGtr1cJqjG6BIiVW96urCzndrx
btbMOWj72PwQVX19D3pEarjGcLbeehk701CY5W2sDS2qxwb6OWzhsEaHTwQpyfRCiHpX9nV/ZcAT
h+Vh0Lz0OjIyU3tKtHE9nhGfVI4faJ59GXX8ZyFrlDd6jEHOxppzC5nkvMj+vpSad/TbbDlNg/lk
TXr9ioMyIetRATdiZ7sjdFszF1hqW1YFk59z1tgOnf+p0IZbkbhp2Fljd9/a5e1YahoNJNnAc9Lf
ZNi0tY3Z7EifrU5Ilt95LSaVOPycDDxftgCXw8ZAX/KR7dU6jGKOXuQimi08qOZI+JexldWQ7B2o
qYFHdnpYZLgtpe3wwY9xai11T7smkzh7rhGJB1hNel8dUgY2PWP8wE7M/AV3n/nBHTWIJL33wczs
OsRvwH2GQptutMjRQ8NN5CNkex0+BeCp72KdZ5pTtZmsdRHxwGSAVBSiL/Nv1jW/XkwHsy3k57rJ
Xmddc+99vxzeme1AdnifXCC12psZc0y4KrVALJLivE5T3FhBrTf5uV2WCvJzb1EjlPG1MPJDl0VZ
iGgHomjvV/eQIxQSHC/p79Ble4fFddQ7bfEPZH1Oj0OLGaHwUz8NfTSgV7gSfFaZ94ndOd8pKIsb
erj+KZXi7OCdta/9Zt7YkLy2EXP6a7R8zqYz4IwntgH8olXSgGmBBTbhKupKipZY+66drwpr9A9j
JSYUl+oTfkAi7Kc8RY9YD+KBDbKFMNabuRc43Zjke6uM4VUUVsbh1WrlB8Xo8oxCwd7l1ILP+tiY
M6qM3IPUYM3mQ5GY4hVAxXklGx7d8dLF5EEkCgZvTsHQc88NsmPgOiGHtIrh5PaLBvFb35SmcRPR
qJis27LBqQNty6ag8ggTLEjiJCwiAS55buBI7LJiiB98jUJUXFNohQWykMZfjo4xfmaM5exboV4B
UVRQMDPb9rC/IahgmrVMth9wUO55cidb4mCGlrre5FUlUX/0H4fO6kJjqfugxMuE0PYqCppIcQZm
Ff4jJfTtqO4CuG75wYRsECSNHE6lPm6jxrzIRJpQhciKzGvHO6dJAZWwY+aUuT5Us2SXDwSR4+Fo
7XXx2ucJRROcCOLyoieQpyLIlbGJNMvcoJXAnd1uAo8cTQa4c7l1FZ6pJe9egWI3YLgmwkor6zC1
hg0cI8WWAtkbEuWAsArN+JIlH0efDDWK/J3ucZvROj1NFZpgortgB6XFeXTSeUNGB0S6ifIQfhvi
zNitORfz6lhV1r0PwWSPLvVTXvZPMGswvXCWu66gVzE6G0Y1XEjEwd2mtmaCy2u7ucZ5aoCirxnP
DN6II8+L4mnqyF4Hz+S4m4k3laJBv1bBD0kYqgaGrEDXiuWpUDWsKLhaYVpF6eesERsxucvdAoFz
O+UOJm1YvTuTFz25Ir9SSW9dGsvvwl6VXymAocsn7VbIpQoTXOl4pAN0xzbBYrUvnhpLkglu9fFO
WaW/tfClpvD2CLTVZH6NEcfqtZ0VO7yO1MXxole9bXAMJ/Fvn4zZdKdm6JB+64hwzl0qH1H7N3ot
L+U09xdDr8KiUqT0tc2Km+jzxcCxQSPAhxyRykSkPzCE993xisnv54qeA+X6B8NbXuLa2bui7a9o
dWduRga7ZjlGXjZsYabt8+Sr5imSapxWvxKtrA8qa26JFMQcIGGLTJQXQmDQd3VNiwuhztzjA7M3
KluAWMkzElMOUamf9Mx7grOOzWm6vExu/ynq49eqynh/KvOu767dKnqqhqWDtF/GHzUN0VyPGgNZ
wBLGpnu1+N57r642je9X+4wDMsAKA0MUxBZkhOviyrLqOzlSoWmt1MOuX5CqZ0gWL1lUjZRo2i06
7cELsmJaOBZkxMflNFDQD+pkN3tksjS8wR/nJvliItAPzGicg8TEeC4YLdwXUMcUH/JKYrafpqIg
UMbAk2yqzJwir2rcDZ435d0ItZIUrkkRMuJke5lqcRPWBoLBsMoY/BqjgKoHAEqjU6unsfdywM5k
OFJZZ0ffTcq95ZfWrp6X+IxZnLMjTPtxblDiY4V843u9vC1TTXy107Y/L0nqnLCXwBsvn7NTj6HB
zh6t5tEqZ6yQG+OFPl5eZ6VFkx9j5rbEAyqPKr4yQe3CHhb7NbAxvgMLiRBmhRZVDnRMA+41u47J
xqZBWBmZJbyv0rQ2MdzBoFDM7NK2W4PnMUKBVYfJDGFgTi3NrZHk0Y0DVRiD1fkVlw8/KAwX4m7O
HaOwvS57fMQbOR9JWIC6OA4XKHiUFm0CGTXzP+J+lW6U58L9LBKIubVdUgo1y2bM+PGtPwIp0mg5
EyUfnf8OQ1es8ScjZI4idwnuJEdqxyM2gbC182LYrQatW3b0mUdvl9scIaokOIGGyrvvpWbtaYdB
XcxJfhgyH2/IyNKza45rTqKRjuEyt/4Z/2gvqEm32BgR5oAEGoYasHdQCUOd3bnV0Trm6aHNLBE2
TS0x9W/1c5ep7tRW5le1YMUCFQsju+S9saQXwe6+nVBL3sqGx1hliPn8DBulPB9DDWZZ4FRpt8ng
dJ9HS96mBgTHrCquY8d9rjy/3VNjKxzXef3badqVQt8TbTps8s6mnyG7YXUv4EdB3oT82H1Zqho2
YXc9g+HjqRiBcpvwghW9lmGWYYFyKRi7hI+HNgpFVAi/mF3Z1qNDgrP8FuGaTeEyn0ZWativjgZ6
37FH2qLBe2V4HVz5iiScuCJ1i0p0OqYYHm5oI89s0c+YH5eYg0xb2i3eZJD+sBvaMWA16BcyFI29
N41AKQsHL7gvzG1xP0vt6Ml+uwxOFmJcUPo0O0v5Tlka0Mk4jt7OAGdm77w35njmEw3dNnNGui9v
DOOGlrDTdExwEcOBCmxElI6nBJOAAEvP17Kr/DsZazxIb7X5VMkG1uHyBKvilgw5bHxqYSB31DHx
JNHGahpMMymWNTSx7ozdmCsfiyj54gl1aRfjnHnOiykMkPGXThT7vvO+NgOaK91L5y3RXzJsC3+j
cDgVspabRQ1f647Mk1zLPiYYZ27VCv+3tRZmRlUBrHjgJYv0401ZggckYqF0kRFW5fK2Sdigw7Zv
nAmqL06YaMWMk0ZdX0OtJQpvHGjMBzVj/dlzkkN6xzpCr9W2bKey2SSdy2zfOdeY2KCwCvFPZX4z
ZXm/A8mBhZP3dpAtwlWc0LPqr5gqN3sLvxk/QCbRHNNcMQRhV+sC5oeNXVAeqwReL1V596hZTtHu
Cg/G567RsrEJTcZs1dmhT5jZPow+3UnLFwrhMffIjmpwBxSm+lWPDOa1zSY367BC81tQi+8j5//f
mP3+S3V5Kb60/2P9wZ8oLtjnku5//vzH9vuf4y/VioD/9Idt2aXdfNd/aeb7L22f863fQ5DXf/l/
+5f/cQf+ExoPQA52/V+rlm6/lGVLtuRLmb78pFz6/o0/TBYthEaGhymi58Jj4Kv/Dch7+l8Mz9E5
GWs+i81b/H+US8Zf/K/V/9AgLgRbdURN/wHkTQwYYcWhx+SUJ8WPAI4fN+H2+5yc+/dfJ0N/84r/
+zwd/pTFwEDoeMkjsnmb55EXJlSwWp8P0MGzedOvMBlV8mhejGiCLwYuAWkde72m2I2do/yAo7s5
Wl4l9N1C0JcMk1ynvkOKkMPkRqWlBTBLYQT7n+qhi25GB3eTYhb6xkr7SQQgw9QxxAa0W5aBRcxr
bsB2N1tBcgApcl1gMPJE9CiTBas3o3omOqg5zVIlFyZz+tbVluUpMlaI1ELxvG1Yg3KbVIV6iLOG
th/9LRQwMekuqXyMZ5kCVzSIFbP9MdBrHMZwhsWOJCkPKS3mF02I+NO4aOn1xPe8t+dK9htf862r
BM0Fc3cXXXzgmj62M3SuGN1po32LQ1V+Hkxf3qRV0l0PY6vtRSTRxOgRRTcReRMJExFqBhd9Mx7A
WRxO09iDHwDfUUP7QIA1oDYzc/MJ4pIZCg2wIugNeF+lE/fbkm3hAEk/3uLi4gcW1kenkayB204z
nV3nLMUdwubqVpLzdAOUYRnkNmTlyXaNOpTeEoXZmLg0aIbehY1XXJcuhofb2XXGJGiymu2ztPV3
wnW7q76y3iMW6R4EAQre3sNoeXX0ksgOit7L9rRw5jPkT2Mne9NjnIk6IRyWKLq2kDRtZlOn84cJ
cG3bQ3vv4idI9hyknROaC/1rqznl1irEvTvcFn4OrxzPkL0V67cWXNKKUs8wLwKzug9iruOnpjCn
m6GVNtpiZ4vSqgttqECB+7/YO5Mlx7Fr2f7K+wGkHfQHU4J9E32bE1hkZCb67qDH178FZpVUVdck
3TJ7k2emiUyqEoMMBgns49t9OeLhDq59duS2H5y9KinubdFal9QyXuPBctZpSVp1croJVS8MHqfO
rtHBbFpMRO6LUm/RlZPkAYqVuO20xl0HozUcQofxN4EsxnF68KNOlKArypzgV18G+8QLbPjKefrT
G4ZPPfC0bUkAhM1qm+kY8tikMi3UBwhSrBQy1iWYjIZ1ahrW2ins+5JPm08O8QQpPlrlsnbWLOnf
2LayQR05gkQG2DD0fF5lE9l+2IXBSu/0+Jj1kfaG1zM8VFlUP9hZVV0mmFZocQ13EaJhG6XDQ6Uo
Lrox+5rPDR9bLPjOZOxIGBKLKSJI2sJCuqiQXTa4asaHaWiXFHFsleHOsfIp1J/xb43xtvH0weQk
qc+W062TIQoj+TA4HNQqf9IYkx8NI7WHR7tZspgsmNNIf9EtPgsbTG7xyVHCvW/ZcUSvozXnnDuw
e5hbWB6LU5mzKc+PmQBdznj1zIozZ8bJkQVHYEZYq/RSs99GzyySA5xOPH1ZOSf8NokgpL5TJZLX
Y08l7/BINAf9aAWFKDFRZYEnvadpq9j2zH1aAMWO7MbwqaT0QJY1xsiVrYvD8D3X43A5pMJJWqda
iX/bJKINH5ngHAl8PR759SX0CpJdSSElOBmzhQE4sdR4765oQPcXJ5D3yOtQtLu2PMas0OxxVQRp
C1ub+JUGEyaMYz4hjHPBU5F2zuSLGgclhgRoiHyx9PGXF+v/9T34En+qsil/tn++615vGv+8Jf//
dKdmo8z98V/fqS9lQWfQn2/Svx7z2036yv7HXMiZZUkrcC/+x02aWyKUZE5HJIh1PKfGH27S3hch
wBMLLJfIWNcygd+35tYXk1CA55KwwF9OpOPv3KQt8y/WRPzG1EMv5XQmAREsyH8xvVWcZCB0TlAE
UAR0htucAyM2Q8jytZNOe5cwZMHRJCQ8vwT6LtBnNT9j+PreBOxrVi64IHgIIqpHaJA1p5KycZ3P
GZTXBriCtJDuqulcokNkr/Fs1Wcw8uJ7YoYjTLEuBRYuCH8toNO+N3ex5pTPbPRcNs+11/dHpEM1
XFTFRT7C01TARFhOhpMDVw/vk693QcsFTjuLbqriFQlS4IJJMRtrpumvfWcQWOOMe7D6UUz+lEj9
B8ZTxuVrp4snAyjjwVBwCLOcKL5QqjQcuqxz95rq1KEv84RhNy7G+77WdkbSGevS8F4H+EuA0LMW
iS0sl1eFlv462g1s9s5E5ydaGHk6Xp5F0NZ1DsN60K67MksQ5PB22u1KLxbOEme1xp+1gOl9xV+e
d1nMnc75MbaPILmaO9CSiXMadNf+5B0BB9N4SaCe6JudDwQBG806uSoc002igCpbXFKrnZJVBJly
NAYo+RZcw2w53eu6KLasY/IeWLEVRa25p0s2wl/K0qvqO/c0I+agjfp6Q0/quIEf2CWc6Wm4IXl1
0HNWU/2JwE3CUhJNCxPv1frmuhUYBBvElWnoD01DqhghURu/e4VbJT89NOWfdNAYy+hXUFlHlg+F
duu08eJRxB3nvlUwDS2YNF5/BvmYHh2WG7xRKg3o1sm65BCjspgblaX3ul6qjYhZTQZROtwuk/RK
xHHCxxKZaT1VTEPEk6k8o8gBTqWYt4AC010KR1mPq/GhdToLgJSWGevYU1HhZ3UbHqVsXcu3TN5t
30hkQGZMcD7NzImWjFGo7ezNzUdpVNmn0da6ufVSSCsrVXPOa2UgEUNB0LDR5U53bEwWEpYZZsck
R4jfW0X3NUqsvvXn0rLvlrZZmzVVFVKUaIlTmFj5FluIRj2Fha2Ap7tkjlnt9Fkf7wuAtIuqKJNb
Sw9cDmSSWS81RHpaNnocyo0GXS51ikMPtOgmboMEPbPNrDM2zPlYBDOnarC067SLPniNuBUEK6ou
C2+cqOmw7VnOmWAOOegxDb5GKvK2ZJ37HQKRtUlr5r5Od6tn7KE34Fbt++WTfRvojVi7wsSCUOuX
GZ7lCuxK60uU3a2M0dB4Byrxs6RH+La00/AtrGKCdbVFFrNPs33DvZ8iCCfcJUmf7gjmUDpaV813
Y8D6ClHUewwtjTIwSABn+HYvsyFuCzPB4MHq5pzOvX1mUajtk6QZXu0aJg6dCOPAIs803mECs7ju
SG2HlNAL88Eh77fRSWT+1FyJ0N7ybmzTOWkPXZt9cn7xcMAEJHa0bmIkTnvHeqzMYYzYEfXlpyWn
8Ik1QChWJfScb+jaYIAwbvAzKu1AdpfoKPyBFYij7DAIVl7piPlCJkkCzxkjqVmEcj/aVKsOQN/k
qnMQwFo71Pmgd2180r2oe2qjRWPg/XlqxvqejzXrIGOCJh3BT0gDb69BEpErCYnlKJVGDhNIovw+
UsBy52Uy3vdBWXx3Y+GtM0GeelVhrHM2U2lBahU6lLnkoc2VPOCDGhkkJ/tRB6GZr/RhMtghmoE/
tKgqIgEbMdp4LVy3jm8SghGrshPm1zILaVuLOqxVg24la5Jx9rstBw+jaTU/lCN7KctVwyvyOkBL
MykvRlalhDbc8RMKKRtfw2x/hki2fmrXsGWzqMEmbJhvBtaG21mPvdseLN3dVNjlVs9wVxlIdCca
U8Wjq6s59ZtapfW2LJtw05S1+MA8qtbW2JUPEIzKluVuhBkKT+vK0tvwJ7qd2Bd94b6bNGBpnAuV
t6EUBCBaO/XOCiTRsC5KrvxyYNngyt65GPXMocrWzK0VUqhCKqE6ycGOjqWnqrtaR7pryefwznrR
9COeWBDTaFsnPi0dEMbFlOGe1dlkBCNhdh3u4mFW09T52Gp/cOhlkucQDIbKKC8YBBIfspg6k84f
7jNX21Ck5V1qTCXxCiNFFAAN0tJLJPR6jYKZfM2aHqoStYYXt5IYbQa9Ya0GIP3BAkK772U7Hsox
iC2YuRa4HUBZt6qv0tfcK+vXUBbqDmE3AIUUxKeOzo5VNMj5WVfWROlGmewmhJ5NMLXo7ZTxgVfg
ty19oE+iPdD40TMhu90zQA4xrWKrKdZajPDr2BTa1CISd3XjIli6MiiPxaCxKcvTYTrRGJOnfqw4
hEtqd3kf2+HNGlFo7R4LCZYJ/FS4IOajHuvOp8HP1/wyKOI7EnsDupfwXqfZxrdgzdzoJWUOC0Cu
ibdOnDpnMI3VE1xxjE8amQ4KRgIZW2s5jOeuLtW2qSAK/tdU+qvk6j/JWMRa/u1wfPPjm/po0j9P
x78e9Nt07NlfTJ0g2h8JO795Sq+Ds83M7Eg0qsUc+g/2jslwTGCHjuNrgO2P7B3xd4Zh7Ep/cZBK
y2bWtEyYNeSBeGH8+z84SDOz0wQEqv5s5rPXR5c5VYbBp8ikNGMqznAwrKnKMdshI3MBlFQBx+nw
ZEvlcEJvg8csl8G8Knj5F6Unzq2hGuc84sbGBEikAmt4xjhlmArPyhx3b1aT54Bb3DpZ94bXbb1W
xjcGoTOujCpkd9zT1FCRs/Mx7Jg3LfhgSi1EvRW9zO/SVBR3LY2LD17hsFeA/JK+YFAcjkuevFuN
hHnfBDDyl05EGhEGzN4PWSTzB2W0Lw4ErQPgTBqadDe8c6AuLog69bDADbaIT87tHMDn1AazPaYV
UyHAiRRHK8dLK4J/vorTOnvq8Pt8uG5e7+OmDDAczpjda+7id6Qso1cqtzrOp2VSrc2wN7Ze5DL9
2XX0YI9OsumF1fNdFdRxqXDgLl83z3kWI3swgOIqspgofWFW81PRdqkv9PFbOtIhsjL7lIuA1sfn
Oi4odSoqu/kKg4cRoOZv+JylSX4jhz7aam00H1WO13kVMfOvs166i7ceU0ESaPGd4TXJXsvCW/ZV
yRaDLojhyEb9JwW7F0PJOBEV3Rl8YIwpKnfgSYL5eOTK2G1Tsh9+iz3qVrJo309GXVzcWgxnLojT
Hiip+ZFYZnnENtI+UqyajVwGtXRTGBXeJBXhXoV33l3w5YttrbvaGiZAca+1wnxsJ6t9x1Od/ZyM
RjwZfRevHQ5Atzk00hsTsHyIPvXGe1VNfj0WHpdcmb+ZKu63uqyKdcG1ejMUKYEwYWtYYdX4vR6a
5lZvK7IxYzv6HqzRepXwwQGSo3ne58JfVX6tdGxr2myCd6FAON1YTBf3RYMCuHK8uiVhnM+rXJQs
68gjYjCwPnqjl6drOB47eHVjKT30uwJlTIOPRgt2SCOMrnnjpmf4PVd0w1NsX8k9t9DsR1KEyR3y
KT1haTjfpnZSUW9lB9on22ZY/EHY6BArBwdrGwn97lTEjsv1K4qOMefKFZSWBM0qs99Y9IpXRc/M
2fFSsYmsprvEboWEUlZ1fw8McX4HWEpllHZtj7Lj8Al8nX0rqZbi2BTu+qVtKl56p4ylgSq1Tcqo
oFaykdGXjiob7x8iEAictXMtsWpwPdHdtnRbsUIPDrTBq4N9rb7CU8nKmQmAU66jgvyFy0jFXENj
VhHSndV3ub2JtUpc3Gu1FiDZymfckhu1NG/lSweXimjjcpZerixeKrr4bo+vzbW4a5TdRDWZCdPL
XJq9sH7qe+bL/NjNPaVr+bUErKd+pN/SJSKgwhCyxmh0rQxj2f7i6kVdsSIqA0C5dR1wJYmreT3n
5fdMFyBc0SbHi3ktJYuvBWXJ0lUW9g21ZQlB+wDJgDYz81psRg6LkjP0SgrPqqX7zFha0NS1EI2t
n6IdLfvVlabj6Vmq0yj56wB+MJmEuQcK/tqyNoquEY/Br/610M2r9qE14ZfjkyXzXhznysBc7bcS
a2q1tnojHR5VMobyE45xwHkucjMx2M85CRKqS2WFb2SrdV2bfJ+QOfR0h5tVKW5cKD//Fcn+wxxg
msLg7vyvRbIn1lk/mubHjz/usn571O/hEqB5tusSMibvzQ/7PVgimA9s06V5eomAXldcvwVLTOcL
vHOmA4vqMZ1yS+Iov++xrC9Et7k6sxazJRnfv7XHsty/5EoWhh3Zew+0HEodqfC/UA/cSZka/JQC
bixm9WqHK5ity4bjyACKKReSXg64KANAqGnyc9hia4Zxc+fCwtnXOWQdGlZwDJKO0W+a2nKexlSk
GycWBUB+pwG8qky69JzxDat1TRuIaZsfXoit36gEXUyePfgA3KwNQsn3rqjaQ2824c6Oi3DNXbym
TT7FYDi33W7q6TrBd2eVq9kbmy1bXtC+hWT3k0zlm1XVxNmwLx46ihS3gKi3XeO6awG/1O+TGN6x
CuS+mOLsyYi4Oaz6hoaJFepy+RbpXb0zem0+Nj2VZhRkOs63AKIyDue84riTqzC8lGpqn1MCbcw9
s3iAjWSsC6jtfad7FzCE9VrmYfiVMx/EVzPtMTd2eOHjmrN/ItQOEh7VIbHlp9gF78uqdA9w49Ct
tHRaQmH6beF68FjTtV2O6Z0mAw5sAedcfRrkJgsbmj7S2n7EQF5shtoSPgq/dfbQ3Q4kDDWg8bMO
oibSaDHCbJty0MMAlsxrbEjlpXaA5WxwcSwy6NA9IRhZG4Nm4nMY5PbOwtC5NWoTsP7czPdVbzQX
iIEB9lLjyRnz8XNCkN80Q4ItxU2b+5kI6YrLWrZ1unJca9U4PVhx4n7rAqwAxfRV5HGz0ysTT3wf
GjvTIOHSg5XecitxqMhAhL10k5FcQtZUq4yrKmiusQVTl2f9Oo6k3DeOUtvaMViVieVgBY1xaRvN
sI0o75tUxfCTK6u3nRmzpF/j693wvbHurWlosvOUVM8Ry5RnOZbTh+YQl18Vsy0uGm6vk9TIvpa5
4I8ce7Ctq5CuAAKSch3NqTwGHA5vTb0vL9mgP5PqZMdKYVW9l12Z3o9lrR0leOJbI1feyYLAN64q
4JPKjympdved1sVYDjAfIzJS9Jn6KJDYSmDgJ4XRe+ywlLkFti59Q6/ZotSlke+nTrJdnD2iVkg6
WFgzoyPmOsy9sU5qAqGNzn5tNOb8TtNIOLNLWkVdUV+UY3yUWe0GZ5IWY3QiKvzqAKt6yEt7F2hS
18iQdFZg7LLWTFJ31XtD4X3OgMziTRhMM+WaI4psB77sEzkymM8Ie6tCtt2zXY3mHVN3pDosS+6T
FTTJBjuEvgmzwjsOpWtg6QiabFrDq6oeqlHLCThS/RnuK4vy02cjG6x0XNusWfH1FI5bukfUUtlo
BHMSpC8ulLzveQ+GGRWncMgUh4F4n6OaBjhRaeENrsPcfRVI/bXaNARW74vR64LvyWJLBW/rrbjC
IUtYmrURXUnuI7BTxre8wxuoLD31xz4DECdaL/mGyDZpe1n0dNXZZYbDrpQdYuEvpmIAmsu6DNy2
X/IJ0mgKz4hPipj08KBHLUnkoh7GO9DB1vfJYtO1Y+sPY9GdapfsOcIV5nw9gCpX2ClPCdhfOSuE
Vv3JDFmQ+ingiWQlBkpIfmVlMUmTy2VcJz6ah3FirvrYK8pbQlhGidWnqyOzPaXZYIt1WfYaAsXo
hhsBjf927J1xa1uku4XI6EuiAIsYiaMH01M20BegYG4q/FqqxoGZewPEUJOaec+qaRugH90a7WBt
p9ni+O1MCqd0I9oVbi93JXrdXWFk5zkkoLhSul1yYLCjU1BV7rYcWguiMY2bfKn6mGarruj0VZs4
xlG6amdrQOj4rnKCodcu3qiwNLWtQL57JAXPmttg8+ubg62tHK0obtwIjUv2rkO1WN2/2+AMsUWa
3mkyJWlbBvd1OlrhrlUtuZ957jK41M08fcKD+8Y9St3A+nC2gxtoPi0KDHiGqMVjSOJoO8IceLat
sLmnMSLg5lDAhydNc1u2UqNQdhLHvhDB52w49h0MtnVD19KBS2ewz/lRb6mrx2s8U/K9J2ZcrtqA
UEIC/f7kzu58sWxDrsKa41U1TMlXSBb6Ec22v7E4GrRaYaFYC2wDjHo6wz9C+CaZgvnO8dBPyXbu
mqyoniFBtofJ6bvdkh3e2X1uc4DRWa3PjQYGnWLjWxhoRCRYWWCrNrnEw5ex15UyMczx/I+jZ4GX
1mOY+kh1d9UUoo/NyykH89bO4RfYVk1Kw5POkoRL42y9mWhz3Attr/roiapcgBXqP9gtlVsb7OGG
3Y6+d6ioeEXfpBLDwx9Jlj/cJuhRG1W02U0qhvql43t46VSr7mz8O2fJ9O3Tm5ScaQKJdxRL9zcp
bQk+nRnOHo3tay2t+DyxqnklJCIwz+oeP6RxmASWDoJOlsIHKiduGkCtrR/zzb+zE3oecQapD7n0
5jROujbHub1Xjb3g+HPpHHKMWvcpbZEnnRXJt6EJ61U1kpRLpxIgowhfA1XQeFDkguGB8KSmTXSa
GKmSK6Frb2MRcLJkcXTh2DmdTK1hlOfuX6+J1TKR6xFljmSVnjUDW926Q6ADRQGZytOGctX0o4Op
hxoDH5MwKbEiNFq/zqXhOiuROnrITxOokabkS636do2/2/5AFmGmsCIQna5IuBIoReCXb5UzRe6j
qRIZcssDjxxGT43DLvD+v/P91fT2H+Z7iCjmv53vb370H9//rPL9esjvO3Dd+iKopaUHGMUQxtU/
k+P6ghP6PSpuoOsBR2Tat+jjgX73z4ne5l/Zi2mNcd+QC277L060f+dM+59JcQfbEU9DThyfG+zh
hT3zB50vaq2xL1RlXtygcakEsGy2ITp5TXvOqMGLcobwsSqPnApqHctwTbJnJnAE1STbdUZTn2nB
6ow3UMjpTelmKjrVhKeI5lY1skCHiP5i9lb/RsW4WrfhhF5QQdTyvV4id1VtglvViYp+1w2T/tDR
zvNe9EF/OyuPsVBqxbLfmxVmkzpQwzYmVLN3FTx+cMY9frFqancOXJNyVUUIVpQWA4hY8yUd76wJ
D9Y2GuUQ7j1Ln7s1VFvxjZLPZlrhOU+/165W38Yhl04m3Hy8DQL2KBTQB/zuVERO6YIpTt1DOSmL
1anesVDmLM6/NRc+6hHs23RXR3Y9HQAAc6XN82lkzuMFAuYJZipcOajn5r2B///es5LwYU7S/rbO
BvAWeLfXII4Q7wNKdXfJoNz9Ytuq/cQq6Z8E/0DPgexSNgqWIj97MVPjua2q1p2r9UC9blvvA92O
u10eGCQNdhI5I9y6CkacWIPtVYXw00KON7S654Xus+LRDlajlx3LsLAmS5c4liyKlNKXTMsQUxhJ
4bTi7kGTMx3uPtKOg368Seve8iDYZrHyVrQWYlRE1pDhqjMZD0LCm1ESsAedtC1bN70ZsOK1Jlv9
uuvxvYEn7jkm1YJRbi+aQQ9OhsJuv66tpl8+OPQ4zCOgl602JgOo2dyhKOLYtl1XiRsK7JLWJD3f
NP2AoJIOBgSCtxDDgjG/I55MhfpOxUmbY+aFS5wF/73g/e8WG2hgYAH/taBx82P4P8cfqvkx/VHR
YF5ZHvbbRc81v9AP4Lje4oH9bYHxm6pBO7rNP4FTsTSZk9j45yVQx9zDtUnSRWCAil0WEL+LGvIL
92z2Ifybq+Dxty6B2HD/vOpYOtjhd9FugHPYtQgW/fkSyPmgAClhqz39mLEJYNhE1QUqlZ7g0dsn
DAh1/xjaTXAsRRx1h55S8vuoonATN6MOtljRgUk3U8q2FyyNSaRZASuvxpCLUWDF96QxBZmHAi6w
x1Z0HrXhhrLmyFwT8wyeRqOw35yi/8j0ib6wLH/q68DGfFfO943ynkqMf8weVcoCk1IWWo+wyvLt
pB2m43pdEFKSWE0IS63aqhVvHlBqmOFabDwUxZAeG+aGTZnLmJQLDxwoFd4Q0B1v8rEkWYAv9yGY
DQ2ggub9bAyFX7AqzXFY9fmsDrDCsZdYY1p9mL3ebuah8fzZokbz+kZdOZDKjb7x94/hHzU8etB7
VN9UzRhc4aeVfpJ3h5kAig+Tgwc29tAYpF2XOAczZu699slch36RSfFGKfh8careY/SjECgXUELa
ocF/pHU8uy6HYUVOd9o2cesBYS/NDgXaU2T4Ysay1dCYMxkdyTHYqELtvevoU+dUwaXB6Uz9rGTj
id1g69nLlGakhPqw099UvhQQpKPgp2V5NN7KKtN+ztHg+aNZB0em0ui7ljXwnZFrd9fX1yyvik+2
IgfOfx4M8ivF6trK5DpuMWyF6opd19HdU0oOqnHJm9xQX7yhH6GLVm4bG+dQ6sCnVl1LR9YZMSGK
YJ/r6cwM3S7nfRvU/M6cTWIVCfcT+BRlepyt8tArq0VzS/pu28ah8VbB1HC2ejVJUpopDWIdetyb
R1T4mHRNs+bZCck2jR1v6LajYp6p+UXRQfBIQ8b0VldRc0af8J4SoIpbsmPKWaMxm8cCHvqJDuro
NaErFxLuZJ+0ij+2dBKiP2lrx35PGNpPZlYr9mw0xQ66rbXC0YDzB96Gs8T+5/e5GKadtBpvl2WG
+XNw4A/4gcrzEoo2gF9UtCROt14i2ugmzUp+lkcf99Ypyaca2JF6/sLA90s3oWgybR4CSghpERxS
31zM0XMrgkvuUApCNcggd3rr6VuVRSYd9Vircwkna8Woj+N6bONc7lJdNI8tjmy65UgR4tHmVjlR
cdjXi32GiC2kcVjkeUiXnd/ojrOlGw20hYvNr1ss4OzUcYPHizGcu0551yxm8WaxjQ/TlN9RuqMf
u7DA3bfYy/PFaE6AueVYZM3HyKrRIlOsYJzVMKdjIhMrO58IBVOdwRd1sbFbi6Ed0S/ufXexuRct
hnejbPG+i8UG3y2G+Loym0u3mOTZl6YndjD2HWYaoulRz0FAXJ314dVlLxfDfQa1q1sPiw2/Xwz5
wWLNn1SScNOgeWLiTz8vBv7i6uVPrr7+6erxF1e7/9X5ryVLCoCuz/qxvmYDhl6PNl3UkxigZX1+
Hm0sv/MSKOjNSh1nUZWUKdjTzqhdYWwoIi9BsYSV0DYFxmAKiLKWjBoEcrLUBemFgQuFvuqyQaz7
Jd4wBAxREUj8V4/f3wTwxchwoFTSbdbOHKpjFwAv0SZnQYMNMgXDsvDKVqLuOg6XbglPr6iUrzIj
enJc3HCs9LAYGSpPTj3CAy1SirOwSAxS9qYDTl95/UjzdVj4w5R/QKyrNyqejEMZ1O5NOXXaU5qS
1FvSBPPWG8aEwGqRtfQ7yVkxu2Hfc/E3relamu8Nzur5unG6AKGKK0udtsFPb8zTY1byDaUPRSdW
v3yL6PWyH8eZa5QacrjJmuCy2i+ZTyww3GFU6RQ7ZGt1qAqinHwdBuNBt5cnwjQ1rguj4ZVkPcVQ
g6AMA0eL5hU33LanG3K25YQqNFO50ZEkUJjVT/89H/7vzoe6iZHi349Llx9j/Fn+ZVxaHvb7GVEs
rg7QUqa3wF//dEYUuKFtVi9s6H9VNP1jXjJdHsRs40ljOdH9aV5ilGLRinsE2L4AZSb/zpHRXpwf
f8gysfbh6W1I2wgzJKqsv4xLFONl8xCi1CiycNOHhYmzoXrDbdFRIzhGGLkGAkvTPgbnn2uHJWJg
K98j+rQHsyl26IvTd2WGHQtxUdn+yB51Po2ovD9qlblr9tmOmut90YbQlbjDZMNkPWps12UH17sD
8NF8z9yCZbeYwEfZG0b+JCJUHmst25WSzYjJV6gFdvRoFjCxfGeAbPMOZy+L2ZxQywKskLhtkR9j
qQ3+KF1tZaCfTRRvhLOdjtHZ6VkHy8fIcGnNS3wBNJ6IKwFPGjqSosqbp4bNm76RyKOZeI1rt6X8
rKgQxWiTFjnwtRh+KRFQUX9GSKpbt66mO/SsArFnGhIe6kza/LUq0Dh/1Q3/dwH7HwQatoEOn9d/
/QV8ieHA/iVL+NuDfj+t2F+M5cvnYNK+Rgn5Zv52WpHmF4xWYHg9BqSF08f68/cdLEhA4gn4ALBL
OYYu/qDYOF/4aVB7GfqkgUnqbx1XXP1/7GB5eqQhfiSvYpGB/nxcwZBZliVhor2UuCeY0kvpK+FR
rltM9TkezA2a5NepkPaiiobRs+iq0LcEfUxxFHY3ZsnNzVO9Cc8m0AP6tlBKoymsUP6L7KksFoYu
F5FDHbRPQR+wJ2Of8IHzKFXU9vIGPzdKK16MpVKrygfkx97Q1Hd7aQAro9A7W5hlPwpRQ1AdDVqN
zMpZthWO5b20Tqn9ICM7PqdmmY8/lnYQNznGjTXcRKW7UXCzZDgmJ0idFXN2HxRPg2lhJ1+FGtSK
rjVIEBhRqZHUtdmwoRn3m2rp83Exwq6aPK6ttWuY442uxmw91J32zSGb0J+atpe8LaVh7HXIt2eA
NJ1PGTP2HmGY5SbgZGFvcR9Zq6BJv1n5XJzCpZbIlrO1tmmXf1NJw75QD6y1Rn+enwXm8AKdY1qW
Zux6MNjQqljl1V3gzcLdjQFVHGLstfeWulG033F8jgQG0jROYOHVc1+7L1UTY4V3nZGmpVktFU1j
EmBrC65lSO7MlH8LtAKQumY7+pNCB//oKipAV042VO9XUDZSo/70qwPpVyNRtDRIeanNwnKC2vD0
C+idka2H4M7lqmeCoBihgQbe+W7bkC8wmSTYpNo9qysZefDM6WuCpXolW+uMTEypC+T6F1oYfA4r
qror+P8hEvIY25xS91wtJSec22C/QuYNXhJLLmUdnSPPbW8t8bSIBQssBtt7+VUuVrRwpfVOY7Wu
ZF+y/GT59sSamT/ptUaU0D4g77H1zIMZtfZHNWZ1s7NayRoCp9l88oqJ57/2ExiUPEGLteYlMLG8
KRzu6ZxrF44vGPuJFzCwkAF7HCZA1PM+gO98hTeHATnztY3BIVnLEVThWrqcO26CPlvatdpAhIe2
WgoewjJpvydJydYonfnfFmiWeMUGADZvliSwk+HL0EbKlmppDkFegw0NV4v/LucWyX6+NnupYeSf
XAHLRM6pKhwj/ixz01bvhFIh+mkVv0TQGeIOkI9zvj4jHD9Yxr0GBnzI2MevsEXz/iZLydugUtC5
poVPfW0NBjBcpXTrQ0wTiF0WS2TYBTU0NWMm9Ed7pAYsTmzrPkwokkjNOioPMQGjZhNwTjbxbsf8
/NDM+LWmnH1DFGTOK5zBSXu5vkqZzV24B7UbF2TkbV6sXTlkWDTUoRtPgWxbZWnDpqlxBkjZsIdg
NLcDeLAtVOilTVAs749cSI837eRRF+c05WlCfwDqPcVsPKUXcv8nwB+TWCEku/IwPe1+4Z8BxKm9
lQt92sZ1lf2cqegCROFoPFcBSKpchbYm8x3TwFCeXB1SKYC+dPSXgD59q54x75vZGR5Yr9AAx9n2
3eSTZmLQ7HTgkFFB3SosJEjcsvNLjv3TyjY0EEGNgeGry+m29yfYnTeOcINT4k3eS81VO1ozpekP
STS1wKNUU723VtcEuCmN8RFUmInOK/PtjBrmiz6077u4bT6ThcGKpYGvReZl46N0gDu4BubwlaEG
xS/DG3BmMNT47fIUqWcuqcDx20Fl8JY82nB83jIKpUcGLfhhnvtZozBjrS9KudAyBqDxBoyPQ0jC
5kBDAu/vtLTqKES4s4MnnBOmkQ+3g25bG6yoRrjRWhPEZ82qjZWWVcEhi80dhb5RxPg0hfeFXhUP
xMSoiOacnJCASyPj2Stnd6sNavphubl5DFQb75Ne6t8z251fZNiNLpXgMQxM5cQ/zHocnjrbnjjI
FflmSjIqzmLtWSWaeokMq1nTrAurNvMkHY86XhQ4odlZHwtIQN5YwGjKgVRwmCN5EMKnZMhrTiSD
XcBvBHEscLaB+T6lSXNqYaLUPnojENVZpRcgnzY4sAGPPHhKYqP0ErtnO6zhtav8B9JlZG1miby3
Gqd6OhbtKG/Y/j/oOeh9wrj/l70za44budL2X5mYeziQ2HExN7WxiixSLJKiRN0g2E039n3LxK+f
J8H2Z4ndVo+/a4fD7rZCZBWAROY573kXYXfbPJh6cS7gbbSXxbGT02SGV4Mesi+TPeEikje381gB
PRhjdF9NUO8H5W8wwmnGB1FVX+14hiA6hP0C43JM7XOTk9r+OSJB8Rkzse4RMsR9giXgAxoWBDwQ
QB/o2P1H7D4ZqI+YRH9qyUxFZl80ezNOzK+xNUvmD8HTAjPpy8jI4qqWbs2QfSYLgfcDD87jhF07
L/58xDyScUpj3fd9XIPINYm7LxAunGlai62K2sG89Eld7yXKzn2hxXW0lx06iWmAB0N/Xpk71Mjz
t4jRaYHZ8OhmB7McRwgqbVEQ8EA69X6y23obSHN4sqAcv6QEXOChnmLBM2bOCIfWaE6TZ7OqsXz/
Jjneb1DCjXdwd7/NXdDeNkzv0QrOsvHosiOmCt4CW9wJrUcVov1TMhMXvGmH3yZHdt8UFubtK5P0
YrqkUE7jG6TLiPSKvNo2bffVUkt0Scjz3uVejiNPIOR5GjAIIBwchY4HntDbxqeuG2AxWXasNlBK
/l4MKCjaJUXI5CrrkqXD9AI1KdrFZeLdh03ofpLjjFYorxiebUyc7O6gj+S3ZtRaJNyPpnFxGG3v
fGfEtrYsoNY4nrxu+rL6lo6Ds3Xr5nPE2OM6N7vngSNxn2DOrjlZL8KKT9mc9WdDuc7XeY7tkncO
qxSSGgU0vCS5wREv/mQH9Xg7+h3coxlfWd8a0EgjDyXdsZHOeU4GhyskztpK6F7wwGE4zeFn3GFz
Yl2Bcp9LrFsxZhJfoszxN3FBum5HvOm2moccs5mi2Ams79gL4YQlDLE5KcJo2cUOCh/oOI44hETL
yA3Nmn0JYse7D0J0QXWHj9imq6aa60mwCVjkwfCHCa5c7m6aMf7sma24qVBz7YSto98rTPNCBjuP
yL/QXWVI3QkPhF4hLRx1940pDdBTD+qD6pPkHjtW+4BUXT2ZwPI3qrfNLwja2aC8GGaW60+M1fq0
3w1leLEHE2FfNeLlP1hOc4PWoX3AKquYtqrq5z1SdOCgBOO/69HJRiRonrnrIu8Enhyc6zxWn82+
iDxQu/E5GZOvuD1HW/rmINrEcoo/Tw1een4vceBqe/vaa0p5lGZsbZwwCaDBeTyHoctm2D6liawg
8EevO6g8cXkTygE3Aem2Bxw9OB2LJGSahuP8VTM7AT6PXPjUyO4xymr/gEIuyvYch/MRl1hcqDQ/
Gougreyr8gE7ZPIM8frACETF/Q3epY69MRM13sjOwWXYsqR94GfkrV/KJNj67DdvWTt6vwVFMu8R
FLnLEbva4tcGDdxRJ0XsC11a0Qh3m2JSJAw4mGFtizLzoHG3zT6D5LMNxmC8nbUbUaQKxGhTq81+
fSyHsnK6Wwiatz9zvuW3BEzC+dhi14Gt1MAYps/d+mEsZew9FFgWwgQh3ncDSkdZUM3OLzkD9fgQ
ehU89MmkFoQtkX+KOWQZochzleN8osYcP+2M2JxLTxmgxXfYz1ZIHxgzTFW9W4gmwDMrfGEGUD8s
0YzCuYyTA9kx6uz2rnvXVglOqGHbGiiW3fEa973hRooWJLtK5b1wh/4pmctrTJhummCRuza0YKv3
df8r43bziqDq7loQrX7VxcEzhdp88PtuN/mdc8kmVZAfMOU59iWyRCELxkEUQBoui9rMpIBk27qo
8FgsLW95GG38SGVeFihLQgulL6FD0MZh3YHbw7/Lx84of1WalmeEEPQwnOrg6jWpO/4SDM1TM6oK
Il/3TusrDTa3UyS9K7hi/kMN/69ZmYCYkMIKtCvzdZjD5lYyUobRz1o45XMa8Zwzle8Dki/8B8Q8
gOZpyb91M1YnVXRfNz2hHICunVFs3Wb+siRODXbfBbF/H0MKuOf0O2FOXBrz8btO/nfbnf/Ch/y+
ZsDW/89/a6rCd8AUczyE+zYe+ljyC8fxPpCT43CGHBpT1/pd55xmm07UTRPraVF+/xZ24i+jyphO
fvhATAQC14KobULZcrWG6jvuBPolhX6+r4kp68LzkFC6YxsF/88Y4OVZ9fgrpj2OcxdPwYgtWOfZ
kWKMYCTlbeZm5NuuCY1eWzndp7KbxF2JSWRz3VlQmyZmWgwfagpAZ6kiyjYya97M2LRDGnpQqEfL
M8ilgETWHVOm5C8YAruvtTvNwyMKEbc/LIMQ2BJXRO043wC9MI2NAknDFhO7Qa0f04vk7BhPpW83
L3Oh+jftUfYbASHVox3GVPRDy+6x9SyzeTHxJJeMq3BS0XunSYMljOiy4CbTM7OhcbgKGJoeFX+x
++TUDRErXSI8ue+JcXxZe+ESdfTdzx/6BzSShw5nxQGpAZBElv0xhw+rSyvC4LE+ukqHB7tpBnox
ioJ27ecfpFfPj6uLD8IKijKA8Afr4+pC14aLMjnKxyIhcRxwgnjsYU0V4d0jDSwN6K3jGqEZzsqE
i/67nx6Qbgj5Husl8tg+0nQacrR9U8mayWYDu3qeg13apor6kYzUWmJ2tPEGnybAmHWq8c8/XIg/
XHtgIi7Q5qj4L/3h2klRMKI66uojnH9+O3bK8F39vLWeqqynbXYExquUMYpYghjPgY2J8SONXxX7
xTF2pHhav9B/4M2/gDctAGWezb+GN+/qbkj+a/va1UX6wYvl/Uf/CXKyYXm8LmhNgCT1evoHyImr
iqVDTUzhwP1xvgc5QTIDDNGQkpj2O5L5/zgZ9t/4q4IVwuJ8N3f5N2hpvvmHrVUgckd86mq9i2mv
QpTvtlZf2wV0BWpEmhuWlgjzhHAjyJnzzpo6pHPD1Jg1ARp+gkUxForOiSFpiJHnwlBra83YAh4Y
Kpf5vnbruEXVWAtsu5sJIieFj92/4QsVnJG4OqdGY2G1WzgnWnU2XCQG7QtWxDZUDwFyOWdwoxhD
QIlADBucwySCpEbt8tKYC3swnv28FXMlgrOgY0VVovfyUIcq1FXseZuxhv91ZWGjBhU919v2e+xU
jtzw3moHmKyM5rA+ZBZK1nYfyIcVIStTIR86TC5PUa4TxuxG+oRB0T7V1zVJ7AGuk5xtfcAmXgAL
IBVNKgOy6pqjDgx7r/CbBnsZQy6jCR22CcuKScvjEH3SY55XX0dT1bUxHu0psT8vGgypbPZxCmfA
HMwQxV1stVx/g4jnOVuz6ts25XDww4yoDtSw/VvWabDoPX8dIf6LHeEHsJF2x1/j9Scar3bdVxXz
c5sx5gu4YtatLAbY96YdI9+PcJbbjsAn4Jqh5KodnfIX5JxMRWZy7WHhgluNs2nTpODBXCFOubNz
IzsHxGhtujnFzztKp5Ndh/mpwpyebmdF4LBb1Vii5HTdsa65w+8PlDOCjLY4BX+0Rv2EJzWCaKNm
6b96RH3K89xEJN1JIsXKHYV+nl6M0uISapXxWxpsw8Cv+gKc2y1GTp+ZvG28dsEn8LVQ+HXgzuHH
0JmH0sUsPi8TBJleTypVUS6QESCz/ZZEOAptzKkKn1UxP8BVdw+qSvDhJ5KGhBcmuRefHtfZYFZt
bBHdsOtii/aCibFetSULHZ77GB2wdOM3LQiAAMMT9Lx8E/AkBLTyPvEwPYdxMrEarI7qFMHRADoE
mcM+BY5gPyftHOyyiXsWn2GRZRVN2hzMn5vhjZGI1gsMjbhL5paX0A8lD7huSCH6HaXLMyQ81xVO
sOk2D5mJ7yeWKHYPvJbnuuFkPRKGY5+MDM8LXClsvne6jACoZR5JTP8x7ydxoGTFRGIk/A3HuBim
jIb9Jr1OFCTPl1E/osDGZbV0qXkCQWO+HVozvSKJO9z7DoG0aprCfeOI5oUCOnpel3Bq+NzfHHyx
1i+7dot4ibxJPgBNcktmCx7nGrRZLhbMzQRR9GEdWDBZ5cYNBHjZ26YIWDCjb9KMVR5/vL4SUFTS
K0zXuHk4/fOwTTYORn/tezBl6zYUg7R64smZ6+jZyEz0GA3dL4yeNkaShsyLgI6a2MjFAuMqEnee
NtibcTkmcXJpL3mgran4W9CCWWCGzUsOLZ/7E2mwfLIGrpowPWpFy7QJjq9DsJsiPC+tPpiHNSWb
ioyCrzCCDt9rv0/s+2wNLDQwfmQ/jZdwZ5K1efTcziRDM6N6bqWBliiBDSzrnOu1Jcr0w9KrMUFJ
gP064CTeOBvo6fKhtDCdeVC9xBhLQ8opSqErG+OZhzxkew6qnAlHKQp+zwp45zl0hWyorSfTjMTT
4DYjd5Aq86Fhoaf4U+btSw5qcgzRD1xFA6W8b7PmPQbC0SFIsm557EnndI5yZIu08QQ8yzxnRRkh
/Pxdgf3bU2TioXsd1z7xSTb9UnKNPhoXZRNMeXQspgXTTHxokepE15T86D1CGNYUxB4WOJmTPNau
p+IzyTnH/bpiqNCOxN9lrppxEcJDEXGxWbNeRE/Jvqa8zzD+aOl1tZvqSUxZCr5PhptjtJ9CvXKw
Ya/VNeovfr0VR/0b+C7J1YnL6tZzC8ac4TPG9CK7cTB0OeI5xExoXfOOhf/I1hy4ZmzY9foffU/c
jelEPifUQK5zBdYnJh0DVl0uEwMz7dnfuh4FAnwovR5DPRVAAhk+01vzIN+3tKwXablr/Jml5EZB
N54yLBDx8ZmcucN9wRD3jsfbVRR5mME94vbSMx7WN66cAud5BiIVW9m6XXJYd1bi6GkE5iRonwUK
lOp5jmOVf3HxT0gxVNS7lJjm9MrRo51QB9hnY1teRDJaDAKrtyqR4alrGn0YtEj6CBKI2YHDYiGP
eXHZyBBn8wYHUOzERiZJJZJPlkrUke3HLuediEdKCCrzCvqPVy/hTVn14KaWH0mQqD4Ni8uSobs3
U9iAW7z842eOUiJFB7hY14So6TZplOy1vJP4D7PF1MTPWvgiIIXx3uqqfK5j0V3DVx/NeaOwWKEO
sbsniyFqHeqDiLSb4gl4uiEUZQzu0c6bEe8uM9iuhS7VCjHcuXpCix1vTAAYU9vUbxngMov91g7W
3rDqFhI1U95u8Lemn/EObMb3Lnqgoe6TsSEzJ+zK6N7UHXcYDl8qbBkYIjE5hJx53zjTJqNVj9am
HRkmKjnwwBKtPjZiJbsqhmsoouB+2TD6d43ZQKH0rIV4ox422cZrnWzbaNWhWAWIqdYiGk4O3rYK
FIlaPZhas+iS8UaGhz8rDD6qBj9v5WH9fwypbrptjK0zuKCfhDeD7SyfAjn4130WcsylEuuMVThZ
IqF0tJbS0KrKVOsrfa20LIRDUZIEmJkFGUJMs5GEX+f+eEN6AtYBNg3ypjdc+Vo4dfYZwPYzcZFt
cWZm6Fww0qwYavQzAzH0BYcAgP63XqEMTbRGtJ9Doi60brQlv2YXQIQjmyYLMWYAtlISpWm5ik4d
B5EaUoXsNuiSTN1yv7w3dL7VYRmxGFFFau7jdP4chuTS5SniNj+avzFK1/2p/wvKKwXMqKqdILni
YOeMKqzB7S494D3lT+Xt0SfJXzOEtAZhckDefX8bpMlyKRflbmt/LA81gRBXUTgxcw1TZx+3/VMb
joxHulW225dtfUvcJ1sUCRFbdwaoj6kbrseyE9cWE/yjG9b9KUdreq5t4vW4aRWIA3phImpq7LDb
YG+QqrLJ2LEI9irze7xfdj5Vp7Hk4hOHgKLkwxudxFfvVGiNMpK9rV3Z1dGC8HKFKQE1qyLfS8ZE
Ybk5D4y4MOOlxwZilzVdiFWaHoAR4jVUlfmQw9s91wCFny1pGWe1SqmNVVYNGub9Mqxi6wjS//Ug
q5aEgqH+mlG+61ExwjvWt5U/WVq37c+2cWd6aBg5ef1dHjiH0Sd4I6vzEkcy33818vKrNDQFUxB0
A/Ov64GiWTbA/DMGYVpDbmo1uat15Wz+8W5xCw6iOEF1XrlvDVrMvTWIeSu0Np3dSpxU1tmvUWei
bkRKIr86NT7GOKpSCWqNu9Jq96FF9x617Cjs/F25T2sBYzK1/KOptfLkTqldr/XzLjPe+ZyMho+b
oT1m4chGgrtKuxtc84GwnwJFrVt0ilqcEITsIY0E7hoiK7XJ4dJP8Rubf3xgfNDulkA0GP1NRJ/E
SQSJqcbb5mrwEoONqUu9Y5CP87OR90gTlRdZHrRWkew6HCfAjds985D6Nu15L1J7mJ8JailOC3oz
5vUqP6C4X+B+mvzfzMeBConM5zmWAUucEGDHuE5dXfixkZZp+CtZmPE5bss7Bkj9F52TdlN2wa2X
M/vh8IoeS8beX8MZNfeGFKAI0522VSQoec1onsocTvG10YrFIl/NzkIceuyxnTHhMKiciAWxUaIM
4Uw1qwkF0k3r4CVqCzb1KMvmRrF9KzOMINJ3C+YEjNYXd2sVxBJu4t4wZ4j7rjnaL1jjcerqMEKP
6KLARlozR25505odf44JMlQG0y0Zu0+dFXZ7d6QGxTKQeq2aewoRb3I4m/R8Wl2bYpFM8GBjUIsW
21JLguHLUZ991/H/CQz6B6BKQN7HqYEG2sJGwvoAg47M6bEeTLNjVGPfvCtruPxfFmcZ+6+OWuCR
OGVINVJXbgF9mzy1v8JFtaX6j1CZRsgEJvhEedt8iw8MpTnxRL1YQ3x0Jfbdm6jqY9gvoYgsbT6d
xBSbUXMF2SBhJNdESwVZr4/u4moQT4E5iju8rqkq/+3bAmHLdk3KdqLUff2lv0MUKnuMsCd34mNl
UPq1ktN/L1OyEKnIomILF5/KZyyJrd4ZU/xX+J124vp4T/h4T/+XEhzl34ePV34+VhOiLlcVtEKZ
aFXDidMGZcYDSRSq5sWeA/spR498Err8rhzsAW4mp22sT46nIPMiCR3i5DjoDrpp4WD+1kcYTc8V
pj9/cbv+5CFqFxJX432mie3Vh/s14axs2EZQkP42IQAJlRx70jPzhqLJxUdgCwcSu0vZt69I8tRD
O4BVYM1hPaWAoA8lKrafP8A/EN+gsFIDORDfHJ9U2/Ubf/cEDbc1lpG6AQwUccvGM4gMH4Cknnsg
HqKdSG8HUrCs/s0Bxjw1E/1FNdfwV0THkbzt+0b3YNzZn38x+yMjT38xDyNizwug6GtJ5g9Ly5/M
piu7Njk2XkyFGkP2LsYNLuadL8kNtfvqEQ/awDmpmrJ1J+HF5teTY00PozOFPWP0OXzGPJBu2Vnr
YjHQxq7DgdhZKN/TGMZJEdW6htdYTxWavNkGER6Upn4nCWgBGHx7b0rTcpYPIyQjNiHVSGZ/muqB
wkbe6zruNa1y1hajtzzfMJymA/r57bD+oKfSFi++4xETAIQYfoTkE2GATE++cWUn+Cxg67sQRh6M
utWpJN+ejT88KyuYjMfKWjRJsEz4Wiodl0cJB6h6jG1Bd+IujJAgyvGv3Cz+F1qWigl5paW0LQ0z
z2TxYGc4j3F6rPGWKLf4W03xPp7gBi2q5NNdi0kjZmFqYoXQELytF/sfJPqvkGhOF7awf41Ef0rS
Hznu7z/wO/68pnJow290f8j7Xe3F/U/8GYcjwc6jjYveJdL/kEWLv4EIW2yiJH3wD+0g/k9NoLYq
ZMkxmuHHcSb6N/Bn8RF+hnUqUB7iQmSjUAMF//GNhiwVT0nlMoUnAxIf+WzJH5Kiia5dx5m2GMUi
QUF/d2g6eh4IKdF1gOjjJexN+dmtAIYdL+u/YLvTf4klvPHv7uT/4YTn21kml88XZCLgfdwIQ+RG
kZhD55RNTv3qJg4ug1h76Dxe9sUWOexV2JiE7DQ1msGffzbn94eTLND+6LzY2KX7gbfOB74/SNHc
Ao2PaXuK4uhr2UbgD/OYhrd5iCpl5zX4AzFKwjPBVp5/I50w/UxEbfpNLtXy5o89rVSzKPs6xqBo
n3tjQYJpN+b7rq29i58EWPhJSvVTNJfDWTR2c3DMhoBIwg1RY5c4sztTX35KLGViECcmATef6hBi
J+5N47iUaoP1jNFu7AGLnQl7kRc8XokOBXLbsO1BBuydZc8IZXxAa1TRSTkVoNpgB/khbknR2oZR
QnOfOpo60hkMu/2nUS5dQdfYsu34XlPddQ4FhJHoirOr7emo2I63OUaBm4zOAZWBP0+kiUdkEjdJ
RQ4j8QhfqywosdvDFvvszlm083CI+kJ8CbLM1IRHhaVEIieccAPqcTtXB/hf3pUMke4ZjjX3GNBa
7YNu8y5mn5IhkyGpJtjN9KjnfLMjVhlO1zzifHiYbAllMeVVepARnGr8pFuvgKaRDE9irJM9fjTz
eAqDsCCnyaqGB4mQLdkKe8Z8OvVIngG2igICFwZg+I3rgf/snXjRAXodQEccp9ZMciBtCVAccYoN
iWRHd7IsY1OQ5riZXfern6lgn7hedZ9XnTwwwcELe8QtYOPoFPhNbEpxMDMyjLsB1ZoCtLsCBo3f
2sSaDrmZQv6Zph1vaniCUFE+LJaaELrWY3a9ZAFkXXfwXxN/aI5LaS77sGiGo0q7ejmQZhdjkJFZ
VO8AWHLYTm3FlHrIBAbKgbwOAxE925nuIuaELOTCd5O/O7M5fRK1kO4mreB7cdLpwL6ltTctNmMY
F+EzTl7stLj2xvMJ6d3x7j0ma0YGuWWji2NLhHz9kezbVELR9SuolREjkXibyagSmwDHy7cq42DG
QLPLIMLW8xtwKITTKU9KRF4NOhLzFo/7Ln2d0gKyXlhxBn7q+y66XsbFPuHinU1fPZnCclCuVb8u
hj2MBAWPsuOtaI3h1yoas2LXhUOLvQ8yx3Q/jF1l7OsoULeTEhVkBNMfxH7EyCx9VHat1BGGDpRw
I9Kk5brqynjXjUncfGMAgN6GNF4krgwNKnCcOTePyHYTjoKhOncJXPldC4j12teUX7rmYqlLHJPA
3fMHTPv1Zgg+h51DWn3KltG/s8a6JRnNCvm0Tl8bYSr4lUWLmMFg+kjXRk7/ZUi9DEvKdOLbyxir
gLZGFZzW8N8pgOuXecIKiaTvCaghmXmR90QJaV6YKcdfTFLqTKJeO9e8CyPw/m1jNfUroG6IFY5R
oNvTW3nIlRN8AOayh9zFPgqLY7qTqbU8FzBlSM/JZ3vBjF1G5MwtO04CoV7dcaTZvw4w/eEfeRyG
DusI4ydcX2qxzNPXKiYoFlY0TpOvoxpKlk63wMDqFu+u7QXfmB61Ng4ztufZBkdL0tQDq/jEDGiS
OknP6je9yCQwSUwfUNe8WCkW+586t8DQjvkiXMIABPYka3+wmCSRnHoujQ5QaeYbsHbxVT2BWwf4
C7X4gdJouNG4q/rO/wYeMCNfTvGP2RYxOam7GlWSuQHbCbpN0vrzS40n+l3iqbDcofitNxFcgRM8
K/xA577+pcfbBrG4d5pAu1wtup0vo1fAKjRIKJ6uAqBfZyOCtAQMrDHJdHBqOgjks7eJPcEnwlCn
Oidknj5ZwKweo6vR/dWdKo+ilew1fKPIc7BqXC4L4cqzA8/4BmPihMC1pdMUFYAI2QYNqTuyEzjw
FMMpBCLCnrSP0GdyzsC5t0O1I9gWWrhoS9/CnbvvsfREDQINevArdVXNtmL3m7ys27GPY2kRu85B
Rmz4PfldX/5TOP5fJJIcXc5PKQxfXvsEt8ahrr6XSP7+Y/+QSJIXA8/L9Tw3CG10V7Qgv5ePVGt/
09ooaAMWVd0/KkedImM5K0UMttBab/4jRQYLCkx2gIhwUead5dv9G5Xjj4WjAz+fHnCtWgVHMTjI
j4XjUi8IjvrRu5T4OCxbKILjBR6DlsDPbf/t57XYj0jP+mHUqZS9qOmpAj/yz2JX6mS2wbkkBuqF
dfquBqZAeTrQSq6srdj0nddwyrrj/8dHA8WZAd7jHk/ix+tMjVwQlCmcC9aafHTYaRxFzQyfYLAy
vgokjXBvdkynemwL0r+oQn9EU/SV++BbAkYSnCjEJR8+3rJTRPVkXl2K0mCOFBjQLPVIjFFfWuuP
k1qx8vNLtn5kQf3+oSwV0ANBj6Elu98XvlXDgRo3oXVxrYoZPGDTySo9ADUf19TnZoBO4qScFNDP
RthwyTAObx7yrqvC8LgPLXv5FRPjTB57o2MSuCzwxrwAD6Vt5E6muJlWukG66D4frAIkShYVc+ef
X8eP7fn7ZazaQRSOjMY+IlEBIBMKjMS6ILpirYzQXmQxgjIEPUQtBLL1jczd/r1R/pcZiOgfv8O/
fv/UkNfDD3gx+OePNw8tlJ9JtxOXjIr96R2D86vkNzOT7UVpaNR1YBe4fkhpuM7Rf37Vf3wxwYwC
O/BxdWTdfHxXOJwqwlukuKywUapfGEWtdA9U8FeURPEnCwWpNW+W5uyhnvywCUTKHyoTHPPipKF8
IKKZ4fA7kyiyIR7J3MEj3PSal9g0Ecq9j1sZ9Mj7DC/Wv3jcf3bhtumwW1JhQaT6sGotQkDC1oxM
gqpbXhIHskF9tobSnKhvQYJ+fpv/7CUBdNbvJf+hWf/QOYuGOaphT9ZlHTZXKgHfWcVnK22i7LT2
aIKGAYWIVb6OccspxCpHafSe2cVS3xiamBG3Lg1WblooB3NGzoJu7j5JsObYVSv9xg0qZo1hQuzF
4ecX8QGsXRerDzKBzTFHRciK/XGxZkUcjYEKxSXCh7c9LBCKj+u6YQQIq6QryVcKKD4rkknOZcDQ
Ok4XjTCqsD02xHrEmLc7bXG1zAtAnYjM/i3oTPnw8+/5J7ugFvrDRID6CtP6w9c0pDVOXuSIi7v4
bDvrbRYNGj+hCRVt0f3VytYn6A9vMegmq5oz1xSuCTHvwyeWAxYtZq76y9wwrEbh6b5GIWLfiBIa
KzDNNOpsD+4D1CWoFAQGJjhNYrj7mNIaNZDV1fBm1xMrXRMwTIOXILUdNk69JtZb1HNqwBpKk/Dc
Tz56QCCaM3ivc7J8LmhRaFB/fhu5go+XxZXwnG09LnF8OLY/Pu8lyEMfzDK+1DCCt2GjFtgavpF9
whtXDccKG5V5m/kTXnWWaxToxCawVwIcUFBuCn63uVWIqMjKsrDHKwf/ANJvDMfE60eB2ipW9gZ7
WfQxpr2g4jCx4/jcGGU87Ey/rumUY0UiJcJvlChgZrwZxDiR0ISkqNnkGVWrQ4zBZcSp9Sboy+xs
lUF9N2XI2Qih78hNbazC+CqYMtC7quJXM+/FjvCIDqIDQx9yJeWUvCm3Vt71oJJqlw6c39cQCkr6
WjtrNIIEA08mIZlMTk2cFZH3pHpMvm80z2NVZPPOjnz/MQzbxNy0WczwqLMYjG9KN+6WTQilpKPP
tIJfYAvCMarKfsgxdVtoSjBgIXnZYoaH5ABw6WzFI4OvZoquAbrCRzVPiLF9VIfdhZAN4ZB4MFQu
lp0WA9iSBrS5J12v6LY4libRLshAzONk5NjNWSN4ovDKrRSqtkygRVEawJ4SA1OklXnYk2uQbqsA
0gglIESqqWF4wCyaH1M+SSQ7cuKNbdBH6LIlEiNfh2zlEJIikYgAO5dqNP3mGnoB437PhoxhSOCD
Q6zqMsFLL5XByYnT5I4Y9uFX4CYPyaaVmGipaCdCu4zvOssB5AhTHAGhh88wub6CcqfXhEVIOqvA
+kUNdQ1DAHWzH1rRwcL16Rv+pO5XjHDdTes1yRsLRf49xudGK9/jameOPJ5tEg0Ed8aNuyuFP21Z
WCWsSgZvUjLMpcHaBPXw5sBMI8YpjZsnww3S/GaqAgSh11VVhOWTj22fidsV0+fa35U+hli4EitG
fKS+MPxgIowxL0ZMbrPNndQQuGArvHboConCa74aCdo9vm6eEdKNWLIMDgYY1VWxMKGqkbgwjjCm
+saMA4ohdnDntQ1mKIg9MnaStfFc/CyNniemIhh6pVJ06hMcU1S/WgCcKlblJgkEh6lDtoK9DYUP
5IpjNsZmYuGhohAztqbZBbuZjDD4qDHmA/Dk2LJTJ76MPvrr7aI85zVC9LmJU5N6ddDcwqyc3VcZ
LeHzOj/qEa2coOyx8TjsQz4T033ZJW0PmJMwiMDRkV+vWq1RR5RS31DWkSzjMXDKVVnf4J5oPbWm
Vtsz8kEaMkzsz2xnUQQyFgKqQPjhT+JFck14IUMFWDlbi6/l0YHLzekgKBVE5TAsIh1FZHe4drPF
IA0I9Og8PId+LR8s1+NQTw121HWPpIYLzpHLIbrqo6M66N9ISuRWrrL6vtdsx/Xbos5kLGS3gMc1
LFcLUC5V9zT8/GvOiLL7tLKg4hgu84iU5G6l9ys9v54IZSVJEt+DlXRmF5km8Focz4NsZkgOVI8E
tbivotTSeF5JPilPpv4trVkMxCj2b1OnYHqiwschIZ/c10BTvzAp7d+agtO2DeP2JctLql+Z9uph
LRSWvIViKrPCe10dcFcWZ9fyZfA3zt5QMqLuTX3bPmG2bt4ByxkwviIsgclKrM8sI54dqkGK97rl
4Ok1zVkPUM3MpAivwaL2rshhho4Fp7nKsbXYR3h1vXrEd0c4bUALPrW9ZjVP/AwE2HpmANUaHaOn
tcAZdamig/Te3psfoj05wiA3lbvCVQ4IspG3Ga6lHozbmTBiwq9dB/zSZkzJscMXbCzSAphmVnO2
b0oR/VIgGIIau75CInLhzU6y02UQJ8+w6+ZL4MwY4oQwtekgAoo7/m8YCw7gynHZ28iNsU8Ai+mV
UJq+qAmqHk/6jgBA/8Tl1Df2ZHgPqRoV3Iik4NsiRO6OTDDF3aCXp1sV4s6MM06mHK5xt88mylUH
8f5428yxkRxLGMdUaR6pPaBHC5pzNDt8GfA5QBon556tw1o5pf5TlgdtAREG3u47wXYV1SQl2OtG
NiXXv24CeWFDmUih2m8hX4dnT8FWbkPesMbTH1/OUC9WY4RiEM0LRmWYCGgREuV+e2Q0wVMFP4M2
xkHOfZhh7pLqAgk3gRsvVey9dsHA+2oSFL630gWGeOzyxnddzzdZV6KDqLi/Wem4sDHZMMTqheHE
bdzfh4CB8ymo9QPKWoetycIZ7AjFKnxOh4VY14F2tN8v3kBRZAUjNZCFUfyjMhFrEZEjnixMCspt
mNGGODIQTzOJWKj6LCVgu0dZCAcwDbUnRMOL3gpII+sVchJRI/ceO1BXd+nV2vAus9G8LJrbP8W0
qOTw5Lgx0tI+jS1/WOMeZe9XPvjC0KF4rxjXY1MtJiuqKQx4tMFqROE2TImtwMAHzyoBgUc6GX3X
umaSIaHVAgy0018n8biKXPNnm3Hgfa20BQwaa14rxjzRzse98DD2BaYKLu7Xb22a83IxdGN3TPoO
FD1hyRMdoGngSRp59n6e0Jiq1IVE7mIB6D7IbgZxRvbJtNroTPf1d9MNzd1fZ8qIzJ1T3tZGvSe2
ZC6uS7KUyn0xJlb7KEyLgMVCayi25HhBys3WvU9amXEFdZNNnlIEr849biv0K/iH1zeLvgHve5Fu
3KfMYl/QG2sXY8n4zjmPYk3NlkPTHaWfql86jqHLuj4da4yuMoCAK2yknPzWHwOWCOQWPCvcfLpO
YoWB+PuCKOcy+K3xpxz5azd1RyOrmPbrIAG0IzAW9KrwcC5m1m9F0J81x120FSx2V6MNea/BaXSw
otpgQMlOhIuVQXSSBQjxv+ydyXLcSLZtf+XZnaMMgKMdvAmAaBgkg8FGFKUJTKJE9H3jDnz9W6Ay
X2WqslK35lWDLDMpI6MB4H78nL3X7skLX4Ns+0I/nGG0wcuwR807AFOIOZyw3htnw+IrcMsZT3bq
NIhmSZrEBIxI7cEEpiP26N/VZcob/1mQb3SHqWi956TOTa1rBgODcRNRv6+AVgHpGUy5y489xu/Q
Dsh65Ka4cmsGsQGREJyIRSLOGlkUQAnP8b7TsIfv6mn7tPk0biLmbuF9k3ZBWb4g/gtajmrPvgKz
kdgJ3xuupsfdjRpai3LwyHhAqIXWx5leszqO01yndwam+eYKpYpx7vWZT2F7I++QZA13u24gg0N3
PlGEJFqBBGMLWKgJr+D7ur68WKhNHidPVXdQ82F4xaR04nk50ngnWaZnZcfEkr8lMKsDF0xGIByO
1MAwBQ+wYnuEec+OtGSShCZanj4VyuI8FznycTtruaCNLVd10KZc7PWaJn6QdDARafyTrNe2+a2A
1WyE7JrVFSd7ddyAG0uIi7m+jRvRvPmqpF5wNg+PRZG5DVHM0dspNYz6qdsW/1MeJzQifTgH52qy
Gk4wJWEGWmNuMhKXS9eVjLsfk9zk8vRVyz87Mm1XhpAoRugAysAD6HaEKs+61G2immor6boUzX+R
4Dx496Wgv+OZ2Q7KBSbJayl8HlU/7TB16D0fD7AGzSazoT6ARcInVe+bSUzAwacVgV7xvaHGZHfx
WyTg2x4O6iN+jr3Nu/N+MExwiLSnssw3BdLImtY4CvAK/TQcv5vjIdtsBrL1MSwpfC8GQt9v5rp4
kSM27Am3k9hv4YBq3zPwOE5Vwmq1Opn59K4Ae183fUJzL+smJNstXc0zUW71Zhvj+kKhiEIsbmlf
SWW1n979YM3IutfD1DmPmw0ki7XipDX23km2lXldG3Ygznbp0bTT7Ls1O/pwjdGBJ27c0mTsovNv
GH9tFUbXXE8b2KcC2G1dAcTW3SsObCSYDpxvmGlP/aEZh2lfWqbpcVZBy6MTlf3keRis+MasSvR5
+EncXGPbiGPcAYd3E4KDUfkppWMdvfOGiIDjeVg3Hf2PktnWqzeHkU5Al6zS90lRud7OWUZzzzun
T2k/qQ8qddab1FqyD1AaiogZn8/qzGlnhbFqTi5T8Uo3w8VqtUtPcrkKKadrbyd6oY4mLJ7XqRX2
N0Ss6/eSqvKtKdVAuS2xs1NXmddGO+g3BkUZeFhPvsBaczDbkHNC1E1X592OoV93soXKzqh8vCjJ
nexj1Y7Jo0ONr8KpQjdbDLZ+WDx7OfuijT+kmlu8Nt3Cf8muMUFQKdd+cllrjRMr/i8JEXTUoTXD
+XR+WHb/Kw36tTTIRzPyN9KgovxCL+HLH+c7dPO3F/023/Gtf2AmpV8JKoqa3/ZpyPw+33mnYzqO
yxajbwMW/uq3Ic87AnMTByJNMelc/S4Ngtpn2AD7HN5ke91/JA3CMfOnZhEtcyJYfTr6Bp+AUurn
7m4/FzQeHaM7sfGQ9meV+xEZ814gA763UXqQEOQTBhCMwBxAU/bOpH3A3JKDrHRMamHM2i2eiqry
s5ilnyzKJ0K2y2sv8bP8Mjp1/xkKrfvJXp36lBpJCbYoNyNfQ7RLwZxVJ5Oh5N4pfGKX57wGZNdp
+FHTtmGqP7XroVqMQyLXOUzW1Gz3FQ4n/9OcLcI7enq6rZ48ES+zVJN3WUzbRdMP8YUZKwhPAfey
DjH/eygPRi19mRhfVcemh3aybwlId24Qn6djstfKSrc2DHKWqqCSyKPluUwtx3P3FPdre4Zpy9dN
FXNmcD1LbsVHqmDRq11FULVWQZa2bLLiOzP24dsUE06Zs2euMQlMccnv2dFhqCZk3LHt6zKa5tk1
QiONDf1VAnmS665IMxvVDLpxG0V7nTdxEVZTv9LxcCZ8CORRmRpdrdG32FtSb+0sIyJR01rDwqFG
bkO6JmbqEvyUT82af8MwsQw2QaZVstjRnDSZxdZuzcnBLFTcn91q1K50itELCUExwXKaCORsgQQd
0poAIG0+JHZrPhYaEqlADPoazEYt7w2imPYOncUvbpsXO7hGgJWKJQXLjT+HBNviBuQNcK3Bqq6w
KE6Hop67MejqxgGvUk5XHkucO6XFvqoAl2CUTe5s06/DOS1V5JD2GFkjtXQO5gaumR/f99SVH+Na
G+kgxqUXrNrc3pW586FoquReYBi5yHR27wkknz+l0LEjUpviU9+m6p77ocHV1WRoH1R8Kc1mIcO8
1cxQThNiFrw4FI6Ze/b9In5OKZmO7A/anYasegwwl/j72e3FTQz48aDlWrZGhtsXy3PbeXZAY8P5
0DlG/TgsqjACeqkJ1pi8EyrEYuWqsKFneVX3Jt5pfyQvcKLzeSWRYB1kWSTPom3Etb+6nCCM1pZP
SNFJ9PDanujTqejLN+KKkDoReoHTCOdXTbRdw5mSGeoFxR4xetJ+yjvS0fIJDo4llHtjYJ9NUEKs
ZQ1+e5rv8CmzKSmYC8yVJ0jrC9d6Kof+Hk1W/dwPqj7Msdt+lWb60ej6OaSV5J240lDMWhJQlqH1
blcc2PcQKtJTDZPqKYF0/jLhuKs2WrT5mtO8vdbWGrFG1wn3JEvl7628/T77XXykCd9BV0L4XcRu
/ugX3vSiO3n5cUFC81HIMbNDu/OKjx3bWiTRWzCmGPsDem5z57ty3Getcy2b3AnB/5cHzCnLXe3X
9kmqwZfog3HtBrxWuzNArwerDUcXoZeeXeo4VyesWKiJmqQgX8ygh5PanqLNNmpDBAxj2TVyakMZ
A0vndxkD1y3TMNH0sLUHSViCX0dIJc1ny9XE3aj1H7K1f8xbzf0Gi6xAquJvKbpYAV3cF+2aPxGb
Yl1XOF1v9BEdDRpKjo9ZcuVbg3u7yL7j0ZiGx7X0ysju9ebVmYjtauXaXATIza/UoH0XGASZQAqU
LbVhYn1IUssOnQ5MdiArAilXOvC3DJenT6NNyHCD4Y6TIVlnhWHAjlT9iVN68mUQFGylpEAe5u6G
45zc2Y5UUTpP4sVEu3UUmotXRjHeuDEVBYlVOCj0xtHUeOKsVD9DmtT2PfoZXDG619yDoKMcbEeD
491mKJyHjPIYmze9BnofDIZNOmgPjdwkz0UiBbzA2PtayIrKe8o2w+d7myyO0+WBXDK8UviQvkyQ
AGAnwoxHybI1t9/nMIlRx5jtvXSg42BhjfM53cHPG84uZqwlSCbBOU9gH8KTlV6RD4F/ql1gGHCg
a84gskDxS7sJR129dux5D4Z0tpibGEIrGcZhkscDKQ8tsDuaiDfauOULeC3Js01vvzWa9Y2MN/OG
hvQA+KlDlln6+a7jGMFDrhW3Es7ULbGXxU2qN4h98vU11c0Op/M27gCV2uj9I/m5eugZfRrWoLWw
JDnpPkM8TF999e87o292DNdTEVqDHI70oc5lMSd7a8riqK97Ay6zbR1y7Dx7nvfXfK29h84knSZF
CvSUuFDnjbRvT5Je467vY7u8tRtofPZQwySr9eSoSUUul1M548HCJ3nPnVtFtc7xkEl5/61TGIYC
k/jEOyLxvOeEgdyJT7hEpmzhP9gtesCysKtLFWv2vjTpIBr1CPsRrXC0DHp2gxjADTi/N4dxUlNk
AfT7ZPZ9GpVeA7fMLT6Pg/E17+D3rGyPN7OsEjKUB5nSgOuI/RqaIkJDT/Et1PBmkAe+m4xlesx1
x969O3ebBG2rhUc2orsUP2azMWzYyvEgfVJIlyHr7+YkF8YuX31giBbjJfosqXYlMVZmFh64Wn7t
dav8DK1x2ifA9b9Vnmvs6BtxXT3vc+qV3/siG64EyjMMqkURYQJ22bpdP1hs2znO2ahf6TR8I2bh
5h7PunGztlr+6ueezdqZagfaFxqJB3F5n9P4xqWYZ3sSorqriYJkN8EnOxLnOuxdReVFfpp9KMx0
vs6qBuBCqTDdjYamRTrevZBEqHkn3KF+HW3JycjCgDslRjgtqXOUsAjDzL5dLdkea4s0UR1hx74x
7NdOb++nyaN0IEwdPeB6YInWgkUwXiPzPkhTJ9tDfqXCKHWHAXVzdtv+3tWHgz90THyrKdCrgvZC
Wj942kj8BllOezK2vICcBDOgR4BPn7jugZzHfWyVt6LStAd/UPJQOpN/tJYcq6Go7klRuGDNS/dM
60HFgpUNnXK59+eJaEO6aAdgsU00rgScW0lDey2djEM9w0pLNFfcaSPeWNZ292m0zOy45jG2YNv4
3sUOOR1LXtEXmqoAoIXNRlak7Adiupem4b9m1YLjT+P2awbt6BARhm5i9tiM15TsP4aaut9OVwru
1ZHAcvIls9U7VeNyX2b2Zyt2P7wfEP57lvrlWcp2OH/8zVmq/0798ueT1PtL/qCUw4PDKMxkvr3J
4v55kkIpZzvinZzlo9l0kOz8Lpdz/oGxm4kt2jJXRxj3z9OUhQcDEavrYmSDhI6a5j+Ry2HO+PNp
SrctxGMc9GydHhq0kJ8UBcUwrYWc/AzpCxoCH5KwrrqgZ7p858etZd1bTkevsin1ut8TkYqZhII7
c8Iinhupzp3YQspgUcH+HrNiFA+sRFuSmY2/qNBDB0IDzd26OKJu1eVlpHf3rdJbSV+LxSGDnW6k
9BFNAICYr5vUhOd6aHyLuJa0y09VXhtvIuFYF/B4e1+1jbesHC85uSg8GAAl+JdGt3yw6agfSGtd
I+GX+h0cClTftXCmiQNOzwqzli0hRauwtA+urn31SL2LKlyxPHU+EOF0zq4ycgxAWFjZlctD9llu
YmTMDz6T9tpJH3rXK1I6L2q5zNMa+1FryqrfiZZvTH9opfM3dGUb+Toc0I4zYjJngGUT6XzN5Dx+
GGYnzc82/NwIYJF7l7GiwyvIVAqKgdlKOLppSlizr3woxzrYkEfXHsc64kosL/HCcqBRs01wg+Pk
0bWouYKhWThzLXz8KyCo6fUqFa5nrAn2wbGUfpUQebzzyXGoQx1jsrF3sRxjochE+3HpqS6TpMup
KNy5OmlDDdOJ2XQ7hVW8endeId0pEKXFLZGvGVJdV6XDGuWId/vIKd3lE1aLzrnwTUw9NJHQq8gv
UxVl2HcRgVMSVVqevrl9CaY0yYrjkFnTXibCiewtAwcfhHvfrXg5ghrbbmQygycOtOpPS2PRuqw6
416zfbmr58o5xZa7aEHf2863rc8YKVoQZ7oEK5OMH0KAZNlUAV2ttTfWu1ZA/yEcMAtLIiPwYTZ7
3m5zaLfQx9O6vVjFRt5e6wzRgy4QodScU8HVQncYILXGBazTANW85yEzMCxh0X7l17ufhoRrtRqz
+1i1dQaSB0VC+1z2zE4CZm5beOOm5ejfdR1CqS0kxyQTnP0oBlfotEn6rercpcVj58KFLL2l0m5m
9AHDxgmkBNS87GbeJCdOXMsv5g8xyqZLWdq6Wq7Uu2hlaMy6DxDF6OkReLPZgHmwSnJ9DYrRUL7r
YPS+cvd1kmWXTKH1o/iaU/TxfVzxZBObvpGtloxZZt5MzAXosc4365pNXWRqlggbNF4iaudqZt95
b93l7208572l17OJubdqrWg/bN2/HhpElCbwernjLIJwc5fivNTc7Kyh75nJJ9x6ijR66ApWW6vR
3JqOo6+65GTpw8OqoLTfY7J51d47mMN7N9Oz88U+j40YcJZ0jIj2yUSMvEI1YQXe1iZdqc6agxW3
fX3gD+n/koYyjkdWouXR6nzVXP02rif/yjlAWGZ2+M5EEk3bv0nN+mBvmgOR2QNjjMIkIloWqUEi
U7wgEWk11O3Io27XODfvLaytnFQtRsu7PGE1sye9Doqlyw+rEt4p17yliDypQW1UxoZAx4e6RrxT
cfC8eNiVRsJAI+NaNYxZACmb0KvvtXbR572Y0jIibdi8bhyGUcKjo7zTso1kZKWoRNvVytAylSbX
ubCS/GvfufmXXB+1Dwyy50/UtnOPxcqyeNYsNUeEygvgP5xOr/okgW0FzmDYOZwj+mv+BfDPhrYx
XnD/EUIcOB4+7JMFyIMwFTQodqsH+VLiMVKcAEJzcHRmOU6fbFHS7XzUun5LcBgrmYwMVRh0ULy3
kwcZNS6fDOZNz7C2PmK0dsbgB1DJh7F9dFCg3Ds2RqpkBJUxmml35fo4qQBPQV0pNTtOwkZhqK3j
wTqXFYo7UOhuZdwCZW9uoR44+cHrGvHSjeolUYqg9pHMdiMyMpou4Tzr4xBMc45Hl0DRTb9mDA9V
3pD7jnhAJfeGmuMeholVLutyrIQ7upBlON0l8QlmifTORCgYPxSO/62nflVPuQQq/V099ZA2377/
n6uh/FJ/+1NV9eOFv1VVrvEP6MJQEnGoAij0/xDjy195BF3qVFxYAVwKp99rKvMfvIKG9WYStzYN
9P/vUFNTITR9pyZupdZ/YD9Agf/nemoDoXrIfQWfgc8lfrbtd30y9ZXvN0eN6oZnJm1oG3HWgpfD
vCYz7RdZzfNtqbXQUqb2pWQyQ0MTK1YzlTRPCf+OWpqQnDKq+lJO+jP5vgmdgbLL9w23Y7TSsr7q
YaaE1qK5exzYTAiJQWiJGwtMZVxyJfsvTCNviXC9FZoE3YWHdoQagFMU+2M582DS4n6b9Ck7V/yO
Yee2dQAjv2Oc7K0QOzAWkmF73fj6xTEGEfi9/LI9h0zM+t1iEczbj9nbUOZFVLHS76DSnF2hDpLR
EAy7+s0v6ltpzA+xslOSIac9rK/baVkvVr6gQePfohEBLyr7srRjEzXd+mpzVitn47VxnZduGUip
gAvRV6n4GHfWMes9aBk6RvwGRwNaNo8ZnnghHP2LCwdkzzDpQe+L2+0XGKtpaweVb3m7kdpIr9kj
JKVrWxFtOyUuZyg5PyVCPmyjhNAzCY/vS/+V3d4/kBh+hJF1XUwmdcEmRNLkwA+j61inkAtuZCxV
qCeHJpBsrZdUFCc8ZkwhcwLq7LObCsoexxp2Fl9IWtlbMy4Xiw1wv4hx3/ktnitrC5HEUKswiwW1
SW/PbPihzLSPg9juxwAHcgr22x/DaVPtjW22MCTffsu0+kJ3QZK9BRtolM0Sbu/VWvwLWrde5KBf
RlMe0ABdGx58O23W0cc1Woi38U3gL0Bjld0Whbo2uThHr6G8zTO+IVDyZ+QZnORHp4wyX2iM83ij
Gfp0lJKYeIOa4URr+Lm3GLbDSnuqdDtSSy0RnfQjxJ3sSw1LYVea6tVr1uvZTAhHSfvsXHTuS6b0
r14n7nyZQQKDs72Y43G1kWSQWP20dvYRiOXIjSqOScU10nSvDItxHgNcxdfIZNKdlFxPDCni5Lvc
CWhbadGblQiYXT7XifHq05QFNdkz/knKE72vp66fkHCUbxXK0VB3GMADNX8S6EoDfDotHaEG8J+j
YT0zMjpo2+9u1A6ddeulYe65hzxB6Kjl0gXgdXxPRiqkw0vhvGRuv3A653bUDJJJaTx+zlFhhS7p
IxGNnvleoFiLSpXEdOBogy6YaY/UfPOpgxR9NVSOd6VmTbsr0qXcdWtb3VG6Lns9JXyZ888Qmlop
Xkdj+LzMvXNjePA/uGuaLWWpZyKQRz4ZoZFbrPJL7DY9nQCUyM4ht7r6GR74c6WYhESrNSB8regQ
kjhyRif1mU70HBaq3DE3WMJVZFE7LuCsLZUaUe84NAQzaIMnhKuExLrdGRXcpW6sZked9Nxo9OiG
yaa9NSHcrJf+ta5NNEQU+7vS6QLPJVu2XX1nX9HkoKxv4osx2mPAzGdDmJuvjdG08FcqSveZY6Iy
jT35L1y3hUeAs1RM3rhBiDZCpTtLd6eD2hQeZBy9uJpznsxOXsVz/0bOybXlFKc/bDp/4fD/6VS8
SexNxFjwd98nlj8TRbLcsSZisBk9cIgNxNSNW0l+zuyO4s9wfuGmYuf5g6p/izljnsmGJkBoW4bn
/HQG9y3iSZyFeL6ERz2qjeJkAuMPHBqJv3inPwvt399powcwfsCOtxnX+CR/QLhI11UiJ8XzaI7F
F8y4KItZjnNDLqHA5kprFDDTj1rnf+k8+u09SXam1UHEM///5/dMRE3WwhDXx2W00509zE+N4sHW
hHWUGmKo7fuCcL3uB1a3v7+M/0KG2awSwgdbs6F0jB/Ggz98XxglEly+Vx+HqhdRTpP9skAE2JaL
a2rA4qj76lUOCqe7nOdTPg88tz5B0cTrvKac3pJ6vZ4SNDd4do++j/Ekn/qd6clrSYxowMx7U2Nz
rzb5LbEbECLnB5IEntEeQz1RBKbRGwhV0/gHm1yRTwmd2BDp3RL9/Tf9i1tIoMjAUeYYum3+3MYx
ywxVpmnVx9Qc9lajX0izuBAf3f3iF90QHz/fq7yR2EorWB/2z9N3Xxo0TrztXvWRDpOodlloy+4Q
cHIU4MQSwbW5HROjuieU4oK4o7pPNxqytSZv3cy6vJUqJL1uWnZ1nWigDnw5PWm+cxb9fEg9lnu7
zYDkJynRCMqkqrfN5VAlZgsvasmuJ70fHupCPauebX8yM+s0Zl61k3jsr9HmvcWZTQYK2tWgV15z
UFr+FjfrM8FH+3Uc2LxbcQT4dIRVmYWIs965zteFC+3GnNaLu4AawL9Mgoqnfe5tUmldAut+8UP+
xQqDUsLzXUMnfZ3O25+fipXmbmcBkj2uaGC2ckKxsjG5Jm5LiuPf3xxU2P9yzWydfcrzXNf/F09Y
by4kE1lLDQFwfrCG7FSRYf2Lt/iLlQXKKRbf7Z+++bOFJ0sJiUIPTcSoP7dkgysCo+P1dVvps1Us
hxG4QGFaR18zzzL20x0xvSfG1R+HPP/qIXoIzGruA6/MxXHO2cRTn9UJL9ct2chvqyPFzo3pH5XC
QaFok4s1AYq+KTNnN3vtB2/kj53BIwRwyVDoAYcNDEOMaOm6dm/2ZhoIvzMPkyKzUDezN5vZK6iW
4nZWxamwaVZgrqdANSTVr9GGdU1TjsPjQ1Ob6c4S6y9MT9ZfPLFcC+hMOuswlmjzzzdAbbajapaq
PholB4UZdXiYjRMVPFzEWwOKQoBUNI/KxTtXtkNQ99DrtJuqO5ojzx5tKQZvNa20eJWceI0mgv73
Qn6KiICyM7CenXMMmDacYvucAgtmYMtK1MLGimCCPCPJfV0HPcjc7BEgFlVVxxfuNXUoUv15oRAL
2jhtD6KUwGzkQ2I7G2aE+9NqWfgGZ5a0V6w8quLSP5j2+uy3/fwjRvXfbh1/8ZCwZ2z/wx/O6e2n
30gmnUvc01wfJSBDShxoXpKPY+G3itvkF1fE+Mk3+r5TeezCLGvA3r1/eSY7SyzCtKb62JOhjpR+
aCLkj6eYnco3uD4rKIQAQSOaEpNlKs+pAJMSbCIF4NQQQ9TUfstwde7ouK6Md7ahfL14X4fCuGF8
c4fPB4abT7Wv6kZEoh1e0do/qHK5rtxtM+Y2S0TxJZZblUrmer7qt91UR7lqzJBydUf+jrcfuaTv
x0v6piJCgWPiLilONHd4RStn9JLTGJTrmF6pzVyzHYLwIjUR2VHNqZ7kUzZykPSKhFjujqOevcqn
fkyAblo+YPIZEoRxgQF9EoJqzaCfh652QUIyRVrFn8TzdkO207w3LAILt8doUPa5ceWTQyMnKG0E
0J7TIvruqJYISr9VjLAjBnXDrtfsly7HxUTyZHfj2+q1H8dIAqakEZrdkouCHF9RioPfe8GrAiLc
AmbU2EeyA07aDHem6rYRBQ/wOJYnDsWHKmZnIX6PG5Onw5HjLayKz+kg61Nh2Az650iY/RJuByNU
LNlBdszsPSp7Is9fzD771X7s/MXjTa1jI4xixkPS1rZe/qHyKBeRd6ZlV8fBXV7rYX4A9XKmvuDH
s3mst/rr/ajdjL6xH30qvfdnvk7H/SIHicGPl3WViIqxznd+4Ufe3As3KscEYrXp1TtfTcuxNAZS
qLKCpLMEwExXl8kr9j//FrhrGq0J+yIjQ5wEm7FydcXZ1Fhj8nF5ngXllt6LNkRuMoUqGcmL9Kis
Ew6GrbpORcMFIfCBFun0NMKix24Ii9TjSIon4HaepgfLhrfelGTMADARUSfXa+x/eJHITK8MDfpb
s7zi3Wn3fTs+uJwOjkXm4GTi/FSO05PAUrxV86P7+/763w7bLzpseDMNaol/P7F8bKZ/E1Hy20t/
77F5cDkMnb6bg9n4vV32OyFO/IOZIQXFP6WevytAyW6Gv2jjIASQjnKRu/53FSjtN/Y6m0cCNaiJ
bfo/6bPZ/rb0c48ybL369n//x94ioHVbZwIKzoDz/s8nmSkz4VnlWXNUiBLlzk8JUmTTzvxDik9v
79Qs5MB5cu/eJ7wX9E1WZ2fpsAjOZep5US8mGPJxJj6iDVsuRM3Wj/PgxJ99y1CXdhUIE1wA58e2
33T9Pr/RNTY/Ns+iRlstFUOqCAEq+WXEd/nihjo/PRdGw3mxxNV+mtauRDPtZ9Bv+mWhyitonato
RTL6NlSbE8n1F2tfaIN1h79QXYo0tkKtoR+w0ztNnJg6gLtCbVvnkSZSk2RLNRDzg4f4Fmdc3LKc
EegwYdI7SQxfV6yaer1TZTeTFsWHiroqHr/zLliZequG3BZPWM4Q6nXE6rloGX7kTwDFcsjRpH4u
iI6T9GEAf7g7sSJLz7jgRxuT3sWpbZy9xprF31bHZgUuwGJ/bFfoyGHMJ/toITv7WEu9ePALHceB
ytI7OREg3QJ9uxuHfl6uVacSG4kNXZYgTl0PfHxVGjGToq6hvElb714VfC7MtvyQuRHHVcBULlYc
VJV7T95v+9lIPO8CRQG0Emu5bkSxT+4Ec0fZ7F2vIgcXhSEutvauMDr/YsO7QV1r+fZx4Pfbz9gM
b0onQyuSphveGeGJSucKeKVdN4+w1b17jXMEp5SUnQgx+7Ey2JPYY4gzgOh3he9WnLQSS7ya3Oau
6DtQmqtFDKrj5gZjEylxdRSTxd5s2sNx1aqR72yIPbGv3VfJ/vWpB330sdWJAQx9Wl/ORjsavhla
5e2IGIJX4+Hav1cMCYOFXfmRPSq5V2KFyeAr9J2hPYvPNPAGsJqMSQB4p5r84gFqD7Ge45xqhZvs
p0VnpqbyOjtiVR/Xq2laOExl8aThDNRw1UuYbgQWQIqGDS78fLxK7cLGnCvb6QHom408TCj/0nqa
IQKDztCH2lis2/QHp5nZMPIr7wfB2XnHOSfqne2s/UZ6fsc+L+8I6A7SFpy/DQydthskujA2fB/O
GdwrO8/1vH2ChQseXEwnazyNTgtuuuywrX802wHoNDJzG53xRqd240TDt97TIiviW9xO6JDmcfiY
grUGh5DclFQU/ivRWRv32vxBwcaX7daRu9GxbQHbLlsBaOsbOzveKNr6xtMehV5edWsicRCaWaT5
aXMLurDbDexhWMrQDJfbOQ2wHZa6gnvo2XHixDnyeGtPpBLHKJZ65NATuNMWOCLc72wjgDsbC5wa
bQALXvMZiGrL8N3NkzlFy6jUtebp+VUz0VNd/PqhWSFvoMCEMmkMKPsadZIY53auykpaywyfMWQc
6MZp3+yVlaaM+7CLSer2jPywZKYR0Fl3z0h8Hwm1SSI3kRt7z342+h7k2IQwYoM53ElPfzCEMBkJ
cBTWBuqGxOq20Bf0ix5I3T0A6XDI7fpar9vhe764Z301409dX5BdK7vysXYobvO5GdBUW5AFy2G+
kHZKouWG0pFZuhwsZz1nnbccSksfwzQdyv1ioD1WGq8y6AeEWd83LaD49RPmNVqlpXu3tv0tidVx
2CIzCwtikQ5djA4ldzT9FrWgvHMGlNWMj7+CFusODPG9XRYv8R4cb45k0R5CEvy649pQzJTzrJ1y
Mp2ulxKr1+Qmnze6W5QYnHwKlzgA058aCpOm/yjzTh51ABEf6PeM3BhSOyS9ept6B58wmQO7sX93
YpvxZ1HYWhW8B+yByavyQOOUcTXh4yuOorLs65rYpb3vIzAPWhTth3bC9e/F9BuUprn3U5v6hwwr
OgklGPZH20LCNjure16Grt6inbe0W6/LRkRqXfzsdzaPrF3FO/be9EwiVve1bjCuB6vKipcWmj58
Nw7TcWZ6eygQ/qFZ5/ZTK2P9I/JCbTfOZHQ1sl7P6PPxR3f4yypRefeCv7gdHKXdcZR+dvG566Hh
E2ORDODyeuyPKkAeWRgnW+XJjV9UHsmztd2R25FNbliYVI2QEtCbWxLFqT0ShTFj4zgLRLMBQ2WF
VgG5xMFFd3BwWxe7Vp9ASWyRVHa4MZ7HVh+QzQ91F2UTGmJd9A8OEav3NPv1s8iLOvLGjQ5QchtY
cq8rcwjVNrQxCR4I5sHSmNe7+XfBFO37VPX04YhcIWdmjKXNPuiQkkSbRIT50tnRNnz+0KTT/JAi
7/6mvCnZERrr3XSx+Vnzp7cMWNqLY4IyhZOnh4Nlf8DVrZHtMBShKYoZaTb8hHXp4g9Jbx1osH4m
wf3VMzv7sDYWoIgYKwjKkpdlXvxoLBszct3+S1eVRTALHWe4gr5qmO33JHZncCNaE5lw9Y+zyUgu
NNeFEGwnNi4lPP5dMcjivjacM4bG+oYW37SrRhMVqInaaAxl2st2NxjVek6WMcbBPnyb8vSJMQSl
FPUF3RiD4cVMQgGwn4jpIppff1tcCxvAQio6Lxw51ZG4rYldWsfZF7MonjTTYX4mO/1zarrQnjPP
/d4b/cM0G28xpw+vzwhp0NxPGNV1pKf4ElWhuyd/IRm11SdsHKL7hFqr3a/+9P/YO5MlS7Fr2/6K
7PYJ29TQuB3glF7X4dHBPCpq2Gxqvv4NPJRSRKaUurLXzZ5MmZ6ngsXaa8055nnCbUztlHKHPxeZ
RDKax3xeKuBE8mQvyDRzR3/KpqW4LLnmEYM6+l5XHaOGvIfoKvIDqeDy3PTzg7Wm3V5fId2Uox0O
ab5+7ek/w94cmgfG9mOYIfUsgrgyF+Yp9YiQHJcnCcPVfh4agpU170ucGB9JVYlfRWubNyjCSAjw
bBTOPdeV/aUyKh152MCiLc3khSRA+WJojW9uNYX0BV+ZerYpDplSkv7WTUdPxnnQWYQzZy1Sm9Fz
0gMdi3uva0sSQVskn5vu8cao3fhWxc1Z8aM3pTpk6NbTpSOF2pVcomzw0BHNBlbvXL82Zf40F9Jh
q5oOBzmRLIs7pianNx0acna1wB3JLsGCElg80i+1tnMiQrqf+zw7bM1mq9c3UCqT0Jp8TnnNd9RG
RxZoeHM0cRNP3Q0YpaBM+y5UnRvksvrEXrQG2zs/Tt1wK/UeI0F9RbcGbclZmbT18Rwu8F/oAYeN
IsVtjqkoBRmLjoZVFeCkS7C73qVTtXWYIqwyFtcGyEksyq2h6uLHGOevg99/OvhxfGMI8e8Pfo/f
5rfuZ02F+eMvfvP8mR9sscVH6jDikJdyQPun58/54JgGcckes13P20Ssv534nA8WEgzDJdWB5RU7
pX+c+Az7A3EPTNWIsqR320Qa/4WyQgck/uuRj5mcbSH2wO6FNMzktX4dqXC/aGPbNOI0Ieh8GTVy
0bty+eLNRnm9Ar3fpZpO2WK4fe9O3hVxAwB6x7x9kI32QGRIdx7QSQat565XVjNopyU2nfgwNnl6
C9xFextcF5Wp04j2aHkxG2j430AmatdezDvLygqjwqxT6u5p1ZVnXLMSF81TR4bQwEO/WBvzIIte
yiucUOD2QoHmaZ6xVI99ZeEHLnKLoJZEUOTlpFT7VHqEXDHUJBdNP6f+7EBqwozX79xUWN0+xWks
zz1co5J6WBekzwUzwTRkuzE21M9us2DuWZIO8e3KPhUBqRXP3oHB1GKfBmzrgiLL8D9/jKEQIZ3S
3WJso5S8hjdyer2vm0uaXE+Dg1G7U2kjRtQQZMyIB05WueRQAf7/UDB9vPBAZ3Xh4PjpRZzrPNEm
hFLdHg5LPu7Whi0bJKz8WCVsueY666sAdmJ/zLXZ200AAV+X0UaoZybpMeuyhwSoMj/WkF+1FLBj
bkzPeYMBL8dsGeiVnxyLKQFF2BIH/pLNGUfPBYWu681XjaUuUnxwL11S1SHOp1uTzHQEpKPP6Thx
vvRzPAVqmF5JN+J4AOG4mM0TrIjneeyhH/h6fvY86zMYAtS7cTE8rN7QBWQdVgfOR8+sZZqA+jsd
OjfFTWnUB/yo9+OaPTulgXE66y/WrmEAXiTXa9q6YTX0r03VQb1o6mMBsQXblBmhiQTCuWABk1Lo
e0g5t2lSNWAkimdJFlc0UPV3RTV+w5PgXMGyjG8nH8Mh8j0t8Idtzg7Ao6C6HqzRollexxsjRzs7
jrgRIcygAZog8cLLUVdePxk7lxXzCTtptq/n1Q4GLUnDddNN414aDxXq0s9e2uIsYySxk62t3UN4
sHBuJt8gZDc3ttY/8OyeHxCYlgchq4xHr8yOALWIUc2EE0CpJiultod9TyT0ibqQ7pUy/H0CSCe0
U80/jM4ETYCcJw6yTYRZ0QkYNWd1yEjgc4ODJBztutqRooJEU1Rd1DRmRVpxT+QSCJjAFmO5wylF
uKcxP+o4xwMAQs+kep7WtSYEtmMGbffai73EIjCLOT+nLeomDRHMdxM71qdhdXl2MqIvQJYAfmod
C16FKC6rsRguHKfnjh+U10amtWrocxxWviM+fjtooBHC3M5Hnm0L4omjUYjhngnK5D6UUHRuHWFU
NdoERC0S9cCehtfbxS4I+VAvh/yxc6oez5a+JgfM/Qbj9kShoTR7Xo0LCy8h0/0vA0QcaAHjeIvM
QEemyGWR+CO6XW+el6+tpKjuEtdazkOf1azrp2XC6MWlNYdAv8QctrzbDao/9d91EkGBWU0xc695
GNLvSw5wjQmC33IYE62crll3dK+dzdViBKmVEpowVuIirf0KyRbC6LTVjIMw0F+0BRPfJXcOMB2o
EjPLhUZwZrA5GyATXiFuydbcYfcrD/RL5ER668eZNKJnN5PzdZlrb9xSL8aaiaAG+7SrWk7yWmtd
58IoIlgF+UWtZV/jzlNRZsjsGSgljjOCC7IrZvQjflQA6xGrLnYQVfyEc7DA+UIq96W0yuas+5i9
XXO8HJmh3aPE0x4Kq3PfjMrOoqTw23CtfJACQ5JyG2PyNHZxUxOSWC7iykFFv+vjnlNf3/cIltMG
CUtGCIEmloPa7lrW+Q45b2QDxiAw0VSV6cEtx1u81Rmhmt1x0lEOB/FmxWm9FcBb7NR3wKtf64El
hTVW/hdldHfubGHp6QqyCUyv/+gsm+FHCG1nmOMJ1S+sMkZCJkJt2bOgtqxdrvXaxQKcf+9tFqNa
QNaSzQyxPPE2p5JOPfCW6wz3182qifEKMhH2hWVw2c/gNZq7nFsLpsgOw1FyQLI1B2KCVeHnOYRC
XR0WLWHHavZX/kDVYi+7IDTjKCSIczuhJLYDZ8IkkejT/eCtgMg8RoLN5s/is/notIClLC2BkGKM
OVnPYFgcv/qybF4vAQA/HDb/l+wK4uXeTWEIQrpHfPV+RLrDErVW6Udd3558DQyj0uT3uXWfqsxt
disygL3oJCm+iw9lyEJqlNZzuh/Qa52hdn3lHHxFuzlgCi7JUZi2U6fh1jcspQUOUH7YWiz5ftp8
bitj6KNm431rJdkTeOqhFCdkzaHKXoIBpCP75oJ61zqf1s1DV29uurToPxmw8kCEQIrTlxqKhwmf
XS65fsk10B2wL6ThVBTfQaz7+1munxLJf7V4t+0hUI/hwpCzRewFpb/wk8+VJJ9OlL26jQsjDtPN
+TdZ3sjD3cBhKxL47vZ3TpzfrD4r96VNwzDO1kulBsCLRdc+lx7/qVVZhGdz9P6uBostX4fw0qKI
4qHBhkh2dn7nA3c5iXeDYoHgccK3OFSxiCimDVU7G188YHih1ZsPWeZgXE8YPuUzqsrBycrPxmaK
rDZ75GBVzh6+2BJiXqv3bNSqS3az065fVisczeVzl8YLO1DHDSaf9zARN7kTHJqfO2GstwU8Hr7Q
1UeGkbrDXPOFSd7+2Bf5K7d90TPUqb3H1rX5W1MsD0SLnBzivUM2VwnOinK6tfs4f3Vz5wEI+RRi
Er62jKY7moOXgKRLc4mSCMJKwGzXemJKOUFW5Gyx4MGx1tgxQFe6Cb/0SEjsuplfM2dkAJ40BsO3
uWbExu+8+UabG3B6/VGss3t0Z9v7NBWdeCW54Esu4/5mFaaW78YxHY+57M0bu3JGhuD5XFNZZT9i
+oNYaow+82zb5ooQ1X3r+fY9QqpOhFRNjRbDkEZoW135vVOmB+GyyxN+U/RZW9ihcg5S6ja3TM0I
/sghdx1CzMZOhG7+AeEnZM5eXHpMBz92ji8+10l7LidCBFE0pUnYJubX0ulsxnCZ8QWfuAZmC7tZ
ERBhNZ/ktJmysyLNh2i2l/mL2Ozb8t3IvVm6Y4rn1Zhq5YHgy1ugFxcxR0Q3GnkczEe2eDmXszO6
X+PErcLU6Nwbv7ezF1sq60ofMjuCdFDubBxFyAvkyjCnZabc9GZzr0xLAfLjq7ieC8Nj1ho38Ad6
EDbRCvoNzt3cYYnfzPGJrvJ9vJnm4X8bO8n7QjXiaIecwILqgBQge6GaFS884oaP5TSLhyLv46Mg
8PAk7ImON26dc1uPeLoyhEUFOYpT+ZwYUJ8uRm0hOmRN1RkFCjdEKog1kFnpn40NHZBWs14Es1XL
CC6F2K0CzkCPE+VFeOvw1WarfvS6xr9o8ry/sZJUPTWmrQruvwYqrdk6UVFtvEm6K6QQqq+anOND
N0EcoMKGnJMGP1p9aSKgKOUy7rKc++HC9yzId94GZJhib3U+JuQ8rxFIUp6s3mD53IgKpAPZZEz+
rcJyrqEppa+jOxEKShDpQ7nWix5Bv9CuynrOXuPKrvckcFabUWkumfjXIiKoJfECi0x3L+g2LoWI
5/hu5F89zhXlFcn6A3E/NU1YO3yuN8KFlrpoX/s1uVDvDIx3HEZfjdUji2rUNMI1DtPGzcg3gsZS
9fD9krYMpbaWrGCUtPfTRt5gGaag/6wscnIW1bsx14fLql4HXM55DbNsTm4NacbLvefmqrmZE1LT
Iz+ZResU+NIcg2ahYkS6bHkRg8Ei4CvtZsagjuy1drIeiB/F30YZWxrPVd0x99PKJ2OeiJiLcrZg
UHY5QZ0tGsDIIgg6kOgPZ1onxzz2qWO/kPqNRnWdEtK3VcG9+BlrQRwJAFjJZTaOWcsOBkoRur9k
wsQ1jIj+iNel+vSquQTTIo9D5+v3c0s4cEX4y2G1cReO/aKdma3Kk+KajKDzZZcyt7Mwhtf0vcKe
80XU28BcZYyrQQjKx67w4+wVGwMOPMufmDI6m2RuXZlU4lz7RspycnQGfIuBzsYnbDPlPq/5JHaZ
Q3Xe+V1Z7DujW98EjfXFBMUuKDkfN64UB/IChvNqtP2dlJn8mM5WdT9Nun1eZTaFBp64yE51oob0
tALJVqBeaQT5UqLdYlcK3F8Kh9i1ZbVVZPIenzq6yB2bCx8+r57vEp51NOeAKWZD9buhdE/Meseo
4eB+3yeZv1fwxN9s/EZHEp5lELM6C0pS7PEjNukhS8wxUg0cfzOrHH7eLp0+lz5MF+ARNyZs5K+4
UG8A9cGa64FdScNYjq1etrRSQ3KJ3tmbAx09Lcskp91L0Ni7lpUEuuS1FMDNMyTkcUV4esljPJ61
4lNHTx9sIdFHLYtNTO08SerJqbEulUzBNKEtmNA3Il1sodT3Xe2mN9flXk7pcWBVeTWTK8nyrjYV
HbhWAg5M029SOtZVHGcZhbZNWGcR3FR0FP5B5mw20jJcFXhEhbqdh8603KW98K/HOSFqhVHnsXAy
e8eWioLZNc05E/qt5xHg0nXd3ITDhsdw2QrXzYJqQ7KxvC6wYBHkR7ytXsbgm0vffIUn4wbm1IEk
rLK0etVk9wrkpEBx7R0sIGQiaOT4VQDBPXrYPU5LRcaQzsEzw2TeD6iUkg2Tw24odxOyxdbyzfbN
dDfya5EsPX+UHoeIxIuWtSVQqfzY5eN2vQ2i2Q19TW4TLL+dg+04QKAan7EZ2G8FRBtww7CQ6Zl1
co9riLI7BehjwInWXsKiqLlaOvegi8INDWVllwDLilvmD0JEgzUP3m6UYrzuevptMLBG1G7jn9nr
5MlvAZuS+7Me2f2Lb1PNES3v8/FYWf0QTVprwDZwmQhI9aVP5/7sVjDEBbTpM9uUKE0XeWLp1fIA
BiXHcnS8W4s0IUy9/cx5jVZsqVELWWtenepBjkWYIBp+YblAONg4XZmoBZ5ppR4zrW1DV/XuReog
TWjnlcaxSYlVW7cx+6CpqB6HT77e4pOBT57mxnOtUfLyEdeedCB4T7bpvWD3qwKCzllwC29EoRrb
j2tT2Gy5C+MCwP8lTLXXXrrdcenSB+Vgl6aS7qeF7qhOZP2QNsarmeols/Xa+tpBHIlEghwaAPrz
TArgdykrbd0ntYc5j6kHzfcsB7Y1TnXvLT1OvybJ9aiXXvxpFAMbj3kccRr4y3TfwmxhZebFbHMY
QEx7u0OASfPPuNwqZwARg+nf1xQs9ISQmh0+Xoyn2FNpr3EnVDtHFOrMGDyY1iyZOerEET+VdK8K
NGI3o2MxJNALbYsAKzI9IA+9JCbbQ/i0G0Qqr3GJeSf+B/8IcN93IzHurbyheHhZeiaGrzgvNg9X
UtW+xIUc2kOhFSTPwv+FlwNo1y7n85q55KUL/VnxSApLHWTTYGyzQFkz0vY3uJ7usOixya2PN2s1
ekeLIHWDkuDMapyOGGeP7th+Srz1jD5ahGQAs9lJtKvYZ/e6lna7A4ByljqoMjJG3Z1bOOVZ2oz/
oFJ0YU2rD+UD2WxstZcqGe8gXX4VVcYVHy82S//6rrUgTTCYcU+1Bb7H1fr0wNmFAeJaaTeQOF8w
MXcXUD9lNCkHcXNp1odUyGSXNZV+nMltjZQ9dKcasR+Ti74h0ZYgbQS5d4MmGMPFoDrSZvlUJOyc
jX4x926hcKr15mcyUvSHybMLdO3s3RHCN9M3u3PHB2ofWA3HJvhMtMNZtQyjMJuHeqxZV6DoNeYs
WWbslCiKo+/UV1Be8TivpoUzJJt8dtoIxlk3iLQ4E/LGynFtyG1f5FsHUvh1U6JXWybU+gXeCPsG
fSm0twaX+I0rSu2Y88BT0Kbc+egVubqEDGCE2DtyAlyyhNUKMAEToPln+ixurURWbxmblZtmMmMs
pOnwRcuc70gPFhn4qdadW8bQd+tsxdDg3akOZSamJ2+2h1vDSK31etOVy2Byq+bAFLQCL9SbcgMb
OXu9yYg7d4psjiSaIxUiMZBgoJDPWSLWrnVUvWNo8zA4ZvH4uCT2Ex2C/dDGCTbglrQD7gOEJKpj
S+d7z9OGfyfBxHhIBMulLjVvPL2L36oZUSf57l4IegKZQskhXbuYDJqay5I1fdD2Y3pBD9HP+4To
cOx2mTOcrZr6Ezi9kPkhiRHUMiTCjD0xC6OnqRw9qDnc0N5NjSQz3WnUs5JWe9G2ngckCegk2WSC
Gd8iczxN1IVXUJO+ec0uSjzi0dedyGuH9WVADh5wG8cMjRhQp2yJl+7KHORw6XL1kBYkJ/A3bZ0B
oZFSRTywsO6qIaFjWlA/62Sk9Dzmt06IKvNK6rj7yVKpx6095P1ReiAhWm1uaVo9C15MopUj1gpz
frAH2TN8EmzKAo5hHr8ESTvlu/ACFDppiwnk4IiZ2nK/gK4sCD2vst3abqQht+PgPRs8omlBKxmN
pvw+0V7vWBHcLRptPdRdcZbIpSJbDtMhyeL2bk5G4yXP6cAjVHUV53VbvwUpCjsAOZZ339mK5ym1
rLktAcG9aFY2nE0AF0NQscC/UovWvxRyo6ZX03IwJLpoDq+deddh57n3tZjji9Jj/0LTUpIKyqw4
9503PhjGJtEliYS7tKkpq8RBeABuvC5FqGJ3+JzdCW9gNExMBQNToT6+ZsK/USV8ZZaYf4zF3vfO
ZPNLVzkmbpXk0Vx0t2vSkaLnLNIAcdHMj2J1k3NuUSrrMl2+l9ipX2O9o1FbnR7BJwMmlOYI3sDK
Z+3L4NjNftJ46iaNxcOMSyrisJPtRNLlB6mhOwkYjV6oeHZP4yT6neyc4lLqdd3R2eviskFw/URI
ZU8O3wz7FYWTFTrKiiknvXYni1ZeI/T3YJ/rya4bV3nA/WiFpiy4SjSFDNjDl/KR6a3GQ2ySj4L+
7lIBH94PPd0/40yXKY2W3iPpGEPPTzC4s8sIE9lVV0Pvf9FGnaODXgF2S+0+0pZVv8LgYIfEVuLP
bEHdk09xi4t0Pk2LPZ4dzUWQD3YPHCCnjoGOMWTerM4dOZ1XsJmKS8/xP9ferO/GGLNV7i1vyVJh
qt8iMmIvZ6yoxxWzMrU8gySM9y6ElJ0kjWKncaEf0lF24agW41R0DTObpqgXI/C9NUKopUf4g1w4
1MjLNbGq1wzjR8hRYT1C+8Aj4eqscT23YQ6s+2UZ1bYxlvczdFz2zDxscnsTkhD/XlxqhJtMNusb
Zqw6nUaT7nXkOVscxLVdrPz/Ir7rzHm5mcjLDoyxePY746OZUKxtrd5lyNkjJiVvfq3gCMKMjqYp
TaJOK0VUY4DZG3qBCcyqDiAM7lePLMbGsm3kxWAbk2S9AQFnBmXevsiuzW+dBGGYZhxprPrDSODp
J21mDWJAhjIFaalipUOeka0fJBmMAVKOtwqu+900tHeo7colEI3Hox2Gs2IFr914hBKG6B/SUwuM
gAwc7aulucPVO1FDUf+xQK4Iyy2soP3Erj2p5stRyhmzcPtXHuG3/1MeoYV25s/W1k/9W/rL1vrH
H/x9aw0N9oOwBaZ78Zus+B9ba936IBxsjpBErA2wxGr6JxYAeFvd2/gAvwmU3Q9YuIWJfnlj1P6X
IIB3v9NP+mThoVo0Belu75tqQAW/LqvJmAHhuRD06rNWXBlkTHJZ9sTS+s9VZREHMYOVZAabyAvW
Mig/lwXFTIYg/p17rTacNwIN3BvDQPhJpsPmXxb7lirbCTMA3kwIKdbUSQycdarKgep9r7nLXHN0
8UcYCU90Sn7FZKKC2+MkE/GqgShj7cav2FGcG5UzaQwNmHred1O6xL8fJ1Tf83hK3AF6xikG85Zj
tPba8QHqtrAetLpxmcxZqWHtknxSOMxZONKREB0QCl6Wx7xkR5hURrIZEtYFw0Blkc0xldl1XFUp
YzwKWTjVTvxYVwbQFoguRz4ULmnABp8nfFCPHjh5OI1Vmt/NDcyXmSkljPJknzbx8BZn8ltr6Iw3
M1pT3As5EtpmRC+IbWRFDnPOUULZLo+lgu0PnnExthcGPXKthzmF9zpNilE7zRPhIVFRaMnyoC36
sDIqT4p8W7RI23APBlwm4gNi0fTtURdJrGdlULE/L+Z70HOZupLwh2p+hApDZjWe3q/yv3Qs/0nH
AokM5ce/17E8f1NVU/e/1IQff/Obc0H/YLkmtl+q/ntKPQS3v1sXXBOwtQVUzbH0H7aGf9YE+wMa
fpwzxpafZ8E8/UdpsIwP4NswL/Pw8bDXUkn+CyXL79yY1CMbT5vLO+RFNtHMr5XB02GHZY0HeQGE
fFClqRdgszGDn76T2x+V5m+cm2+brO67//2fzV/0U/0Bc6Lj03UofDjn+Ca2f/6T/ygeyJE2myQ+
DjnJFMTl+Ey0gCV9qnuyiirHJcKaMHUVNWsvf5DX/61tb/u9/vDiUGqxNvK1uXzZv7546pTlbBae
f0wsn3wEhrITg358FZWNO4COs3lLKE3Qy2oWrt26ZN9mrQcT7CjHjMjNgxVMFMWh55wfmq3Wnoei
SdGk5tuhp4wRuiwKlSM9wtXQufF95ZRT9Odf4L/8EC4qI33zcHEh/e4bFMqSMLBXtp4rVWS2SDSv
tAr1vzstT60pwDDrBdEVWgVJAWoemWI+2BG7gVwd9iRP4pggk6lhbMtkaEWAR2AHqOmCuGT8Xux4
J/2xygYMX8COEBBVyGL//DP8wYTGRcCk0wdO5uGp+r0rvLPMYVjcyT+ym5kiJdaS0Y1aEN/m3//8
lf7g1NxeyRMmci+bdNjf28IZDXTbptM/jmYicPq3/HiO155Vb7Z3wsY+8eev97ub6P3y9oXrWehL
tg31dgX+dHkbekfQCtvC45hk6o6K0gXrQO7Nn7/Kv/j+LBhlJv2Aiafp91GtvqJclJPmYQidsgPy
pu/S9LNj0XmPf/5Cm4Lu93eMbeiCwrTVhT8UhTxBeDdxDR7xnZen1e2MXepzzSwLP9xSAfViKO+Q
1tL0xT1KKo9oHIcVMA6Z+3QAUlDZdnunFgeNuTMir5T6RjUewV0fk1LG56YkYjvj2nwaE2DwIeYe
C1hIPmFUsBJeZJaWsdM9QKWd4XQvk7Nmxz//kOa7qf2XooRCDde17Rqk1vm+TUf286+2BbeDpVHz
cYJ1ywy4QWqSQDFmdl3sm6JjikSoylwqLbILwMhcvPmxrPJhPyKS2DOzVdeyyBC79DV2Q6cWLzo8
yGsbbesnd6qqF/b5O6VPxoMOF6UM1FSytOA09miIwt+nBN9HzEXmJ7L7DMYA2XIAq6/nY/KJclYc
nd62b5LBwGuakWXF0yWlOYk5ACdOdgR6t4SNnVU7GiD90JmN96gIBDvlGoPEWm9TaDRJ/CXFTxdW
XYEZXaLYkqU+EeS4uhZZpYSSjjFYYDkanGUtSIvk3LGW73W48QWU/+ceVGOJkTNg0qfd2DDrvy7L
stl80p6lTG8e7NjiKJ87qQE0WzoRR07rzk5N8SiHrnpxk7T4LvW0QXoo/IX1tELGHUzN1jfW6fzR
9eoicitDHW3fL0/5ks+Xa+s7N06JSbf3stoPzCqbbpjhYy3IS4JO2m4H3zAn6rD4prFGvEIIqYG9
zZKd5qozDSjv2tFbSO/+hrSpr5tYxoEx18xyEsW4WHNrBGX55fZ9InXOZWgCWAA6ArRbr8xXko+m
APwMzEqCoi7h+C1PWln0HFQrsV6TlgxaexlTYyd4vjD7mswD7B7vNMDNe1Mw3m9zvid0LHSiEK06
87Gw9sQycEWMyL+H1jTfGny/+yI1tMhkC1gF21HvicnUwDEa/u8Yz8i25yY5TsuwT1PzzoirYUdt
G08I9xfCHOfeC1RqfCWPh1guR5d3iyqvsthO4USNBZkFJVhLNlsBjMIhVIJZkQGLUCQWaxl/Th4Q
213hF/qUYpQ6pn0v7mN9XXa5cl5Y56BjqmvGt10earnjP/d27O1NpRCgzMNEZkPhB824zuF7xOSQ
t1rQj+g8XcYYlCj4jXr1Dk5uNkNR4h/Yt9Thonkx+5904c3M8R7KqhVimWwa+JTtyMWFvi3iMVTs
s8RzMJxPGfLExDEOquu0C3K3mstea0SokBC85YxZ7oascz3UR7hBISrk8mZlWUiZ6vT2Yll064R6
pzzqZiaObsPt4mhLA24eCsNaDDsDaj/qkBQYUJ/G4Szy+osareRjHuvDV8ftlo/mqKYzOeLjqRj9
HmWntC6V0OSh7bEEYVwYTwNC1BttYYU3lAtqiQAxQKefsIG6axvprVPtKpFgztHW+ckaRb03t+O+
KMBZoyWz8IAgssR/RqKX09aXGaswBocMHm3YT5d5PRSYt5y5fd8kRE4zLAfNwbXYdqLYx/m4fB97
NTXXYsHEErOUCtdxQa7YIHWTULyjLOHJQSwZYWNikDtWRMaOT6zOLlGtuwnXWWSkYrnA3NK9oIGy
bgxu1OslY5IeFXGPYFmgrvqm52rC4iiY4+S5+pKyNt+Ti+Y+p4zyLmvb1R81QX/BNjUFfjvRnYy0
fDAOBYc/stqjmJyoNhh0QTMjnOK+xOX1Mc/NIirEOkWYW8mwtCUOrUI3T5PVkrsEqf6ZzCP8cIwS
v65aKo5lblF7FB+ylbRfTtnE5xUl9JHAUHltpmt8djsc9stkYgx1TPYFOSzIna9GPjlhJTdIPqfI
HkxjhyMRwK5tJTerK1mgsQvnbwy/7F4S9gnhoMihmorBF4dx7PlImqMnGPTcFawu+6Gd6af2jU5h
YAGNdUr2xooexClD3x3iM72KDc3U8dF2luo8Olyvusnokh54fM5GRV1vjPYM2XIkrcK2DFaOVXsg
tMO+YLOv3S+8QBoBV6W9wEDJ215S+9MEoY10Vyft74VLGlaMuvVeCSx+yk31j4idLyA+5AcWQs2h
yw0GgvSL5oU9i0PfUhR0NZjXINBZRiDGJXHKcMKxzNN9Y8bprqmHR1YnZH30fQZwb7J3KLJxidRg
gdlFjgclxyU98PWTrqQsr00vVVe1kFYX1mxI+YgX6CslImViibr0kYRIKuvSoZH2DCu9RtQ5V+tf
B9b/2wTLgRX2UycUvfVvf/vxl9dv1bf//Z+Xpakwif1yYP3xN/8YYjGpsk3DdQQ9OoMputnf4pZ0
nX+05ULyMPxxKP1thrWdV4VhAil7x4CbtJR/H2VZYmOEMyEXHsb4bZb1/3Fe5RRnbz0wYzSElEy1
tib5p1abNCAdI087XQ/V16QrmZx+/unb+BdH1a3r+6kr/MML/G5UpmazrOTMC3g5gkEeyoP/lo3X
mY8q6+ufv9Q7VeeX1+IoZANUp8n2bZifv8MuAX/VS7u09KvcRg6cS/DUhontl/m5UbT2py6fE+8L
cyavJztaGp22Ij60yUA9Mzpsk+orkz3PTWgSSRjx3UOski3wrB6+ZZ5AR3Q5KLC51oVw5HoqOz+P
FfMsCrxjaU38uLT9Pjcy+9yxHbjNwYah7s3jtu5DAwwk2lzFLWyMDsxJOOumz5KprNq0eGh9DH4E
fFs1qewRb4KHFJofDj7Yoc9Kl9nTMpfDRRm3GDF5CpXTvhozcpwuXNKvIpvp/7Wn4+3+xHMcRb6W
IO73ekORFrEN8Rh9y/Ui79mAPky4E6x6Z45J7JNvTa3FU4EKWmXd4f0X+WvM9Z/GXNzp3LH/fsz1
8q3r//acqQQwxS9RbeaPv/xt2OUym4LRAfTyHauxlYHfOB3GB4cIKs9ydF//O/H2t+IhMHRRPlwP
uislZKs4/5yDM+lytqMooPAthOC/KR6O94cztOkwaLds10URxrv83d2dLNZU0vGmwC7d4aLxakKy
gF91F+aCRLG0ejouH4nxvekiCKmSMsAVzz5b6NOxSBXi2xiO1V71vnqA7Y7sxCz958zrSwTurPXM
bPCbi2a22/2A9aIAppbaJxCxrtoP+RCvIWneE/snzy7twCps3DM+XZctq5mIYuLXvQJnlFpQxieV
lzzh3/TxEdsqDn0n/+hP07PeldCdrLhbntZ+XDHdlMs+GzUR9VY+3CVTo5/7pgaqMWP+xF+wraJX
LW7v7aXNLvkTGABYwsYDVrS7LJZ5F6VzPh2V2QKxnpYaSbApXlb1/9g7s+W4dXNtXxFTnECQh39P
ao2WZMnTCUu2bM4kSHC++v3A8qpttRP5z/muSrJKkVaTDYIfvuEduvEyBxH9QPHjHZZOp7dupNHT
jCC4baISlMjerYJslzl5ecDXAd20dFqq90kK+Nj1ZsTkNb8Gh+Fc4iL6CC0cOH/Yj9ehv9ByKvut
1drNLkGKIcF4yO/fFyqXt6DWvbsYHSNwkUxYnUOzDAapGlrrLhrwGcAgwN+7jAEYCLclYEmW0NO9
v/WbCA8TS8pNPHuM/Qt1dNDbkP5CNjWk70DEjJieLojS7yTV29YXE4C8Mll9Kgq8Z2kCgjsKg7WH
odsfo6nuH31NlrtR6HjvrZEIhUolDKFO14LnIYarNXSPfW5/RldBwLqFfUCq/CGuF/simrpHnN18
lDvs+ksHDPTCSZXcVEuY0lVARdfpxa7Mk+Re+1jU7Qin5XWYV0ic1ilM5qisUrlRVRMQ5HUAnN2K
DRp2/Bx3sXu3ELP3Ignmq2VV33sX9WOKoDXYx22Gs+WU64sZ988uD7wtipgzUiNQnUsniHdDbcV3
jtd/wgUAzGAvi3P4sHFyOfV2Od7NGEu3T8iz6y/21MI8R/jhLqiUuDT94fdFgNqaJerhSmjdBtt+
rFiySVXdNXoYX/BEHW4skA6UVvZ3v65oiExoK4Dxbc/HHIX3MvPsd4xJHL2ruiX8HCbp8LBahjk8
xuU+aOnOwJ2Bb3G0/UEAxg6autyW9TR9SXHWsHeYGmW0XaEV01rIO2ez8pT3QvYoW6NxZd+NzYpk
r53aV6rFDwVe/gLMWLm3k3A+rzr6bHcDFacX7TsJuAIwUKairU8Z2J0Bo3PP7MQNPlLxPiSx+m4D
dkOpQpZqT5Zr4/s7ojMBJVEBxAyNsnDgokPpOfd8Ap4Wnk5vdJtd0nuazmenRgqmgZ6GNWmiJ/da
RxpSVhgja0tloT5XmaXI2/tFckv6kFtDjK8HnKGuLdT1MgJGxbFjPgw2cBffS88LxuLtnbu6YXUc
YkiK23BY8svCs7EUzLSiZzPbjbjWwov30gPshy+5s29VDyJAgr1yVBB+9LtqEZt+vaxtaR0TbCrP
ihATVkgL1kHEKFNE9jIdap/UAF3p4tMs4K1XCFJchpk8+DXUShUzsALjAbmt6HJxh90naPYAaF7A
BG0bjpT3eVtR2hTM4JthUGcjwo/b0amS62lEyGc75Ov60Ja2OBd92F3P0Gs/TFDThxKFTZw4qlIr
vObwNdrPllcdcnUZLPMnJGeCXdNp93xG12Av+KvLUtjNtVN6LdWKb6Hw0Data1PiCU+eF2iDEKm6
9s4Db/JA+zgFEIEjRCoAkm8XtS5nsQXlYBuVRQFlE68/f5bTJTgamuLd+IWmFNZ345CiPi6j7uCi
MGWokDflmiw/aCgCTBqlPKQi8UuQxAqt4Fh/g8aF5opE1mGTBrWzayjAzwFWlAj/x91VVg5fOFiC
w9SX47Fe24m3FKDuCmppmujfVVn/za05bfbSl/rKr2JMFRPnfSJp03oW9LmM6m/b1WF+VkoUQOhs
HrUC1eJwwO5r2LloAVjjEZK7fW4vVLZxVKTnweTPCAWBnA16inNO7PCgFfiDAbmdy7mWGfDp8j42
7HqpE3k2qQjoO4TDHwNcEMMYgUKC8a6/RWC93NEcb8+xjK7QxUwgXtmzd9s5jVGScg2h0l+uU5Vk
NxmKANuiRJQP4fBoJ9zMuaBRHx/AR1zCAmj3cGD0s2g6qKWVmvY5FN0rHOUZpJLsnndr9BXxt+o8
EdiuRcmwH4rpK8PsYW87C1CXgeMGp7jzsNPJkYmvhzZkeDPSoaaliQJI5QJlH0ZxBx6pOnSWRqEi
vx9sbd1NaX6LqHZ4gSK5y9tY3sA1WQ8zJqscjVkiaGKgznUQK74zPryqeiPGod92VLWPfgGlaxpY
1/t2yJLgYs37ZbjG2y1p9i4nJ5ID2Qysvbe9BT0lH810ew/Ee7X3aRyp9T0oy8j6NGlIZLtMSqA0
tDuwiBuLGilNLDJL7Gtk7zgGbZ68L4pG5gh5raQyGte5m7FwOraVQCHJzdFC2thOV31fIMiJjT2s
7Tu3ca10p/Ju/ejB4vpYNfZ8ISkBEJGo9Vm7WFO/HSuJGD3YxvGC/sxE6C9r1mBM++NCB3TvVETM
EGfTpwU+Bz5EQ37BXG/wcO2QQHXXAWVXQ6dFAnovMVBHYD1MnmGnWziVTeJWL2F7mMIWpW34BvWm
qgmvReuxQAjwzIfUThL45DHs5dxg71SBokRUeUZ8H7jNzkasnTbyAMqf042uRsOI7LJTA4h66giQ
CWg7DHSdOLnsg0CtBIXkJQ3zrZZAytcCO/RFOzV42FCPA6jdhXolLSwGAC1+obhnI04IqCJ65wgr
6LdNv7bZAV0SRP/DaAW14w0QbZLWhsuaI1Q+53Z+F6Zde59HNCUh7y/ZtkG1CqJejM84qJHj6qTz
CK11Hu2NvXRSYx2/9B9LSuhdDGvjqspD44rAw/+EDrp/gEp15sEzhDS1Ym+Eh8nk8e9n8VY3kDkT
JNKQsco0oNLZqm78xViNkwFBfqlwqzj3M9/+iNyNgZHZMY6cA9zHAzTrGgB/0dsoHfX9J4L3ioqP
DjBZcL6CqoOuJDEC3/BEY1gRhQH2IusJY6Ef8gU+u3C3PTK3ausHKTrxrQ7prxUpbE+RXisxoTEE
h+dqGqQ4D9JQwd/zkDDRZTcUey3q8sxH520f8dAu4Lu3466s/eV5jsP0S0TO/egugbyM/bQOttky
yittk5rt4sRJomuU/r2tu8hPfeXpj3hOYRKTCP9QWvTi3FnY5527rB06UXnw2VM+0mIaGQQmj5I4
ULrRdUl3/ruLr8qW6aDzRDzNLrLJwsOw9XFDHvEa2GIWJuODhTwdcwhEpjYJfSzmo713jz+YtxfB
hCXeIos9Jl3RWTTTnBeg0S9XOU7IJSXTvQawjFjCNG+BsrmbplDpEwJHOFi5TeMfnAy290Y5qtu3
iLhuK8Ov9eK+RU43DQ7uaMtnKvH5SumMehlJ/vdqAuWyJZ7nMMUd6Ky1XX5KHLtMaAfmEY4IWMWg
sGxf2CpuAUyL9pJWQXDnrT0Ca7Rvz90VI1lrNawd6av9UkuH3B/7QiFiRg+yTwtCc1UfpkCJs7y0
6vPZJhdXiNo9NF3pHSy72/eqzd9lCRjPPK/Gm1xK95IgMaIVm/KySIgQGgfqa8/gYlKrVWgL5AF2
HU7VbItxaTdoFPCud35+qUAW7nGQbkmg+vJbWgRiPeIfOwFqHAK62s30HCCrEG5VGc3Xo+vO3mHq
/Obwf/X//w/uDbjUmzKd/6980sWruv/l3/inZehG/0IJhUw2lJ7tB2bg/lL20z38FwNkgHEuxf/P
+v0f2BveOB4AaJBwdL4RORbU4r+qfsGvhB3xWw9QCm3F/0qe0wNh81tLz9yO4zokaIED7o4u5EnR
T7G4VNVg+99Te1X5jxKRdc8G/elaLQYffe4uH/IyyfqDXmj+bbVehPg2x6Wqr5AxIXs8KIsAweEU
WsBR6ygmkDIBRSrrsbOxlFs4+lWwBhvCfDLibeKNrY/KVonFDJLI+aDddyBTlKSot8Ea4wA/xN2+
zIcEqLK/RBmqVytSe+GZp+H2CLKMXETdFl4po7JDPeaGig6jhmHAX7ALjmky/m8TEuYtFvaGlsJ/
aaxB5H3dUYV46DBUWcV3paeRWrHCkYYBZed7XnEdJSLikrOT1dWPNkCa+MEHncStuenQ8X1qZ0rm
x99aS7cv1/4dLfQTCfLqlsgHHCGRiBf0g6LTLg1ahujm6C55dqgIimuENJKfDjUtU5XUCjLEqSuZ
IVNqRLvCgepvVoVhbKimwBhIL4yW5IDW4kVpjxoLlTVOVjiV5cyj2PdoJawfUgbxFqnvWrTBzYrd
M39WRb4WLcNRPcDVf/tLvcaIgPJikRGKBfoJ4Ao7TXpcrxrXaTFnVlHW3+0JyYz3os6s5r4ix19v
376QER76bfG4EBkVrfFAOOBEuN7rC8FiaqMVG5hnEF9o3e1VGRc+lpY2b/jsydx/N+lG4OixBKK0
+q1yEjneF8iN/g2G87rZZr4ylgw0rJHg9ejfnQKvHJoROFrkwfOIukZwwzQvxyGnqyxO4YsEwS4o
+W9/9z8WWeAFQShhmGdLVuHku+MDY9E/kd63cmC0Dmp9URZi1mO4xkjwv30t8168XmcCl+9EIPhc
YG2mafn7A4VOUxYKSdXn2UloXX13aWakMOrUwL6jd2KWuFwCA5h9+8J/fkn2UGD+g04KQZdg+/uF
Qd/oLsoL/W0mOQMBT0sixNoKZjKr+/alnD8fIWL39IZp3bKjotMJRd40DtNbt3rWMKcreYQ3WT+W
bk+Mwh8U4op6N0drbFdXTdbVgb0XY1qsH3ItlfI2VUlAxDcTxnx0RyqGzheaE7VbXmHL3YULdZnv
V93x7Zv+48EAi8TKAIFWpLmMK9vr9QGLi1CPa9ff6qXvuAv0aYv8x+gsSL03TRVARoiRRkIZ/u3r
On8+GKOv7kKoYzgFVPnkwrFlcHedsL6SWjnuythXZIPeylClHcqVGCTqkiaTX8inJS0TJDbbrusQ
6a+s2R0fsmqdwPenIdqSXxMozBEKvYG7XIpq8XW4e/tuT3vhPh1wWrI/XxPGSSBJT14WgahuVw1d
8xWHUboYG7gf/XqL3mbHplrR6l1GTKyhwdxYXpzxNuna9zkMcAdaCJYRVo/LNzZglf8I4MLyCVns
44sAzssnO30JwABniC5iBr3xSSdRFP+sLAt2Kt1fzdOpuz7gGK49uIjYeFWxCdEWfCEu6DJDCu8w
fujnz+tiUogNzFVEO3YUth5B3l6zACc612+NxUabThlq2XQmq+/BBGrc2VA56fWW1z8Sn7DwZmt2
MGq4R0flUY3PZD04n2CuqBxKVTCX64eVgf74MHZtMN4zfyv527TOiSDG67vhmbkpKrPtpoIOghlL
7inUsDcxcgx8mQb9Mei5C0VLLTZ6yl3+MgC+zp9kwEiq4EyMc9rf9dD1OMyWFhZkv9XkwNjW5UnE
pS04iPw5mt/mauDBFWY0UZG1n9swE+Mx9sc2uy79GvnayQFOc4lc0jJc4BaP5et2DmMT+TJs1ZfL
cIS0ThEb9+bMbMPY5W1TYdvTT2iQl4AB+esLiBxWDp7f0mbMsLMhB7Kgwq7ZfnpOTBArK4yKq32r
MQynwypxQ6GUVnRe//mMVrVWt0cfW2QpNnYhjpYbIBhGnXtAcZRLzyolOC44nAY3ycuq+sBDWDlj
88sfTBPFx0VNkYgerZNG5ooeo8D8xwJ0gmVRi2z5egR6s12aCD+CH14BSEHv8zjIq3s07Brab5Dk
zXZRIqfhheJORNdql7god4E2nEF+/QCr6sT4qCV9ESKg7WPn862tsOxUW1TPc64vCIxO/D7E2Z01
WSXuSdh8BfUINQr/aJO75c7s8bsFUJ/5Enmkgvm69eKxTvYNqujcsXRHosC+WxFfQYjEjc3+ZdTi
81MSeq03XkR69PmUBpdhXoUhZ0ZGcz3pJWdX5zY9t4Ssk7nQNOTmXvwoNTYUgURV5ht9FDTxdt4a
BP5xDEKP20NYODR5WzzaIBI17pDiUzb4/IBh3SK5LSTIzRq3GDvmP4Z5GljOFSoWn1SSAvpHhqxY
tx+gxpstalLr8UGFNf/bOqgRQM7Oe2IDqeNKluHjtTjeL92ymuCRQtt6ylsaO7zSoK75UNylHZ4E
+ucD/+iV440PEhFDVgEip9LLcZxtnVfXIwNxPrDtdMf9QfsbzK6GsounnypooIkjihli7na5/QDi
JovGHSM//Bzw/SvRWz0ENq1r2nLKO/TFkvgMxtK1REh6tNV6K5ZlZvuHGr00JCpQi0FruV2mBjET
IUYDlbONL/gWnV8ve9egxwwYiFzdPOE6A1DlHBAb0pA2Mm3jYLiBEcLccDuXgNOmyyLW2H/BDdM8
m9YPET58qukz8WXqOMdT4D1g0NgHkoiCC01QDC+Y4O0JxISbfe8lKAHTq0HhCs4leTvtothFI+4Y
e/kgEqbyBWE2+LZOjBLxjnT8he8c5TB4GPl16ZymiE8gIuxIyCpo6bJ5kLwyOxGOKW4ExRKbfWkP
s2YPxV7WFskl7MaV39GFGDp8aYVHqETvmVXaVQXPg8anbTlDe6OnwCXk5kiz8JRqxzcWhVgHTXxW
xDCPRRpYfHaunSFZNKIsS8vCQ2lFt/wO5yUTlwp7rOa7qEe/BnMlf0gIT8qfARpcIiRCdBhZRd4F
x+01G2psOw8tKJ5+u4jLcEnY6WGpV248na2BS/sOgDJ1IFxyHI2LkpzyVQwlVu9DvzSHbN8PLdtx
RmMZgyEZdgvxgTGc5b+b6cSBnCJECf+o2r7mK4VN13RoRLsmxTJMzeUbeFmqEZwyTR1C1DeLMzWt
h50a+iEhfcEkzSfPOjfTDARF8GZNdm081THkRNpo7+OWEdQlchUl0X5cJskdyxxW6nhoGPPxYucQ
f9g8IWNkVvDXtgb8an63+I3Hxl2hAXLnQWMcvrfaCjm0HItd6e092WGNStuzTGzeT4vmYA8JOQaP
hyyWI9EnyAi7Ox0VXY887+oswRernsruvV3N5UPkuhF0665rs/YiqNGTANU3Duob7KfWuuySCgo9
iiXM0gDRZe2XjJi7HgqJocuzn5drd8+gsuqeJnDj07s1glu5QYYEKzTkFiZcXeFMRJjttPBiNHZR
E27YN10LNwzJPbrFzpVXcqzuAbyg79LyjGjaYtDXrsxc6pEGOzzogu4cAOZuWsoNFux08zaqs5b+
c+Q6g/8+KPvFTxg4+YXRrSzdJW5oXfH9Y/ZpnPQIQXKSlVu5ltPKQDkrV7s7xADjmsuZl2PYBH1x
Pdm2gz1DJBNvJ0jQ1ocEkm3DwRf0qHMgMhxuPL93nS3o0ggwLl5DOtpZjWu0VmmGYWYvyuQoXa8H
IGPjRhPTq7PPnMlJ3UOsGAkCj5PlSncs9oR1q4qm8h9phSJrA9pHLgrnJlrzuLH1Myp5lu5r6963
fI2Ecs2uRtcoCLpHuo0Jc0J8UmWnzhAGSNYZjocEiw0FrSzO4qzP5wPq3yG6jlHReG6KFshPIU6H
dnP9nMLtG+cdJPKl/R7lAqLGdpCqkRvX0wLsUR/XrQh3Q2EL7DzjyiqwJHWkVRRnmC+R1qbf0xCB
VTTNGgAMbrNzBPpswT7wes9K0Grny+S3v7JvewHA4NxPqI8Ct5gQg+NYUki+K/EIbVkpf6fiqYtH
8ilIcMWR9q8gG4sZRGPeA1CZ/Y/ze85r2HlwSDhW8IowL3cbmvSx4wDndUj9wEQ4aD4mw8ysJXZi
HIrLCVgHX0xN4eXaJhYpqcCDnqMHm8ScU6avReKuZ4uUfOZhEI3J/gJdmMpB5g6wUVzIxwqnsaGt
suCTQB+eW3GUJYvoLLF6eg1qaAVhkuE4mb0Zkyj3DI8asuDJJnfD4WyZFLEsDzNzaMTWFMNI9yo8
6/cjjq+rd4x8tyQlql3qbOscX3ubL0peEtJvEoKhOQGRXjZn9BR6PqkJUoU9C6RqaU7OkDYzd9ol
qeTag1xls74ffYEh07aJse2oKcyamHdJM2Xj/oGHmThZ+LLkT9zcibijOlbawcC5wywsO4vikWjj
9kMXfJ2QS2gOgZvL+ippmLHgHKXgunsXtZImZUkZz7FGQFGC3vkxWHph0AcFYhzKDechfQP0XVAI
hsNtYy5XXRPDF5Mi/Wz3BLoyp9SvE8x3GtaxaBDY6LcM1M3dO15ssZAq8fOowWMCkbMf5WCxsMYC
xNzBoC3EAI//rMTa8gptBuWtZKSyTvnEpuoDgD+FgzFaiUAtrtU439nkAfeimmPxCfoXvaeXx8iB
6TgfKP+G/iFs45lv7OW1wzMa9CjRG6ihciKACOzCjqPPY4F3e3EE8p9U07lPOoqvMPApvpWzKtN8
6rphzNJzZQMVwTMaXXRS8AmDRA7FMKBp/6miX+fM22yyO4lrS+GSpSRubLL5sYGAIo7oqegxvAXF
7TbZVRCDZOiOiG+Z98DzwNND9mCqNj6U2jevCHN40/Cq85Y/iEffJGoOni2fstYxG8yLhwxrwtaV
MAx2ycvpmo5jwqGJxgqJ6hYfNrLAwOtMvtkHZj/GZY6N5tZmBfC3XGXND/z/5q/JSjqMoMtQclw6
6P5xhqUpWkQ0VIMhMck8SvLczMvrUfRoADyUw9TwUDtN4KuuvBns35cxnKBXHWFMFzgJVi17oWQ0
RE6QH/zON3u3rN2ovq4mJwHlk5TMpNC16KvKI6llzsqzHayx4lr12vEVbDVmplmBwyjWxWNDyZfI
KOuexm7IgPjoYlDI0FFb+t6VPzl9UaOr6LLPKts1RWCuBBWb7aAIzWvkM729pfDkOfeLWJdLb3Kp
nwI8j+bxbHa9tngaU2dmUeKXzEcn9kiuoZuw49tmMxLOy/5XRRyuNf7MhzlJYJDsUVn0+CmhZsHy
3LKs+RsSuGg42zhq21svVSnlyJh2ibaOYaC84QGBLG+w4IFghHNrgTwwOTs0OLKwbkYyHPmFqDOJ
fKKYJD7EOk54an1FQ7fZzWCtImaDaCOTo0QCy1JW3UTc1Wmpec9bqepJm/qB7RQILk9rD28JPlYR
k4OjkgI/cZAHM1v/6IQOJrZLge7qt5dXrx5Lk1qVVmVUOwEyYa0AHWrUZmPUk+kfWbG3mC2JFPxU
v7P9GT45C7KailtEVs9CMg0zrzjVcqKug6DwSV6XKU/OYggfw10wy1Wfh8PslMdQu9QUHGyouSYU
gT3aTwdIRg0fE/l9R6zK29pkogb8SpyZXqrGuUggCpy3AKAIUiT8Q4Db9ER03iPRYarAl8KijNGO
oQewztOCDmbL9Jcpf7hS8fpjmLPRKZJsdv+U1jWPNAOQxq0P9cxJiPP1EPc9tCbUlK6lojnCH6LW
s94ubmECVs9jxBd8LjQmIBuodXplMpAi4vzkNahQRvvlJXJEszaJbuXATfubZfNpP5CeEbxK5I0Z
6EgBjvN1by2cmxB5pnL6Ose9qTONUmcqdpYPDA8CLe40PNK3G1WnXTVzScpTfKl9x8Uy9qTPuqi6
Du0+6L+KYDLTm5etARbQdHb/20sBDiXHBQmHW9IfNGU3TRRQZa/5mvmxiU/gtTysNWaCNbHr7Wv9
7Ab+3j8Gd0Ob2gMN4XvQ+U7blNoGxzmVhfd19qqBQmZIK5edKHo/5TVMOywLK5xWGoLGgMcLXo0Y
erRQkOGVUHfThTCTjYiS18Sel8j8a/ZRd4kpEbAK0JwJiA9O/PT27f/xVPBgAogfOQAg8EI45Y3P
HejIZJLiqUcMgvvggDJlIYcrJdTbl/pjz4HZhW8gAiZBLlzbk343aVTmokWnnqI09HCZjJcwBwW7
SvOK4HU1/XXLnY5QHB4MBGVXcE1I+D/5sb+RDLpWe2FC//4JcQkTo/qZl+12yIjs94kLMHLB5Y18
n2Ri4efvCD/b3TuiXSVeaCz/kbx+usxMTSHo06RlTIoP7ClxHvTpPE5R4n2hJ0HpiJojXaqwxjDo
b+7kp6vsCib8DGJt9AiYIJ02r1HbbkMPW5cvYA5lcd2r0pTmWU6ldgQoa7LGtx/ra6IFQxPBGCxE
3cATTPhoH70OJX0ergSTpfvS1cyJ0n3nxSbMERQXnmvcteXsIKicLGm0BcWQcjK+fQPGQ+TVBIdU
y3MjGwYwyHO++mlkQTi3dJSsv7Rw3pJ6zyxrBZvS1mmUn72kLWOXmtQ48FHxQ7r5pSluid60vKoA
oaH0fHpZnApLMtaI1v/CW9wAPqdaWPHU4EjQxdSEehd6vRVOm8wpeqK1nIQ5LIFINBg5prHNi7/x
iE7kIr0caB45UzfDLh4LWnT7kGTe7c8zRssgwprCMrmVHpHeXrZW50qqGJ215jgPVEZuA+PUHPGI
mSluS7406DWpPVGzKFyTNOXQSszx6jomWY7zCvX/jQ1shfUPk7yjM+mO82iaLHVBW/bt5f9jw0nf
hQcAmz1yoQucbu2BygKbn3X53KStR86aKCyxml209iYD+NWyfvuSJlL8HnJNqI1+zmhCsADSIA5+
n5wxKANiqMPpc5QEpsc4ZFFQXCNp5hbWja1R0I5BmaNGrw6zgx0LTdiyMnfz9m2cfnPPC3ybyIkU
Av8Tngoh1HA7J55l+rkAiFddZBUCzY9uMbndlav7m7cvdrrJcdYU0qNTFKDlDfPhZJMjwJVkqdL6
y9gq3IhFLs22yHNlMqu3L2WIZr+vL5+OvgPY50AyeUNw6CQ7SFDBLst6dB9r3SN0F9O+7BErpY1K
pZvlE6fDhoF3xT8kDRv25Sy86APFmujCn0LItGAoecz8Xk1eSR7qrL5J1LOECgWCLm9FikOOaWvN
lmkDhD28U7xIw8C0iYuK6cjDiDkkX84qBGdRklhmUoQ2sInXFATF3J4jW5ct5aHGS8L/i0v4yXqz
BhFxxeY9Rfblz4mpEEkfVcEwPw5Vbk7muGFUgfj51FA5v73ehk3zer0JYAKRBmICx6J3up9RRaSn
6vjxQ+g3P681CFqnBaJA5mgi1BOCXmbvJSAdVgGtedMl/fVTN6IZnFEg2Cyu8PE/NQONUhHp3ErH
dBSsIh+s9UrzqkL9zVRVTGeLN1Aw7ZE3pjzOcHqlLPk1+GNaZIZIVpm7vDtriJfliMMpSFFvs4qc
q4BxJx2WL62J0aEDioydSM2TzB2ylmkjRwJ/s+s7vF6pjF5GaLyR7N2cmQfnXgw+jg9cHLQJm7+c
t+Hrx4fVFF6+LubuNsI4qG/ZJ1u45RuMIci5b+XoyU95hyLdwWU8egyKUPn0+LHETvw5ulxQiY93
yo/rY+UW5QekP5C4qMOhZmgK9zuyFpjZsHLbx5j6Vd+Wsx7TbRqO7hGjjLuKUdu3Ufl46AadhWw/
s5zg3Sji5jK1M33NiZQaw6EUFr+lc+/jyhx5vIjhkIgNKDjb39E1xIdmtXqKg3IGvq6j7tbnVCoO
fml513Lpxl2vlnbPTLz8gMulf1GWLlOCXPW085piYoTXO+UXUBPicpkRxdsAEMbE1lOdfHA5n59U
iiUEeO8gpYWRaI3lXV0/TNIbPmSeh+9naONPixahUJ/hRuvn0lLd+8DXmrQoHvDRG/IDY4LFWKwz
XN7OU5RZm8Gvxouyxv5kikYaNmmefxxCoPibMB6KXT91zcOKqOuO9NNK6fZZ/tYO7Du/X+yv7tLr
Lw46E4/pIIZtOgfVZSF1tkdaMntxcPuPGdjrYM2GYKxMMBOkCr5LonCyIRraP7JFUfuZ5zXfRm5c
F3to5kjkBJ0dPL79Rr9+oV8uJgHKmWOeHO40I4lXn9Sui+rnwJYVGKHZfnBq+qubqiquR98zYqBJ
U90xIkT48u1r/7Hzf35NsDqMbAjip/XIIDTqSNBBnnH5pHD1SgUIu/JQm/zLMfHzk/73GP75LX3X
BZ8TwQT0otMicsbrxB3Byjw7iAuM5B8cF5uGgifbzWkp72u3iu8zHVsKiTgRqZ034o1whoxasJvL
HtgXYL3gXRd00UVtYdnCeYs9E33FHjk7khe3ryu1cXvHv7ONwXUF5vmqpj17N7qL+zEyLqobp3Fs
tU2K5J1XwatHEaQK6N4UzOKQDqKx1kXLM9rNPaOEoTs4ibCf7Ln3tivP7y+50AkIjyUxaQBpEOvi
cUafpgSOJfXsh8v67A9m8dPMS8+8Ji+P8zo/1WhjfvasaN4NbsLQo+2s4OijdVHv3t4CwmzmV09G
GrAmMl0upBCO8ZMEySniivFBKp+TgcEB7TQ8JeYQnstOMyXpd6MPTVFWPV4t0JUqpj1NhfvmHF2P
Khj7TSkT693qJP4RVXoaZ10cfYG5UottV1jXGUjjq8Vbzmqv8h7ogZbvGouHhkApYrfbtZ8Zu2Dg
EG+liuQ9aeOIZisuWkuQZzeeVNlZQaf4CA1IvUPDu+x3TayHr0jYD4+2cIs7qw45IILZmQ4eLlWo
/WJU/TCVEfD3tLX5AgiYI8DQJ4wAZN7mDEI4E9/7wgqvsnTxPyKOgzoNQweksN9eXLN2p2vr012A
H081K13z/v1WVA60hHnuMn5uM1/cWK2XfwD2vCD6h97njTMZwubbV3ReA1/ZVXCBDOoWPJIHBM8/
qZwh7JddxdH5PVe5f0HbDF5QPCzWJY1KNNkxAiLSi6R7VrhMf0DwvL/Kssi+s8bIO7x9L8GfW4tU
k/D5U9IucE7BgN1UCR0mdf09mRkwULc38ZemW7HmxA9HbFrsuOhwVA2iLT1crGUHn04cU+CwO/ok
UbRl4FmlGDIE8lMGScq0fmmh15ZOrzEo0EcEdeabYEgTKEEy8TeoQ7s4Xi0O0i5QH3Ax7pyw2YbV
KtSZxbIc8qK3rqPAMUKRk7SuAp0ut8s8cZzhi6EOycTpDYEjK64qxrxklF4FT7VsS+ODDJdzPzL0
/CBGSlNyEf2+R2AIll2J+0IngcuwExkXbQO6frdIddWMXEHUQWqdmSv16AYlkDikup7gVMEOzNDZ
37J+jXMOOGXqzuwgcT8i/ZF9GhAu+uFnbmb843LMZN5+On/GH3ZKBGgO6FpgJAdPTjnPZRKK5FDx
HXa2LTfRFOVfQXksTA15ZNRU8nnVxheptr4uYw7vYQlGVf3tNv7Nhg0NBJmjD01QegOv3xGQUrrS
qyy/x1WwDJiM8ECCdUhLCHIBxtfrGD20XT0csM7ETTiK589p2I2KfbI6D39Zk3/zwhqRC6MI4YK1
PEXswj2dxmYu8u+JtIP3beDoe7eENylp7F5yLg43+Ob1Fwp26zkKg851X0sOMln2820m0xBAcj2N
GCIM3g+Q863Y4JpdvP/LXf6RMkikZj1EMVww0xSVJ0s2VmhxR60/fKfr3SaPZBYCmq3r4zalcaVw
g7FgpoRhNo6YnWh+pKstMejEBGo682SjP4ioTK5sORWPmFsMTEg4BQ7IsZYsd5LLrd8y7n150P+n
s/CwKDRWnp6RWNllmiLlW/+70gqDJFOk/WedhePT9JRl/+Zf+YdpIfx/hbToQEi/cCbcf5gWFhKi
/6JBzFtDsS/4E16uXwILrvsvcguOAuCePorFIQ3PX1QLJ/wXBABBXKYcpL8eOf+NwIJ4vRuNvic2
m5EBwaKC7EPseP0C0/IosTlN3PdaK4XL31rpBYgS97ldy8p4JibdXZqV3TfM1t2HFLrdvRu1pAS+
RYVQZqHYlnrGZgj1rmmHwtK2R/PD0KrUZ3pYfE5gJUiTWGOT3eYduP+NpYQRPp+Lw0B6tVcAZ69c
i2Q9jWqUpGiQnTXu/3B3Js1tI9kW/iuO3oOBeVi8XoiiJMqSbKk8rhiURBMgQcwkAfz6/hKAbAGS
7epORxTioWrhKslJZDLz5h3OObfa3tUb5Ae9NZQ7X1P2K6GEDNbLRORKKRGCKqMwoPM03MQl0LFq
CUiO3iFrn2WbInNEaJRts/oMZlV6aVVKcr/X/c2SJHj1XtnS9Eqn3vm1ymCdeQkxw9So6mJ1yNba
iZ6E5nxNOv127du3WqEEqOOHuf5xb5T19jc+XBMj/PAzmq/AtlHSUEFrI0HhChv7zM/YkTDZKIvc
/qvODG8OlgN5P70UmucxLYbwtmkLdRLoO+89V49+FUGDCU4S26VhbwAs67z2udgIi+I5nd8O1zVa
cjf63owfuQeVz+BAcrSfuXmtYLO53luFRgjoF+GnMKTrytrPkrM9WoTvXDf7WISGdUG3sitnfdQ/
6L5OG0/vcZPa6f2zQ/K+nd1zxoho7PzMuWLSpsiRU71xVdU0KRb1J52QHlkvVNrLmPFu8VUT3/4a
7PoXCgroiJGdB5NlZHMynMUMSiGNc3bANM5yY1Nfg5tV75OtxjJ41rF8t6YCd3mMDeuvRcWfUkzq
CoCM9nat6Md3/t4GpbROy/eWu/hEKkA/94Ig/ETJ8gABMlQvguhInxMlU863B9E2L6b7VK0iSQga
WT28VWvjMbL3V8dM1y7gAVkXFRzlAkEPqEJltZ2VFqpsauL5Z1bwNUw8yodmfHxAwRv5+YLOMQm4
0jnAp+wiKzTQgb5/mCYHWuAGx/KOQ7m9cQ7o5IT5FnVQ45FuEpsMHzuz89PtpgY/Z6KAimB3uT8N
AupK8Ie9c+T5CZwCNGOdKCrvqLQi9EGCe3O98430CniEjiBglKzcMN3B+zlmNDmzLC8lRHE0CpF5
fuGVSfCWFLR6vfCr8r0baYdra5syOd3Y010n9esNyv/+hhZd5lq/g7FQvsthMl8ZANPOSCbVF6Aa
OZv0r77dHY75Z9PP03uPKO3KpMI/Vddl+ZsE6cBmkeJxyZ+JfKVmNIG30d87CBktFuuDo9z5kDxv
C48MDq27w094ggB1HeQbSeazd7K4fjjqbj3Nixw6q3ms/McNoug3ia0vLtNCTT87KV3LaKilnqdu
8qX0zO0p/MXdx13KKNtDZoW0naMLTsh3fxXDyj1Ri3UNHXZdzqpdrN+VakaDMBI33rTaK9W16S+A
hwHvOwO5owuDGm8vMysptBkth/VZoO4RFt2Uh/Im28b1bbNtkw1NpgPkmK6z1NKutCRe0CbaVb+4
yi4n+tXyz7QgS2/ofE1nWrrZ4VcbRhTc06TkPI0zOjYCJafnEjgw+9yEoO/Mtq7vvnNVsNezXx/d
AdlLLD8KWC5ulm1T66LA21/+Y6rlyrrOFndwtm3ltNAAK1ZZqvy1qT1moG10oLhprnzYVAGeulUm
XnIN/scvz10SZRUovJKV0cN0celuD8lye7AzJLTSY7KG3JQtvmZmxWQIhjSUA/fKbyKb1yZgiusV
z5l7mTpafwJRvc3pibF27kK7LmZ4/OUNYoTrsxRQeIaeDHYGwTLshS70cCPfUmhCFiVLCObWW+1o
L75x9gwMcxUvjdLRrmyAW5dg8vaLs5RmVh9CJyUJ49P+zP2Nwz3UQxKLD/8SKghxqaebw3c/7mj2
V5tH6y7eW1aEn5gvvrGbF4gM51lIkTWorzdlXr4LnUN0XuxcZqBHkU1XsuBwGe/QPTl6ejYPrWM2
j51U+QCeCir0kf6x0yzdR+8g11OC1pn/cQcY86TIj/k3cCoJX1Fg3ueLI9T7uqaZ2BZp6/d787iN
zp2Dk01pTojcgU5TvoLm4591+H4Xiqu4l9S56KJMKeIszI31WRL65dfMjurz7HhYzIPKz2Z15ETu
tIAnvCJpib3Sd6ZymOaJrs1qI4FZE2/vBXKLFkZRStfuJJmH5mHxNXI46vgE5fvm6CE4tn7MFop/
mIEt4fWiLQKTZabfQeYhQtltjAMNV1P/UU3y+oyeUYuv7LzDygx3woKIpdk4i0uaOtfXplqzfOYO
y5cEmXpSkQgDg6TTxdpM7eCLs9s8GPEunqd0nZxTD8qnWaYf6D4c6lewTvJTywnLG0JK7pJfn0Kc
RHbpD7eBYwiRDZ9BQ4WycQcHbgO2GlwUpYM7aqL0jUSuCIWTxjZDQk3Pq0VKrsRfMAG/huKCK5Ys
bb2ob2t6rm1n610+h+TtIMi3CS/TIMyPJ+hEBNspzSaDHQ1UorOCzo0cV81R7yuSDx8FYe1eP5qH
1T5wTOUUSuPOOc19Nw7OycqE1wfIHDPi6Ip9gDpSeBIa4YK2xNoiVhGh2u0v3LVS0u8vcea0j/xI
EwXN4C1zZFUUHbhiaiu3ZFmr42m+V/ePwLcxkdtIpBHS+KLU6vzc5NRCNacH8YkqvtfkGBSf83J7
YSmQ1E9LPahnnlF91hLanaGxTOlKrXywYRsOhLc22awbPUc92XWdB3IwyPCCT76MtY16UXsAGk8Q
p0jP6xTw8DVqt6Y3TfZb/xP3QPApV5A1OampdSGOGuw2n2ke5YGJgpO6vvDxWxDWNbAGJzn4rkcF
lcU75XAUDk5WxpeqW3JVQSo6zeiQg/iYvy9mRenvVKa7xeSFUAxUaEh0b6ZDOPyak8rX68XUBReL
2lmtRR/WoJbnC5Verie1tjHufahe1XSt2cn2rVIUwv3xqtt1AWZ+ViN1cb9D01WIJqAmW2HZRcfE
WrtaW0da27ERXFIpaFUDCPLjqaUZxhctrgOX/bSvbwF/g67WnE15l+FbXhRoWKP7BYPkm059BZxW
rczCPc21gD8uEFdVs/o4Mw8HtI0QEkOqJ1vQmi9T2IUBIA06Oq6z04KGy8oJTbLV08Cow2+Oc7wr
4jQMphZuK1LT4NNhUm93Nw7d0d7rO4ce2DoVlJPcq+rb5iD9v4lsu4kIWdBZowxwu19l1d0qJ8+a
P/WRED9tWjl8oEt5ERTVf/tLvx6o0yP9TawMOwIb1AuVm3dq3uVXQ4Rgjor9I3G4QTselXtAF6WG
5vnXmzBGSL39seJYE9QBAHFpbvtjwlU+8Nka/WwVfj3Bdjl//Tu/mkGr1zp//L9/QYQnlJFaBFOb
WKKIRamYjkI8rGpvEegnQj8BIG+jmz05CRHpyU3fmABrQnTyafq4Z73pi+VhizTxslgeMir/yB54
iPdRIY7iOoij5xkgXQCX/s4aDEbonQNLwJwoo/cn73FAADqC1ugOSLvaIzoA0JL5wv7O7AdJt2ez
Z4NDfSQlRUZEPIMd4NoT0ge4AeR4n6zEP7IDBjP4YQVoEt2ezbZq/d08/zem0Jw0ZWWqu+0c+aaf
HwMNaWcWCUweugLiaW3viHYCxkCoPcttBQ9hGcB6iBo0kxzaQrDGqNSCORKgy1GugkawJnsgTHNC
eUWlBEnrJ/FwxfT3gskqgE5GcfcfMoY/PQpEJySv5TaBM9Et0wZ919mDwYUIMHtiky2nDNatz9gW
AWhdd1lLGAQLq4fBI0/fHgW+6uebAKsoBGIskIrffz42q4jZltwLpsUshd178hAHZtH2JugiUQ8F
F9Y87VU8IrOIfKC0m0xNSQgToYjQTnJgDzw0vGiqapGda7fC6BxFxxYgIzmrQCEMkoGFzWsnObQK
qjURGEjDbs3viLaAuM3+wOyhGLi06eubAYdGpCQ2hS77WA8Aqfv2mvrfjaHuTsh60VPC4HLpWUG2
vossEQpP7a4Y3ZcP90ZQJ+T2Ptr8QJPIUHUe8MAKujSqNIFCIJ430lUAOadJB8omZg5bTzjYbvXB
KuARUkZXcR4FeGlkdyHIHen5qxPKoczfUl+9BlxvAiKHHkm0VGyfEa6CK2sKyBnhGIK+7RZBuJs9
i2BPyJUAjgRM0Twj3AvACyUtAk1mcXkg54AHbZ5BzOwZEzF9yqbdz9vrd0SXIttU1Dik7KLpTITW
EBSln1gEXZ3AEeTskUERT/uBI1oFfFdddhUMlztQAEkdp5nkMGj2XMJJ0kiE59/t5risowEgRvaO
JGgGt+shMPlkGAZ2wSONKtopw41unvF5CmKjSp4Iw5lAWIYKIVi4PbNoYRbZIMDL2k0wOrMIvkM+
i0Yz74ZHB3GveQZBAvlUuLPipHSOVHsnj8kgeLiysptAnQAso7Ii4ALPN4GnEUgKBr3bnZHRbQKI
6tJ3I/bQE4fAGngGjj1xgOF6MFraIzA6CwBKRZP2DPASaeKOIeyOwCBv5GAnIVODZmwXwRvfHiDB
J5st4DZwBWSeiLmd5ktzCB4RL1L4kuIZnX+kq6h9SxoCvETypMSFzPU1c4jEOzrFlFa6MzciO6gT
MMqGCqZIkTYUti4sHt4G5gQaFWULvf2kUU0f2r3st09qiKKy5pEXaJ7BbQCHlrQCSRVbJJXG5RGi
xd4Vev/3pJFBXREFWIxde8RfRIpMHyQ8CcUuozg+GwC1VfYQcBuiz0JmuAuBxLL2fAIyaA5MeOKx
dpnGtwo6jStkzwIoAgpGBkiC9iwMV8Gb4DEJr3CsKXQhJCcdKZIiB0MNEWkwfYfUEd4iEN9ueca3
CUB/Sx8FEoi60A4yu1m+MIj2BIIW3pMgZYzMIKL4I/v14w7g/Oo0BukM3mD+wK0wh4BQnjAII9wF
tuDlSieNCBL5jkkXNE/fIOI2E0QKpsGThzy2vdD19JVaBa4FIDdkzgiImmeQTHfp+ctR4Sx0YUTr
i47JRaI63r6UhIuAQQReRSK1vRVepM5Ip2AQaG/cJRjbe2hcqyBdXKQDPBKPFr5yl0Ac2AUXRwr4
Ob1ixnoiYEbIW0cD6wgPjVJ1eyIG6QMKeSSTXfLN47sccGNljwKbwPUgj0NIfDVaoNAMedQVSeZ2
eUaXOtMFilD2ciAihsEPw6LbA4O8ARGzJUiMAonXPKMzi6LSKp1F5iigIoqz9Ppe4HKA/s8NSqam
eUbnKAAa0tuXkrgcSBaTPCEg+FE3eR45NZBMh2yqbo9v/oTPsu4yOTQVsSP+GdwH9AyEC0jDMFzl
5hkd3gjyvbQpEKUUnCNV7PTmGa4CHhTWEBZ9502PbxVsRIBlDSIxA9lRHRGL9rseGESCZm5FDU43
DLXm+fve8t9wo75TXqaIDjw2ZJdglb9Gd/nZLzyxPF7+vGN4CBqHgPD3flFwX9rPblHe4r//3QO9
NiyUZz98YqU0n9P99W6CLz+691lPs3r6nxfBKltmDz5K4oLb073mzXIHY4ZGn/fL3fI5/QATzc78
8SYv5C2+xwm/Gfj1DqI/b0/698bNAiRo+i/coOWlXzjb0pZnmT9NXXyNLdZSduTpMgy+xVkU9N66
BTZLjx2HcbZ8jJ+/dQuOlB8ZoZ+HInjYF73BG4KS7OCnqxDhk2z1fOSW/yU9cqfC8ib+9mYawx28
7y97i52U/ZQzVj147H2fuDYioSQ78vkqztb9V+4Qf7Ij/1xqRvJIzh+Xfm8DdpwF2Reeh2EQxUH/
RLa4N+mho8dgObAiCM7/ge9vHh/72wKtEu5M2Rd++9I2tUgf6YEZYP+wrZ5esTF7LXBEduireI+i
xHCZWzyC7NjXyyDqWQ8Kb4IcID9uVoXL6PFppOYybzEE8kPn+fLB3+eroujt6a4yKz1+8IA6+rJP
JWxL3/JDcxfkcdHb2V1FVX7sPA/4N0mC3qK3Bbs/MXq8z4ZDi3qF9NBxVAw2t641VVbZkW9W99mw
/zoYG1G0kh/6sOzfWx3NTn7g45uL5S7J/aB/rXec3j8x/uUqy1c9S9UBXP7E4NerMnjoXWMM/idu
9JvV8c3XONs+fXmNSWmrL9LvjZSU/2a6zGJuyv7hbKt7f+YDTpfb4dmnZEBqTHb4d37QX3F0df6A
EX+3DfFI+lENYs4iuy/9xtlqPWRrN6li2YHfr6IImZLDchAm0IhZpGJlh7/z48fVm3n+4m5rc5yy
w/8V73+yEbv04Z/5gJcbseOByA7/gdVfoVDecyk61qX82GU/quyAqbLjfiyW/tPGEDalS1HKDvtp
le242Xojt8k/6ZEDIpvB9u4Sa7JDf15y79CAuX80O0qA9OCrvHjz6bWXp7pN+kp6/CB/iGkY2fPc
Ogi79NhVjDTp+uklm33SZvF+PfJrmabvQikv809PAiiv/bV+ck38xkO4Wmb//g8AAAD//w==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spPr>
    <a:solidFill>
      <a:schemeClr val="lt1"/>
    </a:solidFill>
    <a:ln w="19050" cap="flat" cmpd="sng" algn="ctr">
      <a:solidFill>
        <a:schemeClr val="accent1"/>
      </a:solidFill>
      <a:prstDash val="solid"/>
      <a:miter lim="800000"/>
    </a:ln>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C7937BAC-77DB-48DB-9140-A38594354E8A}">
          <cx:tx>
            <cx:txData>
              <cx:f>_xlchart.v5.10</cx:f>
              <cx:v>Sum of Sales</cx:v>
            </cx:txData>
          </cx:tx>
          <cx:dataId val="0"/>
          <cx:layoutPr>
            <cx:geography cultureLanguage="en-US" cultureRegion="CA" attribution="Powered by Bing">
              <cx:geoCache provider="{E9337A44-BEBE-4D9F-B70C-5C5E7DAFC167}">
                <cx:binary>7H1pb9tI0+1fCfL50sNe2MuDZ15gSK3etzhxvhCK45DNrcnmzl9/S5bl2Iw88WB8cSHg1QQZxFKL
xT7sqlOnqtv/vev+c5fcr8yHLk2y8j933Z8fw6rK//PHH+VdeJ+uyoNU3Rld6h/VwZ1O/9A/fqi7
+z++m1WrsuAPbCP6x124MtV99/F//gvfFtzrY323qpTOLup701/el3VSlX/z3s63Pqy+pyqbqLIy
6q5Cf35c6nb18cN9Vqmqv+7z+z8/vvjExw9/jL/nl2t+SMCsqv4OYyk+sDllDqfUfniRjx8SnQWP
b1uSHDjwc4bsx/fZ9tqnqxTG/86aB1tW37+b+7KEW3n4/3bUC7vhh399/HCn66xaz1UA0/bnx0+Z
qu6/f7iqVtV9+fGDKrW3+YCn18Z/unq42z9ezvb//Hf0A7j/0U+eATKerN+99Qsef5l4lZUrMO+9
MCH0QEgpbIIc+fASI0zwASUSOY4jNpg522tvMHmLRbtx+TlyhM1fl/uJTbL6tkrfcbkQfMAZo5jZ
cudyEexAUJsQbOMNdHIEze8NegWZ7cAxMMd7CcyJKsv1nzxX2wn6975sDQ62BRePy0bC5D/3ZUIe
MIdhm2K8AW/ky95o1G6AXgwegXQCfmoPPds26HzQPz54OqnTb+o9l5I4kDblAhH6EibOD2zEsGQE
vOD6Be9vXOvGvf1Ts3bjtftbRsBNvL0EztNZdn9Xqbu62k7dv19dFB043EEOIWtCAC80gg1WHxFY
IDwKR2+0ZjdMLwaP0PGu9xKdT9UqfD9YiDwgmHBgAo9ej7+EBSF0wLjAGLORu/udHbsB2YwaIfFp
P5H4y6hBZ+/p0+gBlgTDIqAb17ULDEYdCXFou4aeu7Y3GLQblaeBI2D++rqXSwSijTar7/odlwlE
GykcB4L/w8SPvReynQMHohFhZHvRTbR5iym7Mfk5cgSKd7aXoFyGkHR9WJbJKvu+naN3CSsMCyyd
x2AvR8kOh7CDhLDXq+bhNcLnrVbtxujl6BFOl8u9xMlbJeqHNtm7kjV+gB3KmESPec8o+CME3Bpx
zBFFG5i2T8jjKnqTTbsxen4/I4S8v/YSodP7b2ZVxu8YeNbkDCafcL6JKzZ+yQKkPBDI5pCU7pYM
3mLRbnR+jhxhczrdS2wm98mqXZn77fP77z0cMDQbslKGyTYvfYkNdw4oE4wS9OgCR/z5LRbtxubn
yBE2k/3EZgasQH1/x2WDxYEjHQdhMpYKQGITnFAsyIYujKLOGyzZDcnTwBEis/3Uceb32gTvGmjw
AaOQRYq1r1q/RgxakANKKeHUfnRkI2DeYNBuYJ4GjoCZ70eI+Xt56bky/eKT/7BaAK7MsYnDbQdy
yefSGsQXGwlCgUY/wfY8sRkJ+a/bsxuc0fAXt7AfVYLl91X4jukMpQegjkFA39KtEWtGiILWKQmH
fGcbyTZM7LeG7EbgcdhocSwnexnjl0miMq3K7cz8+xhP7QMEWFBIMDfP/wgPkJ4RFYw4T9r09tqP
qLzBoleAeRo5xmY/I8pZnMBKedeaDWT24JqgyLkJ5ePUX3Jwaus4z/kGO+ACz33XWyzajc3PkSNs
zo72c91k39XqXfUyeQAZpeTycdX8UrFhB6ClQfIvH7GjL6FZ/t6g3cg8DRwBszzdS2CO3rsCLYD+
UqBgnO9Uy6SA8AMBH7jAznD/e3t2w7IdN0Ll6Go/UQEvUt/F/faZ/fdhhoCrwpxgyBdf8i/hwEIB
sMDLbQAZLZSjN5jyCiRPI8eg3O4lKMe6VuU7ezH7QIK6YgsHkpEXrBhBIweC2ot49G8jVN5ky25Y
ng0d4XK8HwnLC6uhrelkpbJ3FF2oc0BAr6TOMw/1HBomDzBiiELz084F81tzdsPyOOzFzcG97afc
crIy/fuK/QSqMGsH5ozkFs4OuI2gdCYf0Rhl9W+x5DVAtvcwxmQ/U5eTVVmu7sK6vK+q98xf8AGo
9yCr8Ee9C730ZFCFYTak/kSAHvOcHL/ZntfgeXE7Y4z21JWpu1AFq2w7U/8+7kO6LwAbCd0yG2/1
a/gH4IBHr9n0+jUq9Z+8waJXAHoaOcZmuZfh/0RBa0ypq9U7gsMg1EgELZmPkuRo7Uh6gCTkl9AX
sL3oJul/ky2vwfJ0G2Nc9jODWbfP6dqo7Qz9+zUDsYYwDi2yIEo+vMYlMZD4OYd6/7by/Mua+b1F
r4GzHTnGZj8L/yc6q9417afQ4QdtZEiCjP/wGvFmZEM1mUJZhq17A1+Em9+b8gom24FjSK730o2d
3jer9yyErbvIHEbBje2O/wgx0JMdsi6WPSAGPu45Lr+3Zzcs23EjVE5v9hSV9sNileZlqN6zgEzJ
ARMOQ3LbeTlaLusWGSj8Y1DRNstpFGdO799o1msYvRg+hmqxt1Ad3pvyvt8+yP8+4qyLAARAcMju
iMOhJgPN6bBVaEPSxo3Na5x+b9PrIG3HjhE63EuEzu+zrOyTZvWujUyAkZAMks21YLN+jdcSPxBE
iLXwuQEJmPZzR/dWq3aj9HL0CKfz/cx21k/tyX2n7t6xvAk7oCiGbiZEH9uZRighmx0gqNlIW/wS
iN5izW50nt/JCJvTk71cQ597DZsHg+0j/A4uDkMbrWSYvbI1DXrMDoAiUAr1ms362V57k/K8waDd
2DwNHAHz+XYvgVk/arfaxNvZeR9kiMR0vfdsp2NzDmDrEzRubFvTR+nOWyzaDc3PkSNsTvcUG22q
8IO3Mhq6BFbvhxCBOjSBlgyJRpkoh+YAqB0Ixh693RiaNxv0CkCj8WOYvP1cQg93NVnF7yvmcOgv
YwTiCnkkaS+FUGAN0K253uOxJXHbB2Tj4E7faNXfIbW9pzFO+6lYn5n7QL+nFkoOJKwVaKZ5LHXK
EULYhhAkECIjavB7Q3aDsh03guPsci+XzVmo3pGoAZ2msBEd9M/HRoERUROwKdCGvFW8slx+Z80r
iDzcwxiP/UxEr3T9/ybawDKxoZ6G0e5ER6wTIeiihf2BG0c3Cjpvt2s3RuPxI7Su9jPo3NybFJTE
rc9/B9pG4fwNB8N/o5XDoREaeLZkkOU8vEa7At5gyW5gngaOELnZTyV085xtQ+YmVX8XWCgBqgy6
2mb2R23oaxqAiQ16KaPbh2FDAN5qz25wXo4eIXS1nwTgGoQcOP3l/h27O4BKCwobBGzYGPjwGjFq
OIaDUAI71l5RRN9k0m6Eng0dwXO9n5W36/vuXQ+vQcCPiaAQWDbQAAt73ngDOwUI5KggsD1u8BgJ
bL815zVYHu5iDMmXveRoNwo21byr7LluHIT+Gnsd8h9e42gjDhhAIuh2e/Q42rzBot3A/LyXETY3
f+0lNp9XUN3JgupdUxpIOiFfcbh4Jdo8pDSwL2pbyx5lNm+zaTc+z8eOEPq8pwjdl9WHn4/de1EC
6CeAg58AI1hHD68RJQBCzUCyBk36J+F+Xjn4/FazXsHp5fAxVPtZMP2syjudleo95QEosgFjdggc
0bV5vYw/sBMHGqihji137+x8k0mvQPTzbsbwLP//+LrXj717OhNwsqpW04fDBJ+dfPf37z7cPRxv
OBr6WCfbSb43C2H5/c+PwJrXezqfDilcf8njyEcFbVe1+tnI+1VZ/fnR4uvlBlU8Rm22PnGohfWx
/jEG8YevO66FgFNxpA1pbbbW5OCoQ2gJhoMMYccCJ+sKxVofKtfZ98MpiLDFBD5OoOYEYgVUBbc3
ea6THvSrpxl5/PeHrE7PtcqqEkZ//JBvPrU204GNwxy+iAEHgp5w2LwCDCe/W11C1IAPo/9DLdYF
heDDIs6c0CMD813MAljBT5Oy4yJwi79eRAow24H7ZBIY8POLVLqxctjtPyzqGBdux8thEvKGe3lM
q+nfXwoEtV8uBSqP4MCnYesnGV1Kp35XRAEZFl2jKlclKj7CmPgu0nnqJnCU5CJFxpp3g0NdKXr9
m8v/Mp3rI6UolGRBqgDQ1ltPn98pTgbhtAwXiyhrr3HKPwtVQqb0d5O5/ooXiK0v4UgMG5EANzjd
7+UljLH62vZRsXBQe9055KaUSHs1Rty1h+L+7y/20DM7vhzwLAEHasCJMxQCxsvLkaCgrJNluaAt
KQ6DOEW5p6WVHsaOnx4mDf1E/bZIXRoUle06REepWyRyMG4am9RMSu0rl+MASTeMRLysWy5Tr9GN
LLwuSQLtlqWMMhcXKG/dNJSuiSRe4igl33DUzoOmrH5kVFjKNZWNb/pS5p7VyzqdxFZGTsOilhMS
xmRS231300e+OVYsaAOXYG7CCS1kes2cJPiseq5dmRpy4QfaOXOqLL5kjhW5DTWpWwdVcFo3GXKD
VPoTLerCdWynmDX1MCxjEZzUkdXMSJr+oDy51IresUFcVEanXktFepjb3degoS1cImJTy4HvTEk0
TOJ8KOZx4SjPZGjilFF7b0JZLHkUnuU9syZKajOlOK2nrW7ZadeR2JMW8w9xQG64hfzDKFSVV5Q8
d1XT3BNmyesOItWkR1F0OsgiuK4YTbxaxJ4tm2DCdeC7Xes3i0El/jSyu/AkKx2vDn3X9kXfHjmB
zeJpa6yq94K2D+SyElHdzZTm8rrgjZiEwkEeFoof53YU2UdZjnw0yzpj2CeacetzGDfmLNMIvkd0
Hb7WKG6OEqPqBezEKl1lTJUCqk545KeFOdGJ7UxxVsSztJXwiKRFdF5o3XtRm6Fp09d41qjEvqE6
FpO+KTrPChWub2tlFyjw7B4dWwMPrlVYDNNMaeT6LKWTsGBl7LYKyeVgGf/Y90NzkQ+ZOU9NeezL
ntwWg6iuaU3iRWGF6AR1hC3SDJ6FYmBqVldZN89SchvGxundWNXBLOKkW9BSyQubBdHcIrk5GQJL
n9dJP8Fl3Z8Enc4LT+aJPTNtVNxq5gSBq1geuKhz1NxIWh8pv41dfwjZueLlzPeJTl2/4siVKPga
1XG4hGGfuyY4pKlfTLq8vcj7+FOEysC1msia0zRrjqqSxa4Km9Jt6qC9sPwWzTFR9gLZebLo04ou
nbwsjnpt+4lrB44+S3uIG/BEYyZcyw/sC+IX/aq0tO0lsGiOmyCyjqqA4TnpZDhhieVkkyjN4lns
F3xS2AVcLYiJhvViWcTTuPNnfh72h50l/FsRV5nni0DOA99vj7ooijyu69Zj0grnZWP7sPZTy8XU
Dlzq152XOrF0CUvawwGH6LiDosnMj5i80VpHXhrDocKMhyvik88SDf00qCr7UnW9vcAN+coBV0sk
wVWsbeoiDjNN1HBYUV17jR8bd6BWNfHbJp4UAoUeG6ITqyzyi6jwk0lWDN9VIErhhnbcu8IPmqVv
BfUUWfZF19ezqtPBIrLqyNUyb+dDDF8b+Kz4ZJDFU3BPrTXJC6NnNdZkVTZJ7OowZ9OymxV5QK4d
J5dehmKTLTPelOe1lZMV+G2xVGlL5jYKE69rQjwNwxoQcmg+nPpJXGGX+Hn/SSORHINDGpaok62b
Y+fW6LZ0sRSW2wpfe0nu40lph8eByOYhBAA3beymcoMg9d0kRdlpmYpl0uBPcRraLvZR5gXCHFIj
rMkwWP7Ejy1xEvjxvd/JyBuKcsprTFe1TfNvUU2as5yWqXSdBNYeuAR2pvqoO5YMJUuWYrMgQsUT
3Q7tF921xIWWQriyLaO+9xIGC8i1si76ISMr+Yzawr72+UAvyBCxCUkk8lCSRqWrnYTMeRJWU5bB
84U61n1P0946i4ssgWnOvNjw6MYJnWzRS6UTrzBJ7SHaUS+i4D0SUSTzeuD0OCGqLVySD81ZWgpr
sd6W6xUFv4Njh4LKbSTgXvhOtBSR4NdJ2aF55qh0ajDtPd70aoFjiqeIyXBRK62PdFc7C6dynDOm
ULwIrSD4KpxpGqh+nvQhTH8Tdp8QeK4JplLMYJKSayIC5Dk2yhPXqmJ8RQs2ZW2afq76mH7tGhae
MsOGz2VGJjpWrXKj3JjTGuXVLE4jePJ6Hi1onBg3YfCQQfD8kcUldv3CxDMW+OUS4mO7bCICPqPo
NGdHFUp7nExwUtYbXvFIq8+fU8M7nfdGBeHjCd9P//yfa53Cn4cTqH/+cH1A+M9/wfaMzcnif/sp
OKFkzZDL8YfW1jx918+zrtfE+ung6xFV35xFvqW4/+TNt5F84N7AaZ4Y2C8c/+fBRD8Tg82YLbt3
DkBcp1CHpxwxLhlw0i3Ddw5AJ2EOcF7YvvfA/R8JPjQxw/l9kKJLAsI9HJ8NRPWR4EPyTkFicWzG
HDjT5x8SfOi8HRFGuW6kQXDUM5zZtE4yRoQxjpowQsASFj3rwy9VVGX5hOWkrd1uSLXXcZNWs7zo
zxONh9ZLwsaD8wfApfl2PosalUXuQAb0xVd1GrpZFjNPSbu97yogLwK+3BM+iYFcV+eZsCzX1MlX
ahkxIbXKZ1kgy3lP7GBqOsnA/1KuFn7qOFdR1WbHXVcNp0nkVK0rantY8KL0qedHqTmEc97jSa19
8C7gNdwqNLDkJTNHXWEil6UEll3nRPMWjANfali+5IPyl9oy1WUmA3poSvU14oX1RSWpdR0UGXNp
0WXzWuJgmgc5cXNR5mdDV4pJ2pUXjQi+O1YMN+nDnaIQX1DcxzMp43DSO8RyoyCr5nYQ/8gNeCDw
gJWeZPZQTZ1cDTNcVPmsGODqYYMvGOlsV/HqpNIFcWuMLxQS135TnyBfZm7YZVdtMUAwbPPITeKs
cbFo13+lx7pPj6nIv/hphb0BVd1h3AdfJfOXrNCNmxByEffx18JpIpdrfdVF1nAbJ5k9yUkYTmKR
1zNgw42nVObBI3jdEX/q84i5sc/WJhQuc+CrwaeARx64fUZiy5pVTayvglImN7qv6Q0QpWxOsiT3
isAnM4ZE52ZVVUAcTX+UQ34O5yAOC59aEIn7YqUpMte5rBoIDz4mHsmTaStwfp60zsIXg3CFUxVn
fROaLzQW16xUeq47o+ao7INj5sd8OkBD0kIWTExNIj4lQ24VLiXtp4D6a5KkS+7xoEwvsPTrO8su
TObxwiYXFU7IaaqKEE1aHHYCAjSwxCTMroiFuikxGWQCEL0vy6SSs1L42YSQkHk+rBw3Uo2ahInV
eE3aFXJuCpLHyyBHkAqoXrsRpJtuJRqmTzHq6qMgsKp6BtzZ+cRpq45oyuyvFG58UvaV8lIVYTVx
YC71DAnjG5cAkTlq+8KpljqyHddxoqr/YWXOYM2F0dr/0UveniTYkNANMhpPE66IcVESeHkaoasH
9/W/jv53ag6CssLfefrxvq4HIWcz6NHVgyAHLfMSTptYH84OMsejn5fg57mEY8BBd/ip4TyoPojZ
GI5qBS/+3MUzOGYP0moOjnndGizoP9FwoP3upYsHlYpjCDDQSgRCEuy8GKk4BrGoqIsgPBwcuytc
SKsZ8EMa+bh3c0abWztI+anlOPpS5X12OrTScguR2sjLZB1NEVc2+OMYqLfBXXwWiiqKXWaB65fc
zDupyGGV1QiIp8qLiSM6QVztSxq6ftzyWR9CmtckrT62AwlChMbJcR6a+JxrIuapLcO5z30+B65D
Ky9IgZKWdczmgwrNMobq9kld9j5w1TK0PFL3FagH4DuO+gSzzwp4d+3xFEcQq/zAI2HdzCMLV4sm
0/6lLigk3cpqu2Vtf4vjQa94nIiTIYZ0wjWdqKbwgWDaNqyD/KZjZ63fiWBN/hLbC31tL1Hv00Vs
sHXXalP84LmSZyTKxFL7KXSMddgvvDDN0bkK83peEWIuaUnbwyiGyO72cdSnHonwfWRDhhU50eDm
SU4K1+oDdhrYWXBU5oN1l7HAVC7KNT61hiJb9qr40siuuIxazOZxKJpPYV5VV1JWHYhV1mC+UZ8H
X4wVx9KrHdq7DPLR2h0yObi1yJaJHXPlYluZZejImHvQCmhWRd+1tYdp+xmaNoC61lnyLVFVtZCD
qmaIKnU32HVyrGxzZg2BcxibKj80/jAc5X7SeJkD6SrvRIknhqk+dG3Izg2AGsRfpJJF6MIs1fBt
qVXOcEmSox5x3wMlhMGNQobhlsivj5FyrEXk2OG8gzzsWmc0/BxXKoy9NssJdvtO62nKnAhNLN+x
czfEJAbhAB7AZWFofVJTOZRerW1gFz1q/Fk4gAqUBL1dem2ZhZNkIChwHdm1P8Dp1sbLIWQpN0vK
YZ5HYXaumNNByO/5cWD0MHGGvnaxEelJXlnRMbYI6r04banlatrz3nV0HtxA8oKZK+uAfiu6luZu
nDsMEhfIu3Rup4shHwI+aTgNQCXK0OmQOvIi8PvQa4U1zcO08cK+mTDjnKpENncZJ/HSNmXhtZFl
hZMGBIQ5zcLuaBgqVs4iWWWfpI78L1bKAuvQL3ARTWXG0feitcsa4m1bXzZDq33QSWJ0W8nEhwwv
K+oLVGfFV9PbEMvzFq1iQwyEsb7qL8uWJ2JBSQyppBFSLxTuS9CmSEdBhAhD5dY+IjekscOjwg7p
t5oVduYiCg+tx82QLPIgE0CfbH4SOxDBlp2M5fUAcc3y+oj7IPmFSZNM8qDUMxFm6coJQvnJKPrN
sts1xTTkBNWsv3dy0xfwTCCdTX2IvV+ioC6Rl5io4gBWZm4rTk3mQjaULyHhrSap1dSpC+mYPA5x
V03yylygEgrGbqFgPRvQ5bxeGDoVST54KebMHZq6nHQ0VxMayno6tFVxGGvEDx0bWMNAQHyEeaDR
XNc1uDVDeu5ZMrfnTULVJW4sZ66VHXcTS1Y+nVJu7Fsch3I6UPCoDbbz3pMZBPc5r/JkGfSkOI1B
3EhcqUl1aYSiMLE8jT7HKip6t0AVacGj+fXSD7pMeMJq868N73OzoJYoF4UtQaVz7L48o6Wx7rTD
UwOzFDXnfdHDYxDIQLoR1IeMKyltZpYIi6+s7dv7Ignb255m6ISUyk+nVVuK3iVOb3xP+qQ4C3vp
xxMgX+kEWWVzWPNK2h4IRldBXOYTEcv2yDADZCWJiwnL+CHN+2rSZFlyIcMymTQBEOkoBrepES3m
nZ1eB5lTz0vT+q6CsxUbtzTKcNeK+8wD7sOmhd0N3wfSdOm0QayYaFKnU1sDFXYTW0RnnY2Spj6i
ScGyyqOmzdXnwQoSSPY5zWL7i+hjFmM3NARV1Ze67svozO980JFkxM5Q1PqzASXmkqWJfQkHPAfn
4Ba7ORfxsGyC9sahWXZZSCEua1T62LVV5N+0hmVfCGQjtZvxrD0M+yC+ERnD4KRaWFZC5dm5XXfp
OXSNFrMySB2vUjE9lUFaeroZ8DRyDGgKCEKe16W9Oq2xrGdQMymiCSnT9DSSNpjLYmuGSkie3DKx
cljqsP/BRaZkxwUC84euwieOk/mDa4bKv6LCsGWk4vY6qC0BnLrxw3syWP1ZBtpUOq+sQh/3du+f
Sp3nVwM848sAbvwuV8WwbHvjzLuqqGedXwxfYxp1GmQda1gEKOlnEe2x26GqnhaVX0/jygF/VCs0
HOFq4MtQhdpLW9Bfk9q4ToHJma+TkoKTjf3LdoAUikX4xIAupr1soBzWWq3Pg4Gr+Xo+r43u0LGM
BrMAd8HnUWFAxImbhkwxbp0LUP/D735F1UJ1VgsJYdHlcB276g/7gfcXODbtXPZSLhtUlzfG1+l5
g5xmAesJMsSs1sCZcygTAERBo9yh7+1JFWVh69VEFhctsVPllhGR3roSMw0dUEOjIqFndZz6J5BE
dMsSAqMCMa09zaS4s7WSd6gkWLtO6RRfVJ2EX+3Wj5eltvJ5RkJLgLYOrgYevxCCNE2I40FRls9U
E8XnvtTt15zzdhJXiN1ircQZ7jNYeeHaabYywWo+tK0zTI3BWF9lvfyicBaAxw5FmB8VZVEjz84E
DiHLaOWtsvz4Cnadl8U5gzS1XMBejMJyB8ZixwPOX9jHmFUK4phEmV24fRWq3IPADzMPaXp/ZYpg
stZR+xkkMnyWw0ZCL8wy5nsRqMSQEevoqDJJmS7qygq/ODlxFKiSsMS9Hsegppl2MAFkhKwDHfwE
oa5rqrkOYmXXh/DIYhMf8iZjVrkq/OEWuG/3OQbx+C5qOnwjq5pfoyLID4tCXRcZ76cpKdIlpO+5
x+smBUG4u2TJcAsO8AdV4Sqq2C2v2/ob0SUwCGqcwC2d+pZLK1rAVtTkvECQMNLUOgZwsCsMJGFZ
XBU/yOA0mVvlRQxCfwFSpKtqlSyM7qsL4rRx79U1DQs3NzIIrgWrzTQd8HARDsB33Eq3DmjR/5tC
vf5L+n7qXtAtAurS61rZX9vf/DUess2f1r8tTsDZo5D3bMrhTymUANWLw+HWHM4gA+cNv0bhKZGC
DkpYaaBTwBl+cE4WHC3zUyuD1lbYRwY9FLAhCc78keifJFLj6i18Cxy+CVbYeJ2wrU14Xr2NUI5p
Sai1gKoHjVwV9VCylrS8fjYnj0Lr85o7pIQvSqrry4DuB0ohnLSyPnHt5WUGVJq+GRprUQ4UXcc6
7UEqs8VZ2jZWunlSN79FcMe1xtViuJaEdi04HZxIvj5i7OW1AIuolA3xFz3S8sxmpjlhDiKHdLC7
85ylKvzNBaHI/cvtQWMRA/0STpGFJqNxxbiLwcMiqNksFPCRAMRsXR1rU0OlV1updsBnt/LGhj0z
eGbXQUMmTpJE/ZzpFmfzwglqz2nWddS6yxTQeGUWUndA/Htp7G9Zp8xxIUs5L4AgzcGHqXnKegxq
ZZcd9galF0mcyHkCIuAnVLHsUDYmn1l+qk59kGdOaRBBsYsEWTjvCztdqqDsIUyuRSWLDvcyUsNN
GFNzw/PgxK57NQUinXk1lPoWAyQoJ9CWyIQXRqS+gFJg+gO0UX02kDb6BHlY5GZQhZs5RZh5SEEm
UOusXdja15NiKPBcNLaGeNi3UxR2uZtUpDziqNKnJhetWyUxWdlJYC2gHlBMBmO1i6JPOFTROukz
oJBY35UiTY/ZkHYXUg9h7dpFK4I1tZ3ZJTa3KrZkG0+60PCycHnfBm15CwedOX15HGZ5NOMZl5nX
+vCce3aoIe+ySZp9qw3Pb6M6EJ8jGeNLGUDS7kH6Ib9HoJFGLpKGZ26Kex27VqS6mWkElPdA3Qi/
xWEiHE9lNDmzk0bkHqOBPl57+6O+ztob0Q+JF/vKTDAIdYc0GoLSpSpyzhRBl2GnbM/vov4yLCSU
1ZBtblOum5nu7GoGupvluJ1m6XeTpuE8zMK73kT5JCDCOQqkqHMXDU6YTkuYnDDzk5MiSYfP0HJt
XUA2OBzbgy9KF2pA8RIKT7Y1AYLu266lrSvKlLP0qU0XTZuVU/J/2fu27jh1bOtfpDMAXYBXqCrf
ncSOfRK/aNhJGoHERUIg4NefiZ399Y73d5LR76cfdnXKVSV0W1prrjmX1lpfR4hOvlej8C86Xhtz
3KpNdEfi6/wSQzAelBTfrDdliIO77Uw0g9Bivkd0CYXQ7EoSvxRaVw/5SGos0sGckSFTxUbapRyX
0CGbyiK46bUo0sFfNcQxWiy+WkukDJtnFAmS+HD6ROVED6oX63FJhb2TwSTXQo0f+RJCXKAoPcPS
xu5ZeDLf0D2d1cTzj6VNyYkjr3+jk257QW5zLTGz/GVYtP5Q511y0Jv3dwAjSdn57M7avD5OfPtC
Jkdvkw15ymTdxluSbtsx5CLcd4CISvA35tPask9daP87pbJPzmsNvJoVvprVCmyjhu8+5TiqD9Aq
sNYUazbAy97GZj7oqtX8KJJp1eWKAGC7zoJZlwuTRxWwE1XZKCokIdX2qMfA5qpYkgnOHwait4dp
ncfmM3NNVnlTxM2SzeFzCo/omMdjWh34CqiphENVA1u1EWJ3n3XdWZg3kX5ZCKuyU7rqhF+0WRij
Q23Imp3GZqwtA9nDi1Olw1bdzZrjk3So5+pWWDcB5mhdFz5WglSAuwZhR3WVSzL3cD5l4F+TQU3I
RESdJApciiVPHpspEH6yCwhc39NFYaKUV54Avx+qyd3DPe1aewa3T38lfND3+dyCLBB1MMN9m/Lz
OfLmMZUrcaWkiVyLMAl6yZe5j4qwzcjZcKLyMw4M6jIAlrqG28bPk5ZEabHotV4P7ZbHnxPVVwhw
7P52KoW8X9cpfBNJJ7Oii7vhxDSlF71Z0O7EuvWgJ8MuhjHqLusl5EffTltXtlZKbPYs9FfA2IBf
gLMVn2Ix9gfwPDokPXJfdmOEvABZVYsZkPnT4vD/rCfd/TZGsil4R6bhMM+h/bRQNvwAzyi7xoPU
1UknrL8a1rzdDpOojDq6NfQXWWTyD4bX4tm0Fs9HzRyf5Ji2n0jQqS511uLZiBjwN058+68kc+aR
Rn75aHQjtkOGrNZ91cJfRlK5B2i59FpM2Lfm/zKmb37bG5D+7e/3G/8lHHrFxBkcp//dCXx3AcK/
XcFk/95PT1CI/wK1keIyZ6RBX5Ojf3mCqO34F/+fctDO/uYIongQxcVnqIOGSts7/P4zYxqjVCcU
NBAHxrhYKMfVTv+JF0h/TZjuLcIDhAcDghjU07jg41efycQNmFpB8x9ZLP2UH5OBDcSU0TDDN+B8
GvQz8pt8PHV2HVd28MnCFfhKvYxeqs6xjuyMGZ1e5oqv00HnpLPnoA6Y8cbwdiBr0euFDy9ce8Tt
ByKEaWhZpSmLf6Qw2NOdUThTnrOMD/IbRWAFFFnUFvnKNq5HPAobQC/7oOIIKdRDZbjTQ7HHOe11
nK4gxB2rto3Xq6SlXfMvAEA9vvO3Kf3/+JVwuf/mw0JVHgG/gHPJ8v2iLdxT++sYpXFbT0qo7IcM
fdfYc98yw84Nm0eXnm9j5etQbvWA279MJOtEnn7f/J47+bV9lMPbi0tTZE+QCH5PKd0amo0iEvX3
JtZU16XvKUf2LM8TYpuTWwKg9oNTvkKKgjCyAeUJjK5jAj7JJgLSGUJ1YI71SM66+BZXvln87fcP
+avvzYD9w+9G6n8X56HYZbr34W/c2kXVJAGaRb4L4uYoOQBAqVJ7MhnzNCo654V40jySHozs/7fd
/jw3e7vgI4BYzHGzMxJC79odprVPe0Kz7zhbzSiKGUSx8YtiEoBEERpEzx86iQvlAXaoHndx/iEC
+JWCu3c7heOPi3FyBpoZ9tCv3a74XBMwDul3pO1TS0seIsGfsZEI8p9bnZrbmsQ9sEtt1+lej1G0
qQJCFoNB+f1A/PNJcMGywGUKqGm964vfMR9UCpvfrJH7zkTAljutsdhiDfcoTCM71plk4slNGAKg
0wJVy556JM1dfpxruMXhD7Pya1iEYeEJjjak6PbUISS072bFizpqVt3JbzLfOu7Oeju0cj0iMhnz
9Qxo9oIl8vv+x+8sGdrEtcXYJdioFITx7N0AVPnW8By5jhcwttKWnC9e7RuiXXqF6+un0LCNlXU7
rslQwH2hGAhgaWq6bwfRrGVHYtfd562CH3SwvHfJHRKA3fjy+8fc7em/Gc2It1HIj8HJ5jHu7MVu
eWdLpiAzF9lteVmcd1gE0aQjzE8EqhknxeLoTO6HRNt90/jQ7y813Kk/zM8/Bgt1A1PIAXGBQ8ZA
ynn/GJlNRr+Oon/pDCew4Q2s1xaKeQVwya+ohL/2PMKL088tQkhYVDe0LubnGQExWBdWwdruln9V
+BYCDzNfsUUP4Af/frji98saKnhUC00AiiX77UbvOfsLRf4s7zb6ApRbkPbY+HEw00e7eYDZZbCr
xcOBugg04divtu1XIP7bSu7DMMiLMXemqcp226L1qlW287LoQBuSHinGiBjg63m1tSUAhQUmMSHN
GneX0ZYb/KoGp9XaP2zTeOeQ/30BAPBBobNcRNCVCVxy9s5iYGV2du7m4SnlPW94OYCPjqUo5ZTn
roy3lMC0y/XNepqJ4W/TqzkBJxnxJ6jOngp7mgIoN3/aQ+y9FUdhT4gROVCUBKU8/rEsNPCMVqp+
eBocdpE90lFn7CaJFV2vKFJ5GI5czmZ7bNWyrmkxKRcsUN4oCeKuspsk565FyPvoyDSK26wWu4Ow
sLkFTKEnvk9PP9IcS2idUz7fDa7R2+NmhAZ9ODJmP7RqjD4mqO9yhTcp2H3bY9aCPCWR9mlWvIxb
VPnsMPCRjieRTvvc6aWq4WDY1+bzrCIrWFb90uAnejgPePKadLtv4Afe6udlFJ0dTgBM4vme0X7z
185pEFiMaV0C/76S7XJeMRyuX7usk+wRNNQYiyzNKvgZs+16uCi/X+zvrSZGHxlGwIHA5QQUFe+W
BpVrh9BzME9b3I5ujwujdBiL0De9uaCTDTAUv2/xvTVKUtiiJH6l7OHsft/i6KJRhZaGr3Sb9sUY
Jrabv2RMNQ5vMVsunmRDNyzCkEx+rG5eWYHuD7t8d2d/2RQ0RU2FFGcFBxzJ4CX/eowikzZZkov2
sWVd6ymA7ImTH71VFtZI6RGseSfTvv44j1kFizMo3lfHKvPJ3BeQ/QQzFz6p7JWRmbhfKBhVKxIq
sZjvfEaiurR8W/orLKJIFU3EJOIl5F/ifbOrCOuwnxW8iwvZaL/v/Bng4gdc3Z0OSDUi0bzMZ78f
+Pd2LUPF9mi/+nvnywjInt6dVlpI1QXIHB7mqYvgxHLkUuDEzsiKhQKQMmPnKg4Llu2ic4qXyr96
togF9yVNJ/Ao5D0YHvuSTmy9te68HhK6m0iLaDQ+WTMPIzI1fNXYdTK0u08dr4goH10aI1n2h9Wb
vLNsGTygDMcmrBpmcOf6/DqJlnbt1jdd8pB5RbG3PFiHeABP6LRv3dd9jEpoK55NqmXf4rCVu0lx
AzjAz9ArwI2HomB/q7ca97SavEnZeR3MPg4AEntxK+2CT9WK7l1cqxacAk1SR09D5mY6livOC3T3
97OFmOqX9YmuoQAvSrZgq0QckP67rvlFx6mZ+vWBVvNuqbyzWFqb2er+m48ywE9IWvV2e0yTbj8f
W9LHmJAF6dtqPW6tiH11yimZwgO8VIfhCGlDsfrovMGadDXJscRYMMNu3SaYTVAYhgCz5uGRoMHa
SyCeJWKsGEPRVgxD4X2qiC+5mRpsCZUnDf71Nj67Kdyvuf2dp/1uj2ZwF+BdpQn0Zrhs+B+ubhw2
JlZhyecZgCWsw5t7m6hsmXWJyFJV3Z/MwrvjaG+SgeGVRDiWQLB8H3hFTQ+vdVjSz+MUY4X4FXcv
AGfcoAA6Z83Aen6UgfTLWAhDVwy4mWUHlwVGD6MElMr4j6kABbI5IUWbwRhgQ853DnURcAK0BBvf
Q1wkbn9OW2VDh6FcTAbSDtC8aJ+OSi/7RAAHjvGSr00+30U9+Jn1GdcaZ5MWfo9Tfz/a7B2VGdc8
if0QgJHAnYHwgt5HNnAHR1JFy/pZqVUYWfhJ06GUAUDTrUg25gDlKxCBsyJPwBpQhXO2tpeRmejC
iwHeDrlyoJ+xGxB8U1ra0C/Vtwi6o/MgJyYOOu168501ZnN3LTBn9xzAOQgf2ByD3nDImi7n4MPC
fxxBAQ08m2+dVXLpC9FGbXxNIxfnh65zUD00i5+cLPols1tTqG52bCmrBXlyXcybC6spFsIb1pzy
JJ7YvTB+ZVA6LTGAc+R9g4ol/DdZ+QuvUnhmZbqZsG0Ia7EUhwvgfXIqkHBtxGnO0wqJlJYs2+cg
+qR+nJip5IEyn8Tlivi0B3ms8mN+yOsk6LKCIu48Tag/2D4K2xUoyVF0FgeQnk8VGTMVHQdkptjD
yudKE/CTomX5vPiFemhrfEfucGKk03fuhHAPWzpXXV8MfR+r8VO+bEafyRroxmnroY2DjEj3FKlv
8IpGm73EbZN131Uy9PNywFJZ7Y988iFEpTYBDJhzLzvLswPiAG7EmWyJFrfgFYIHdzaLIQHN4ofK
OuoxyktMQQS62Wg/Y0lvYFwM6hMVkRfRsevYMKQXE8B2Za47vmhbHZu58mG+DlxWdX2SrA0Tv5Nd
Qu2FaJjaIeAF4ZQuhnmL4H6aMatDXlSECeuBIrqtWS9CNUKedhbqFqdNCToNg4Gdh3riX3oyCT5e
YHEEIstA4bbEt9MArysv/EozEBBNkqZ48W9vkro2+BtKkzE0t/Ujsy/bZPNkvmyEG6rkPF4IScHC
aLie0rOla2LA65zN+7kYcVKjOxUFoE+fF7lCaw4Oosp59WENQxjSj40kTTCnVFOSDBd6WvNs/iAa
EALywub5jkmkznOlH1MIush2xZgZMVJktTDZN7DaVvErQqVLDVh9to7Nx6YJTSaPoYEhAEmoRolC
V8Jk7Y+0zsREyTGqFBiOh2jQDcQAnY+gMvuSVEmH9trG5PkDsk3Wlg6hN0Y2yaYaJ0gZC7X/CJ4f
LkuB9MTu0zM1ovfloOKOilOjwj5i1HiNl34Ewn7ftelu8tnsqywt8+B7LICtg79x5nMHykUBCfLe
VeX5huGzTYr/4SwZJVozKkaQ2cX1Pj3xwFTC/zs2yz7OHcsbYElkIg5TQTqdKfbDWgQ09uTqGp4W
eH/xmtqyzhSfCGaQTXZ6BGFlqjuMF1Fbf6Ym5HqXm6xJ90euMdPDdi+wstACxZ/siyTLvsCEI/vM
85XgPZO3+9DMIFRBgQUSug14hhnaT/TxZ3+co9S+AHBTeI8vQy/uNWcypyULOQCgYkgVSMrHn6tH
bmOOn0wbsndO+vV1MCasGlf+9HFzvvH9X3Tk+oaCXErufw41ZE/7x/8a5LfPASlI9E0KshkeIO6I
ml80lJC1O6s7uqLTNtkWfKtKaAWaMQLwqofW7G2i+m32WGqIvCdXXXRxvkpexFrNEKHl7dRjlOak
NfhIAiYMngowh5zzQkfr7vSCrgV+XIkUaWRf8rcR7AfsINi1tz6ppEaMVg59J0J8vk7ZHp1Hb1P7
tjygPDAYH8FqfOPIU7N3foFWBoulit3ejGJK4M21t1GqHsBCZZO/RE/pPrxvC2mbVjCwj+jk/itx
7UZ8D2VUKFbX6NX+6G8DSraw4R+9oT1LjyTinW4uNiiFluGs2kGk6BjqqceezptqRz5GCK9f6jlN
7Essqg7LZ+TwWNF5N+905hFY9v6Dyby/IHmW4QVikH07tBvfn79DfkWFh8lUkMBDkpPhd5UFeZae
63FFAvqKvq2Vuhlzn579HPK8mR0eZ6mpxo/gBOjReDPUGuf8HIM2FD3Ac2uyGfpI4ru6jMZKonHe
qB4hk4dw0V8YAAaAbDBNarqAMnnfzhPOV7yn10k02UnDWVzWS5qPZunPIeuM2rY0OTPtXMgRaouL
OI8nfF55O+IFTiM3t62d8N+1DcDteBRiQEUWWL65nbWXAAWCa9B6rKp+fhRgByAKkCtkUP4Qcpjy
5rRQm8DCZE6ZKTuaFkdse1xIJ/PxgoP2vi1fI7E0sDeV6Xutz3/CyY03yjWnSRnEu99WMMEpPQfd
GMNxRl/3jO0zgwFDklDL7ZGqrA/+wdKggjj3b11f8mrEENFh2TR6pJGlR4J0i2JYOe/YPnzxMuyr
BnjVvsTf8NNs1GC/FTHk/uivr+sELw4LHJ8HNZbjX7UBiewpZ4nuoKVX9SraGzrEDp8QIPhhUc98
GrGu3kCWLebGyRN4xE4mFxXohPiN7Q16kwjLgRpazjQgShlrhL5QbOq+K70BMMGvWi32/eShgwEI
X+nMw1RSIUHEuB1XWJrmhFhvH7wJqX6MbwKROrD4xnQVvo770NDLrwHumSSXQY7O1bc5bXaQsp9w
3N2kWlLhP0Fg1K7yuMgGmcaTCAM34wHQBUpuFClAIPHEKggwQLnHWY3J38DlQK9E1+7HRsvlvtxc
4mIsvreRbHwPJBo66prOl2HjrUw/6Q3pWzDrNg9UYRvARniCvcX6AnV3wwhAhbr3QQ4dgfFHeLmj
VKaGvwrPOm97EHxFviobv7DFCHMrhB1WeWJJP3ryL4jUm0UecaJRw8ESBf5NysyAKvMIRDJo/zmq
ULuigipppWq5Cyl8G/s9n+vZJl9HkBhcdOY0yHV5SZJt1I8bg4q3LyacDguCfRCs4VOmKc+neMIq
b8FBLWe8SdK5SAMyU2A3v/XkbS7t0AAgLjmn696tV3NjzLzbvxzSBbzA+983bz1Cp9seu1f0XjbJ
/h4uXyH4xFqt+wclBToB5u/U7bkNVB0YsJUreIvydvNrPBwbbNR9V+bt/pefSxY+JSwRkuX7n94g
+N2ckqp0y+poWsSJi7KPk0qr0Bch6gDYs3WTKBARbLfv8opsOxw4Ik+EFwa3zF/YLcL6ZhHyD7fA
LfcnBzUAX/3ZEHc5jjSLpULu3yK2rm62VBdNN0zsk34zWPoNaLS4nAGrgRi7g5AjWNOMHdqqtb0s
UHxgIvdTDXJlVPiALN58WSfV7sYptqCNdDb7Y02vG470GudIIfm0b/Ih2dOMhy4s+5pM5ZbouuBq
7Nr2qBqD3Xh6GxDgwLvR0yBM4XfZGJPmCkoJk2Z/AL7eBfTAcmAfsIITGDcR/wNWVh45BODVyb3q
e5QwKaCzX7AbAnTbt5awfQeZGcCLKuba7s/+h+juVzxhbx53YILEhyoxuO3yPfzupqUnYUwBVb2Z
xgYYMJ4CcQB20u+begegYzehNkyEtgBZ4b9iD+v/lpgLmbaZhCv51xoB7b/vSztIxj6Afbiv7lyo
fVKnusEM98wxTNlP4/j7Z/kVQsDVA1g/GWrFZALpcKzz5NdnkTNNAN821T0uoIIZq3m8O6njmKX0
uPVwnf80zv9sEDXBAByILIf6h+/X7/2981o5EPHbSN5BCYuDAoKA3F+AHwMz93Nn/76D8Q7b/Rvd
33sI7DbioFWisjLSUe8aXEzDIJs14u6nxQhq20H7VdCV89PCxmw+NYPc3Kcp0LU5tFO323MoWcg9
AUUS59EfnujXlY4nQii1X3YLCiZHcaX3abE1j0hIIeC4M2+bKsCvwx5fJshj7anO5nqPE9gEXc0h
pzgc4FoQtT9IA1nXtJWzRWR/4i3teVQsMC0gb9nB4uPYHzK+rVeKeLIMb/ms4c3M/r4T76cRE8ci
igpHu7g7hsj83TQKZX2ykPlWjXq3TNurIzSMvJs+rSSb2PV/3h6PMJH7//bq/7+2ly7wRlDJaoLc
6fXYWyplwX1CXQMORuOIOyb/s/YA+YMDjP6BI4tSgu/NAQ0SSPRcN7dvxxKc5H02oOzDvuhGux8Y
v29wzzL+bZliQSD9tN+yBz4KpJTv8cywbkvtNq7P0444kPDTtk3pk3DYMH/agv9sClOXIYOHwrAI
Mt/3rZVJu06VqM7fXJGZAx3BOkpsi5ff9+onFeNvHQNWiKZyEGReE/OoRv/rzEUR8jJprcYztyWR
Go8J6GQYyiliydRDyN0hh172YwVsNS9a1KuJBaRXFSpNXOG0BgWnKns9APm5Thiwh+hjK1Hspj9f
4Rvw/lYutY6XtZQJUk5fR4vKPtD6Nwnr7LE105b4ErJIMbaHzHFAbdd0iXsqPuZv+TwtEIxAgNK1
sV1udKXmHJSZaUYdDmAiDaga5wg00ro9GILyGd3hp4OSEnxNFVDv7UsBHnqGw0K8mrG3UEOHCKY7
KOhGOeopLbsbEOaEwKHtkwxxQpdM+ABcLDGlt3Q0uzNH3nybAclR7PZoyGJICPTo23grutHlXX0Q
Q2qgwfwL8rA4NqGQfHNkXj0oZNYCxnez2X6Ip3YGsoTYQovkOGQ9mmw1oor5MkK2oq5Ks7Qj4ing
+aYxDxRub05vxepzNlw0IiI7GDDODjjr+haH5WEdqT0oPbWAXYHApMgyFI3yWS9LMvVViFBfCex2
nnzMbT6k4VhZUMPtZ77m89Z/Rr5hz2jBB4wScdv7EUmEz/UAtBmlo1IGOsFJORvHqMwTw+n814rQ
c8wuuVhC8hRDC+izW8BmcvjU5XmjQTztRhIhEobhWHyJAnfIpR+7Hnqu7BCWZHNrEREgE3MJ1yzm
WbmyVYZrnY9+hB7KNKFGNJ1nDnnRWkXjGYuMDy8iavWqDpLB4Qb1OO1a96UD8kKmAuKCFN7QT1tk
kQ+vxHXWwm43p04ZME3hRb/6WQC+dz9xBdcVL29Lw7x6g11qNEI2B8o3OMSzi0Qbw5JVfYrHSDTo
rEGTOf8MI95n90OXE3Nqa17xQlVVuOdrzZvDWgd5VrOZntcR3S5at8znQDL6u9SJpAQPVN2mtYfQ
2LLZfZZY1OcMJZrGArtPvTRuMF+qqEYViSmCkAjFq9gJwS4gpaTjV9kQPfUa27ELg7gWoR4OKVMK
sxsRhypVCzs2fT192BrjoyO8cn/M1gh1MfQo2m/QKt9DNT5cOUaqqxZ11I58BAQN7kt1Pvcom6by
kH1KB2WR1x/q7/Vo5cEo1LCCtrA7cJnby2xL2tMqO2SBu4Ez/HQGwR9ruvQU8JMXGeKxFyjFpjPw
HuR3m2tzppfYbKDrN/ykIIm+Hxiweeh2IzsWhPbVQ1i27NmgAAJC+an9DKV3fYwSH12iRjaEqT1q
Tl0zwHQn50eU64bY9BPAQ9TzU57m32OkehDPxEN8NycojXaCop0c47H1d+PMADjAFKAUwzJdUggt
dMEhJS9lmkuVfYHGK18vwECYvo0Ja+JjP0FbWlZ1q9Zixt0QPzLP0xaCZOIu2xx0hAOLffNpmVGU
jSNXf8VHH1tUv1L9c9SMw/WCe0OvRhHvK1TyPYdazeFygTt7E6V6vgD6TS5rTVFDKIP1+x6HQLti
21CoCmHzQL6GwULRSchSJlDoPY9j0ydgFAygD+56+GJVZi8wFENCcRi2oJdLMVUWzPt4qG/XOIUh
RkhVzoHu1HqwZ4dLt1h3SoYpueKmXaAh5Y88rN+iScpbFmP7QIIMkW1qo7qolnZOQaHuKTSvvrsd
FHNf12GBTxYhvQ2i/qTBgdBlWld8KMhE2TMy031BE9OhfgfKQSVR6z8tcac/jWr1YOh6Xz1Ytdov
bhnapLALSoDJ2EFF0OD5kHHNgLlh4y1qK9mShY95MqJIVrfNzXPTDluBJE/72PU1RF3DHEPowLKL
IXFZOblIXjIoDZ7HTCzXDfD+GWkHNqFR6Qs5EQiDqwnlRDICmraJdf7sCJyaQwb/DGzkZrQfRRD6
BEMvRJnXW3ru4159BE8H3I6g3EPSd8PZPKFmVDPM4tlR+RAQJz9stt2yMztAht/YtvqxYkDOlE+n
6Qg3cL33LueycMwiY6uhGI3UPF+IXA9nFn4oiomkY/6Qdz5/octAPzfQPb5ABrT9mLDAoSfvkxsG
YsFZhJPiYBfr7+FfkoKHbr4mbtRPW9SjIIuJJZhZgJNv1QrhApimsEhRU6NamOdanKdIzJTD2DVn
mk/uAdwuiuefk8s46uipEXT8ClzOfsw7Bf3mavL7tnXbVTU2FkoDmFyEwRDLdCzyl25i4WM3SvfZ
ZRn7RvUM45DYdb5la4vNA0zrQ0z9dLW4NFzUYaEQ+aAwwdn/XptvSzL1kMGHfKvLhwO/OsdmS2+2
mHhwmFCSz+SSXyPDHdPSt7kBoXvtKNa7606vVfg0IPiP7yvwDX5iEBvxbbv+d/G9CoKjz6gGCimp
qloUgkl1dh4j51fOw8Y+ZHNFgcw78p1IsMij65Wzrc7LtV3g6x7SCZB2dq05nVMPKbPTxhcmH+R1
IEP1ESiLuSVs7R6Nd8/4DgSNvo4fUUltOjRT2tyiFALol3yI60uoeJOniUhUyYN4O7oB1Wd6qJN5
tmcKmhhW5ipOr5jsXXbKo7bLL1uVDQfkcdlWzMh3H7J8a9Oi2Xw+Fy2V3W1PkO+/WolNUQdRRMHv
wqgZiZ54cXG46JhtP0DtTz6lXQ7tqAAzvz+qfHB3TVXPKIZm+lVdtbXu6wNxHQcJUcqYnKGG3bjd
rVkHCcTZ7npEBxQK6k2vMWp9qPSlRkzuTBmn8FxK3k5yvgFa0owo3RFXn0O6QXTSR0Zcg64nUZIn
hot45RGI+0deI/pzsCNu8FzAcaqgd5bnsxdQ6idL1DWfN7rKZEZ5CBvl02UCYxddZAwZgTNr1s4d
UAqRT/c5qXQDBk5loI93qHJoIAFh+XJfU7BmikQx86lfY7KdBYGosoxSm0TXIW+WrkwccPybFLUD
wgEEue3QA9m6bBJU74E0UV96si4Qn5uViHyjGP4uWqCkj5JW7ywtlOhrP3jPmswfVtEIkwBgH3vs
hwzpzXKK16Q9shgy1mutkJ0t2g4wb7n5xXYFbVckftKp0eddzXh/rJAovNE1YNJDs9TLOa1YnB1E
FqkUkFjj4gtdQQtbDBNHhYokIPstfOJRzSVfUkiFJRuLFHoOQHHA7B7jgbjvcw7XhLphTc5QXiim
R2h0kikp4cIp0pfIzYOKFopUibuVsD6FYzZla21KWFKPD/QRqXGLJnCLuMmOVI5feGXjJT/qNo1T
dRySpef8JiazmB6Qy20l9NcZe67m+WnbVPVQqeGpygfeFIgS2vsAasde+sGdRTg7ItgI4ZD9Srcr
g2p2tyimNZ1QFyovBztsQ5GCpTkUbcvbe9cZcUDN0RX1TmoG8zr79puv5HZKe4MsXrXIGyQYM1Q3
WMZdM4ezhn3MR0XvU/CH3KGeAfVgOWC9FKDDhe+oBKw/DbYbs+OYptX12Hf9/WRHXx2npZpRY6tr
KxQ2aJf8ou0be0DRUnPSKCd4jyoF8TH3qr/SkpObRC/sKhmQs+yrEblryI97KNwkromd0ulsW6B2
KyBsNe0BZVlRdHGIUUMK9MHgL4a9kEI+hmgpra6akolxHlAYtJWgkIIPOV2MAp07rsC47zfp6u8S
aW+LujdqPjjsyQBZvHa3OORx9tdCm0PdwL3AI8g7HDoobAr9aTl1g3ps6ip+AvC2nMDZyc/6KG9P
6ZA2H0kTOcjRhfoSde2DaUAEqxC3ndJENl8hx/SQy6MI6FcaSXc5oYzyUki3NFlZAxu9lEOCTlcR
AO56mUvEuvRDg6jkcg5x/U0rmj5pWcVfdEzD9YzE7YEPtr+gQIwfgb0nKFCRbxBB0uZ/2DuT5biR
LGu/S+9RhskxLHrRgZhJBkdRpDYwUkxhBhyTw4Gn/z9IWVmpzO5Mq39dZWVlVpmighHhcPd77znf
MdsbDzwq11b2xnUNul/dYq2Fsdivh7a2+/dGgQDelV7GHJRecuOdagEGNgJDASCEqUpDr9Cfcity
SrYR4EVZLm5K2dvvaZoOxcbGR1Rv8tJPg6jg743ofrEm0lliDPNG298OKTrOjqtWkZwr2QyfJUVb
GhXSccwvnLsTIA7cUOoI7dHbDjI3jlkr7E+rbGBvQUYZN9lsyFshdP4+4oPkdKDw3DdjjBiqiYVz
zeSuw/KEpmTTJdxornU/yvfCHnQW9XQZFRSCUn8dhplnhWeSMm2UNDE/FEMrtWEgp3Z1rjB/tUDZ
4N7qhbs8qtFfMElDyKn8dLhy8cNRynIbGbZl3BpiZ7QVkl9zUeJ56Mvy1ZdKR0Xv9NvSNFrzMk6+
9chwLQgRBXGF23jDlJaHiTvVmc2vnna6TdOcmxywYQAWoGQvDu42IxrBjUAnqEwhd51UGAwQpLCI
Ijet0twt1D5RHpOUqojygjtat1urWBXFc5vZXKkdiBgvNYii4tZurKnfUlTEUIBYvM0io84ak3I+
GKad1+6tNzoY2AqrzZy3EtWoUUfKCHQe75mXFdq8KfBLNmFEsQ0JZjMuadVDjuK8FfM2ZXwVlJsR
Mbc7b2s1x1VxNQeg6syoH3VoQapTNIcwY6LyBvHRjbLNXpKkcJtkO/GoMEXBjOPU3UbptvGGfcJV
rT6N6WgAxGt7rcQuRf5UYY1rGbU9xqbN6OUg0UkN9babXcPM7/JRFnwProFaCuYsNJqJ4Y3uePu/
VEbom3yOfY4nL5SpFi+Cblv6+KNXa8h13jAAFaIzaluxllfECqyTe+QC6xiE53DxP6DlmRpiUQVl
qjm1Vh9mr6OcUgOwYUCfC6xsEecTcNaO7Xh4HlP6CcH1wH1SX0xwJrMbjUk/tgWALtPm2+LEy5v8
3QnGWlX4tYdxrq/wrNvGsskaRBZ9hObFqeJHZwCFCAYVnSrMMHMc27lBhpQNXHEoHZJ2L2WQsx8b
oBMLREg3Nloubu4yZMcE+8odKnAP2eBX8yxpwioaqVmEomosJ3eX1NrNyp2cENzAwOrqJrheuPkF
u9govZghmIpDOYIxakN358+L4x4Y+1XPMhjLTwbimmFjN2TPbNyRZ2eH2KT6MOuCSxbid2yku8br
QSKrDpmK3iwgHe/xC43zd5H9OcwSdScQxx5pA2fXEJedqLC98Sa35rnaSadCq6VC5sDSKB/zUE/+
qeUG52+cWs7uRtdTUR9Wjnk06EBONd4cVXzIxcRoGXdgoDce5+i4HZwFhNMKNeN+YJQ7LqAUiHEu
hTh0njtU27gK9LuxxHrG/5xMrfUQFFkhtlNW1187iHGwhHJFZVAvBiw4s8utdMdtouuPYyoK9ZEY
em24gLW262gp0mSPTUvFxr4arQBtjt1iE49NF0iXO5v90eob/xXgk2v1kR/boGHoJ2aCAtWf+0sV
eOa4tU0xDi8oH1BNbDqJyC5C0tEq7keWjayI3tYlofCGHdVyDb/RzNv0ZnJAP/qFV54NWFIo2UeB
twJpnaxQbtgzYKegFiETKWNID9gW+GJ8nRgbB2ndsZVlm0cj/bL3Bb0CayMO70fDbHifiwRbKfXd
zJe9dcM4CHc50opfDLRL9A5zmVwbbMP9F2rLKb338wqkUY+MKTtyg/HOneuL7J0t0pkPjnLzh2Zy
4htUkslH0ll88sG0aNRqKwaqWJZMb2RmTp8CLca7qQMGdJG42BgO+1XDbupDFdWFCB8suof+NsyB
+1r0LLLthDTm8+S42AhF0bvH2oWp3U6deARz0OwHuzZfvK4HA+wjQ0y7ckGg3y/zBsfRfMFSCXIS
x7TC01XW6OPDTIXqlHgd4rS+BnC6SeJJ8+uGkFSnjmI4kkBb7D0DIsaspoOvcJsoR7H1Gtgd4KZI
H3Whk6ywlqSe+xtnlON1Yluw4U2RSH+PDkI+TdofEB0PNe8SMYD/xe1ScAQV9+/b1lgvvH3gBuBb
jHnOMMjHIWqUAl/vlgM9R3hFt+RuqWgAwL6RULULhb5u60D42S2t5mcSgZoO1UiFi9iR36Y+rXd2
3OtoGsT86rNbqCs91J3clq0KHnrRDSMvJ0CEGUh6zk5lNzdOGdtXQVoWPiqheK42HRDWK2hs9vtM
RgRcc9nfIdXLoTYE9hummLFmzOCHc5SB7O8if3IxV4/TnPebsguGeDemWVCy/3bw73LLnsV+8Cbx
bMSp1BcaVwXwQRe2x6aUlfWK8z6ZNzAEuwvcxN7c+ZOYqQlCG1NDG5ui2lVWnj6BWuumiHOTWx3X
823qdG2wfm5gC52JLjQMo/gSlJXz0iKySDZqLF/BUDUv3QCunTgoWo8IKtFJJYolX3aviTEBaih6
bUQGN4+bbsTd09N2+VIno3Hq8pXi1mWFfzuMQ3MeRIvVo/OLa9oC/tGIzeCZhnHmswwS713ai7PT
rtk/qG62T0XfAJLNVTCttzV4GiKs6fD4DDCPvZPW3nYJDS5OVQaqqwZVUD5gls22Hb2tbcdSd6PW
EeOO64t1Vc9NijRwsl7SeNYvYTxYG9mPJs5JUeyqoIy/oSo2t65wh08B1/2D5cbWe4MA/cXkRwRA
YD44FP8vWG6CG82M/yDVwFMXjG/ok4c7OcLU2gRDY1o8B8tdmBgFNxrLrQ6cB0DoxqB3tmA+r2ii
GddTa3efwTta20BTqLSkrCwbnVrNM0B69zFPHbeKXJr6Jylri0kYQkus9V/nkeZ/tysk7aDunQOq
qNSWETgmphcK2qaSD53bN664HfK0ZZfvg2CVJnUt9mc0AnrOK8Bsknljc+vOKGnmw2Rj1bC3TmPq
IT2ZY1rlC7g83D+fYlz74quoCU845k1AJkAUu505rHxm4U4dm1eBmIWRFvKIPLQyz9yiu7MWro2B
ORNNUXidCUBz1jQxN56txd516yn44tUgf4dNK4tSl+xjIjXFlnseMoWtMXtJgp4F2IdCjcw1HlHV
jBWahwYVuytQgqay+cVsjRlwBvNMdHq7Xk5zkTKwzBK4k+AD41VDzhpsmYIkebKY7b1ygoESJnO0
13XPTUCURb5lDhtQ9+EYynR+yfOmH5ttP5G+bO1M6Yx9+z4Wi7LmDX+LzOZoalyuZJtFpuwMgIop
iiGGGfP6TlwvMcPykCZa+e3nEfKELTZZHBT8O6TwvqevjKGnXr7K5z4uvUibYeCr/d9M5372hzD7
wz8dYpVlxolKD93Dz7O52qTmyLUMv5o5JpJfh942DDCmT51TJYg9p0DVVWRWbmcDc4DohVClZIzS
R4NTa/9T/n3O9de/18/DZX4tnzE9btWQ8Ssi8D+CkDIx40xKMv+jaOQ6Z6l+6D6qIixZiEbDtOxv
5pQ/j+TXV8TFzaexWoeZ+K6kgN+rEugZBoOJXeKX6scrqh+iGkfUHZP53k9d8J6DMrWB4yPLmVX+
+Cr+Q0X+GyoyvRQW3W+mlz/h7xGiNt3bx2853CsA4sfP/EpyoO0F/94JvueYwUwIWOO/YpEtE14y
jkkWNmsJCSuj538GXFn/QGnkoGJgnIUY5Xc0Bwc0BEgB8qJ8lGc+f8m/Q3P47hr73fjbxAIerFGF
uGWBR/Cw/byyzCqVJqJ244pDu83DPRSJYB5fOhW6dXfOzcpnzFCAjUxBe/bYtMW1E5YVQ9MKg7s/
AIWdXZmc1+tj4dzUBg8z7SiuoomZcwMEhdIfxiIfdHwogkxk2bVIJsW1aeGfxuMRSSWv9YmqYWqX
ZAPdcdTptaUqLgAQ7QLf2KSBMUU00+iknXHXO4wznKnMoIjGsYJDWner+dMb6Og9YmXDUL0L3GTy
74NUj2l4m2XDbuIGTLxIFTDijsRYM2UC74h3buPPsHFwfDRtIH88tv95av7mqbHxhbLO/+/H5kIy
3CsTgZ+4KT9+6NfnBphJIBgjkKplrSi4lRz+63Pjk/vnmTZjUd9bNXlrosQ/nxtYeEzI0TB5ZJnw
iNi/UVDWfHtkHqstzwzWa7v4d56bn48AQd3AEe0LB6+Z4FH8o97HUl6rTDNpTvTdkPYWdSJuHaCt
FzxIwd9I/9ZT7neP6PfXQo+1Pqohvq4/HjeqN+lUBFZ98rniXhY1WxdSacLnmU/gum2XcPe7r+Lu
x9/8ewDf+sj/4fUwzmFV5cSx/4xF6AzILzIweb2KXh+6UkgMm1wv1mXQrnPCEe85O4pLCy9VZj/9
9Yv/fNJ9/2CFieaHHQUH/598kzCZet2g/T4RFDF8VGXFiKikqrqerUU/6HgJn2Pb/Lu3/L98xIJP
C7kjvBQ8KSyb35+vQz/kHVtNdeoqS98VpPB8cK3IFirFTt8l5vxvv+BKAERjySuGJiCf9Rf6ncYy
XwUfNooZsnTi5soPJKle6RByi3cM2GbKe/3rj9X60+fqw38kEI/MRD5cO/jDDWKGG7ck8Sq/aHRb
bEYv7u3bZWlNRdmLhTqiCWBROdXuqna0Hlol6ucaf9gUpV6x1Ot81n8YZtsemTKIkbmyTHsAW6F+
me3gb1YBEuY/LkJfgBTg2Xf5NnnY//D71hWG/LwaxqPwGfk8GZUt4qs+KaEQJ+zUW2RU1nRmND2X
62BRQIqkhHwwKOmO6Lg875z12LMr+tdvCUoHb5N6K+0FKASubvQFF7Q0VXpG61Ui3e6Udals+vzM
G8RibUe7BxFmdBkyl9legr0U2rpQ9xndbvRNwFwMwR6swdN3cUae0mbpVCPeA2rwGZPSotUOGa2d
X3WO0Hceu4S3RTlZhMfcVMbnvExDJKZr7+3UxTlGaGrC2QACCWLOsn5hleqMsLQsy/XN4IbKvdf1
PF3XZloyhRO0Bjg0XXvzfSPo5ornVKte3xkToK+waBEDwD6Wr2Nuy9elM52Th/GDTEGl5GtQOerO
hP5VRWG7sH1p2prw8TrxxphXPzRdSWRMpWL56qSDfjBaw3oSwxhssyUTbyAqbMK85lC/epS3IzxD
C8lOHwv9MLod75TkSsw1Zc8LogmLn22a2912DCbxVo58jsGi+Nw613oaQ760JWjDZ05/8eYRuPmQ
JX24Y3YunP3cZEMQhdpIoZVh53n4sVZTMizHKCVkZrzJCt1/lHkDAtMVvFl7xsR+6CeYE9Tp1FLn
0I+z6oSdoK0GijeYiLsBedHnlKnBcyDZT7cDzkG9q2aXdQLV131r+kC+pgnNsaStwutw7sJnSU4X
rMk6Y2WgBDcilyn7VUfFjElNNvoOKLectspDq05PuJevWud4dZKmWLCVgEZJNsyxHVriOUoYREu8
14kmxCZImu74/fN39QBZeQxcWuU+PbDASPuoBUBy+f5n6KUBnpvNnH1jSY8G7/U+9clWmZIw3DOm
YwGn6+Ph4f2TR9QycXxFD82UkeonlIOtDsIHx/StDmQClQa9oDIw88vQer0Um6DCa/Qovdqk7xI3
OlZ75l7zJnYMfqAuM8s8TdbgK423zKjTc89M3zjMJnCBbQtBI36g0hflJmUAKjd1io//2sZk8IpN
Z/pQjONVNOX9kt1Ns2FPn3s+/vTQ17U69DZ8g81iFg1QPcWcz0Tyj+Fa8Dn3T9KJU6xWM9V/Hc44
48k/S1t9wv3l7umZOxeBejCCpHck1lCT39foJw+LXJRKIjY9rJcXFwFIRLFkvfSm3W4lLunNMGvr
1vDS4WFKW5IFh1iJLwOOHpf11U+Ax8JMXyn0lEc3aBKSME27YW7ZLJcAausHZbl1ARTrn6EUehdp
1mHMaMWdry1YkHzh2qBpu6ApONRyGT5CEhqnLRPmJNuyuMOzG2Mo3zK+Ql5q+X787NQYiLeW4X7i
Dm1EQFXeagu5RE5EpHtsMTgp/qDDomM+wZKaC9F/pBb/Z8O+rB845ljLdlyn2dEzYk7pBQrs3A/y
VVhD+FzNKYMVPwkqeJBK6YdFp/HzSmO8SNeSr3O/VvlAC950EyTPufDYMBu7eMqZz3zOyT5Y8L8I
0BcmLYkMxfApkCHD0TAkOIhjtHny6NctWV5vsWO4yd5yqkCcBWV5+HnppfWl6gxjOS1UrcHJoY/m
TJElCQx0aMAXZ892nPclUcLbMbc6/0tS0vV5esK/9+Snafv/IyvBNe4/ojsufAbf00k4o6G2DtOB
n/QltV3fagbH4x7zDNyan4Um7my3zL9LV/wqNCHt031HjcOfl5xY3SfcxXb8HgZT1mHQlXGzX4Im
KzcEhIwuDefCuK7KbOSjq2K5WRATv8x+QASFWwe3fuqY25yn6oCED27nTDP3FZM8dxE5iODamTIj
KizF14o5udtlkOnZLLCzd5cu6OfT7OTBBT1v+Nwxn6cNVXr9h1nm4bWIsaNDNF9YNO3ISukTM9ji
YlmX0gjyd5ukjXWB98Ne2nrYsjY5HPpnhfLj4A1peN1PfDVRCWSDHvYIC3jjE5e6yaTLP0iLmiWo
nSS89kqJIjmxC/Z7pvHHOVXsg0okfX9AXRhcg6yBIIUit9zkHCbkw/gBwGWHl/fE1JYHf+YcJww6
Ozjx4r4tc86G/30L9ImJ7HaYoNalP5llegfljxY6Izz3ehpHkywSsahNNxj9R+0gMdlYTsfJby+t
ePNLzsee7sm0rURWdltM3CVRKcgauTHMlCiHH7+WBYSsPLRpzk0C9CrHl4+O86otu+5IHKu+GxR3
X5Cp4c5ayno+25Pt1cgBocDqG5yoZHyZXdi8TnYr01tbKH7rrJK8V8irvGTdkbj74DKf6TktPHyd
hNqAei3oIwamwjedaNc7jwXKs4hB+vwYG4149VKLjXXuCGiZZKeRX/+v0iJ3gQDIvsjgumwM8yzH
1PgGgyRE0DWFGiZwyS0nM/zw2dYTy4JCnZO8DQfriZ46x1PSaRJPO7QzC79Jtn6i9HcRqoqZY32U
geDA7NiqHokJC67zHOXjMlasuBKxzwV/NlXDYC8mAinRy1WdEIjYfLaMmQY1nxNXy0ealcb4qDz8
gDLKpjRJgwdSNkOApIVEXEQDIWnnbD8XmZFYaGm4LScHgFYChSvXjdIE6JEh6SuiuKyyLS4zxv4A
rw/MirmD+HZqnguGLhdmjwS+GSlIOaSXRKGI8FzmiyR5N20fmoCdpVCpARA3zM4GEhpUoClHD/Sb
Y2KTgzZr0MHlOH0P2vTItWNEZvohcoI+jrAm3CcBW7rTJePeMhOLFr7FHEXr9tTg5QbGU1oPNWpr
gnXZJDbM4jKc3NxIBq8qvuGZFvtANfExXBriG4ZWIZZp+iliV/hWE7tklPNtqN3pxLrmYjC25m04
SPNWVKRXKLOKvH6ujgR14itA/PCoGcvucw7Rbd6mKBQwb6FZdG+0Pdb3fNucy7Uuz5x8FUm6hcH4
0BmioPJ2SVjejAW6KYeP6tacZfJJGt5I7qrtXBpV5U3kJCYXSN0eyrDEOKsYDlkP3PyYPTFO+Sa8
WJwdRoJZxqwrzBGc1IyI4uBo5MsvovX4Qly6ysAGBaJSPE1miYFxNhTh1ZzA/WYe1bqDpGtoL+cV
u+GQN1djaxsn9GqtvOmLkkVapew2mdexIhcV893Hukz7u7mA4xgprt3bvy6j1qrjp9KYZhkFh6Cx
ABQAs/nPZduCojrkxJNHKb5f+hUjh023Xnz/+nX+VP0EUFZpVKAgIzeTwu3n10GMPYx5M8hjScQE
WUS+bz21xODQmccecuWt8pHz9+3wr1/3T6U/r4vcV+BgYgJBpfjz61KSl07eaHnUeem9DQaAnKrX
pd5PwCK7XVPV84PnpezFrVpvuX/96j8bD6n9+U8ILBXvnccv8cd2P4k2dE8QgR2hj1CAoIS0nwA/
Nle537PbD4nkf03ZUZasN2+wYGzu33+F/3Ts/qZjZ9Gs/d2X9ac+9/+AzGtqTGr/4hX/+JHf2tz0
sl38aMwoYJPhHP2tXWdZxFpYrmeK1eMY0sz+rV3n+GvQnwkFjPN9/Tf8DjimhvS//8sBZozPCCWG
g44SN+K/062z7T8sLaZPPLYWTSXb5Pf5k8uyahm56sKbAI5IvEScd9NQlTWhm15jXjVSBRD88tYf
lvFQQNSozM+UR4zOilpW/ZNducNC5CQVk70jmauTE6HeCh5g8Jh5SAo88JB5nVljJCeNRtCFQlmh
ywlnsrOnyUDpgV+3UieEOlXPBrcwQh/kTV3OXJOVymDwh4GsuaTl+kwShDLJP/Lmm9mN46fcaSUW
IO+FWkIdpkb5KwgJWJHI5XVecQ2vcg3KW4jCfkq9DAJ4xjlvEGg28cjAOQt3FEoUHmW30GTwSkrP
BZ3VmylttDX10KsbyKY84nY6gFHv1Lg2v9jmy0OtVXnQCkDeVoRNdvKqpPUvpPCpPOpnMzvgzmC2
7hGRdRi6Qo1cjqExpZVbHGXcTXuSkHxuikbNX4xyIybwXMWKK1Fcvw7TbD1MwIbVoSF7d5v2PXj7
BGkucQDJvGz6ouq2uWjVC9yH+TleiHmOuqSV+kR5olddkOCNouka7Rd4ti3oIqukmPQ6RMaF2nmJ
bK1Nb3XXE/yl1SKE4wt8GFsH+VLiRCPMfyarW1/bw0QYb5a77bBP+w7LlmKpb4HRzeZ96xU7G257
dXCGMo68RmiU52tEW9bnuUEoB0aRDbjdrtmaI8Nd6anqiA0+3SKbHYO9PU0TUwgOT+aWKtnPOHr4
oBMpRUQy1vSNLoX5tmBw3heCp5Ewxqzb4emf3yqGMvY+7CpxoHsnHy3yWq8AQ5UvDRbATWwqa4qk
kQzQzBi7bO3OvwVEQcfFTuMdunboO0x5LRaNpS21S5Ky3c8q0bvU78JbLVpMGHE3RiPD6jOdKU1G
pVMVMLccLpsiHUlwyI3mhBPbPg0VDiDI5fEXngb8JfCWwve4UhYZJD0huYdkaO2nmArnNHWVv0dZ
6lMc1nH/iBjlqzkJY6vmYNnCtUVqwhOQnRofcRjWFK3CKPEC67rySvdcpCJ4xYNsH7iLeaTB9cx2
tkLZdPyA+jvbPm6fcF11lzYwl/dyqOItlJn5ecxkdYwXXJORYRDEvpEGsgwljf52bnR9aQWAps3Q
5DnxkCqLI4HseGuRdvnJS9phMxkhDS7kbJ+HdrUIMRsrHwpX2lG/YFhBZH0YGmyhnR+7ZA64hXkv
0naMZmyg4Z4oRxuSKGdYfPVdzjeKQd6SCU+2rmeWv9RWMZ/aEMSwXk3CilqNSOXha25m7hYgzhQJ
xNzHlQGF2td+09P8GQqJiOoiCfU2VLbfFVt0IXyPgC3bVI7e3dQj8udlgZCMc/efU/HHOfa3p6L4
yzHW/4AQrPu3/udjcf2ZX49FEnGxjkJaD4HmfD/8fjsWQ/cfngXV14OQCPaa2Nx/HYvePwQ/AmqV
zjc8w3X29c9j0WHAZfGnATmR+LTS9/+Z/f7rZIfY+P8z/gjg+M8XWpib/BefvE+iuvgz1Rn8n82y
Ht2TKAP8YwLHfFcP6rDA2zyXSSuOZIzAum6maf7AmOlfi8JF5MztdXpomhEGBLXdW+mXyIuZL18W
uCNPHg9Wwonggd/vXf+Slqp/mAlLf6p6gQOSy/2pSjzrSyNj2EK5n5+JvdrBl27fCTPJj9oIKI+y
fNLoNEe5fAWTRissTnCNxrqwH7HUF2e0VPVV7DvlYXSoVpC53TTCziICQOl75FyRLbqepzqr6D5U
hudsbSPxz6CRsAzGpb5tZFAeZBmE13OfrGnhnrbvtTGGuFIL88aaM6xI0F/orDVOu7d9ThaLoNcX
i6DXi2UUdxZl1k1sW0/oLput5SEKrFtk7RsTduo3Z6ZfOVUz2USWqu2oq7oBZ7dF9GGOUR/MNtLD
bu0FidKUHxNnND0w4HptRvOBpL/iU+vmHkTXkmhOWen8iCkYRJM7YZrwZysaLHv83ARZjDotne4H
KvSv4TzNLyiCKUmxox6x93QXz8n1vfD4cMDxZHvsGuMVKuj2vXJGTbJlQkaeKhVNp4K3kWhyYYu6
hKU2YVAs3PHDCJ1N1ok5ckJ5BSn/5EJk242wIYGNNXT6RHxTFbI6GYFxQkhYbNFxkTOkuvbQMkz6
lqDnRHM7ZFid3OkAUS0+2bDT7wBYL5xuRl4QP9nHxs5Z8vFKunP+nMxZ+Oq3HoRakGlYKsjbkegE
nsLYzW4W0zNvpt5EHz7ikfkMsLO/ziklH93GlQckbna4mQA4HoUu/ZxOiePcL7Of3SSJu+xn38ci
Y9AjeQCYbnGQDTTOs95Rq5fYvAs71kqTDGtm4OKWX0cYD5eYNIoj5lnnyiPn9FBJD/F44GcvNHms
S51IcY8QbznqdEYsbijnyp7ECvRpkltaPP1TvpDLiKe9PFXGeJJ1vBpdahFcaBPZr3VoeTdt4hYn
KILymOclYuAK48d+clNxW8rpyk4nl+XYdkfDHJBZJsNbOqJSo0FRWDtbxv4bsxOKbF2dklnSpJwr
cWra2N3/GDP6tf3suMXXeXJkEhmJa7/6Qf3UKGd57ns5IyGuzfuGEVqNlg/wFFjRtbuLFO6SKirW
aILv9IbtMb/zk6KlJnWc8CvqsPRQK34oWbLyU5DRklCMDXY0qaurPOFLnByH6+OIZSmAXvboO/2A
aB6g9mYorKehqU+cYN65QblYAzmJABtUNbSkvLiHHlw+iLg8evM0nL14qU+IBhG4yZFhJpvl69CE
2ckHVLXHQtFu0apgx6l1/iB70/1lwZIQOUWeRkuK6RmlePECdUB/8mtp3Eu7aiK+UB8KVlpgL0UW
fWd0lL2l1161HVrciPmKGPLqEPf4E6ljaQ6W9woByotByAecTse6z02QcTVE4D4qJ1NdaIh2Xx1G
DBtStLa4mfwDLg69U6U1Gly+nOBlIJFEwgZYygz94NxAkZqT26VvioOhB/AK8yz8qFPaW8V5YJ6I
Ut6N9dJTQjQjI7kwVJ+SZSaQryxCVL7cjdnmevrN5VgtVw0q45u5joHuWcZLTrhosEkSbkNZGfob
dgDCtrrai0oj+4z1yiQ0G/kt98p2w9SueS8hmF3FTRreC0Tsp74XhG/jMx3us8EoACLUkaD+efPw
2x9ySj36Ql41RBKD0kUFJH4HcbXQ/A5Kb4djN3wOOTUuC0b9z6SyZdfVor6E8HmPnIhLhIBYXfrE
ZVqipvy6zz1garMRXldMFu+GPG5vcnNq0RFnJV6xSpLA2zNhCDGhLHYqd6Jvnc/FVNlHb+BddnHQ
7FOd27+QLjLeTOQ9vLlOux4uDGleUhrxn2DAqnJDQle4d/IwOWCMwegwJ2iOrDi9syyilPAXiY1K
Wv1ojnz0dSqW7TwPctdrO7gKVvHkVpdNeuv4+cRC40IeGq7AoW2Oy2FmXHmocWKdinCRn8oRKIIl
8x2I2uWuUI67k4oZHURoc0Gsb9TuRiR677WNulgqsc+hlRRfUNsWW7rMwUZZHLcZj/gV42x5BBYD
Ypehb/haeF62rerJfCljMgbZmdJTPNjb2fbE3TLmxlcJxOYsYZzv8fH1t1ZWlyfhGtDgGLPdl/MU
fEqmIKaJ2ZqPqcowgyg/JtQauydhqj5jhrl9r1HXfzWXke1/7IYF1bd2acwiUNnSecb03htXojZt
vBU0uomIxlcAf3djQXKgJ0iM6v1aPXD253nyNAouIsyycbBGtRMO923Slscm5ZHeaOmTbLr0HXYQ
Pw7ab7BBi5NaQ1BB7RvXGW5S3Lhk5Kq6OA5ifMUTxJj2e45qACv4vRi8V4y1byZZqz6ZqzD+H2oL
lTesScnrEczarRGttL2f7DW0Vaa+/6RkYT8X+VR/XYfxn8l/f0Vq6hH46mUzde5Z/giDlW3fquFA
RY07+4arFjJwnDEFGbKZ3QwuZp8svdbI/9DH6zG4a4d29l56L/42MnAIqNkmvjhAETZBjDjeo7gx
D+Ay5XJAnNfcZLI1mlfJBsrdK1SAD+Ni3xaQzM9ojzo0vrmN+9Yprqxkrs9jl/mvYhbtF9OPk/wu
1ml55afC6p5wfKTxoVyKkgYBflD8PvSlRf6BTq43Pok21oLkRYjYQCYwPp9aP3O2tWHOByYZ9V55
/WcS5Sba2km5BctOnzpxPyM6nY5eJkHwItggkbnW+xAAW4TF95x17vWIHoXGHeOLTYHd/BnXl3Hk
LvKpXtJyl6Lzolkcwtw0sgRiRGmR3m7NF2rZ9tLxbZ6XgWotzaa3lbR47kLP2PSuMR6sWq+ByOt1
i8SBESqu011l2amI9wC7QA438XAMVv940QbZocflGc2xe18taU9b3EhOiws/GvBDfO4qOzsPJmwE
qyTNiunbNVmGWJgTv/0yOl4Z4VuZD1mrMrwdKBSgMFBcZ2Wzm2JXajIjCg6yWOL55ms+jrRWGK7b
1YEMI/ObOyJFj2QhcQ7T6XGsD+SM3v9j70y25ES2LPor9QPkoseYOuBd9J0U0oSlLuhbo//62rgy
3wq54inq1fhNtDKlCMcBwzC795x9xEep9qUjv/Wmg/DkKWxw03W0e/IEdup/S5v/l1ReC8nTn0qb
3hditnBAJr9UN3/+1j/VTUqYyMNMdmVkE62btX9t49Ao/UUFU11h82KNamPz948YEeWvBh1KAOii
QHMS7v2zjSPEzeADHaH+rH3+R8G8ZwkxqwTR1mhIUJ43yADW11LuazUZL7qqXju61+VokM80YrKh
gANM2cuccbgjInQ+phPzY6CqWcdSyRyeaPAwLUu3bD6+unp/bzJfywfPpWbrtzGJHFtl8ipr7FUJ
+vrbEJhYZ27cDyxpS+06QjyGIsKp8AqToQ3beBhNgq2pxiSbthC0bsAlUqUEveyYHpHl5Xe369Qb
PiPGM5fn2tNiKULbzbYV/tAgP0/bP39j/aytc/rGsPNpPsC4VKkRn33jBNczaNLuGrZ5FPk2hPan
AYmisWV5xqw1IBJJ/YTXD9Y6G9fVnKnGrsDiQ59vqLrvzJ9So71YWz6t+wqjZRHTDHdaKwN6XKXx
bda7R6KsmHfov7gfZNxcQHOnh5pIxb5KWjrkuz+f1VkPiZNCCk0HEpUsY4Mghl9PClkz3ki6y9cI
Nt0PVSRoqZgZa6RNXdK/ZmvtPtShlj//+bDrWHvVImNipBkFftHVGYv8sX6tV8pGfPSRWcuovC4F
ilFY1f01aDDo32H84c9HOmtWnY5EgQSVKh4WBOxn46ymNLo0VDevRa2aXwgrYM8cdmLWN1kdB2oD
Rtkz1FlUHoifsXhv0JyDGzlLXdUt3UTDaTM7nB3ecYwERwYsmHXmJvSqt75kmAXyHQB1GeAtrDaz
yq3fjXlz2kVXzg/MybDv3dm8nGzsxZ4xpnBDUthdT/AodBJtxTz/qOmD+oh+C4jlwH3avWXYS//z
dfBvaz/nQdRcPrCITBsA/ShBUWv69Uapdm+VlhUqV1ofFl8SPHkIDpWsY/FJ3aKMjmOcZF+R20Bx
WhqwwviFEo+1svPSkX5beXMcObi70uFHAoz2+2Cxbjr++RZDmzwfTtS/GEQU0JhbeTrpK70eTnbL
RhKytHFFWb4OXeF3brzs1qQFd9sNfQ8Kt1HvhmK2evL6YrZKWkn1v613+VqvzfKmuK/JlZw2Tj5G
H8e0qA6UqbtNTdX7yV7rviGsXK8/FYMxYlMYDlNZXo9rtbhZ68ZRpFFCxkxMOVkf4mIPqSW/19Po
lvWWMbHPcppr3BOP3akoba/1aS2ZdeYGs1+WjTqK9DJfa9k0KcxjvNa3l1Ope1RjDHI8XQllk7UY
Pq51cW2tkC/p9K2WTffQA+pdi0idQ8xr01N30fXHJiaBcxc6CkV3diuojU6l+KRslM/9Wp+vITsc
IFHXB61x8+/JUNs892tNH7Uq5f1hrfS3a82flWKNUVB3b0CRTAF2uGarndoEOVVDUEAjMQTesHYS
CmnQU6jdG6oCtBkAKnd7XjX66IFTp6XWOfnzVKjxhd669YOF2X3Xu6miU/Yuli/CrtqAak26bIdM
RFsFv94XqB3jC3BFmiCgEGmIlKfmyLT2SYy1YzKfmift2kchDrzYI0mGi3Zqs9BgoeWSntovTjhi
/zo1Zcy1P2OcWjUtTZtoBZXejWsnJzk1ddJTg8c4NXsmpHKXyJuXPASv2nRFsYHzAkbnexzGur58
kqMyrb5kt2Uqr77pc5F2Rgsmoe9r9brLOmiF+N6bZQeYsQsh3CXIElI9rx5UBBWHdDZolvfcgxDW
i4ryBuqCIO8hDHkfkmg+NgFJZpHqtXmnhTdxg7Oh2mezgyxinnK3u7RlZzCixpCd7uj1vAu3thKn
4Q37RsOOPGwrrK41I5PFFoVm627w82HHCSbAJ6QOu5qL1TCkkwTGMqQSGrtkClLacBA+y5BVwZY9
S7F4YkGi55U65T6viFexwSDnSCKXUqAuV1EiXpR+cBLVVyu9A+snenFt0XYIj6XhdI6VeuUkm2Xe
S/prLRycKHYAZ8sB+avbyhIdT24X8x7pcVF7lo632HNYVOe7ltgMxeO26h+VukCZBGkio8uUFapy
gwJVQVjVleVH5LRucTBat8uDLO7s+6XvDLBduPS1i3iMJSHsTkwPcxe2Q10+8DI2jpgm9Wzb13yD
oOryaAmENi2UU1LkuleFgMwXKDwqLcxHrT+i2LZyPwqNqPcdGKv0CU/yg5JU1eUH/lWX+hVfoKBX
Q2TOQaNts8cNiLYULGJj+EmVhP7ShxmG27GtXRJGxtT0DLDQCx7nFLMVshZIhnUIm8yJXacONGIR
q0OcaGMUoD2N6evwc5u1zlwyfCJwuRPKv2UDCkX53GIFnmHZ8xzp19pCmmKyEYOpGI9zPur9tV27
VKNLLLNXWJ14JUXYIvkFFz6HsSXuRSs/AVlBv9sQgTFt5WgtyYXWRd2jidPyizWFiLeExuAFfQ9B
M5D2QkMY9sGq7zKI2vJwnQYJcSef8nFkZZFG6fCAI3T8WrexAXRljEIk8Bb6mFKEfI6VVwTenIT2
YG0M8+4k2tc64CUotsjUoZY9I1wlXCFN9i10ICr3ToRL4aRSK9VmHZxp2kgEfhKRzzSbaMPVZu1w
x2PJF6uguWkXvMHcDxQrGd0Fs2TrC82d6F1KN9Rv0xZe370uStc8TGaKfrybunXxSb321sqQnwcV
xaPxUFULkrdJL7oF5JyznnyLR2BkfuJ74VlHTVxyFn1DyRHtIxpvz80GHp06pzBwV5IGA4+pZ1Xw
U/+t6V0Z3zSaOWOjNupY5XaP7dRfFYjb5SZR+wYCkUp+bDAPjb5OGjxM6D81JhD4K+s6uSsL3C+G
e4TBnIgNgSoZ4wKu1ZexBC+ymdp0vje6SZUXSDtxH1Q1ZOAHwdsCjbWqXTdu1HwyETY1a2hHoh9R
+Lr9BQGO2OHn1mkQYIN+3tU6l5VNcDN/y/LMup16CTGiIf81+zgiAJB7SEzFy0zsJXMI29XYZx8g
qCrCuUR3SEjmR0UNi20x1lEDgItpbm7H+D6Bp3oB7ia1fEtvdUj2uWXyOop19KoEhUZBrpc8JosS
Gu7BLCut+VEwIc9HoTGkAhh6jJHUwhG1heYyBLxkxuZCa3vd9kI37wbetMagsvRu0s+tC6BUmVmm
Hxe3a7XvADNnSUy05gzw+HQ+aiq0FbM4whs+1NwWin54wQlmGobuapodOCWDbDbCkXuzwC+9X8YV
nwrqSi60jrKquirtybxUOlggQdyUxXARkSwUe8KSRfzISgT5LS4IGKpOIodNFssRrcc4iIa3wNw8
0GXTkmetom42bMD8ZfNT3UFp48OosVMlxoJ/VMJ6/EpvXxlIc5E2/QF4zXdUbcJl16L7T4JkWSUb
id6lxu1Ehce6Lux6ZYDVg2pfmVoM2xRt8CiDMcbJEIwCIwOwIge1oZAyD7TJmFp/yEH97XBkMPoz
c4ocfw7hm3jUNezmI1QG7TGN6WXzOCSrJSIq5G3p0tLe9nrtkmdRxDZ5aP2naG4tRUdqshbu9RLt
yQg12QTimIvhvgkl4uU5YkQHdWJwN9k4oMFIjC6rLp22jo1beHe5fSA9zOW8pkmJrrJWWYW7EnIQ
tf2i765yWn1sI0kI2cpYZLE/Tqp6mBuT5362ASOjDImdq9Oq9L8isXfa4Q4d51fr999EYgSslj++
dcm3vnvdEf/5a3+XUvB1rlIvAMQ6sCjs0HSk//F1Gn85lEFVQNw/TZ/sSF6VUtAH6uhn/ml7/9MR
x9dJM9y2BK/lk8DsPyqlmCdj2av9q8nWlW0rjjMmFEtle/nrhoNVCU37Khn2FdGqvk7wdhAvpetZ
Xfc829lXtNnoSUh/DdhFu16W2nIzTXPGBJXVntqJRzGI7KiQvnU19fnlIFDSOopNNQQLDUAxVigp
Mpe5h+0DMWpBK1aomGfID4wxQm1r5PcshXrXY29/V+Nw9lFmwWYzRRZoDdylSOOYrMAHL9VKjkml
3k8z+TzkLqX0BIVxXemrS+yrrdSqnxN5CRaMyjLCsfZQD+2zhnLSW6zBgJhpKQHpLh/Q7d4TMPl1
aDm8bdXPeUXZLOoAfsFH9ygy3GkxKjW95HyIWAT52TbPtpaS29ay7BpPDiHe13Q3S/gZinNoW3Eg
26BjCcilGViSRl1BSmKaveiZMm1sm0tZiVb6asOH5gOXwMyiJ06By6CKQ5FI6bOSQySj8h2G2qRr
BumPFGG92qdmW28rQpt8u7H518y8G0XfBetvpoiNN4mL0WVBlr+JZi5BnUOAtjptuYuq/M6d8yHI
JYdkRWhdWGaDwWk09KBv+EJGbWc+jskn8h/o3jlro60qX+ay4TVotLAiw5lmTDazMnfz6FuYKxrX
wX10VbqyRpnXnlSBFK0Uki3rFEE+1IAAIHXlI6THDBYpfWUwWMsWvNWyHwWDw2BiZ5Z0DkJTHk+D
JGlmjKFmI/3aYRywILsrBgGQRHXhQmsDK07+AC93NyR8qSjNzAM9V2z8KVgo7ErT0XE7HenTOoo6
fhbB5XUiNfRDldQDZ4hTzw5ttiW8DDdoE2uvsKxrxvPL5MLo0dFobvIx+Yobmnu/8H8pcmc6UErp
j50AdjVU/E7BVZIaLlasw8sVKGvXa2X7fLrfRYQ9Y6DB6CHPX7ZRzJBx3JZb34AB6G2RH1UteuEh
Z1RTFWddw+jEjWtsqvVZQJE1P+Xkh29sAWVN44vw5NGWqrPkuudyIel7nNkJBGPDc0K2b3gciQC7
imnueq4jnx1cIJ7tcIdFz2DCjHl9uhg4srCjKfxonRVfSSjSg5BFzzHXiZvCVFB7eSbD40xb/h76
Ue3p6D4B48wDG8y6JuNI14M2q1S/aE0uqTrwHaJYXgipTLuIutyl0YRkCXeLHmQgjAmbNWD3pujh
+4pRVvKP01hmV0LnQQXrBIl5oCdCdycPVJ4TNR+SuyG2rk+Pl5Euy14l3go5P3LMHgEksFB0FWrB
7TZjNzsimS93E92gAJ4jj2FG+et0b5WC01fC8tLGR8kUwhAoIQ+yy+banEY5GT/Ltqpbd0cDNgvY
GbhbdJK5D2Kt9k4DYB3hPOJ3ibnAWp6ZxlygWoG5uMv+dJu7HuJ11zKMUOl0wZBq4Zc6sZS9FXOq
C0td4MyagkfPYPaCHkYLjFugZS8oCQxEBjw9qsLTXBBf6emlFh7Vti8v2XVO19Zk7cSYflUi2A8K
kU2XYaZnAa2mhH2xquwji+e0QkN5ObOt2jo2g6wkd/5SAfLnLSXTFxAzJF1MDmybWFWYOzfOwc0r
Ex+mjYNnSsP2nE41fHb8ctNg0j6MtgR3XOImmJJC3eM5MUg8ipgUI43JbeTWKU7m7sJev4sNV+wW
rZx3LOL0oDaHwbOQ6HnE8iXe2Gs8RU5d7QFR8Ady+59zk+5OenB6aNm0D6gylEc+O761WoZEa5l3
+pzOOztUxMaihs5rZ2QwNVNNbQV6cVbBfaJ2UFJXNKfr3sleaFhzaWaegNO1tl0r87GbxLe9xn01
S0ojmE2lrwiLKXBtVTuEqN/qNEZ9+IT5ToTNS+Pw1zi9Ah56LEEJ84mp5MlWa9tvQgWdWSqUiKrG
+VBULH8zJcaB3F87aHk3xiii45xMq486l7nmI0wEw5+NlbopJwwlPh6kz0AOybEDBWDagSs0Sbra
0qZfdVwIPi1y1/ISVX+0IgiuUox1ekVFoj8mZNqKjaFSe9gAUTX7YMUr4TpNuts4Mu0Q9ZmWI2pq
5YRMec4IAEBm2coA4UGtEUfTKMc67L/AWay+S3f4ZiZq1W8iY8peRGMoC+UsBQiXx/Q/7uGnVVt2
LZNbA1NuDK9OcTUVqTkoeFR0nDqaCK/csVqwCBnlKK+pswsHCakpi303L53yPIPl9+I+GvLLMHaN
btPisra9Zgb3dm1hGp5JRyxD5b4kA+4YO/bjq6XYG22Zs0Lquq4BNyAAFzlruNF5klLuEopGcF6/
d5KZfu4SvyQZLxejFI99WxkMK546E9O8/+fjrlaVs/WUiQFcsKkUqgPJ6df1FLVufcao1O+18TTZ
8QwaSfa9HJWM3n728uejnXUffp4lZW1UlUROu+LsaMtIEC3y936fzwyQdSXgZkjKyOxVf57XfzcB
72wCVn7Kq3vy2yaAKmrXJt+6/6le/ofSdV98/bWx+vP3/9kNADNa8zeBHP7cDHA//9kNOH+xDafd
p1Lro/avMrD+3g0YAgQSMBdGMU1V07H5p38aq+IvPCNYVIGyWHAd+aczPeyf9LHrZuSXwctqzYLe
pNHlocdirGf+uvswk9qgURlS90Sgodt/ySPlZprDQ7qWcMdyXyTqUSIDcMP+WcNDl8IMfnXx3nhs
3bM2HhJgXDVrg8ngnPXVCPPLV6jwatVCRCpu2BkUMX4TioLAk2S90Rt19HFlo8DL4XzXEYgmANXB
qH8yWWwumExrds0qhcSkEtvOBZPuUARatfSrfZn51afkgo+x/mYi60oqlmNlvFGyzymLw/U/Z9Pc
gHZ8koT0JgWQByWYLUJaqm4FX2b2JWuect4sasfsSQyDYfhqRlPBKD/MImNjrhlk2otNYSDJ0Y2L
qKdOT5zgndlxAiJnkS6UK8tKmc07QwYyu0TYcQfQsAmG6gfWeV1BD2S7nzRDCWTkfEH5xoYlhfVp
k+Frw3hvSEKK46Cvcn+YCo8K3z2e5scUQGhAUTwYuvozEhR1l+T9LZVQeJQl/vLe69LMa+wx39kL
X2TsOjgO4GEL+I07oOlIKtXxW0nsT2T38rKkSsr+DTSoLTnYsiW25CZaydGnO/7fieWdiWUVovP8
/Xto1JbuafL9y+vSwt+/8/dsItS/+AiMgygxzJWnRkv279lEOH8xwdhIQeh4MkGskvp/ZhNYaypm
NiYTlPA6r8l/zSZoOyzKFOjs6brYOmuk/2Q2OX8DMyAtmsUI7WkR4O1cJ5tXnfGI0tQi6qrf63qP
yAe5Js0YQCTupdmT7ruByF9eZjax2L4bv2tdPXszUmhf6ycQ6OBIIfTGOPDL0QGiL8RbTd1u7PUh
cGaMvlqi5z566GL/6ra8MWe9eSgcdyqteSJ1ziPVWiMdNK2wup2pQZ7IdY2oZ4k2kx568870+Nah
uJSuAe9rLQ6tq49X13TRALEwR6G/m6YE/eHS+HCjMvjRTn/481mt/fBXC5nTBQT3pWLHZVDgWfz1
UGhX+iy3uIBuEiJimXVq/L39Mg22H5UhdsDKIAgxxIqOHKH6OSn82249Y/CNg7PHWkcxDbuz8+wQ
YodG3XXQJU0b98AUB6VmNv9ZiiGnaOGP1EEC4laBbXl2FBkJQw5N2CP3M23SVHVQJOQLNM4QpHVB
+/vPV/Ts1XY6HC9wFVwc2Yj2qRT36uZh6tONWOv6HeUZ0quy9odj6C/YmosNGZwXNkDvzZ+P+Ptl
xGWpw1qkumdq+AN+vYdhzL5JGMRxoVTGT0XDgJvlVsGfj7Jepl9HCkfhXQ3yVGWbZayD9tV5IfVj
3dBk/c5IhhkXvXLJ+vNm1nRqY2phvXNOb13F10c7u2losci7svJ+J4ZRA9oDE3oAK1CnGSIwbJqb
Nsu+/vkE9VXbcn6GAmkbAFTUI6hIfj3DOc5sMY48dlpswxWozPxDRH7WgVQClI9VlOHDu3dw+XlN
bsrvdqeKY20Z+z5qq93Qu0PQT5jV2tGpv02ToRxm23Q3etg1D2scHikUkadlzfLOxKS9cf+hpzqU
ny3Irb+NOCGpyVQQe3eQo8xsYypjhgh+soaAULU1yJnwspo8ct/g6gU6oubP6uJAdtJEfY05GBxQ
Hbk3dLr+fuv/2wfcevOrMT+vTzhwwXO5Vurm6BDIDkDbEkPviS0fURjxJ8LuAtlE8omceXJ6RpvI
pwoB75GwyfaShv6Q+cXUYVGCsoCojxgKSNMbg+6yH5aCvbYezay79PZatxflsLAB91Es4yJyrJrS
FGSrntbyh44oGM+lS+21puJsDUNPMMC2grXOdOyyVlLizVk0hZaLH8m6iM3sqR8Fe11zNjazsUAL
MXpg7Up3U7nOsm8SbL+zSYljAs1wqRKg8FFpm2GXlpi5iPF+yWbjvoNlDLc9QrsNi+KGTy63fx6t
vz8gUCJZGPDUgzT4De5HXoXVW6zudomMr5WsjxGjqQctmR77JayDvifY8P9xRPqW6InXTYh79ni4
7TQQ3pJ1uzYMQdibAd7bb25pXrYGKgz6i89/Pt7vb0Hs7cw2wGJXvN95z0JG7lByb7pdOudsCwYo
IREs/kDo7ez/+VC/D1OBi9DWcWMALjTOCRFRbw3piORx54rBwl3SaIdq7J13LuCbR4EDwTIFRQLX
8Nf5hfxlpejIfN8pgLehKDmuskcFIW7/fDLnwlneQJwNXkW4iOgWefv9ehyoMouGWELuJrAaPgKb
dGtPBQpQWVZ0DqXDkoKBT10DtZT4SMN6V5lZ8t60tIrYfp1OkRRDE7BAHeBkMs9eS01TEaw2OCR7
YlSjiu3mWyQj3dYcu0RQeV3MA1J3N2jV6kdejc591qXjLrLU4apYFuOINCl85w7ob34nRIwCmavL
mvXstRKZigKs35A7MPjlQW2twFV75AG45K5DbFde7PT1pxzNhJdDML/pV6a4TbHOd0VZUS7Nf+Ta
NFxnYvKXZfyM90T3mqSrH+ayT4BZJdbeiuLxWM75NVa29xYXb5+AC0XFYEnP83+mzyRR0S1mMXJR
4/k+ap16249m9BQzi3l146R+CBPTKxy7443VFkcUOF9E4jzK1nYPfR2GHgkgQ4BQw72rFqd6FOby
YwFacDQExWWEDTMNoFThXdHlWxRM9TvLI2297b8Ni1dncDY6x45Ml6ia5W5W0ugI+rQ8dhawOLb8
fpe0TPI9qOU0VQ9GRUtC1pgF//yAGG+OAspoIGGIJ4fL+usDImbmEqSVck3W6sgMguH0lWXVrWNK
AMqu+r3Kh+kjtJz4GyLfrh8ij4DO2CfRk55PJLe6Kiu/tdF4jIibCohMfe3FHHA3YcInKjXSfsyl
pjFVOjgCs8BS08q3FfcjUL92rw2WeqlYWr5fquoLPbAHe+ZAhMCtpA1XWu9c89+XbiSxqBBCWCHY
JF6fXXILIDHhP0wITZp/LEPS/tLcVxb8j7QVjHfWiW9M2zZLbnaepsMHq2c7CknALoVlTe7qqHxx
UUjz1qY9ZSJOe+dI6yedjSSOtOrbTUoi6vnCnpSUnsASi5HURo8kjkUQSBfQShAvSWCcM3Qiqq2I
Y2hr7wWHv/H2tVVTx5qAMwFC4dlJdhEW8zBVgYA78yfk2beT09xD7HrJne4rW177nRfUec1undNh
zeg0C8g6sOzzOZ30JzklCUOWbXh53xuse+bQ8OcypmtHniiypEdwfJMfzTWLG5Pm0SCjFj/18s7T
8+ZgAvDOmwUs+W9SgqTvBiseeH5hIna+Wjv2xkRXulGSKvKsOH3588P6xksT0gCaCoqEMJTPZ2yb
sOmo6Cdu8tzSfay10Ft6Eb+zR3zz+mpUMhhJXF5TnE0JqdSiSkPiv2OP3HpimMiDKomOsEOc3yMS
YS9CBucrc5PjjIrA6mBXRIyqXCxk2LzzvP6+KUf7z66QTTlmGuv8eR3n3sLLlfFlBlo8CNLRAbUL
+aFz5EUFCWy1LModiFR9U2W9+s5jda6hP401VkNcbNbt+IPOpouOQETdAJa6mzUz/lo7rWLRHo66
G6igFnJuuyJFlzhHFWLkvGIVB7vJLR8yPvnZQInijPbzPF4NsUEnS++6XvOI0Jbf/zwy3pho6J7b
kK1VzBnOOVgrVkQyW6Xd7OwpbLe9iW7OlI0bsJZP3rkkbxwKdY/puPgL8Dad136SVJN1g5Bw1y1h
8WIas3O3lHFBbqCt/j9Oa4Vn0xpYS2q/zWr1ClSthdnsgD60d4QI29tqdsKLtO2oIv6r0Hj7c6Z8
7Wl6YxLjSJRFWCJilTivVOgLTsqq50iJoUZ+2JX1AxQkPeDthr5/KiiSQ6J+Z/p481KyvzZpZ2km
rqpf371RpJKGHFvNDg0oIg9rgrSZFrrfqrp851AYIX9/Q7DSUAmCwEmDhuJsJAti/Ppo0RgiZgtj
28bcjGknNsfFR+Ba5p7dSt23WZMD3jWGUdmyc+ynYJkco4B5YPFwJQY1xkMo5/yDDk0i9sG3CmK5
c3IpcUY28RdMwMpVZghLIgPJ6QzLcnVXl5ySgcSooq3iDtaobUfMRfOFpcTuLkGXugTYYEhYjLJY
e7R7HYV4bk6Wvk21YrIDmBSx/uwSrFn8sFOKJdGmZgcTX0wx+dRrelMbP8m80uZDTuIaudSJVpiB
otbasViQFu5knw3y2ipovl6Z5PeFd7ZEIL3l/5URFSsB08hjTDcr/RKVb3QlnHJ19BIAmm57q8kf
BnJ1cZGWSrUHYovlbY5anUjMOPkAw94g3a7HK3PAPhshbumrKluplnMUFDV+g8t0YDuJ8Mqt6UdI
ObqZj9p0nggCQ7t/USiIHqk7FLXu14W1Lq4S6DBfHCSiRFjAEPYWQXv3obaQS8PSkul8O4bO8ECM
btsFgJdd516tCkGOK+in/sAidto2YnITxAAR7hBSPJbFAxnt7ko0YFWQh2v5T1V0+kaNtMQTWUy5
N+VFZXiSxGENjEJtoWTo76jzbvvBqj+Sepo/54pQ77vSxkkDlwxKdZoHRuPe9Pm8LRu5nRDm3BM5
vxnMGLk7+vWdbmajn7lZsY364WgM84jWRn5JMxsrfK/DdUonY4t8/btpKGNAz4nWvNk6OxscQ+Ca
ib0zIWciVSKrMC3d6ELiyf3qdOhOMYAgA3GGL0tjW/vBWMFd07wB//oBW2cAc7y5tdyiDYgAT26J
Flk8TOrahSjy+AoTCqQHB1CUBGQ+LYa1sxTtLknw0dEZDA+ha2belGY9iwrpeDlvCV9KZ7kjEurQ
dGa3SRait5Ilu8moLk2j2R6zadJ9SNdEinctCFySVXFqgskYjRgycSJuQ2HeIwyfAm0U8RZJBGgE
pev9UIdturB0vSfSuf6MokW9LGMHkVjX2P6kdu2LrTQlFE0sZIKC9c6pKuvQ5mhonTKcDoaa6AcJ
bzigSHHU8VICw9VAjs3PBRL0Z3Dte8cyH5J+fsYGQDNRJZOu7cPngjzYliewEIehd3CDKw02B0t5
JB0mPMrQSHw7qgSyJVPhPjTLxkxd0vjYN9wnrTLcNlEr7mVPo3E05CUZrg7UgJVwoZQ/ZAOuXBhd
sk9kgcunEMOLKbseO85IdKyfDUm3zLi0mhKzK61EtcVfUCVu95hVIl42OoPnIwR/Y/Kdhn0EL1Mm
iZR+46eaa3/djIyydEYfJjLtoPYRINiqqwhAXMQF/1EFEw9EEFq6NctLqMbRKD+RFOtI8lv10Bwz
f8FW9knRjK2awnrdKGjk652j6NW3yQELtjeyXO/9QrQkoc4Vve1LRbERwmSOaKNNPg+WcqQ8q0qK
tA0Wh5YrBfmkzP1FFMNjTFX/Vs9T2GlFmSWHMQVhZ+EtutZGXWyRpI6EqzUU4+JEql9tNWQ9SX23
DpxFzS9qXrLfOikiG9UP8ZPpaCXG5TRJ+8EcsvDFpbjfw+qAVb45iUqXWUxP9JmKl7Zu0UjOhdQ+
Y/ZofbZo1o1b6vUn3CfAymM57zpWLI8CzMinQfI5s5LjlOj05rhU7KeTidwInJLyI1U42iCpjJfV
nsdIQBDVPMd4yL41tZlts0lpnp2GCMmU1J78ALUp2yYozD9aFWYUPFzj6IOPLTq/XyQPR64rFnJ7
5HWRbVteyoLrgOkC9AglZGC+ndtuM/ZNxZ5QYn6+I4T0QxOOq83HSjSxcaNVeFKpJmK3gtYg0J04
X8egMh6BEsUPZCDlm8ppe4xqXE7lA7IdTtFZXcwXkb7wVe1s+DBABB+vojCMbhIBKahSUTpWSDsv
zZhYFMwDyc5UE/th6HRr2bASaY52Hcc3aO7rz5Tu9IDCmXUTtTyqQVkVy3bpp2w7VpNZ7HBTRzd5
Xg+OV1ugfniIGh4q7i5F+OaYkbYEGzyuv7ZD1BK62mqPMuF6J2kGsQeDxE7EXFQFSCLBjXpzV1tt
/RXgfdkS5bzUA+z/FIw3K749CBc+VsEErLVmc6zR8F4ug6y/dnPdPg8x13VxnOZbpUUkJS89gZob
jA3hkfjsGUtfJ7+7o7RuzKVRCKKo3OhmItmJSAMb7OB3fFImwsRaHw2TjvqohcDweS3XPvnyEIdQ
OTekJcaAL0Xfh4jsiBt8rLXZukmsKnyq7TgCA95Xn+0IQSxgq4WIcvyX2mYArfPd6hHWRZ1ojnOr
hn6EKe1ipTfsYZNOT0JJmRejMNmfNLy1qkQ3vdvYC+pqixV4CXD3BgRMfmiz1eXUuRRxfFCQ4TEu
On4Aod6KyBnzzk+XGlnDwnNOGauUH2HxzC/CGeR3JzItLwzn/KC13TrKeyh89Fx06yEp4uEDAone
IWKPL5lbanYvurb+YqSx/aC4C8ikuhzjm9kuStCUBG09580y3Qpb9h/Uesruk/V268BrLi0UlPeN
OXCgTCH3wHFWR5UCacaUXDW41fOtSvDCi7pUyU6ZcCVtKNqH99iozEOjxgg+jZFPrJbsniX79OSq
dGSWEbvYkWAAGQdKEc8vTk2Zzwt7GIgb6i2y3cA6GUvPVirE3Wa6FPDXFDu8N2O2XJu6l818KIbB
jjl3RtKiNC1Tr20y0piz4ps8SyvNK7SlulWMlCLuMOfca1WKeDjYRiVKz5XdSyUU9kzwqwl0LUYw
11WqfTCjNUdjlNoPFOJ4fHn0mjtmi+Wl0tO69Wy9nDPE1Fb/Qxc4IrlnDmO/rrksNm9yuVPHTGs3
6Iogs+m5cu92KrOZYw8/plo0d11YUvhv9Pq6G2ZyOuAK3WmdiG5Cu0l2nYuM9BQfwzy22lTEGnsE
X/NjkySwsVpFSOb4KlvBWjjxXlhRO1fsicNtDZyeSQykCXXTzuhpCBvi8yJFdx0WdbQb8pwgCbvg
1vDavDSQDQOQdKLk1jZlvcXTLp/aesA5hkCPDAv+StZ17YdDbXy13IjgyRofXG3i79ONCfjSYNg7
jeu1oaNp+hnarHqDUXa+1wqii1iEkCgLdPWDnkcmlKfqgSC0K4g+a+qLmrCXaVt/xKZ73VD/ITZz
OKZF3XLYzL5R/5e981qO3NjS9RNBAW9uC+WLtti0Nwh2k4RNJHwCePrzgeo9I7H3kUYzt/umpQip
C6gCMnOtf/1GoXNDw8m+Yc2M1/VUuxzRFFyXkxPduUTpHIIx7bFmTsWMtw/Dxprco4OTdsdhmgoM
5vvhUo9Vc4HDXAk5Ga4QpT4lIHEgJKDErwHGmYfcK8dzjgPZGwHKxzrVDbY0HB9mq603pWvAJu7s
E2kq9iP1NlGq+ii/B2qZM0m8WkGWD3UkPaZlCQXpkMnp0R9VfNbLRG097KxdWdTrQOEvs0ph8JNL
/Ar+J55z4ZE+7Ul+JJOkCjZ6OpzQmyY7WQLZ20Ou6daK2GfsKIQN2RY930lEWObZOLvc8i8eoHyk
fetrzWWrC+Jz33KR3om8mx7Z1wpgGh4RPqGvQRq4D4h5i32aeg8j0Xo74NKEOpBSjgTYSa4kFviX
qQ9wIw3zEFmz8R0HdLUlPkjfYVM1r/20t9ZqYDG2VYJRaQ5UGE+Te6K4sB8z2yFFdpRblhMbsCRo
ZRW7mP4HeIl+DHlvPo5kfFwFIphhLQj7GyHqGUlBgb112Lv4am3xYDiedzsNPCWHSKF661EXrpqu
wckCC7z3mVGTGVZxl17VGa8BBlIxQS1jialiVWF4aIusDUcosoiPUU7PJOD2nktBb8fZK0a7kNSh
znU4x2Urx9Yu5IQ34aybjx1C4y1LkWTTGYo8Uz0KMq+/ErYT3SO1o8ywB5x9PB0Fjt+lZ19v5nUu
LP/UTukSx51sEqfIV7nVONeiciTpLyowGFoU82Ga5HDpOhrHjsA4iQXnlpg4jRkCYytBNIP7OOuu
KWlLCzLp4TtLNVwSs5s9CdLodo4BAA+0Jjmx5gpIo081wpYiq76YALMXycKQ4kbX4GQY4CB4djz7
2GTeuI+GLhz8Nr8ktFCe2hIOXGtLnO0Z8CA6aTvyDrNp5bbZ3iCA4ClgZkqf89rIcpFiO3NYYye8
+EQkyB6GznhC/NocpOl9N2b3PWpk/ULFWrwURB0fMhhy94RgaFtr6ONN5/XidnKpWAoikRl6B92S
6IBwn3Jo3KO3HUg8sKSy14Ont97eyw0EvaXtymtNxYhjy8mT18A3ELdNP8M/ui8KNiFpONmLEFl5
a9a+uMUWi+yKdGIDzRLVvRWtqeMTliVvBDjPaCc0PrCGBXB0mkzewQv21VNDxcNzS2lyEA4WnBKa
ax2KijSQORirZ05LsLOZPKoe0J//JKOU2I0ypzPNRWIf4yX+SeR4sLR9C4jQTr34yAlpSkhK76IX
vc2M7/mnYlHaaHzbeoxecMGjCbejVAvCao7aN82pNIG8ZQi8zZw75V1Rj2wMbTIqufXibpBbO1Ag
GmRT8nokZr8oL0pU/onbo/MOYhm9OIbD3wmqkVgRLwtIm7dLndeotKYuXw8td4lyFbrUuoSl5dHE
jFw0I+ChPaWz09E36uVgJKGqVBpvKV755FnD2+1gK+DHdWIHk7YjLZgSoGNCiq3OKIKLLNFtQhga
rDzDIsLPHK8KjrqwGPvoZWgG0oTjnoBpmPKO+DD7nqv2tYV3jbKt4OX3H9MZtJhAc8aTCCVaHWaa
R+CeXNFPyJ0VOHFo1bhlhGBB/PS4KZR3DvyxclekGXAPzIKUBjMf8fw2QIGuzdoZjW3nIK2amk7e
OQpGBY+QeWuooprvl3sOeEhT6Xl2amExDDsxQfy4RFEyfAwu2OiqN/EUuXQ1g+TvaTBxRMUDADds
7zb3ghr9FDGF39CvtBMkUxv7BLvnS+/NQeceqcq567SMeHjuNJYa8z/pFHhVpKxdsP+EpDYCqkn6
0AgAZJMw27eU7iVdcbOLJezQvqfYSxS7oG+QnfeBSDPE4Cne5AXxH9S7PM55X4L/HRU+Plihyo6K
zknsKjvobgOI0jBbQaBTpwSvs6ZouDmEOb9CMi8W53UUgLiKzDgOXSeDpeOFRAlZ4NFJVD3cwHsj
w3G+LqR+ZCbd7JXokYDF/oiIIE8f5jlR98pEWfCJd/6Hg/o3HNRlQAUy+l/Q8C/s9svXtn39kfTt
e9e1f2Si/vybP5mobvAbnnYuBHaQaarqxdz5X7x2azF3RqwK9QACEgvqv5iotvmbv8g0PpWnpGEs
HM2fvHbb+A1CHpQLSsmfbPh/wGv/gizz0QbMNHJMjIUIh1fXn5HlwJpcjQA7EJe0+ED7H+w0spig
Yuvqb4Dlf3clE84kRlRMpn6ZpxInWdrzaHAlcyYSUK9eqlKOmJkk/e+v7P+fQPVnAPvzO3ENFGIM
U6GdLnfyB9Jd3CGFxxmy2sMb6Wlk9OuWqJqVW88Pf3jg/2YW8G++km/5TJwcLqdzrT9faMCfMJDN
XO0JSvvAHeEj0tKPjH/+by7jLEponvgvzwgy1EwAEbVrpJExFSw9c8sJGeYU3P/8p+NdJfvZw2AJ
NszXQUNFfLpM+EZDJJqLUcdSN5Kmf9GUfzeiXD7pD3Po5SH5cI+xBYNt/evs0BuovGi4q32iVL5C
EHbG83+JhHrAAPXvlEdfht6/XwzpBOIxqNu/cGY1w5GsTVntg3rR77WE2WR+HS3elq+6z2ASZNxa
GRPh0f/80cFFZibFrMiFIPnnNwTrr94skrLaV3Uq7zg7UFcFWv6gZfzbX19qedl++UHhR7ErIJxn
Vf/5UnOf9VMqRbXXkC3vRV9Nm8zUo7u/vsq/e+UXOc2/rvKFSoPbMUq3HkNqLRgd3J3Gh0Go8viZ
u/1/u9KXn05R08kB9fQ+KXqO5zF7/cQX/wfLS//1Sy2yI+ZrjLyWtOMvb72MhOMLSVBENaDgq/QB
QdpUdRSetphQ9OgYoQeNsa0Dx9nrlP3rrMBd0art8jjUyHKAdzAQ8UeUJBTq6oeXpFRNWWQdEDUZ
20WE+YkcMFYbLismNaummpcgukDWK1nxv+A8JDZ6jpSz58TYe2NNpd4E5mPu0VoTBUP9JgZoRmJ0
9hEgM6hiGewI0PTXuTdi/kS5SzWXl6O/HvANP3RdUm6A/ctNZ3rlXadl9lEPZvUDCkiwMzpansE1
uEpmyxPkTcSRiecncgNPU/+e5QkoT8v9MPSxXwXeGyDvHSr7IK6ugULlultSBDD2jqJsZfQFVWWN
UhdcES1+rUd4s9SAJ1pDPCosPmIgBRuXyLwOUS0O+LRz+SqJ03JDjFQflt5SJOJyS3+EVOho04vs
iJiUJwNF0doXNBN+QLdLvoD5GCdQDsfYyF5iXxYPtOqEz7RW9YxDvIn9Ox+08pRRPVcC4zXuiUiw
VeJVQRda1sRap0ikutPspnhole+cfK0Vt5qWdi8RP80pyerq2u2zD+To+O9krvko/PQDp9zornPx
Z1LL1pgQnHuaCpMBXlPotEeITkghxKF+PGdjah/Y0TvkvqAmQ0wjRxlAM8JooDym8eKNbJP9eRVb
VXCduRB/4DrhkygZu2GN7pSYdytU9p+vfdHG9hF8wL8g1Kfc4JrM1yQ9NkTFOiF8quJv/mzylWLy
CnDRBsYQ+CCuI8gl+DTRttClzY1b7NLS1Cuc/oYqWLuMm56SqMJihsEyxkulzLGOcXXGkBoBAo++
VjrfSP+jWfASeeQ7Thtof9FK1/16b5P38iAhhX+zSsn74zS6gyOB7QzweJOEavuzK2kweWI8YfII
OiIbHLyUKlpHQt+0ELc4LDBronIqG3VaCMks2MwTyunOqggQcgoMdB46ILdh1/tl9hooU9viMkMD
74FK4+wwMCVdAoEVHj9PjMfynVP18PDQyZNvkFWWM2/mjAzmVdPGql+5uON/nwPMeMyZtYXhNf0P
Bpzt/eB11XMMdHL6DJ0Uo+Rmm16zjvCa0mltQ46GjM6TcBJcuGtUuscxiksGaJhd5E32YcIHRD3u
WgCqs7E1YjFBf2GktU6Em+CAGoybPi4CSHQ8oR44lj+WiCS/IVOJvJ27bEC1tk6qMXkvq8DZl7nL
DMlN3PkCptsTDc6ws4SkbwmQB21mzHuOyk4/2gjf7BrvoZBp9S5o4veubzxSlMa7sjb3nRy+98mU
HkXpoucjP+HEUejdJj2LErhu3OhGMVwOcMA3cc46t0m6WZk4bj/6RjWf8KvbitkrwhjLri4kTKoF
XEkZhhKCxEvNrjjeJAWR12WfBdcWReW21lj1OaNeUq0qGG0Mojcznmp7ocgVMZZzt7L53uDTr/RM
/jWKfmJCx9a/hcNjXMlYYTFkR9Zx7HmjcjZU1HsRlswFmOdQ8vXJAWIZCcxSrruyVz9arQE5iAki
CSGl+7eGy9jC1otXx2GjbBr2DzfRIKKkI3PBBk505OH5uHIIWr6NZN5cGCCg9MdLpdUHJFYUGCqs
s4lcJ2H20BEVl8bQs2E66Xd4YBrqR+KUTJKIEIuDVucNpk3DDPraqhgqJsqiW8fk7rolAQpdpSlP
hQFBdq3qBPKrMGCBe/w6KInwM3J7AxtYdl0cN5+73DfedcVuRXpCEdJgGld5BNiWOWO8HSZYEJ6i
klhpWudcZSDCLeh8OMjFlGRBaetOjuEwu/Ie3/XgevZI5cVXDDmPtvgH8oTBt3RiTIm2KL8NVRyF
vluW8EvBidqevUcjeZ1ZDYs+H8hYGHDsxxnfWYY2Q3plReA6gdF3p0Gjnc5lf+2TULEn2whqP57t
OxHE2iVA9LWVWsQjZBnilzHpLqNsfkx1Sz36Ocpzn3DvHXgAllpBOm/KpBbXldZEN0VO5kcj1qmV
YEATxaHdpfes54dm0OO96UtMYGJRh51uVdfEb5pM7ybM5137u+YwrzE9Dr084DTU0qR4qEEN4GWw
4+jCN74BLldYYvBIyd5dZpefwPvMM9jSexGg5I4Ymft2GTKwAEwgeN5udmWCPMVIgNnxkQObnIqC
zYzsWrwxBaGQIjRiPT+UqtaDlV/hO1XmDcllWLnNzaqorFSsLIxM9JUTqVqsKmHet8IUR1Vb4igx
nKhC6ff10Sraft0bYkKaF9VY77inSZmjmDl8yNK9dAX2JufaVKlCaZsl2s5OB5JuQCwsUrlNEQ3+
0R56Wa4it4caHVKLo1NbzUHjfbRTBoJIDr14rxx3sSmNvcPoe1giqE97BKt29E39u2kCVNgJz5am
625K18MrLLP7oA8ZMWebrkoaG6v/nsEre0/74uc4S4dyLO5UZpEfXRGBS4WA2zrjZm8ajiUxHuu0
0r9jG7mvsP2HEWcJdMhasjVd1hcbx3CLEhhDWqvUsnXniZGz2pwgcvYmXjBZOy0E5G5v1ni9jHX0
SkBYvvEUHiCmLpnIerXxJDoTAwzOaGM1xrg0gLn0WEsW1nzFco1/xIVn9Ngh4TRReBg4ZYWmHdLR
0X2APsH+xnSGTT+mOqFbsplSkNDurCu+8D7vFcCYPznD7q/L3q+kShtLLNhylPAws5DDLS7if+xe
23mObTz2in3NAbp2TYDnLu4BCf2GOqGjtLyaiGNlDjpTV+RBI08seOfEpAfwHX/av+k+vxDefr+f
JcrRA6Gg2f3S5HoxoiGCSYt9I4yHXp9OTc6eqrz0tSz6czRxzP31L/BLZwhrUKc1hHlNPR78woW2
B0fEqiJyqKYIK6M+4oAiA7osE3nSGHf9jZrzK3Vz+YYGvM1F2xugMfnqFFEu8ca2mxdsKDUBguwS
kplfCW0ma8Rrp8kA8XhCPej46ubz2MHeg3joxISelhgFCibkoK9yRtA0tpzrf/17fIoE/9TZcX+O
gdAUxZIOkvSlPanGVGq+3ef7RAAv9sDHH2RQsaZUR+aRWMU2xTY4PAspyYzuaiCsj0Bh7rgyKLRT
vgSlTEmwFsj/ZNJ5tumSPl1AmT3ZZhpclORYojcmyqAblsTnro+cfQxDZWeNNK4bm3zyOwuP91dk
QNgBBvyx8zWD4VCEAm4V4U/7oKdp9vJ5KpYlfhyhmrE++Zvf4qsQ4vNZOVSU0LGQcP8ivYXEE8GH
aBeJGEHjDimYq26ESgDB4AmVmbbXKBtXzMLNrdNgGQPF4u+MqL/22QGabVRCPBQE4ciS/rw+u8lV
boXd6T6g34YBFksSqtTfbQO/IBZcBaAC3rpnwzP9+sz7tB8it5TpnjE6blcxG1dJNHhYQ8HD0SbH
pmXKaB4SckCe/vp9M7+ITfiNKVGQWuGGimbG/toOT0Zuk/Gpkr3dYt26L2wZXGhRxHygpzRuYW5O
14HmBA/Yrj8Qw8GovnIUmW0DKDvZTQlRLXEDyF0XPUagcYc/lo0N4576mxmFLFvmQEbUHbSopXH9
vPv/4NV/g1cbC7b6hwf9C169e5dN/GcDlp9/5789E9jHAf8YGhmQ+S3eyX95Jji/kcIGlc4D6Fz0
9fynf3kmAKb8RKYt/TfeGhtvBCS1xpIw+A+AafbeLwuNzR9/xQCIHBEOQtgFtfkDjBuYErtg6Rd7
y4+fVZ6MFFzMzUC/ngjAvWtIjikXnqIvjCeiMheYZdpSrxy7hdMIC8U8WCTuHdqF8VhipX4IFhYk
3ilEvy7MyG4Imo8pQrUvQT7WcmFQaguXEgmUftY++ZUL09Iq4IFWfppuI61c+jfvTIChf6PmdJ37
nTiVlGB8Wr9QnOp602omMUsLuxMSZlgP4prKlBjYhQGaQQVtFk6o00YOZYryQmNS/Td24TyMFxZp
svBJbYilamGYtl386NqCcNKFfeotPNRuYaRmCzdVX1iqhttCDlyYq1BPNjZU1h5Ka79wW6eF5Sqg
u0rcmmkiBoUPPVzYdGHF5gs/1lqYslVRM9Je2LPNwqNVC6NW2bD6SMl76xa2rb3wbtOFgQtq82oO
cHKhlR6ZbOLrm9LdZgtzd+7KeMNTXamF1Sug93bQfKmsr6OF99tr9bivLDikI537OVj4wd0AUxgd
6VYE6nY2OnHO2fMv0sJv+lVG2ZmD3xeXTWXFamP6A1Oxss6fehhOtwjL7IPVagukU3LqVvHQ3NWW
Ft3hCMXBlk8zWgvhfLY3NVOyKr1qZKGeooDxHiBx8DAKKyfhSPYQDSUszWQIMDFWWCcSGeHfegs0
XRYWO25hDs6+s/zq2UszJqqZNxQPZV5iF1nATNfNAhvo8nNCbRTgQbFeNReQG/01nrYGP15g9gb8
qAW7Nyu6kHaBzWapl0eSBWBV1H7p1STc5VQghiRLAtQLcAmC/tZUXvbimczD159oAxqH6OHTWN63
6LBHAbRMWKNxZbmjPNnLxBJ6RvZSVcwjVoHhMWJNc+o0AeqwoVcab6hbMUzE7rpc9bE9YtxMcvSs
wMVxwwencbArWDe1T5iGbhUPE7TM703vWQcNE/ssjDF+2iPg5/9JhvGGHxDkZpyAjihujW9wGwFG
Oj4Sjd/Ur/Uynm7MmFfT6THL3DvgNYs4PZ7OoHnco5A6rB+3hxGBy1EeWhPPgUROPtDA8KImaJtm
fxoox8dOVM8J62+XMitZJPuAjNGYgqZ6SVc8UPJQIGMi+oYVPyhDb1Xvzgj/Kepldf15ZxluEv52
6A0+vgAOvo3nBex0GuBMK0r8W3tcqJxaJz6KhVhQOmX/rc1sFUoXJ2EKKr445TYji97p7r1R8D8W
SyCyM7CJrLGVmDZ60NIDKzt7+XzTMqfjajPy7J5WiHI9HUEYSIuT16oCKwMJzeDkQgh8gF5gPqpy
4d13wvZuyTCzDzIH4TLgIABiwKIx496zgat5qH0PCo1xJU/NxIBwWxAQ8fbZJpS6dK99w51OHLfm
OdIz/6xqTWwS3kiC1AInegnMpZh3BGc2nHA+aAAUaryJKIAiTrS7z6J2dmFpEMQW7GTRBZvPpyWU
kHdpPAEatnlUdqGBa0AoscPCcdF2Loy6tSNsOotkgAzOx/cKIZZXjLz1M3+gWXj2oaiGZi3TsM3m
q7ZMroZ6uum19hsItlwNjnwpMTePhTuFgX9pdj08tPgmGfR8VXTJXmTNh6OCU2BJoEUYHKXpncfW
gu2S7IBpH+KmddeOPvoXLoR0yM4OlbwGrDXJ0DdLee44x4AJLHxAjNRwz0zr71sjM67cgT08B6Na
u15lhYaHWj8V01VK1roaM/Km5dEqvejG6LTx2hhN/K5ljLpA+W6yc2WOt2gw2BsCkCABooPaDwPW
mR0wZAImbryVMdBMbb7X5SBPdZJWp2zu201pCuOALcSPxuj2pe/cwmQFWRl6Cx5FHD1rsfkEVPZj
6rFGmUuCHoqh6FBvlhhXCGtaQ/SC9oSh+hBWrsvMybLtEG/X+U0MDvQC9CKLTm7LeOOuzPrqGHj5
Dt1yEjrOzANOXWM71vRcmZpyegLj3p0gmUCyOOTjJA6YyVt7xSa81v2+2tA6AQYHPfSpudqS/v5c
6z0Kl1LqF0QjeceGFx+2vauvnSF61g3QGvxHV70xfVhTda5S33tPTTibNoDJiwfJdG3k+bcOAf4r
QYPWhrWOJ75VY/DflxDmIWYfybSw69Uwz+wH1lDsY7JUIVsQvxUymDCBUWvRviVTFxGb7k9XiH8U
pkMx0oGw7EwiUsu56TfzYJYX0nCvCvb8W14rIkrdyLixCNHcKGB6nN56LdvnZV6t7Zbw39Ywq/fW
AWbA8PUwCZlj4F+99oUkKtRvg3VmDE96hJesLjntA7gvGBf0P7ASeq4Ta6dPdXTPXAIvGCsfgB3h
GEqAj0tA8/sIt47QZRnCBCrjJ0Ip2rBsrXWHvO4CP+N4Q5Hgv9meM5w9OEH3+VQvNYQXLCocdzqq
LlIwaM3IH1FeZvfZMmKxW1u8t5GXvcPvLI5kx3tEq7TRWg4aFDrXVtu85e/GgriBudOvvCiTtwSK
IItNaiora1EyVo1/VQ2Vein1qXhRzPevXFJsQ4cKa9W46bwuWEXs5F0K2zkpnZqmWPgBaHsWXwxQ
+41ja0bGyNBkxgE7qPutH9dCZ0nED507ateu0fhhbkHw5SGSFho1sbYZ8qy/QBts88aUeHnK2qkI
r5oV2O/YyysJv+Foo0vbRMQvYC9dRw8B3gJn+JBptpnbuiwhdpfaVRf7zoFKId8Zuqw36Ug2DKi/
tDdJM36UwjSvDRF396pJ1Z78ovrRBT8FGZqIrp4DuFiewiPVrghO9uZDLqjCYD1rR12ygVWGWe8l
uuqwaroMbcIUodMwfG6rQLZnF9+9Fme5tonUde5q+mUTlQ0OobLZ1SZy5F7lUUjNcDmiIsNwYQfs
Am/Ln5+zppEgEeWA4ErVTTgbubFKE4KAha2DszW5vZvlfDmmybRrgDFXZh8tIRvtcDPn1Hj5IFtO
rsG/nhTqtDprFfqaXHtmWneFa3j7DphDAeJO3Tao3HjbF1G10kAYoECm6bpvZpY4JjAL5/7MCSqv
GdZBcacBXrW6ch6satyNaozXrTXfTbS0V2NqYoLt+9kORf+OEGVicI1mIwcZv9fjtLM6jryhlsVm
SLN+M+rjeEwHo2XU1kYHzJsv0rg+25HjrIlayw7T7I6nKGO6AhVfS4g3hoZ8DnJ2V+Pk9dgEL75U
Ccj6Lhcqi28tN6vXLGE6WCQoyh4w59a0mCMhrnXYWYEeT4xoVTGNh5H6d75wKFUI4IpF7mymNhvW
o1+Z0FJpTghg7AJngC3qpqh1CQhPph8JGbmDvXItCBJMNMQj3K9bTQ+GrSjBRgHx1B2D2nljTHN7
FWeO3GaDY19ChHuqZyvdzJV7TgOpkSnddecElc26IDz2uvYq53s7yinMzHL+brRGd6mEp21TY3hv
4gnxiGMOl/4wWGvPh1hK+KlaqGbtDcRE8wKCYH2OKVU2ZgRFeNK8F6zZolWNe++r6uIJ9n5jY3FO
1KXQUncVZ7pOLGYLzj2kI/kOfsJRWRX4D5G+q/tYmWtEKBP3fpotCm2QpjcPXHJl14I8cSMPC2n/
SLDKhkOeBscpnt1ykxlL0U/2Q/ddh9z65uVOdqFU2VLHt/beclPEaFlwp2MCpeNTP8zaMmHOD/Mc
4Qw7z/Z0YaMWuyWiYn4sGr24bBPxgwY0JoII4BfSXbdwCssIuK5MftRCcOprtXjzBnIOYRZ1HZk1
6bBtDL15pnxxNyZM+TMheHNIDXS20sy5xkk7bleGWVhH3Q6Ii55mVlpfqge3V/2prjCNnovBxyBp
6orrvKw9Eqp8K/mOgFEnLyZLGY0ZCUeBDrD+KceU1AFF4L9h1snGMcSOcYYb7z92eI88z5bAdDJB
NASd3LKZSJXeEu2jq/JbucjPnEWIFi2StJaNkYii+ZAucrVqEa4xlc2vUnCwZ2ORtbn1onBzwFwQ
QWQKk0xf8grFFCXZpxquXIRxkEwXkVz3UzNH9bxI6MbfBXXWIq6D1Th8MKcSe2+R3jUIXfYjarx8
keW1i0APFvhF3vQMLGLEe67Qh5s4QdBHUDLM60XkNy9yPydG+NcsEsBsEQNyY/c0ftHaCxK51TIk
g8WnevA/qM//JNEUeb1h/RXqc3h7TeQf2Yk//8ZPzMcwsLzEiRIvSoh5rrtMG35iPjAWIRpieIt9
nev/wSXTDnDJ1GnkTBfePdZMgEH/zU0EtAzcBT4EncWw9x9BQPaX2QO8Onw4ua0lBdcmWPELpyk3
orp3vMi9gkerHWJC3OsT+cxsgaSATohlllim3KLZxFq4uJvTygm+42r4nuDRcmd7ueWEhrS+Yao7
wqTR0hMczRE+LRnkEcor1xeoEtpArjVqvu6MnCEmDylWqr7XyzrSVow5C0uc8iBtd1TwWXblYdNJ
y1QX/hbJVHkQ0YRgPeuZ/k1GvC5FYZOH5ztblOVkAmRBf5vDO2lWma6ii4Jy8aLtCU2b3KE+mkGj
3sjferFFR2XH/JgQLent9CqtXhqR6yG1jYtIqn21mgy6A9JUmgzPbJLTPCXjXq+kzdDM167KTIuQ
XXnDNtF9o4lC2EMgIogXmSEOW6ctWOYmiQPXDI/MR4JMF7PRao37GQkVaaKfJ6yuzl1fl2scNB4L
Jw3uR2ecrsdyXHKggsdx9N3NoE9hZA3i1s40KCB9Y141QjQHoF4qmCxNL8Qg1cFxk/Qy0IrXoKtp
sXBo2DgkaZxqgT1+IbXhe5t70WGKHGubl0bxTv56s/A0jPfFI7IO/baR+8BM3/vebDaoKMYnx/AV
U/YU5L+ufPLuROG/mGaPVZCXJfw28lGk4rHWuHRZV/gxJGrAaQZ3ego/xhh5So5m5QmiIVRJW4Hh
vGNgQh6IO28eMcBBN1Idljfyvh5ad4v+Bm4DCFS+B8moUyhEHgajhKeQhc35u9PRXE3YGowLryQ3
4rOdG/nNNLXzdaQSPUxmnDkTyyS1jtgCh6tYEojMs3d2ViDXF5qV3im3LS4cxP8XCcXTJZxJvMeS
SN2opm62ZduOPzrfhl+Aa20X9rlWfQSI8/GoV7axE16mLijR0v3olO1FF/lAeqOr4rcEuVtYVOig
sNYs49XUV97JAG2Qq7TzdBLMJn3lNsFcrBpIQWVYu0Owin2kh9Y44fCFMsBEUZvXnBW6l65NaFdb
ArpQ4WpCI7VDmMFpEIJ2vqtsRINUdM02UIQ31dyUV7vVsZ2n9j7mXBSrgXnQhwS72/h+EeA+j2l0
42hv7uxgYJUkyyA4ihFPNRopqeMMP8RCS7v1Mj14BJDKV0PjnaoI0JPgxASAwtG/w2Ertia9+4+8
jubjPIohCd0hcXeqoQigjVZPJKdaN1oeeTj7kGffE5sQh2WuppNUmt2FPjjz0Sd8sVoTZpZsJmwl
bpC+y81cczK7Lk5bxIyilkcuci6Q1+38QvUPqHMl+v8Sv48swvPbC+L0pFXIvBwR+IyHA74SYalY
L5rEveIwphDRNsO0IYIno7yKpk2q/Pl+GGuCVFTNOJHp8zohkWaFmDS6TPyyuXHdem1EfvMtJZXu
HFj9vimt+VpRMTBm945Oz7IGWTbHQxoJinvlyhvsQTQsA4yWaKHKn+7gZVSXoh3Mb6ZJHlqqY8Cr
uTTvvWrUwZ/SJDowtvPuxqw2w4CWwRor/ZK6kxZaqtvYrpuLKauykM1Tv2p7HjcwXxKSe2uxKdTB
OraUfphr4w2s3b2q7Lo8wCozD6KFdJAarQhRhpn58pB3Db6W6yitvmleNeGQYVrdHU3W9A4xnDwi
zZv2U0ZB7U014HdjgCLRgSShkTr5zuvHap1GbOS6OXenNOnH+7LQ7W1dlXHo+oN7qaPyANhlIwpw
lltHSCyfLakn+wlXjVAbCyz07G7SwEsc95lDcEYzHGjvBlnwq1ElVogPaf+RRZok3i+V57Z2DehK
YkURpb/Gs4g3NfHwa5N4OPxWIR6FFb4mz+YcdxeNKM4tqOgxCdwytJqmOiG67G7mki5Ajf58oxtp
cN0mDaw0hq3zxo7dZgf3mlhdCwYnYbTDuvcS+z1ekB3ljT96kLQwZ88sVlGukrBBwHaRaOAgsnLU
Y4V9R2hD1TrjxxoAT0r3Gcsn1oblVpgz+MiG03y8LJNeY8OKYTM4qf2SFwPyOo/gCSMqy92sS+NV
idgGZ53vaR+i0FSTuXcGtxIYgESImlNjhCM7k8kUFOdZNw5UD/oqaKB5b3J94gGXTE/XXjrcqiqP
H7XRwfmpxzJ+ckvYkUU7lSutjtWDHrv1MbBq7xiTQuWzg0bBnn0TSWOnX7Skpp7nub+BJLnMEnE2
QH+ehw7v3rdsgjGzONyyJNIdqTyIm+c4OQS+ds5Bj+mVG4mTvLWQhsrY36ej229jn7RQTAtEqPvR
BTKkfCfdtj8s0CiQECJYBWH0wIJKtr1g/B135EaZNIh4QkTiInYatm8Vqdck1audRp7eaR5a74fh
FcX3BtrZldM2t60lnDtMWO71yW6v8iCq/x97Z7Ydt5Ft21+5H3DhgQACCOA1+45JMklRIl8wKFFC
F+h7fP2dYNmjbN9T55x6rwc3wxbFVBIJxF57rbkYfGxasFpj3nud6raVo3pcP1F3ctzsPZmT9hgl
EKuqNF6ouGjk3ayBOlB115xi5jgWO6G8UaZdPMwL8sDjydUD/Hsk8Gu9Es8eLsQP+4g8VtB/FXFs
HPTcO5esjJOTFTs7SuCrNWAy1Af5MhqDXJlQTbZxbgcrRRXJs++F5b4jS39PoFKsx6YEb1EFPz2W
BGsU3GiPvsXMhfJwaMDOXiIph3NJrfm33m+IfDXYVcqZdK10nfkXIJznKMtzeqkS9ZQGvIRW4Avi
9RFvTOy7nrvqtozEW9AwNlAaAx6hLC4aChbJ4vGCs0B+0VXKggSKwFYadb+Hg+vvsO4Fb3U3jTAy
4/qNKYUR1u981AWrP6oh6Xbabd4GHEesIzKxCxlV02Vq1F30bnQOW4sJxK/ykvnk+zBz0lCfx/as
CoCqK1lk/VVquGywCUmNmkp/SQw3f+JQlZ7zyuNR7wgGonhIveS+KFqxB1pbXklV7zLXLvfeaNZ3
GBIABI2OsY8Sme3MyAovChzNtraSDm9FEqPUAfZ4QNAaj5HUyK5eh00sSRy2b8NbQyfDGhaFU+4Z
7+f7ki3QOnVqccLHm+/woozvnRd4ekXRLoeUtHGdVUqFZL5y2X9snGIef+S4QN5ciJA4v5v3LPSD
DS/kV9Zl1S5Bp6C6OzdqarBNb50lKb1Jc017LT3mBGaETPO7crTYx+CPAVmRVdGabPQHSXGLROM8
8Ehz2fPjlWB9kyb3nHvXbWzivSUGuDODkifoEFC5yX0AnZPTZoQJ5xDYhvnLA+K2aqleo8+XtUbh
tuEWalO94uhBO7ROHx1s7nhVzAnpJ8BZWeUWWTp+1G+QErH/jUGwVXlXNivWECkrta5Zs7NoNtWg
0aArFahvVWQuHWidWrg75iP2tp6S2SlMQKm04sdYKn0P9okbQm9ptj+ptQvyGTTUkzcGXQI4uccT
/yPusp7tZ5ZrP3tWY5Sm8hQ4Xpye29Hzi+dh6nnXiJ6OhjGt/JyT8iqpIcpQdqGF6tc51tYNCJeU
Fk264jcG3ssWLOY0/ixBg3wMPq+QM4Lzja8p3gxIJbvJ6ssjQuJYr0QPO9VsvBj7j1fdVSW/umjc
4tXmk2enU73jO8LT8hEwOiSifaycsliF5Zh/1IEp7op49I60kM18ghnmrqpzn2cgIquKrdeH1CWZ
hFnN5Rmm87BlE1Df6qUmLHGzmu1SmT2aQxSRksRfuSqioTtI3dKUETW4eyvU70JyhLGGBjtSGKcH
t9ZyS/LYOpt5Q/bZrDkCkIDfshAaN4470eGmDL6fmZYFQOtefqWKjjo5rEkI1I2gMLQyNc2zvHM3
TLS0P+l2eh2c4D5MgG6vTBIHTyzRwk2PESZYt91s3k1laK2Tlq7A2tYju1bHczvSriXmYp7CLMHZ
bRCLhkWxavBAncYsSZ5DT7evLUdPZqamv075HD5lztzsvOXNDrIo2VM9wvTlWBnc6KAfaiK/Y791
u5KK0aSpnoIgM1v6nvmlHYu1Y9rU+a0NfczIlahe6qgW3wS8iW95Eb4EmTIvkgY52ltyyspsqwQZ
kvsoQl1vnpWflU+wV5p8EwRlru6IGstHXLHvaq5Z7pTzSFOLEZkUdcNkitcxlkGoDyR+71M96a+J
yRrLS4Zg71EjE1IwKaw9o1D7BQFn+OghF61LMviEbcNywyvKd0mNeLQZ63xGzW8dNH18t6u2Atm5
gUA+fJ859XHiN2hCq4txeqjU0rGa+zq+1SG0B7Oa2STC6LC2Dc6wraUAwLFJj4/RPCcX6JfxMSMm
dSWNzgA7ulxMpvFde8X8JcLB5qxc4fKHYylUbE0nnb6m3CosrvzBXM+Jmu+NqWDLAI4X/kGvb/ly
TrKJNADIYNUiKhMwrpUixXPyXccoq4c8CQTwBiiVzJ/LQVY49cWxOVzD7lgy2TN+hakaFAlxeHrV
t6IdvOxepEljg05yGcYqwVMAsA2VsusucpG7ARW484fBrmZ4ED7bITdiFRfnvTF9bfOxHJ9nTNk8
X42Wgbd96MzGVljuO2Wpklq7ehzOvCW1B8gppIBnbTeiYE/zfzPZN5FknXidw3EfGKp61jobX/4k
//wXmcXPlqA/uQlNjx4j04ESzqkMdcf5u5uwGgfSS2K40kTgbAwfj56wen4i2dEAuheEb1Zm7/vE
OtmpsyMhs3MisfUUtULdvG0K2k57Y+/PCRih+H8wv/4tiPWP1+ZSPAGaljTW3wOVmeir3Ays4VqW
9VWVnBWDQ9xf//t34L/6Joj2UrEOxCHw9zfASdqRobcfrrEF55+/XEPvclXsPr/Nf4xo/5MRjXEW
RfBfB6ePWsc4F5u/qpKfX/SHE039xlqblLNwcKegPv7TieYLMtMQqBcYuW9xEf8lM41XDL8wxGbF
i1jUxN91SZtyMcyzS8TPBYqLu/jf0SXdTwr7nz5DJKUpB8KZhidu4b1+NnX9yZoWuzHyjWii01jh
rmE7WjgrhyX3uawUUs80CglrkOVGmVYgnha4KtpY7znsVBsGyEMtMqjiRNfc0zwrGWw1AS0SBaY5
PrKxz+ReJGoyHlM/qb9WADicNdifkP7CQANo7K2GdvOB3MtKB0wrqy4zZ8xZ8GUvfkIwatUM9Xyc
xdzKVZ5gYGaasGuKQKmLWdtDAaWvCTDKSs+ovvvJpH58GjVazwftMpt2vqIZvG1IPziWsxEITdbF
t9po0/iZezdIjDdZ390akGw71UCRJgbR05TpuCJ+wtI/PY6R2V7r0Mpui+so36qxMCDpeGPorHLH
DJn2kvKmnRKPTkgnPE/k6RDSaXGyyjo+c9vds0Ss4WkVcbFzcrw5VhOBFWkx+YvN6ACHka2yvmqf
lVxs1/pJWABA/Ui+hZCc7p1i8jcgAu2HzkrqY19MchMJ64EkVbMBfqe2xsTya6R598FWhr7a+XBz
TM60jtZgzspRRT8AG5V7SZ/PGgUrPYssg2TkjtWtr7mpUz4ch3ccO+V1iHKb19bN3cUctpVVFNeg
rLNfSe/6u55ejF3jAPBHCGtuRJR/OAFbK4ELdu0aUQXvhb9Bd/nq4/xb1SiU61I7p34oWFKC3ntK
6sa+2aM/nu1SDQ9xY8J1S6PvCb05707hDhseGmekqWnjgJ1ZuYAKeZKXxmNfjNmTrtMMxUs3V8tO
o3XLO0IZaPpY66S9GiMx+ZhP7Be2PfTBNcQmJuCLmxKu6lY4vFLSauHG7IPwefYUMVPtVWBYkrxg
0s6TBN9EWYqzTe/oaTK7D82vvw87qR8VEd5og6/Rvynwko8EDKi2r8mzskea56s0kDSTkidKCslp
PxtdfjMtrmjldu3FSqVcAparsrbljqN7c1fQ7PSKDgiu2CDmeZJJJMgOprpi2O/lpkrTYc/BPdwZ
VXeGEtCczMi96/umgh7j5vDrCi9Ze8nIuSvX5MoarkFiURAHuwAzoTu3LwZPBHwKN2DJ5i5QZ9kv
pcZVjhuiSx4iu743sJoJArobX8sbZw+9zb3yR1MqdcyS4mVaoPcsRN8yVesdnJCWkGZs0S2N+oT1
56ynDyNkzV4IWPpzZ34lUIMhaPKDQzn0xt0AAWIbdGW4SUz5ys2wubfKbNwZqOJrnYbOccJg9SIh
s4EcVQ3CZQ3thSW9mxgnxZFtBR7nFbpXte1UVu81ZkQOvqe5jS8t5a8rmohXE165PGCEwNRLZ5/M
6I9Jsu0wlPEuHZJxLTkK3bzA1o+l54RHEPgwMJnKjpSPjI/ZqOd93qaAaHlg7+d0dO9k3UNGsodj
PVGbvEGAHB4H2b5g+MGcX030F0sR5XzAikYOJh4kQ2p/Uwnm4ocpGOzsApvlmtXe96IqHMLBs/+c
cCrc0UFF5NaLg4fJ9uJ79t3vuSxRayr8RHMs3t2ydyiPqs32rSFxtTezqNzUpbbOoc4ZwS2HS9oM
9brPpOZ8F+mHidvuKhq539E4ByNK5dPb3NGq2Afcn/uOazCexunNn0ZYXnQ8Vk9VjXHKdInAeXl2
X2AQhF7rcy59CJ0A71bJTMS2RHLY005vwh5KimOZ9tD04rylsafM/VubqF9lgX4bWsSeh8jTiAqe
wIYBJ5S2UjfPioAO1qwbGZw7B7G/jF1jJ2Zomp7VZgTGwRdxc0fOHLuXSE+NkIepz1sSniaJJY9C
lh+pAQBtFckEJPMYMZTfp7VHLo5KXY8IEwLIZZS1+zjywH6y64CPSDpw6aFU9c63RsT1KZqzqVnR
d+R8b7n647WgfQUd1giUhPJYqlsF5JchgR37qbBod6qmwNi1ROPCQ1C1xwkW9D0Zfv0Ej9FWK3zb
ah9RxTqsSaNHr2C7m21vyexABC169zj1+yQ62Wbjh27lJbRrgbokS+SweaBZqi+ZdAe77/sVJmf8
Adzaf5Hg4WhO78Bw1/ZN8zCNVmVuFLSfekUHc4kLBFjkuKJRoftqBnb1XtVm/MozGQssKJ07rCvZ
fdA7/i9zjDpgtTqwbwYsoq9GqudrZlIuzoDyM8ts98PJfSfGhGNXHYC3HpsD3OGjU/THjLstuThh
TZtJ18t6MeBdRKiLvJeun5wL0pT+MBIzwXzRWeC7CZMMj0El3ReeI/62ZO+x61hxGog/BEPJG4so
PNbxOP5ImWokN6MQj1Oa90t/AgaEbIqMhzhxlxpQO6tfQdumV1uXYchV3Eq1tnwyg35XpR+yrdIb
NoInwI0e2ykuyxMLqwzLXcSHtaTL836uKCpfN0PjTSsL0nG2nSzfvCt1NLw6wzT8DLyoevMk/LXY
Zn+5Cnx0pdVYTcapFkn/AA0bFcduauOHNCcCn3DUSP9CSjzg0C/rgzKG8s0Px9xbT3PQHUvR2ljI
46RCOlFZ8rXyYilXXmG3N+K/2OqN0a7wm5X6yGcO8lJHhH1aT5IJn1cOiUHV5mvgt4Hc5rGZ0hdN
IHXfaRnfAr809yyyFG3jXY7r2JOYkuwIwdcRJBbt1FKXaWirk4had+OW0iSqSYe6hhOxUrqc15S/
yG1lYmkDXdpuQW77ciWa8lF0Tbtp2IRftNHjjFCYNjajSspjo2SdrzKd16/EwlvEwrBrxJpKhuJb
OmEA37YQvCowodX8E764fReYbJ9sy/1O3tD/oqI8ey/CptjRut7rDbf4IFtNfYpdCCA4d0QWs+Yx
Vqa682ep3nqn1rjWSjy2VuhQaD7Zk/1dDeyJ20DYLz6Gq3jlZfaIMFaz+sxJIh+gR/Gv6dyl3gHy
3XTz0qDq16MViffepzi2zJ3yjem8fXR8XHTrZLTM127mALkNzaHjWjKbboV1XXz4FXulbZC5oXHC
gxJ8w3iSf8FR6DY7O4/Gc9d0E3OlYQA6rBvW5ThXjkmYPphzF3+rcnUNp54oRtZDyDO2GB5ZLk2t
/yhbn7pbfD+b0M9YQzpEB+4hxBkrT4RqX+EkKldO3cvvdI1ZNGsUZbhkkxRruWxAXBaGLaa1aGIT
/GEYXpvWmrcDKP+jleh+P0un3cylrXedaXYXwQbQ7ersZ5RYHeT7zlWg5JGeVz0W5U3qtvWXEFfC
d1cWwa4vTAw4/DRpCC9r2d1F1pgeQ45ZeFUDB0knrkEKQMuWyUeJPSynCpe/lUakubXYw13B2uir
Dkb9jEAW7c3YMZgPgu5Ss9NBhaVg70yC2F+HJmfEbAhPHgjWZpfXVQe2yad+l2K39BtxfkCn7I3Z
AkSxg/e1LC13y1Z0PqeGKE8D9o8Lf0J9sWQc/wjmuCW90bbgkqt+F/p2fqx0aG+sdP5aTqy018IS
9XvIgubBriqWY2Zc/yN8+Z8p+X+ekslH/XdTcv5Bgvb9b0Py8jV/DMnyNyBNZHqWsJ78rLH9I63l
/YYpjxMYfVefwy4KyO9pLeBhBF0JFyuFcdH9rGz5Y0ZWvxEvpfaBM/E/Rut/Z0ZGTvlbfMsTtuBV
EODiruX9fznJjmktnqPRWOCl4wbKMhCGBGQ2rEzTgpiP+RqwRTNRNNAZ/bBOQ0tc3KjO7mY3kONa
0Jy5hQfZfygMLPcz6YQ330xgo4ZEIDGlgbvZjEXANZzP+VvmQNshSmbd4991CVoxod3hrPHmdZpk
LH8aX7tkRrwnBYjvVoOUuDf796yo+cwwWL602L9fwZ/0xnrudT4zkJTjO64ZsufQKaaZ03VIDGr0
UR6hXtBTuC3dKv0e8SkOMS1kJHInSM2YE6cYs3w1cgfQfne3xLps7i3BzFamtjxKAAvgb+va9hOa
E7zE3lf+Qram2jW62InqvS0PrJj0Uq6ptk6NtPixwH9fi9acSbRP5rqDDnCGNzH8YBOYv8JFAMDA
YWY6s5aqHqcyCd+tyGIyTqxileG25gFVrinMMPH9ecN1Bg77gBZaENfyxgoMYjYounPj9OrZ2fhI
WeO8K6d2MzXFUakBtC89pus+74Apy2k/WLF6IOThW1SdZz/GRmOkGTPvwXUEW4s2aZ/sCcN03DTN
Vg6TfQjmUmiA1Wz0nDZUQDXm7gycNw6OM22bp37WgB7NELYxq4JKXTwzs/J1bUz6xc7K7qkjQ7pK
OgH8no4O8S2moOtba7A+KwcHOnDuG5dhxrPb5gz2BSb+9TAG82UORfdVp1NZrZdyh8sQ1NWZRVT/
y8f8QpXI1BrpptFsIHuZ622J6SOh1N1nlSZY3twxztZLy3iXvlefplZYuM4+jMGwrCyY7m9JQvx6
DcyyKldpZYcPuQei5oCkFN84ZNlfrTCLH/3Z4bsBkqufBNbiXVdF8iyshCEh6oqI6HKLE3XC7W21
fXUYJtHfwiiDSwHD99XIw/pkm5n/E8OGqneuyZp+JezBi7ekDv0bws88sDkPC+NbEtruQyRjJia6
PI185Tdz+kOWhe0jWhBfCM052/gOi94qE/kzP8eUXEITPagxae4aMUUnRYbE34piwMEU5BK3yBRm
Gy5X+u/sylzo9QWG+Ir/L4pQ3lW97IotYnh5TZBTY1pCMz7l38ZcJBLQSEirPW/PyCKB1Ekfm/yj
yEXYtqvR76fExTLhj6a+5Khgecvh02hnnNUYkYIe9NFtGnp7OkUQjQ7V4D4ID4xEKdW8tm2GMzC4
/tOo+fRsm7HTrwSWJ8qDA05PqsNZt05Lq8Ct0jhPoJtxD0+xaNetnCriCrF5lYzXlxbb2l4CM141
RUPuJqWVxQ/6dEtjApcin5db0OCFWsWYAb+Mn+MqQoWZPKiY4I2/kSXD/JOcG7J0GhEjd66WqIzD
0NUvkiP0o5F6S6HLMiHbjMp9mLt3xTI9Z8scrZeJuuyy6RGVwjp2y7xdLJO3NzX6ERQM9qPf53LS
qLavt6rkBwk2cAWwGfxDFV2zhM/HMuGbjPp9cmLNxO9kG9W+W9QAH1nAXfQB+BqnJEHEArq/Ep5o
+G0WNWHRFSIco9T3oDWIRXVQi/4QI0T4iyJBMJVl+6JSJLMI2GVzt56QMPJFywgWVSOdPuqmP7cz
72HQmufkUwARfmruzCb6Mn6qI8gknprQSxBOyHJQDBZbN3PRVOC7vzD23btDkjy0yC6sh1guTme1
6DGZWTz1McCQbISuNSzCDYz3fmN9qjlYg7yDijCl4zbR7NOaRfdBAapwIJ1quzm3izgEYarfW4tg
JJoJE460FOOin0anOlQy5o9Xzq+s4Jo7fxzkzsVgb3EZnd1FljLD2sIMs0hVtHDsDSeHvcJJd92y
orpOn+oW1BE4BIvkVU2Tf2NRxboMI4t+TBdxzPXrD1VE5imNQ3GeM7/awuTBM1Y6I4WGfU5ObwUc
J3xWWLc3DgTDTbXIcfMizIVuOF1pTME41Yv6y5wCKTMcvCaWHz86tVHxkUDmq1G9UFKQ/jAkZU+9
DoJHZxEGcW2SbCjMaWPzYwJwR+POIiTqMXiPFmkR8NPwYC1yY7wIj+4iQcLMzdat7Z6aRZ4cOy4d
6ie/Oot0CbqFs2kyUhvs8kqtVP0YGC1unuErqufGaWdPsw92V+lfbhPk13nYNotYOrQS3bReJFTu
McYlaWN01SrKqhvBWr2pFtnVXgRYZ5Fi/bGJfshPfdYvmmat0u7GRaivfmHqBxjkrBEXaTdeRF4h
zKWdUm4WufOYLVKw9mx/Y3SLPDyIN6evOR8LI33KFhHZWeTklkX2DgITGjO3w0VvxuSzxlWd76ZP
PdpZKPuLRG0g7Z6cZpjI6cXj0W15RI7p7B4NTYvX5j/bpP+NwR132rIF/NfbpGtRt9H/2bzDU/7L
Yfn3L/z9sOy7vwEQoAwS9JqjYCsDG/jD525KLPAuB2ULbMFyXv7nafnT6c5KSeJoZ22q/uR0d36D
W2qy+zFhYVpsUv+t07L6K+wA5IbiCO/alrIAJ2B155z/Z9iB9L2yATdlXWa4xOG8jxtOJWT0WE+i
v90ZDJhbjBFEPdkigfzyJDK4YWlMiZhfD01fGpeAk/524saxC6cKLbOYkcvD/BDVdncCbaOoKvDd
c9HlxlOVN2Cm8tA40yssVhgb3ScyLuOXxGNsX3VFYnCVVxwdG3xjbgNwid+PLHpVxZwmCK7sk8rn
487XsLgID2kc3bnIT1jaecpHVQC/oLpH79go3seVzEpxqPCUrSgKpFeBxZeQuGu61N9EYfXROWKg
2avEUdTXCUfjfLojABhuh9bcjL35I8LnhwmwMbZBksDLNOd5T08QSPrQ2kMpzL/6U59smzKNNzPe
Ez3W93VKjhPMYPteW6290yrzuL+iQNmZy/fPxOIcwirVclyD4dvFNxVGxSYTYj5QcuSD9cRDNpRl
DyEtua8nHxNSk85bYJRi1ZGbWEmzJKJqOjb39iVzhGCLW0A33NfVXSR82EV2dsOGBh8lUHs/g3hF
gxSDgYVGAz14Le3Q3FiBuTdoTKQLdHpx2n5a9+3yhyjTdtPiwgTY34WcPwwqnbzue0bS1Ma1dCop
zTtzM5rWtkUL06x2RqzLHTnyfNORM+QgrdSqctyDH/iAMYhVeinTVzwHBkuKuOA42jls9XFf2t04
7nCFsAkgaH+08LI8o2XNx0ZgRmUE4L44CmfHuWzacAiSuD8cOmM9gGsd5qgKNtDWB8lZjqU80yFy
JJoF0dyx8SQ1NeqsDveRTUO4X5XVRmtjmybVMzamF2+cL4lFF0KIy2pncBzbCnOO9qrM3meqBRLa
0/ZJEdTrISH5afocXSDh/JTzQgfrfWfDNfGs8Tq7A5cEJVuPfpGAnwxTAuYhyMA0XHoXxLyWjea0
0zrHykrE2yRnAbixOY9G+p2BYUQm98otWuR0cHIM6POcQ8HTXAtxTqIQn588YOrHj0nlGyBC/lsq
6m9G02YLhzXYuHlD/3IxVXvh8RPkwM3pIclqTmvJl9pywzvk+Wxne98XWuBpDBVTSekaz1qKjPyj
G8mN0nF8g4MPjxOU3goW67QvY79+Nhe6Kxvz9DYrT26aZr6DxKB3nITBYwSRu5vTLts4gFy2+Yhh
qbUM8yF263lrzmm2FVTurDuHg2bU2rh5VOIeBSPrOg69/mBZ4bF1euvcGCatrVZUfuloNdzhMkQU
konCBgqkkMhvtTKdJbXvJOYXuG4m4Xtg/hmEuwXhqtZ+N7PFnNP8KTXs6SEoO/Mk2magHgHYa0zT
aYrGVnrDgnNw151m1Lfx8O14qcR9jRxeqGtccBHofZG6V0Om3+PeZX+c42PuK4I/ndcbGzXzfkLS
BZgbUSES2+Yv2iy8DZwE50SikBOK2z6ZXnzs8t5FN2NZL2vn5gZJtR1MshiRP7I8GrS7kRI/uVX5
P2CH3lj6PASie9AdgwihFrGfYuNnJudpp+v5XLfqEg/8+kbl+4GGTHj+eQ41Dhd4hg14A1WmISxi
e5go4/cKkiXrovmpKazxoPqFJ0IaicG7g5tgeiQ1AUNu6rziksIIfjdZCv+x9e5XdskhMrFZWTG3
BFYUIptCppwMwoaCCIGsfvaNHlZqnoIrbRpEUrQQJ2yh6Y5EQL9l7GWmbAmwD37mHSLbvC+09ea6
zSUJZXJsnPGFanSqb2LwUnqy3SOVh/mz7/eIkvXAag/5MxqGdR+Qnqda5NkS3VnJtr6WnnWKC3xi
1Kvou8WvTAHug2Za3AQ2hinm4V913ZnQT2BBOHNX7KXsaBpypmRbUWp+mfRQY+OtEeNtvN8anmJj
R6zbCJ1OcmKCzjkdu1h6e2uqdq2nl1wu3zGf52cGzviBcqJLIngIjcSf2F75fJ5FSAt75zgrEx82
EWGsZjjZzmxMj2HNiE5yx1hh7bZWOuLxwmHTfdXp+G0Iuu7ASPIBtbsnBqZxgVvtsCcAZezCPHDW
Kuth8On+wQwxjVVSLi98uCurBgOiY9GjEtyKhITL4MY70Gl0orkS531kfO187IeVMX7YMQl2W3fd
0evnmnsNuacpCNwD99/4FEHA3YcYuhHAqbvrlh2SR7Z+H7OC24VqsHcWEMn1KEuxD1XydegJ0tIN
8jy1zblJUXJKI/xlG6U66VwHO0Np+hdLsA5OARdJyMw8eSXOugJ5gMwmGnYNp3wzeNNs59/ZT+Xt
Fxm3AQDEEHuInx9G6pLk0rxUecXw0gI0VnwUK0pq2KZz9WXefQBtbYC5jLawfMiKJHMa+4APglQ3
ETTsCF/sbshtF7L2VAOO3DpNwd2bPtGZAXXJDATODeeLclHh+hFJj2ENaz1YRrpgsbvmiY7RzNl4
1nNd3/3neP2/OV4LDpYIt//6eH0shr8cq3//gj+O1eZvggOEWGhhCpX59yM1p22c8vg1LQXC0eLg
/c8j9WfnhSCWjoNr0Z853P8uQEvwYe4iaZsYvqRavurf4IdJ+69HamdhOVLh4SKOc0ZXtk1O9s9H
6ilr2z5XMVVmVTaejYTb8pBa6W20nfQjy3s4qp/rUVzKrErTz63p5/70c5UaqMZ4YL3EgpWtWv8g
7TZ4SWem53O17GKjlhjisfhclgY58sqaniA2tyLAtzFq9TI57fDYQa7CMDtlmk7BxNMf/bID7qvO
e4kgPbCb/lwSt58LY+owlgF7OEbLNpl8h94mnytm93PdnC+bZ3A++mfOMjqkd+ma+GNPV1Ylb+zT
WVp3cJZ/tcsmOzT6u5S8A4fMPE5e52XjLYOw/zqGFWeyqYl+gXJiLU6RHEyqelQPJek/FPXJbhik
w/FuVrUYyPVIWu0yw3gs8oQgheqz8NobVnCETMgdP2TZjQOusOXFipI0IQI6C9bBA1mLuWT60G7Q
bGG/RK9isoHe2F7m7ZvFVrfCS6afJkExJoIc6/OuCA/xwCkR3oZ3crAK7c0CePhmzhhPsiiEaUyF
uFbcQ1izYZ6xOuwbxEfJ3UIp/JiESZh18mrFclv3+H/8GkhzkFanLkiTLcZv2h8xZ4HWqEb/XFMo
+2ncy3mclt4VuCglyFQIdrdeZdUhnKLiQPFbg8gfgHv240wXazm75VOlh/YklMea3hp5c3zNbGbA
lb0X5A5M2pLm5D6GZgsKwlH9N91BnXE72Xp42woeHtE8jUsRk/JRdd2gpYRtSLaaap97MlrsHceY
fTjhLQI1w0hm04yb9tQmmR2t3GgMH7y2/EW56tQdzHau4o0Bd+oXLV1aroDDcSaI5dz+yGtUvUPA
geCFjrrk2Nt5tZ39KVnaT93+vRQ+mv1Qs3ll2bvzDbtWKPqVvROFz15jjMVwP7dNmLxUJhCq/pFn
TQy4Q8z4r/ZK9PFtmFT0QBZ0EvqDn641yDUVtDHv7ShzAhkXc65BPF9NF47oNWzICmaiwNst2x5H
/+AibwrrS+jxPSC40K4wP8lmZPjLcTCvWyH6/BDkYgEMsQbHcEbvgG+pE/6QdEebVsbH267XE+NU
GaachnI2odInwNmYZbauWhHskiidVoZqLdAvPsCD0IaLn4qz1frEI0yhVmMhb1iGD3ownctcymA9
mTXGGTOfDnj+eN95QhOD6+UUbHKv5gqUeWVeQU1PLofxzibqFxBQAuhxsrI62zJGKHpt/eHSwePe
DISf95WDq4jo7Fyd3abqTsSBstskOEBCB3edvZvkBNH95nGO+GCmRfIL2MQXYRAw1l764dWF3CSc
oqkITJpng36Rqx4AVTc5i2DoxeKplil3LY+wCrI/7iTTxclFsiVaJUPorfHaoCJ06QMJpRefBgSY
7nywjcI+JG14cwnpgfgSCcc34ltJbPYQ+4HXHOrZJVeXusu7XQzPpk1FtYll7agKOW/RIghCWol1
c6kEZbybU6okaudIkDbbuuACRki1TXfnIANvqzEh4kXI4qutpfymMifZRCmS+UhP7kl1rXpmhdmd
y8HVIzephnsKKiCHodgJjB8mhWSoDGk435sU2+KsCpOHGfDtz5Ssx6GYpTx0xv9j78yW4zayrvtE
cCABJIbbQs3F4ixK5A2CpCzMY2J++n+h3O6WKLf8+b/uG3ZHyCSqgEQO5+y9tgdwRBBUsglVOG4D
Y+78ttBzn8Ta0MelUl/nHSA5p8mXDrvxqtu0DHAb9tsxIMVSenW7wTILbczkptyR+kZHkk0SHZkw
424bZsKLSo3Te4/Jb+eemz0SrnhsRz+i63IVI1K7IaIDz4UugRkV6Uyd39A3ulsV68Ryui17ofwL
xX73NmpDRC0hj/9LAj7AkB1uwnQsbkTPnnnKQv0Ra3gGudtqnx0RWg9OPRZ3dU1y+iRqfZvhwT73
c+seEt1i95bRONyA6cyYdKO4e4gtE5tzpMxXUzGkTbMerpBJFWcI/wrahxQ3SkkizFvahSofpodQ
5LaLSV3EpKN6FL7phVwpiSpfj2Ti94lKMf64TJlZeCM8QgtjkINYrTvHhTvkOki4zHANXoxOZNBG
81HPqmib05FFfZ8FnyJMZNGKfEb1QnWVbeCs9fGV0adqDy2qBgMjxre87VJ/Nqv50exNNClB4gBS
z+I2XDm1+oSTlLIZuocrdClwfjJbTxhvdXQv7U48AEEwgFAmHMqGGhkmmKPoc1VXCsyXTWaBKulJ
MzHVe1b08TUijPLRjCxHrTqoEZthMDEhGdYM8rFrj2S33bUdfCDaX6Zo2y96bS+1Y6jAItW/TPBD
iz2m7Cb+bFFqh4vXlnbHSpTqmAXnMsJ+VmBA3XQCV/dk9iOgQ32cv7ptb2+CdKLL1MRMwRHIjh4A
0xCswmjqdoOePw7jWO/IJw5hkNI15VFma3LwsjtzadTKwjl2oVata+Lm/kfV/f3/tD9GMIDD4L/v
j0+vhXr90crwx6/8uUO2fpMUdx1s+9KyvB8Lz8ZvFHMNtrsYCpb8t//skgGd/CnLwLqAp0HgdTJt
dncQWv7BrhiNx4+yDHbF5KI5LmZsabqGbX9AqtQBZ+gkHO1TblQuxWPbofBqC4R9td8prWpr6CKo
8og/yM0yuC6LiSW4kbpGY25uGZUPGQ54LcdBYGNm2mjz2FjB3g0Y0cgSegxiTp3N5GRHVN2dbd4g
tx2uW9ISQfhS2WB3AEsPu+e2VVluX/VWrd7TcLiDNuWgdzQ0x7ci29lmFu7crarDdWXM04PmzrO4
mltYiX6N4Rs11ILKmHeIlCD3Uu/KCIVXOrowpwFous9qYhRuwaKkD00deM8qm02aYiy6gpesT6oT
kegReo3J+6JRvCy5xGTPm9HLjHiHlFsnQHsq8g1gO/cmrQv7uaYMuta8cnjBsciKQ8toW3YT5kQc
fovoxKAoVJqR5sIJ0ICRzXl2SLDuv9hK1l8MZaLGEGXsvZee+56N07WrN4SoEMMwHfgRnHvynwg/
j/U9aVVi0yam54+0/flvTK++6xKCjH19mvR1O8Az5GSPXXDF1pkp0QrsaTUI2e8Lbc5vO/SJT2OU
I3NrpmGH0WS685QxHVkYF8FHzMYVjZoWE7GVxF8ZD/IuSSmObPrS0G5wb+PBkHazV+UoUE20xWPE
4X43u115yxLr+D1GRPbDbmucLQqHnzUq3yDRasO8Ka2wW3sV2+XcQRTfx2I+ZRgL+3XcUT4VRtFt
tGU2HKjbbM3BnPeZlYwYkoN6ftGmvNoSSajtcCDOBysy5nfUIM4hwhb9MOsUuzqtLq9KokpzokO0
6WbsZrsXuKh7qzUoM/z5v7TVrT46a1RnKmwOOgpCYHe9R9b6kX5DSHoZrfMho1HRBnXibTGd0LcE
NYPvb4AMSe00Qt38/r+Kw/9lRiWFz/1lQ+9zrN5BwMfF99K3f/3Wn9I3+zeKBAZN7/+07P4sPSzB
mRQe0JKY/yoi/Fv75iCLMw3mWv4Fpr75XenBwHBmEoQpqVvouCmsfzLJ/jjF0svzJMdX9gTMGQYN
x+Xfv3OHGUKP0k5G9oksYKD3uRhvpSCxdZ6mdPbbRklKLv9ecv7C0/lXF6TMghtNsM6AS//xginf
usIdIk+mBDiNY5Z31OvGWw4MyxlWiX/koPzjC8J55355num6lwCB777gIjRC9+VYEBMi+zXxuIC5
NGCUZDf9669Gh/W7VMPLpXjUPGuMqrqjf0wfaaIhCrtUWCewjvI1dpJmL1s4XxicQnHdzrP35KTw
ehsUIve/vvSPPtE/Ls0qyWhwdcpYHyMYhjrtJ1Y966SMxDpg7yEKG6mHu84R7eR/bLD+a2apYFfx
8YsyAgWeRptgTApgPz7DkZkzd8iMOw0lG4yVUzV6T6qwnsW0Ah2IV4UJ4PKYjyPE5QnstvpiiRJv
1UhZlA1q4V39069v6wwmm72Hg5/yY85FIiKU92h7Tu5g8XW9JYBP18jZ+/+8Fko6aZI+gLXy4rf8
bkCFialn0TRZJ1MN4rqzNPXVQXd5j8akev7111ru43+sm8tTtbEXu5aELUepUX5otMdt1Wh2iZKH
itQ3ZRB50hmkgv36Ij8PHS4CTeFyMWapDw9T7znatUYGLzNV5Slxe0ALLmY8X8wpuPNfX+xDJsof
XwnlgDDIqOYWLm7Z7+cbunMCeKYwTwknKMRgPdcUgQYRPaMX9ezWqXy17ImXlOjv+4nW3yGkgX/4
m4/x8wi2dSCCCCV4VYnR/PAxAkMYdDGAhI7sBzCPF4IsncBzrypNMUJrLycNLjUw7CP8JHLv8vLK
Cko8M0iz//Wn+asnYFETpsjDk0bX/OM9SRE6jHlKH/oSDajrOrwjcn1OVkXA3T+/FCgAV1LtQ7jx
cUShN2vKxqnNUyy5vZ4X8spqGUogwtR4Er++2I9TPdO3ZYFedDwSMbjcT8O3itoyQ2WqHYOJQivJ
b031jPMUqigqXsKJFh77r6/4ERjAJTkuwAqwMU/zgD/65at0Xmr9lCn1oCGmzS1ADKtGjff2oI33
sQp4rmSycZR2E+MxDnml8rEtT7Rxq2Htxna9R47Q7C8zCAW7pR85G9Dwg0iDYBoLcg5+/ZGRXP3w
lku6B0CvHQaiRxXKZmn88fEX7phYhDtYR7r9OP8W1xxkc5p4QqXdqtTzCV8dHNsGlx2lgcneLKSE
u6bRMvxOCTiUVZAHPMhAhu1XiK2QXWC/2cRaXnJba42Zl507R3SEK/RzBQ6w1zpyx/vMrpu9nvBr
jW6bBwcgVrNWiWEeBiOpn9veKU9uaJnHJuEGrqY0mW6JRtAakMaG99SSRUASK8wosRdUY0J6zBFt
2NyLCEYgByEwV2EXI0LLippruNxp3MPTbV27gI2tnqh4JPaVuFYRnUiUPaJ6noiVm3fEYnv2cahM
YhbaMIc11IgiOqY0Qb+mKE2fnaowqmMu4ukePeh4qxktzPMF3hO/iIloPtrMdPBSGtdD8EQUPWOv
Te1X/K2Mdou8+teJKtBX9ujLCt338jWfUuO9mgODNC+nvoctku/kgOaBUAqcwMy/VBcHT7LCiEmI
R7DTvKQjKQK4RzUfuxJ3NCDvYiKoaheYpkJZ2rprrTTEYzsb3B94XM69UrCdDQ6fXytKmvYqtwfv
SYyN+prmIcUn22wxwSusUL6LxPSpqyb+K6I/sbIGBX8lTybxOLfcN6vTcSddVrmClXpbKZs8rSmP
mmRPVkabrSaMecOaM6oFwbGYZucYLRsTLXHGW9or3pWeGACRqAqToaJr5HbIgnwQjjKMmtTU5atj
LzmrsJ7I0iQzgqpPrweOfayW+VLrKWvtlNXX2c4YDT4MmjbUG03LumiXEe9fCb463OSzK64jLc94
lBKAqE9cTj1AMLZYb9o0ABUnCpOxjOvKe1I6BbWd25KXMWpkgFTCZS1qWycdtxPqEwPdvDQgw5jh
TPMnm0Noe7l87WGuvxLRi9Kf5oSXreUkmofQnI39PA8I+SGVWy9F3xdE0MbTOauRXNcArPE2IIV0
tyLGGhpDzaRpRZ1/pbJx9IdiLkkGUYH9SKmYRjllEtTqDhgFzsSufsqtiBIvtFCkN/SS/VFqFrSq
eXoE3i03COar6pjqE8EVjMloNeuquGsr5RbAGLv895JS3TfXmklPRrl7jS4VBfc0JsEIQpOZyZ8z
Jq5BRz21arWp+gJ9plFbJSf7fZwdsVZtQToA9YRwq5uuQyusq+K1IL9q13PevvaSXgx+MavoJVwY
+eCfqvOS1Lqriyk4ial1aphpg/1cxXm7nYpqfrHDgdwIKw8nOmTW/FIAONtIaWCCET2P0Q3kAvkb
ihdIi067LvpIrVOdVJ5lM0plBXU2QpEm1zY1e0DK+AYJPBiCl4kpwNSHTL4j4uJQpHV1SBqCHibZ
Tb8HYTlsIi3W7tCc5V/itLfQeqBtqQqKrkm98NvS5tVBjeu7MSTuANKR3/WEXudVyR8CMGuBdGD6
h3dertLGxHZvOwDsW9DhnmOC2rQdN0SlrMYK9idtpb1hAuldQ+AeVlYQcCH0h8Ha6uD0uSVSPwgT
eAHLSdsYedl9qlK7rpA+qy0SpckvIv09czBMwhjCx+KJcas0lEhUU/DxBW1+x6pEEPbM9H5lW/WS
AKTzREksTK5KkNq3ettVtxluP9PXbHZkrwS8i2vN4Ni/gn8hUcxVaINP9hiwwTZMCt8+s237NWx0
JqRy9sQjQkOGrE75+6lxcGNv3G4kGHMpZhEsQCWsX+UwGWd0blr5DLNuvAU8RUw19t99qzzWY7eT
QQwNgJztssmWvybGSu3SuGUKYjZmY1aVzLYj5yi4rmzh7H4W5LFavPpdJKHsjpRG9lKk1XMFDp2P
5oAkgvZWZM8GIkj2cxEVO2Fi6uSdj1SVv0gsx9W3qeqtlSLYGMSI05IvQozN77mLSs6XqSY/e3aA
2zvyqJZB9sJJOIZxB7Isid5U374mlTQ3EvZg6AMiq9WXDEKD9hDPOEn2rhG516g1Y9/O4nSDRqje
Q8qbt5NbVJ9mLwTkhe51+IQ5Nb+3w+qbkc1fRtKZbtLWaImJzcg2wUKMmq6rjK9hG4Vf5zgeHsLO
4cnxxiMTQi3lrSyEL/Oqj2J6eIhAnaMtY6Sl45DR3lM287ifdtRy9i0OkpNVl9O5Vi3C9XmMtVWT
p51Y2TyFxGez4z1pBQqTzSja7Dw2jXUzx3N2Uwuru89jt/abUqh3q9eyTYnx/a30bLwMdoWcDBE6
1iLlmrGfRjhCB7ywWC/qjOnCI9ALvrl1xKfyFlTa8ABsP70TXaefmziUL+lgg8FryItirUS4uapp
jlx71hSfm1GalOUGFKVRH6pXIx6qEwZZDz8zXTABKgswR6ugGgimvC36oA4lFIBpkoOtwBm3UVaY
j3ZaVfseOOxDBc/1Sp+6+a6N9BLBbjg8dxmNnY2ulBUfRzQMEkiArtkrNxjc9NoecSDvvKhT+8XQ
cAVyq/yE4RPpI/0ckMnUZXW4lAye64EV/huwJnXuEMcuebvTqUgUcJTKiwJFY57jRcTktkst/O9+
xc5CI5LE6e9Cox/IHkgCPLuKKe85HVsThUQmr/B/MI2a+kRKe131xUAydNOR0oFX+dzC5ZcoZmsy
NdwMgDIOsOF3wse7gKY1wsOwIibJsmpjY2b2vFedE9+rXNSfIE+oJzdDCtyPM42kZIQa6iBYtfQo
IhoWuNgaaoMD2iCYo6963rIOtTrQxIBmVLa2uFW3/cw5pcjQRPiyDOIbFJbjJ70ZtLOMW9rkBNSY
W/fSPC+WPnqNwgE6rxF7atcxdr8FcO8+V67ZvoOwc75iUUQhplc2zEKsc5j3kjKjrRUsTfz50s9v
Lr19hy6/XNr96tL5x/7RHs2LHqAsi3odXVQCltM0frpIBzTsQRtaDugJvEVaEF5UBvpFcSAv6oN0
ESJoFpKE6KJOcBahgn7RLACby25AuqFkKBZRQ6Qha2HNXtAS+R+gCcK4FuzEZb/+PxPw35mAEUBx
Mvl3qe+nzMYTTaruPZ2+L4XSAlp+6c9SqPiNRD0BUHcRTBkcg/9VCHW93yTCLFpO4Kk4m36nwTK9
34QF+I9TL4c6ypEop/7TbUIRRo8IdzCTyvJb/6jb9OEYRmmQMogrkWJ5VK2MD8cw0zajxp2D8NgT
9wl4yhTO3SDCmXp/0e7imgHa62+JNmDhrC0Yhmj9PCJm+nYPA6nfmbWod9jYyCf57jb+RcVUGnzH
7+pA0nIxWthUS3UDg4nAxPHjCXFkn4cO2rUPTg8p88ZDlHDjkv3NZ4BynK5ER7yZsDRrEzfBqg0x
TmpVjz0B8Ujw1S0KcaewctTNppqc3Pk8o7q8BsoytDSvlHjOI3ASDVyvat4iTNDcdSYT8LvoeF2l
rS271dw9oT/z2tLTArKWyAYLckVJakHzKZr6kDaylidQUmRWw+BRGVnUjsL3hoPWOxKQKBancbIZ
G++RTlfEMuoNrnlLNHH3ySurbDU0dU5YbwZ7etUNSf2WT7lOqo5JPklvgcP04wgTGD4zTGfbHnlx
dgQcjXQY2nqW4bU14U7W7ECHcIA3EDyRP6jtmnhujuQPi13Xmeo91qPmxsthm9mJOgFbPFZAlR+d
Ih4BJI7TzlEkxAdB1B9HDdF27Mx0nzKqyNe1ZU5XRRjhWgDGjAtWlPea5T3rZqJWGit8uZ45nn6h
sFQ5K5wKw5m8Xe0OYAW0JCea1GaI+/EqdOYHvQszLBod4bOzV4AQHWwRbt1Us94aBc3WqyK1GiWk
b7qUemzf625a3fcAkBHtuvmt7GcHwja0mfSMxEOZn5KQFX4UWnwzz/UG0Y+xrb1sYEuoj6siApcw
2pXcAWkstpXTRqkvGptUdORcmxkkxn40g2oDB1NbmbMOQlpnK23N7eCLOrTvuOv1Cep8s01IQTyG
wvSOnrDdYyT0LFwHhZ59qVqhHksHEVA9UD9lk6MhPVPxDK3MGK/MXne+okS2tyA6amwpfPvG6Bcd
d98sovKWSAMUxdu5HtC5V2kVvaYM+5VpNKPPyQ8BIrume90BhwiOsT/JQXWbzIo9XLBRtgFYzcI/
QHifC7ZTUYuRodPZCIVNjM4+I0ws2A7INSZ/BmHzRfJHfG3M6Cu6XreR3iBejTCJgAtP0+8GCXbn
GmLS2h3HZm9VFr7/FjXXM13JGSIZvs2D0dtJsy4Hc4r8uQXIxGnLwNTtSKVcBPq5Y2Djpviw0k1v
WmdhFs7w0wLtUY4KZ66lZe3BGxtx8ioJQGrkPh56yKlqlYssugrRC52AIXH3LMjrvoVrKFE9cQKT
IZMVmbPWO9SQAV4t4vTHeaiKKy8DrAt3tU7PEojB1iyxPhluvLxdkVtD96D32u+W4G2I8K033DkF
HI+dk5b2IYUX4kXD/Ob087gJBmUdPAIVV4gD0VtWAsI8M+HwTKiUi3jbtUllyMO5EOs0blKwH8C9
J2hZjfNSBI7XrSUIKswbwJb7a4zx1mEUKF9WRA444EL6NsqvloKPscIR1R/K0C7lGtEOus8EGSBg
vNJuVn0cGjd43oc7u+kxQqGr7GnPFyq7sXgx8Pe7ESlGJHZpaJQEiDR01/a1zXRwyiOOZNDSsvyJ
pnBNtpHZlpsRlfo5WOzgGsFpCt8XJvF4sYs7tJOztehia60vdnKbMQoIezGZ97NszoMRRbexMaSf
qsWM7i629HDCyMKmg+PxxbUuVZq+U1XDyx5ffO3stexbFU+Z9mWpWCzGZUzwhrn44Z2LNz6sELZv
rcUy38xmfZxyMTxDmgeUsFjrRYvJHhnZetZsDU7vYsHXL278djHmRx6xtM7QNw94YPDtB8KO7qj1
G5/LPscpNo05vrtGhbeWZVWYCjBZcJpxIvVSThwfVxbYKblrFmBAsKADoprNK+XCsT+3QBvgWIhB
RoB6XFymKaqkG21cQASyBxmGXb7tvzG/e/eeFg3b2gFpbmselwg9fb4C6WVuk8lMDk2K86seACAw
N4yHZIEigK0S/GDQMc/zkqfYgVeTXi6G6CXrFD8aZIVkgSyIC2+BKuXCXlBgGPA7oy3qOSqcWtpD
l8e219zolKOsoLRo8iV74WxUZL/TtxkwDuANSOvRfMJQT9EB4cStR3mAq+bvRr0QIjyZmjejVl0l
AVP/LLOrcHIDoBHlwXMAJ9lSI7FQ5Nra1QmKqSoruZ6wK+wsRBT8wjwaNwUvOsSxhV0hOygWhtEZ
6zyaMLA3/IhdXXtJFvZFw0H+ZMnaynxVRbAxpNe/9wsvI6WOtm5AdO2WfclbtnA1GKXS9IEFgdvA
4gR6Y1ooHIpYB453rtmcTHcheUgTO48v1OxYi/0GmCQOf8/cTg1BrWuoYvqTnbRtsakXJoh1wYNM
F1RIaC3YkEQtCJH2ghNxI2dAV+QuXv8LcATqc/NMmlD6BMeFxwWm3kr6G0230vtJtx/SMZC75IIx
MYlonvGFReZZXUAneI2NmyAt8Ou3UfkyLUSUdmGjAAvheRFtADJFM5PixZR1zt+EqGIsbBUOCRj3
KS7nZ7dW4koxnfEWLUSW8AJnYd+FVTBzIWOvHMdIX+mSPiucXksF0ASukXjVMQEv4SA4djVkx4BO
qBplAe4Vrazz+yECAlouOFBrAYOOF0bogrsiWnBBh3ZK3WMpY7EGWHwmTYV2ZskrdhXTcZBr3N54
vAcrhs8ncwsUw5ImGyy4UiAI9ZuLkRCN3Kx5R3zeZGLgCCArCACjt5ku7NNmwaC6FyKqt8BR2wsn
tYozvD+jNjuInZKkv6rFzHGUyjiE1eZCW2V70nw2koXB2lOvs3agoQAeXiitOmMg2HgLvLVPGlYC
aEpFvSd/xhopSQQRXiB4dVRpM9N9GBcYbHnhwloLItZtUibayFuCAko7S85NNKWjz9Sew81wxydO
3PU9XA/npQ7cZFfagDZWaZyCU6OrB1vLqYtdrRrMAlqY6+YqEjNLRu1E3S7GZntrwNHL8fiQMEIh
hbCgQrdiP9ND/VC5Sab7BdGfK2V2hLKOQEjM9mS7k4Eo/n/Huv+LxIUmvmt+dx756Vh3VXbkaX+k
O/3xW3+e69zffpSx0Kf+U+Ky+NWX3p+D1MM0sIb8Wzdomr9xkjEIO3Px3njGAib+18nO4A96nBzx
44DrY2v0j3SEi1bm++OTELzgOGtw/3BSdH7qcMdTM3TkmzYHycB1sd9q4l6P6plYyrjalnXiEgtR
Ofqb0pzg0Yk8QibyIjhqNLCOivUfC7gjrkrdLqgRkZfLmpLhdGO//uhWObuHqALxWuqt5wvAEjei
0LrfkwZG1Igx78ky0GZXuRuT+IBqrtQtYgWIf+7XTY0TQITUZnZtrs175iH7oSu68W9EMB9ajNwB
y+LoKLkN3NOf2qIJmzUOqlV1YKuJ1IZc4h17Fs832nb5Xnzu74bIXx1Zf7rjHOZNnbhmOiEOrtAf
D6yGhrclTNPqMGiNuRrD7G2R7ftxwD349ZU+kLuWb+aYS3uZlDpKCx/1SzO6Z5oadoY/irOfwfTN
TpIgE0r/8UOPrGE3RUlw/+uL/tiwl5eLAv2mXsBgolO5/Pt3EpBEN0DmsPs84ICeyIjqIJQofF1y
Tb2dpLR/fjVJhQPUgouQ6aNkIvTcIS7yBGemPsj0XDT5vIUKj9Wly7zHX1/rgz7j8tU8h7cVptci
0bI+PLmReJmIKL/4UEdjhkeECikNsjov124j8C+R43fTcZy/GlTa7yF1t9WGPHv1j7+zRNBDthzy
AX46y4D+7g7DK3emvGPHWHeLJZaFXpHMHgSPng2K9m8u9vMYkrpYdsOuRMuEqO7HizUclE3aGwlw
z3m+K91GrVuNNxhEZRqRNxPj93AK4qz/5ro/DyMwHbYQHJRtSmL6B+VNGiZDHNpVciiGumdTztMc
MJ4OqyImyenXD/bDtSzUgtiBljoaj1f8pE2zYm0QfeTFh5jz/LoeJ4dsDr2ZTiGh2Z9+fa0P8+3l
WpLcQxzFqODkRzFakrecUdi7HeZpHsS6ZLdwzGKz/xdn5r/q0D6WxZbvhJwCbyaTDMPV+PG5dXam
GrscYyKxZJ+wm+E8sbKmAvtGb8qHKKaVuRohfxFdQgGJfPU8jP4w4/7Xz/Bh7Czfle4gEx0cf6Qb
H8cOh7M0rmXLZ+gV2m/6DNQbZi08B+aUH8vQ5Thrm9PfzOeXW/gfZZhcLov0jC9uki6ACvTD0OlD
m91d4BBYgqLqM+qM/IjgarqukFzvGrMifL7VSrp+A+IRxw+GbuoPg12MX/Fk1s17hX3ymAYFRKxF
Ho9ogR9zot39eiT81efE3IrC1UHkCq7mw6uV4pQfZkfT9tBp7Ldp6qzGRyrAMYtsgMFG+80RDG2B
5oC4L4f0rOOdz1Ymec+HLi2tEyTX4AAE0Lz2NFs5W9ISywTwquf0u19/1p9HrUtr3ERCSGSD/ZPZ
QPfIM8YfHhMVpxOunYbumHJ2Ue3m19f5+U10UZwtkxvwOF6QDzNsrAEZQfAW42Yu5zuEKggbirSU
J+To8uHX1/o4nTNOXJ0sCYPVUVIr/xhKO7lKKmtMmM7JXl+HbtCvcTV1Pui5FJNZFfrVSLSk6Ebn
WcsL6CilbP/mxgr9Iiv7cbi6Jk4ONMtsCvg4H75z1lSawZsR7J1uaKaDkxlMprQ/zeoQdtV8h6NB
f5NRQDxQ3AFknqooCfn/EMBXpDfLEzHmwdHruumW5rbRrVSdVI1fExNLCGGaz+csUriW49q4nzMz
+NbDaHtypwxxSNYQA+7Vjb1Y0FK8jq489QhWaenlg3EvQc882FGl71t0RFcRLF6kHlWskfY4zHdT
GJj0mCk43eSN3r5maNneZo1tHP4TDsneWATfcleT1bHIa4x4BbbmPYxIS1EqjTpC7pxm2SOUQL9X
RW1Yr+ilxHvR5eanAVdzvRphFJAiSKvqW9a3FvIp8jsjkomS6AwaMT9akqlFNH381kVM3qUK5Tcq
y64BIZBtI8cxnYDZIfbCjuw229oNls5miOB79dV1CDmCBuMgrRwa9x6vJOONtz9Mt2npcXl4fhpR
B4q5U6cR+TwDsFuPqReeneV3FQddqKCSWDsQEQq/KvqvR680pzPrTPZU19Nwc7m9gT20GwMlxF1l
1lFK9JuTRYdAhLZ5NODbn2mO58QJzlFCpfkyW9HuhE8yM0Mh4dJeijJlRJb6KHQEb4CN0IZx7ybC
y5Tf6Hr0SIqe9blr9EwDlaMXtwsRezEn8neGKIbq1ML8g6IXvzW6R/5u0DRTSACQt3AlJIsCsEnz
k1v0Dfpog3ubm0b8loW5sRWYVV8pMy2KQaky2ptxPt9JdIP44tJmvNX7eryJJwwaa8cS8Utmt0xN
AN2exKQD6TeXcZgveSVuh3nVnyK3he80CjYwIi/nbdFnjCUnb+dzOEyEOgccvaZVq/r5LpcajaOF
X7/ukERMfsIXoAqcDDOAcwYYvfCoeo2GUKfX4jJ6ibgfb5sAa/6+izgxwLLTHm2MwwuX1JrOoZYl
x9TNNt5MoW5srPGm1DK4JAnV/nCA+wEIRPqTVjZ3qBnig+42xYnmieXjHI/XtqH0szCL+djVur03
HRk8hq2zKa0FLWoX6aIfSn240c5NPiP6QWjh10UwQoVOzGfX5bUD1YUrfsJsnnbmWtdGpCec+XyB
mWnrjWXugx4nOI27ajx5cX8Th8V0TIS3jSJ61PjySzI34cpEWgepMUe/QI5ycsxSt/EJtsvAn7ck
RSuQLa20nht6TmfwpTfNSDIB7qBx3U8u8iHPMLeyjj/ZgY1mUlXGKaONrXep9Ku2GHapl+t+OovF
6q7beIGsGRVPdI9Y8Q2C92vVaWqTaLm5nmzMzwY1p4Omu1/qBRCI26nKkGu5rGpoQ14WLedMYBDR
N/F1ZMcACy37se+DU1k44ZcWh9gmsqbxGGU5E7C17JFyY7q2Y9M8w6Gs70QMlUvryc6cZ/sqderJ
rcCSkZ3hQR+pjVD9jsG92k+iJG2hCPqAqIvQTI6itJCyBVroXHUy4wOVGTJo6r3G/EnOlrlFhUJA
Z9sThoxVvb5ho2RF68FeGmeOnn1qoLJ/omQ5PEylZP9QKsKrV+CJpnOKoHJhpjtbKyUAPMkBbI+Z
TSAkcmkuyi763IT6vSuH4d4Zpmljzl23WdYfTNllRdZxXNX5rWopCjq8admBliVbASNF2dpM7EVS
l2ZVWtjKx2ARMxUVsIisgBXBCT1nXyUcfXBkpeucbd7Wm3VqXUNPSbepjPxG6e0TUkACiGm0XVv1
THZKCL4Y7BZS72RLTxM7eAW6qUhSeatDuN/aThd+bpNwOJnduG7jYDgmQ6dDVyKZ9sVMRrIGZUG2
gN8zTx4Kr4mOeJFhuBoDIQFznzMwE/YOHBEy7S6bGmeTTw3RediikWf0z51VuN9aa0QNZBfCeDRy
6Xweh9mbd7rEDkF4NWiFsmM/RmT8vsImcj1qNQJfwmd9sywrX2trZ88J2tt7yGgQwomu+b0yXHdT
Dcl0rFvz7OSWfvZgIGW+5Ykr6sgFW5jCQdCReXdZUAeUV83A5PCfRBZligb9agwCCl2Rd+ShwqOV
UDlYhBdFhdZbCAt1defALD6MEPjWbkm8nmszBHD9Q6QNQrkbyCLa2tiBAQDF1qcU/vJt2CoTwKtI
DoCrjDN3MF6bcPLrPhC7XkoGtlecbcoHfpB7BiLUTO6p7ptXXghSuKlm4FGyFmvEO+Uu0+dqm83K
fe0Wpj8TTe33iiafj5gYNWRKsuUu6gsD2M6wMPJUAE9fH83rTnfLG30mdxOfaYl4TWlJsZlSrbQA
TffZLksL51kCnnvkq4VQ1aRbEmIIAmnSvOn3luP4VWsOHV5PjYhMs/JoqdPPZk23vKFZKpPymhM7
zklsgxwARHnMUFLydiGuHJI8u61s2d64ahz3Zq2QUsUIDfNxbg4DyvQVQgP3VKJROScd9kUr7PO3
tKB7skkrr/5sQTvZ2naSfvNkTiYXwqTyAMiVWhJ57E+Oql5y/vSmqUvaB56cCQVVwdy/6rQk4BDj
ZDiEVcde1hU6KqWoIEYwgWNNqm3s6yXdeNnFmzQ33gfNI6SauEIII56J8i4MpzPtu/LNEUV/nMeE
bofHGkgBdt5NEqYEjbf2Vui9ekualDm7zlg1mASaC73OIpVVfmr1rnDUO84zlwjf/8feeSxXjqRZ
+l1mjzZosZjN1YqXZFAEIzYwkkFCK4c74MDTzwdWVk+KnkzrWbdZLSosI67AhXD/zznfcWudfqYG
DGOZ9WXKhS1rtknS+Oz8tL7RXmtfs9FTT5QNDW+uyMIfiYqoplhg2dRKUOPM4NuDTxNUEO6q+oBR
cjqht1IEVvnD90mS/TeLirLwcADxnXeLcjkW1ppVFIYHewo2suyYathdDMKl1A6fSuqDW+fmjTvi
nyqLkWcGUtZUraFe+RR5FU2qVlRt64MVLxgVAd57I12Qgzy2KN8Mndymc96zocJEmseIxXSI85Kp
/DrpZ+MxKyNzF8EE3bY8FPaO2cpTO2fqvWVvtKgj5aamov6zE2H2M7aXU5mJknmTBi3cxQD1++Cb
Dq5yz3ZeDbs1PjGSjZc4BLjr1XO+thpeFvN59GThX13ZyhM/49bNWE6aERDI7ImFcQzTET4fyIBv
vvOcoNmSbOD2GpcxJ1X1bHq1uTJppA4Gjcs2qOc10ewdcVVKK2tYBIA6qpVmcbIJgpQexlrAkGCP
jaXZbdaRzt6K0k7rtcE+GW63bHhULsW3hr1T/viBOTHas5d31x2iwa4Au7QuKv9k95WHd3uwVpWn
dmFC2z0YCHB5MaezmWvrjF2cnlILQg8vnDYq3INXK1ZVNZV7WPL6ofMpW7dVmNzk9fBptMgM3YwJ
0B8GmG8Mdrc906xThnHvEJmMB2w9QKtphdqTUTHfCgmwgz0+Tx0WQifI4C4E/qzbVaOEByN1fiks
vS8oll45LLjWbKp9Is36dsSWRGWR9g+eoG/YrIaQrUlL82cIcYOl4J22eoiDZU5CWPYfUhjNtjWa
eW/58CyrLvopJhioYmr9s2yZHcwIH1DaKdYzXjP4kk2cTqxToisw8FNldD/Gar5VRXwC1fDUiviG
Wy4DIwATZ8iJn3mXPJP0+hbY9b5lNU3hWfkamRmJarpdVoGM3ohl9utZLIlnw/KemhKkm9nYbxpG
36k0Em7yqX0sfYErzzZ3uWpxIOAoV4n/DlGO4p6KqfbKM9gRJKNS32dnftc0pkK+w3QCD3JcT9GU
fDcJLNPQKsLihH+H/gTQgzS3OXtr3g5d9qIHTcuOTC9e92SGg8IY1EXbtM8eAidJD8EYFWvRDerF
sEW41VTCkssYxUUpQemIhmZJBN48eU4WvPi9WyModT519OkojlnnMx4d82U7EUSp3jfAVbY4RAsX
TIc/X+iMMsQuJbfn2X70C9oPlUBGWzLQWRUYoc29Pdijc0b9xuYM5HnAK22L5fXsrshfgVL5I4ML
vGLHBExKhPxeIP8y1XQpSzapXNxR/AwKqWA9dAgcFRhXCSom2/RGk9OdFTE09YkQXtKCWlyh7PhH
mBTxJykDLkDeFYnBwwMhWIqwkdrYYcO2KOG0V5uG2wtzpkXTmBoV/1DA77bx4izFfuqBMJ/1teMZ
9xx28XRjuB675IxSWTl1vnnNDS8btjKa2HaogNvS2ENtrK1ld2JlevjIZ3u8zf2JBharmHdWIopT
Wozxj6QyGHInbmB9I+8jt74n2ImgwJpvTTP63o1Mh2XLG8lmWqfk5b539cDSoTR8c99ajjiytuel
qSg3oO+zQUeexWIXWKRRTHymP/2ysjeZYPm3Ihhy5wkqMSAqHWnFyrHYNOJoFz0P0t6JT07qMRSA
lHATqoAZwaLUfL3f0LrGdsI5cox9B82moDjHDNzq5euvRGEFu91n2w9TNNqTzJpx/xfta1/RabnW
wmZKEDrj7Tiz7DHYbKL1zLX/EBUczEyAozdT2e2+BsVtqZFRdBNuFImMTVllLUWtWRrtjYiPWKVj
cfJnWe99IIPfG2z0RzvLeUXuIzOuPJLPXlZaL5Uy+dVr4hPHeNTiKLxa3xWa9e5MefIBVOp8o9tp
kmtt8r1cKjkfW49tX0des1kDqez2LNXY2yuFN3czFDHk3owUEREOro2WWmX0dbgYjTt43bGIzari
/Ddn4xI1SfvK8I+4bJEzUQzncyRED/OqjCQjGTgcmO2TudnJYhzdS9lJ80qUzDsT2kIhmz2GV/Fc
nL7OOyOr5x2hUoPlvyyfqaec71PZAz4aKBzn86Vw3wzEY4YibLPuS7Uck1Khsln8kd9KX4kMcNgY
Uq5JhM03dm3V+2YZxfWqnm8CqvdugYaFm6bJ5h3QyvlGuiavHQ3LC5a5/5DYkUG/5hBuwDowzw9a
kkR1YL5UJv8EB4I4BvXyXxvJ0bJ8zQlrOcF0M/BCWwxecHq70TBfUstzqQ+WRQTnmvM+NVheWwFz
VsjxbPgp/44/Z8tlqJRzNjkzL0pfY/PKKLEGRVvbw5O0YVJE1hifhjRuXuPU1NQHplw6Rsol7DoK
bXKU8Slurea1CHpMYZ02CHLhOjdxDZSx9Y3NAd+wxiK6lIQnBStgvAv7qM7sC/sW8V1Gy+GtKCI/
qYbDRLTW/jYWktKQ5YK1+yL9Vc1V+0plGW+tVT+cqCmPj5KRK4WSodG/znRyJSYTOdnx7yJBaTw3
3zflAQpOrYyth2zfa6gE4OVi0HiDiE+m5NeRMDi/d5orMFZTxMSijvZSDHKbNP504zACv2mrIf4h
Rrys69mfrXOZ2NYteaj45JUOn3zJ2JLA4Xa4Nx2P4QeyaLjxlrNgbBnNea3HSAFyDamjEHMfUTzF
WRLM5lti5i1ErNCAJJ62XNON8ACSszvFAcj9MXI5UhQRGI8zG4LPICaYsorkcg6KxTwfeG18wmRW
xawDpvlgBATPgjBg2xf66fAR+uyT12ww9EtPO/1PPYSoUD0LcsEotU2gapNGXNlUpF2sfqiv6SjV
Y2aO4S8yLfFn1mjcwx7NhytqY8dbNwNQPXnBRCIQ/NtxiLr4R+57HkhZAZdtEzQMuDdlmzXTv8bP
/+Nf/wf/OhZqE4Ho/+1fv6HdZ/lf22a/t7D/9u/+r9UB8Qy/OSK6sxjVecl/Wx0sQKJLpt1m4v9b
hZXD//23Wx38KFomiy+bmYYfeOF/x62OIoG49ceRuoecZ4VcOiTH/zVy/51CmkGG8YgnF0ccRNwS
E57Tht1TdMsVzlVDkuYgOw+stm1Jyp6sbmLpgzuVmKDbTE9QkyD20dpnJyuo1cDsImtBEhaxzVQx
cwuSmQZJ7bYQOGj7PFPzOc6CSW2B8RNbsRhiRgHDSD4lk8yJRXBxHdJ6+Ajy0FHrLuM2K1KHyziH
PfKtM2g1FAQa9+E46rs54PO2tPjtA66PE6MmbgDIU/WFj8lVwJ2tfXUiniS4RIpNrQznOCmWW+Ak
XbLah3JqE0U3UTwrbEZYZK3VxEAu+DUkTuLvxigw7OelBDjbVirRrH2L1PB+pGYE3JEYLh2D50Y6
4Ejg4HfteNcRvEwZM4VjcsUFndJ4X0xW8o2Bq7/jnlrhnM2wMIU7m7CZueGp7HhHTPf8zcRCj3rR
omh5zjMsXSWwJ2j3mFLBgBQtm/H9GDISpCATo3dWEvmNkYZXXZ28Vdxzb4dgajCQzFhVUb67lox2
F75QRiKNbW2NoN2YC+yVP28kfyJSO4h3qhWGaxDmLOdhKDoH6res+zmzwSPH8fAiynsUoXIP25E5
Lga+fRjtWjEwFBvIfZ9FhVPT7Vr29DDWPck+aYWc0qwNin3vB9pIn4rWK17MxeIQoICQ7FUNe/fC
+zBqnX8Le6lXHUxy2PoGE1tSYkdJXuNHjv91Naa0E2SBqI/0sciTG5cH27LKb+CbivtBk1ddBYwp
ual2e8MaaWpp8KhHE158MQiWx1H/5pHN+lYVabDRjpMdi4ThrTnK6sykst/2TJfX6ZyVT83A6qIz
rHSf6CZ69xO4eCsRi/xuMPzuNRksz1qzejKvwLrpLpO5ZZzqFHokRtPavIc8QUlY183Pjl0+5kZL
6xARQOop3eJ9sfc9+yEXlTtS7Mx+2T0mBW5qv9PVUTiUjMaMp2ZdWNsIc8JE9C+hxWFmYDxn4mCl
o7sq2vE8uKl3WxZ9uXMGUvor/AzNQSRucWxwCNzETWD90Gxjr1ZQQ9KzR1YBeVEeUaSitXKb/rEH
OnvrjB6cV6dyUDwmfS1xZh6qpPXu2zaFRzK0Of2Uaf6DX7Tca62cs2rm8gB7D8zZ7JbvbSL9eE1h
RcCW2JnvkK+HSyU7YDFE8YdV3IbBtymXjHMMg2I18tfZDUF0h1Iw8JyrcdEgqKyIDQzgWXaq/cS5
VaHqL4Nwsu8Y2zVtt9No3lDZmrElKLpHVajxIcv8FtZGguFSZ9GPxp3yZzH48iy9htWaVkF+wq84
o8VUKSEHCI7HdtZ4o2aTRu88CnfsB71PbxDdHs/I9F3nNqpmtESI24o+gPimxDhMU0dqLkF9vbXq
5GhHLTMEc6JE3CFW4Kpfqh6JFRR1eTATuLb0htJvznObtEgd7GyWZ8g2fvfW0ld/Npn2gndjZObX
ONDzxuuuaRHCexfKuY+ncXrBXTbTkm4N9xyQ+JZZN7viYLLWgztWG64TyYBf54cRatie4RyFzJVq
iqc2E3QGBBZXi8GCIAqK9pcDbQ5qWYWNV8ems9X+0oJaCXkHvra219Rd+OvcxvCLtmt/znZKZAN7
rOJUnhq27NZjq4vhJo2ru3aQ0dVu7OSFWXG5n4ki7LQzGcOKXKZ542cFM2NWtlcD/eF+0gO2Eyqm
okvTWCX1o/q27BTeUIsL9aRU4m5mFzIKdgKpjxnoetIzeY2s7C8bWKe+UR3h7sDhVlOX9dnwvfxk
d6714E+VZ69NaaBldf70nubscfjSIRNc1ef5AX9P91ZQhqTNnHEB8uM27hr7Zw7z9FgSCNh3GFcf
LZFjwg1kcLXlpBmTdTMucTqxnvqaGYn2gmXZ2xqvbaNMnmjW+K3MluIVrp7gUo/j9Au9KyeAm3Te
oa698YQtddjHJNqvgxQIlXSdAHPruueRUTWxXkadSH7z3sl0es+Trf3hL3PRUNbB55QVEBZ8gMMr
UCq/xkLnWzebI/Ch7W5sQnWeyG5tMMjJtQF6r1hHy1A2tArms2ZfQjSuQguLP5MGOK0g5k9l6nbA
jxnyNsu4N/ya/HrLELh2LUpNoqH7Tg2072/dJqnenCQJ91QxxDfAvMPzsIyV6doSYLnDA8tjZomT
zfMN3p4sr2ySotucicZNscypVdg3p64x5E0s4T7kbuFdxzIAr0tz4newRD4r2mXo3X8NwPtlFt4m
fXjBxDx9mI6iCDxSGY/raBmgA5k2HtPUgzwIc3mvvybtzdfUnZt2SyP2MoyXy1g+KGrnmplxzW1p
mDaolIxdiNmG++Brqq++Jvxs4WjehUC91k0QvhaLFGBmzqur+oZsVe09hItigNfQoZsrIveZTPbd
1M2MSeL6ZvkBT13pWPtZ0lIGW3wDS9C+UaHMj4ndkORNa+CAie08BYuGoRc1o6PIfW98SRy0j27J
PNF0V2QMAhrcCtOXJuIl7rtMBUIJIQJI5uMQPVgeMz4CJzYSPNqK9yWzVOxw76gpRnyxB40Osygy
CNUNVXDOJfySa/xFuelMiy2sr0+RtOk9yIzuI1UZUo8xofqQlwpoos5b4rdoQnU89XftXLZ3S0/k
IU9tm/iWV6/nRU8av6Sl2BLBd9YC9qOmuXNaUY4SfIaVoX5UizIVF+0LAhymmzy6J2DV53w/U7Lu
WFQt+0vgymWensZF9fK/BDAoa6QLA6ZM71kr6FWhcHs82chmXsPjbSrChFMT30O1qGvxorOxY6zO
6kt8G0MR5BvnS5TT3ISvTqI6pHqBWiOq2+FLxosXRY/nXb2jn7HYlLAuiNtZwQFUQHj7NSXCUocw
uJiB1kaOXEiD+0Fh7sJbW6AlBhaZuKNXJpRFInffjV+6I+I3GmRg0jnFPGraAhsev/liCcXPMOx9
c6pvZdFRClE6TFcYHgS/WPimW9ctbMpVua2EtGFBGP8SReWijw4E357MoimfoNgwKGfW71L81nW3
FCFF0LR8ViuJFx/NgJLEFVtUhNii4Qm2Cof4mAGsmDd6EW1zuSS2GIFDM8iSqDlUXwqv85veW8jJ
Qv51uvBC5ztSvgwFW+a0u/cN5G7XFdMVA4a1iejnW8ukQ1iuIUEmLPxfZgqZc9TnZJGhFXo0GX2L
b+meqiKwfmaBay+B9nLdxX7EkqzyX6xF3J6MgIHNmDqbbpG+W2d+xfv/xhDxPlzEcUYr/qZcBPO+
y8x1s4jopgP1pEBX14vAzlSr2oJvfeJnoVF2keGjnkSYU7K4McqM/tKMXAiqvbXI93oR8vEMl5ti
EffbReanETtaldUEkGwxATSBW5+SxRhQq3CXLlYBJhm36WIecL58BOFiKcCmLXZWgM1gXgwH8WI9
ANwB6xQ3QrDYEubFoDAZtt4zsaIHJQphdGBj0IuhoV2sDTWn36vRB1tMvfFjxfjq0AJugPOPKYKa
02wDpMBdz4tlwugxTyAzhLupl/O6/XJVuIRzmS0lVwhUPNkBJ916Jl+OXoVtNgMWAh8C7t9vYTf/
btf6X3ivFy/VHzeGRKsdB2wclrqQ/eEfXZFp7E5lpsLsmFc92zpDB/FJIJ0RS1msTq5Zd+8tayng
zcosNn//5n81t/k2LkgbJx3OTCv605vPWS38aW6zo6Ub8T7nor4QYElvwyIqvv39W/3Vr8d+Br0Z
DJ/phcGfUV9Zl+W+TiveqoULToaGafKqnpLm4+/fZ4ko/PmAOi5mSzb9mAPxmv7xgIJGAg1fBMkR
fXTapaFwj77S9rasM3nXiaKILkOUmtl6cqvXFqJLwl0lISEXp8vmOk75dH//kf76Ewd2RKAhCEAt
L0bCP34i7AlhKtllHGGqzzdmJaa9k9N7szBrgNWZSSre6Yzmd7aYz3299//Mj/5hfoTLd0E9/s38
6DWrObWgIGRyOv763//rt3/x2+TIh43t+J4LGA1/KfNLzuffJkeB9R9k+znDsN/ziy7lNP+uQA/+
w+XcRuD5d3Xjf86TXOIz3sLqJoYQYSglPvPfoB/wFn84xzmJMFzwOniZoR/4y8X2u2nSxNnmyGlJ
oMTbKdp60w0E+N8djf/ivvTXt+Di8byQCRgfmSTOH98CC/IiLkbzAZzjqphpqptqQJMc0v885v8f
77J8it99ESottPZS3iWof/bGz0Z/SO8fIif/9EX+dI8LssbF+sFbqPk+MO+nbNPNb3//LSzzL1RA
yMDEPbi2bc4My/ozlrMvDWrRB/B8nlGL94b4wLhloGxv0UXngxfTCw9pm+l7qZB4elPtdO/oLfUZ
9L/pYdyzRhPPdjo71hoZKN8IGdzbXjV4G7TM8RIJmC60FJobR+phZw1x/ECGcpmBVSp/ZDWnyRsG
+bn3B+yZDWaTsOXxFfY0wlvDQeXQZaKOjTaCiL8pjCC9Kdt2olNcNSs/E6D+hEJOMsvgbEKrwF9M
1Qn9m1N6Y3aGz/y/JIlvsrpgMge0KKnoo4SwU25AJqiLiqr5KZP8MW1Tm0aD7t23qwCvesWy3OiG
TR/M8LTt/sIiTT7penLvaUWz9gaeJ8oMRY5MRh9GqSx31xch+UndWjchDpFt7ri0sOED+OYAb927
CAqXYM4nailDmwkOGJmbOIbz3WAuWSeNSu/jfBjfI0ndNdMbSDh+rIN1MECWMLL5Y6z9+CVtSQJB
PyznJ8zt9GyOs/UhhDbKtde78tPo4JKtdV7K58jOwpQYj3Tvh8HkhZYDTAropsHmIVf4elvaHzyf
WHksL/QSOZIseVJtY6oTqA3qKY2OPBmQYM2NK+14H7In1TpOUv3KZ/3kzvZHRBUTEyX6Q1xlZC+S
7enRnDAOsvHprH09uh+Lohqt0rGbD3kHKQKaJD+CF8/yWZm8XqX5HLkOilMVef1ztkxxQYYF5ypU
KYrOGIPTFMA1SLTSOWKzsaqdYROJVuxI5Zt7cAhgzzzGaesIKtc21LBAwdmFyclj3XZAjOcN7Nlf
d10u99SzFYfcy4eHopnVg6Q/A69CRFlmQT81+yfywWYZFydiEUCR2FRvB5IHt2HE4Vx1jhVvKryA
G5t751WOUZ4fc2y+u7YEaLii5M6K10qgpoFTSDB3Z+ZDXqtCr+h1825tWGL7NEnMveWK+C0GAkw7
lG3EV3uM8CgyiQzUkpVXbFZj95b5rr2ZEgYy1GnB0mpFd+kMtDarmoejH7X+XWw4xp5ot8P4pkou
o+s9x1WHvkb2ngCzN5i4dzGwHDvBKEEpTQEKvLb4TeJghwMyNnLlgDHbN9iJP928CD+xR8l1TwP3
WSA3vKWRaW3ZS7nWaqFDb41eMoAA2c/xiCmc2Viz/lXi9c3X/aDLbZrgdbd6azpUYWRfyiRxH9Ge
5208hUz/oANa+5AhLOhLd3wJ7XgA5eCl92bVmYeBJhTqJ5VGFg6yAaMfLrl3qwD01FWquipHj6/C
YRRUqyS6BfbgPCIiM0EGiMGIr7O882gn050zIAAkrQjv8kzUr1PqjfdioslS56m8aqZEF0sjx9K/
5J2LFhXf6sAN0h3iP7RgCCDyTvMBhTYc1gg/vEFnLTev0o7lvZhNdi+zGRfBilGJtyE/0sCMGc1P
l+bIapWWTfrQUavwy5v9/mAN3IQKo+r3nBqY3/3I27V0Ue5lMybVpm/Z/vNUIUxvuh1zDh/mQdp0
6eOMYphQBEtSnosmZYYS0QqBJX0+8WmTR9tq5tNUTN0Z7+m0LqG6devcr00azas8OrJ693Zkzn0c
5Ul09PoIjR0tmpqVhV2TFhkNUr7DOYHLDJtEZMqtOQlx/JcrIe3CaUeE29gGsYqBqJhlRPWl5Djo
ZtYrG5X9ri5F9zZ2UnIbG4r7snExTOaMQyV3gZ9ZFs3bZgiCA3BBxBsTycUmtXT+0txHSk3DVcjk
4bUvGusNxAmG9RLt95OtXPk89dTDEzrDMLFI9Hbte1Sfoa2TOqowM3nB4qIgEduHzJuGkLX0lnMY
6WeCi+payeLsXd6SbRjyFC6eYa0mG9HIKRdjViH774GW/QbtlL/qCsfYMkWebr7sIHaf2N9wFSKd
wt98HrKq2stI1XscHTG7LIs6WmOpUOqwwZl6EYsb9YpCIY8hWycqI1XugbEszAMwBoawkxiuEaZF
3A4pFUjCirIbv4CBYRkSsB9ua31omH3ZKwDrzhF4AxU+WJeqE2VtaMlB40u1eCzng6xbPrCpobtF
Gdsui7H4y5fTP6PVt1p9xYG9Nqz3weizcp9bxdvSlxOf9Bwy1BIYIkjPG49t5hMJNDQ/fehQKtIE
2GhU6aS/vhwFxeJ2qITvnWOrIdZL/fUGdg3z4S42wj2rUXF0WqN4HiNAOXXd4WPpfANQoojw0OJM
Sb78R8vDro9w0BoLGXb0cQs5FtJ7E2HnTfEk3Tlicl8t+IFbqHHzCSJDcZo5o9eEAOmeYmP5kfMM
P7JFRqoofBi3SZjc+amR3MpcRQ91jg3YdwkfZwKlLBSO/yJZkMoVo674Uo51Mv3LOWDHhr6Tspjv
Z8McPoY6Np6qoI1xAKHdbELD/+13KqSOPyeTD6tdZ9yZLkxc/DTGY0I90R0kEZyppU17h6ezH7Xq
Q7qWB70zwDN9d9Tkfh+E4X7PvXa68qTyd2mXGpspy4wNkzs8aHHc3MyJIb41NIxsbUHBilE4+vp1
1KVHsqPpw/DWLsydWdeM35mknT2BB79rmFvWCtYLVeTmTnuNeQ7w4G7rKJfHapLOtu0qZClhulzE
QTSdFD6M2zi0kiP6B8Pir3MZbC4pMcNFnWGHcp7DTF+Dvo632GCB3tJK163wDRS3ZpdXR1Q7/yVC
/tvLmGgmfbw8DM3Z5eefCbxDeMex0mGgSsbIYVQy4QnxZmuxtRCZKdCTuClMR7uN69tAzPMmazyV
4ENpp2eT4RfVpjPQvplWKUxb7HzZcOYrVQT5rYPAulMO5ilXUe9AcAWkVjDiSxOtvu2Cnkd3kIJS
CxjMEQqfq6DY2GxQs1WIfgrwsByOkcDmvordHgO1pE93XQd186hIMu4UNxzWQBiKzxDj5G2H7YwR
hj8w+cMANI1We2KINe4c2zIgbxa18dibJpo2ABtWzC7lluWAi8xMei5N6VFxCyiRbG84dDhGgTju
cbKUzyZWvW0FB/rkRJn19hWmcSsCEu44mm9TFGLA0RnjY8NdMmekDrYZ6WJc0uTFGBQA/BzdaRvK
SdAVaGO1caaBoFUFmlOv5EASbFX3znxv+thpwZ1AM13H/OHRNboEAQVn0EVJyNoxf/UudwCgrJq5
iw+9lbv7zHTmIyQTH8Uy2y/f6DZINcOuyEuvFvovxdxZ9WDrQmzJPtTbuU2NPRKbFCvHm+yfUz2F
Oc+G7sEZHGYmRWaccVzfqXYKmJHhYx1z4yPsqAuy3PqFMT8Dw3yKL3wNZrJmw53TS3qxC0Mxbhts
PHuAuQMOsVieCY8J4oUdpd6sEFOMzh49oSC/bbwsYB/96j2ojXc8Y7fa7ukH1mO1rNu6I6AZxrdz
9jg26bwG4psg0HR7DsSwxpOBzEQOhEla+ELltgDFRTRilfVdvEGypxPVwbBqhhIt0Gtpow9avi9Q
I5dVlQ1AkxI7DHTxTVvTS13QirH1wTzT/usMirqhHDCyGrxDoS2iYpPSyAHh3Dy0rm/PAI7MjjCW
nZ7T3G/vauTGFyMpoDfbUwVmpsXMPQQkDC0mzZsybIujGqb5ZGdRsXfLVB2MFG7dpkk6984NxXyX
J754aOn125IgCfCPawFKd0bXoY9tUWfTdF9Gc74buoItOdUaJyB2EwZN2b1FYq7OFvWX+AJLLxKb
sUmcEYux0kVx7us3lvdoyX4d3liRkuZa2F5zP3Q5dVN2o8a7eJ6ao5xwKeYG2GUZMmy3q8okY4X1
AeCN4FfcAPJ5c9GjqNMG73nrWjK/rz1JyTpIjR++YH210lZqX2nAlj9g3wWnAtzV93gKzBhvg3Ke
zeUJ6VtVi2UyTA+6rtU5zUKXGWovv4Np8w6AjMdT6SXDeTSm4l26OWpJCmh/1SgZ3w1BW/2qekpS
B99yXzHjNjCaQOydLMqSLkJix/ThTWCWG5DIcIbS2DQZ0n1y6oAShxgSMbP1Ib02xvRRDEH4YjdB
TShkDtdJUs47wn75OkdXhbiHnWAt0grHvzI0XWOT4E6Wl/khb4dy1foB0nDJ0/Y0sasghuzMdFiF
m6RHBoJJ9Mhc+0XXslsl3OVXDG5CzBH4ngur/S6c3NkUPr5AUgdBBxuNlfEeYG/12BRVc5FzaR+F
IAHAer4iXwPqqWhDZRxoGjGqA9sl3/iYZEniaKSr0lJ++CyNrqb0F1M8u5hxZRtZ/ISbTl54KJZ3
LBXzVw1q+Snviu6lVa0O9q3hobZlcZcV4Oq82FsVBUsa15D1vetYY73+8rgVwrcHeFVjfhps9ZGM
IR5wxjsXzez47LCyfa9b06cDK4DNYBTXuRkA3fWOUe4lkbU1ruLmUgwtpYmwj+SVFEhyzVkM4Qgq
834bhl5HYAwvQi9o4uT6/0XjJdQunmnRSgFxwm0v51PU9OquMBkyuMApnrUAsG5O9I1ZdRXf90Cp
3xyj/enm/fiTVN3DrMgD7gJ8exsDy94+72bu7K2xFNOr8oEGPLiX5AvFNw8bCWq2TwwsVeZuHgaF
vzB1QYg17j6l1+1iFz4mvUIo6ryqiL1pbidvWBh7PPewij3HgNuY6OCRrQ7PExKuP+MqMDdtEn2H
hD2eTap49ryKDXShkw9u5v4KylDcDo2coKLEw24oCE9x3Kb8JormcT+IgCNGy+YebiUyuRFxUJw4
+B4MqfuYDQ0QRpVxwYoI/apmTTWlfrTzDG8vndS+Yw/yvBDMb3U7+6eOiOJKjtLftmUdvzYR7Qcl
xsqD0Tk5IOWYIIhnsIuxBatb5OoO9vFYf4MVn7DCNe6rqpL4eqbqPs4M/y7o8GL4uW9frXRwPq2E
3tUmH9utUFlyiqkDvq09nV5Kr/AeXISGmiTsTOPzjxxtOk6Lfl9xu90OrQPNTmrzPo6VT48tqfRG
Fs1+An/2ILnjrpSGrxZFg7kXpXpMFNB4HZj+yUmaaS9H8TON6uCQJylPLBaCJ26kxqFyouHCUi44
jaDrr33SFax/m/pTyXzIkBTbN4fw+I8+lIoUSYL76a0x89w8W62KKRCK8w3TEioT8MY9KtvQ09qg
CSm6ZqVI7DUg406vHNG0gJNrPbM1S0V0rSdRPtYVElrlTdE+zRYaBCOsR2K0H1qjbZlUvpFncAQe
l/E98Ng1eKUNHt3z2CR1JFJmfAHHKouspfv5YBBsOnH9ey+Ics8Viay1G1M6zaqw3DDueO/tjCSA
OcXEZHi+TuN4UNp/DdiC6Hy+eMK8Zw2FWQS/xNpQofXuRuV4dhsw6X7nMEgpgDAnsXUYIiP+TH3H
w3Nj2Pe9jj477RrPaJH9k20HIt14fdPhmxM63vShFayM2mv2ZqQV5M6u3tCQiKxJqP0fQBd/djmG
IQAotJ3IDSMrtP/MgfHhNNYDNpHD6DK/GwyGcVnbcE52e/bj1T+QCv4y2f16t8gCAgGgGDfnH4fH
gfY066RAHKYmweRPzn6VVcH/Ye88liNHtmz7K21vjjIADjl4k5AIyiSTIskJLCsFNODQcHx9L7Dq
3pcZjMuw6jftQZVZiSQI5Th+zt5rk4sRyXzzcYf31KEQkbq+Z5twXI+JCHrrSNqPBicWe9EDCTB8
MtLBuNY7kqg/PtQxomS5hoYJ9gkmE0EzxzM5I0P7hAqiCcqm7K+yvMsCp0EDE/LwrupoKvYk0ap/
2iTnoKYhDEEfDqDx8UHtJCQbs0raQGVcRRMv48ppaNmxJ/2byP0fESzHGJjl/HihGWG44Kasd/M5
Fv9ZSq0JChWLcJWHWsri5qWHzKSjmdP++CSVQQcxn+PrnjyPM9d3eSp+Hbi+HV8I5jfLuNU8xvio
yJKxnkVtgLyCBnzJCTr1+PjxTTwe+S0HESYP5sJFAulxNPKbDD4XnW8S09DRunXHmCoickV4k5v6
TFof+d5DT3p01VAkf3zoU8+PMEFd6T7DG2OZgv06UvFtazLQyDRLk0ShBLDJMk6XRrCr6Xm9wqsF
6z4mtOHjw5569YWlU5tzZ9FYit8PK1rfqdyEw7p1ml8YxfBI4vUcRMQkrHyX5/fjw516IQHNwWZh
cr5kY/1+uKhBgoOfjMO1nf1Qm/WezT+w0tDVz6wy76Asb/fSBx3GDpyFRj++oPP897105n781r49
myrsv08dz6YGYR/eBn4px5v1r3G4NJNGWvEfn+6ph1b4nkN2gIBh9u6lcUVHHo7ewHWIrDuEvXTz
I5bYj49y6qJyC5fxlc7g81iLYME06a2CpedtFRjSkFGEj3DPsNAyfXyoUydkvcVhosxnxLj8Kr8M
/rJpUZIBQQ5I9oBrPFavjle9/v8d42jyl9id6fChRtNrdtez05AwU5wjJi03/3g14fkDoM2jaL8L
g/P91Bsbs2sCSe16HfW6eWGSa7yeScr8EmusMFjc9CXRG8qxwC0KAOrcivb+1RNA7Rih8P757yMB
LVtiP6188jgNFCQdZO71aGT1Va6lOMekX575GL6/dxyPLBO8ETYsv+N3r2Zb5SmgMUFRThQojroD
ru2eKSXeP4tCh/Bm2LR2TYzWRy+4jxxqbrK8DshiB3wuq2SNNuzKJWLjzKN44kichGcjiDPg4rhH
j4nf4n1QyqsCljZEVFp7KZT7IJv06ePH8cRtMtBn6Qb3ipXLWhbuXx55RxaZ8Bu3CuZE3zb5V80j
mSMrF8PeX6KP//iJfZ9A4BF38MuhjjQw9KichfwBambwadyXFiFko9uBV/MHkD5DOT8qm3qM6Iew
2dQW3X29wdOEWgjX6Wx225Tp795saaMVjaABXlgYBm0vlVD8J0AFYzxfhzn7QKsuBWZjpkXsq7pt
bnZpd+EO+XQzVj0dbAX3bU2bDSG6k8xnTtT6PRiSqIXlC85cT+cFMGCfHK3NxHtp2E56rmkbd89+
Ueo3xuDdK8dJvhZzjww6z5mf5jjZYCXuXBSYzKydwyL2S2wms0YtM8zoj0XIxqhzYjARxb0cveuZ
4KVVUWX1ts1IlakT4YInSgU+3rHC4zeY7oWWav16siorYLY9broOxhPHSTe08NyrzELLkGZAfCfW
azJTyAVzo2ljscD4XC0ThLI/t/qfbojd7R8/ayYKKBQcfLMo+Y+etbAYaqoPxXVJtfZqMHxx4K5P
QZQ2QBamUIzBxwd8X/AIAeLOsnFLQYA9LnhgWgzDKIsq8L0OanxSFdsauPCVI2S3D72ou4ppvT5A
/4/OJTK+W4EF1Zy+pI14sMqOX98mUoMW9w7a5ESpL4MzGq81854HQIfpj398kgg8WI3odfDXcenI
XJT9purLoBgapiIAQRratT1i47RsDk6bJd66ZcBOUrpJ0/7jg59YpqirSJzU8UxSQR896m5GWHFR
lWXQhlWyr8fyIVpYgV6qmn9cBljLImUAgNNdn3DK3xcqekBtBHgMB5DnPSu1hCV5U89bJMQ/fkwp
NxBMIYxi9/GONyhJ4eijoc/RFfTjZnZovIr0dhxtZ0fj6fs/vYCWLjgxEz8gU+TjzxY+Lllaec1p
2YUINKnKihkiM502F9k5Wef7xZ6DUdpQGtgMtI8/XzXakNjpC85Msx5ioT2jpP6eTuIBQ+mZGmR5
l38vQTgU21KHU2PNf6P5/fJdKUScqFJDiAHWaivolfqVnWMBG2aSF6DBkA535gE5fURi0JGxLS/d
8efFQj0L0C4LamO4yHz5tVLGg2iyGre4k5O1Yv6jwOhlmUc0qnP3lqqDIx49kTa0XuhtbhZofX+h
8iFA6H2bOPqZw7wvbJbDsDUkc5Hq47ihMHj6lCT86GDQzAUoCPheTnwRP34O3y+VHMXQKTZAgTrv
II8QVqaSSPMsaAQdLTo9eJL7n27p3KV1x0Ddm9dCncutNd9/KTkqC4dL3Dlkz2O0Z1jMECRimgm+
DQdxzH3acCUBvNeTz5R+LhliYyUCUwFwKYvXRMtIxl66u+8mQgBz5si7kbJoVnZ9j1MFH5eUFAdL
WYDzx75EFuc8+iaQUIhS9pk1/uSNARzLE2fAnDm+MUgS4sVpkwd0p8ttqvz0Qpvoc358Y96vsFwi
dJWuD2YdRPVRyVlYNZ+RqMqDsnMh7FdDoGfGg+d256qWEy+sTSgoqkrApexhf19fbaItS1ljZzMn
KRCyhPFhcvRp9/HZnFqBHEoAD2q7Q7Njuaa/LAsz2Osp6rUM8RBElMHlMwVACiZDm/8J7+GfV9Hs
GZGJ8slYGNvHO1TYiQ6pILyiKgu/L9euSZy7ogmfPz6rUy/PEqxF6if9G8Trv5/V1GalMVe8PHli
exhqDEZsof2dYUu1ayLb+0ZsY3qgW9ie+VSdWvNQxKLi5uP7ftND61SPhTVkQUS4TVdqEDiinUyf
ZDp/Zrk+c7RTDzzbHpOHnZ3luyYZME0kpFhyAhnJbF84tns3mlC9Pr6Y73i/y7rKRXRNPkcCmfPR
uur35tTbtNwDrx/1p4Q4x52G4ngVpmLImc2542NqeNW6r7rhtlZldmPnrtjHHprOGQgSg+VUbowa
RiF8D/QYfZ+e290aJ6+8yw6bNxMW/nHh04Stbo9FwddmshgTdPVXo/OrNaqy9pC43nM/0Z1wZcwQ
oxTJUzYO7SH0q1cczZArFnrXWFgHukg+Fm9N4oXhPD6+kCfeNWbalKCuK7DHHH8Qc5ffIZkot4ke
/i5noyN+ETFliKe7Ul8/PtaJy2G8aYzJ7qVBfFzGmNBLdQuaXjCHxnedhsOmsPWvrcrLwPXLFMiP
052pME68dIbBxI6Khi/WuxJ7aHI1NVHF6aX2lziJoLmi2mGO0cwrAd3rsW7GeoMaYwj++bmC78f5
SWVjiOOV0tJ85IbYHgP2ajcwohq60vkd3fgIMlr0pDw7OlPanLqTlGy0ASBJ+Cxlv68vvCtAxAh5
DTQ9qtdkOaFKKEV3NwLNDAqHjfTHZ3jim8MJUkNhjqFf+/aG/rJKF2Fj4S/k0k5DxOTCIo5dr6t6
I1DE/k8O5UNP9BwKRnDvv5+adC3sfSVbNMOvyk+EdkH7cjvnMukN48zydeoZxdLE4wksYukH/36o
AUlcOdMZCNqif4AK+8O264e85f4lUX3n4Zf9x5sjFjBMFyYge8Ynxy+gMTFrM9u5DGZzRuPnjvdN
32wkfYAzBzqxMNNSh2Mv6Dxj41ju5y/3S844oXUMv0Ee2c+40ffeXD+ceSQEP+OooP/tGMerspZm
qWVxDAT9xgojtbwAcWzfm70DhDgfW66iDlpnbOSmdbDsVWNDTpLNrLYnAojmX48askyY9FoTCjhh
GNsRu1WQiK65mC0rvjP9iFwgBeEnlHq5L1rEWexu1RoZbHiIbY8hhT4BuzIWGjapSMb97BeIrUoD
n2iFVW2vD3Xos4GaoluCf6gOqwUuSK7cbTy58d5oWnXIbSSag4iL60FrhgBb2UNSZe2aK5ztCnpF
zSpGKBggTixW1TjLLSwAG7FwNsI9IQl5TNJ+9/HlPfVsvnmxeE7wvB2vn6Bz6045PJvIhL/WU/fV
i+WtJbSdKCqgbKTdfXy8U284NTfFHu17BkJH74Idq7IWkSrhu8RLz+lmNLPD2JVnitf3Y7UlMccU
NP7oETj+0WHw4MeimfwyQEQOWyJp0Ax63+rskSH0NYKUdW+brxEGv4/PTpw+Ll1a3G1sro8LMl+C
UZejTU+kUvOXeNJxCTWWdofRRc+3aGbY49R2gZM8G+pNTrgpw+2Shbw2h4ONyt/GCncQeq/tjM4q
1yHCUB44uWfeyQTbT/+0DQLtxgkpIEjjaON3hkPvxZ03kRF+NjM4kN5s1yvIWRbhyjN4p5TfB3So
/IHnw/iEh5MwtGkhNtgG/76Y7XXcdunWhX35VOPEPnMrTt1xZ/H7+YzhuCHLJftljUj01i7KbCgD
APSK6dIKuMY+M7rhzJN1ai365TjHhdEghyKvwKYHnr0kb9FvWBMNu/34Bp/6IDpYU5krMG8j1eb3
k9FrU1Y12O+AoZO3VvhS2Yw/VxkJjnGrzpjOTh6MfiV7Fh932/EmwmlYjMqcd0WLHcJoAW9Ci96h
AEVL3SVnLt+phcCh7c/XAsveu+I3V0o4KSqqoEmbO7N1nTWk3ecqb350CZqF2DlzJY1Tz8Uy82YD
i4TAPfaIza3Mub7UaemUQ6OdTePCm5vxYNKL31RCiwNL1hADpS/uoS3EgYowNURVUl57kZft/MpS
jy6WIOwZYYSr++M7ffLXY0GkjUT/lvH173d6nMJWy2LKnLGWP4QfPcXm8DkX6Ej+B8dxPXaKbH8X
y9zvx2kHTcUSPV7ATlTSzem+lkobN1XfnPmQnipbl2gkWizL39yj91CMPg4OtJdBh2ckxh3ujeVd
U9kECxq3eVU/FLl/plFx6gH+5ZDHBWsKsAeNnl4E2jjtif384Vs54nbnoqmGM3sOcer5XYLc6EW7
TISPX/9u9CxwO27BMmOq1y6WP8mUcKBFGd6a9m20XviShErr5TapF6+BZizKzAbRH5SQZ4umynNY
w4/oTRwLuNrwGcVd8zmafeKjSiADBaSk3eSO3pNns2pC/GoRTGktvJ1saW1W5k99NLGzwNOcpP6a
Vv0NUhy5JS3yR+IN46pQItn2hTI/S0TXfOxN+8zTdOoq+ItTlxYHz+3xdD7PZUs4vaTyk/OBdHtj
1enWM/DBS3qmz12ixjMHPHWLF2cWQhmXZuvxZZepEcEs4TVJaihIg+wbuXujW4oI2NSqXTTpH78w
b9qJo4IQxYzJCfK6sM08anpEmsqZkuZF4BSzv47HHi5AbAzrUij7Mq7y/AmePhxLC+Xkm10Av3n+
VPQzcHMkfXttJJrhzGU4cd0pNhYLNOGCbCeONkq+ozw4uiIPiB6xtnGjnOsypmxUadU+p4SPBegi
/zxzIU40MVEl0PVZVm333d43muxZhgNvdDuHSFlFZO0QpIpdGzbtnswuseJJQTlpE6NBwvZaMZPB
eWGdi7JawIDHJfriC0eOQebaghr4fQ3TkUY4RZcU+JZTMLxvvoZEgE5FW13al1wZ99ClqJGxWEG5
z2kiG1rBHBUe7fBpFKO+UyoEV2ot+YQAs75QFpf7eOSRwjGV7RD12Xsk+T8UYmyW7GFrOWm8RSts
bRqt7ILYqcEvxb278aJLs8rE50yU0y2vLSY0xYvwHHu9f5Hr7osOyujMxvzU+TMBw4PuLhP648YR
7bY0bzvB+efZ9JmYG7SozpQ8J4YW7z6+6acOhfAarQFudD4bRwUIQyfy7JbPEiE28UbW3uLmm2R2
4cd59Pzxsd7u2/GbtnR/FyAHn8Hj7X+pOXk/FgmbgwGY84oYc4XZa7aMfSirgYye3Lg0Kj381E3m
eGOaWnRndhrcW5HLvQSN81cp+b/4hjP4BsGMjhXl3yiBdzmnn3ETxP+1+QqHn/7Z/6M4/P0H/6Y4
+M4f6MOYguMSRLaJ4O/fFAf6dX8gP0QzA9uBweoy5fwXxsH+4222BaWG3qtYtEl/U0Et8w+LHRwy
rKUWBovg/BOKA3rA35cR5quU1bpO24dnbpm4/r6M+HpbdmFYa5eWBY3OQ5KxnS28AkU+Z1t3mSzr
0H3ukXMMJPpa89YYFDZUw4s3UVaN2P6d4lK0yJKNuvOCLNEHm+ZtWiJjMNK165TxNuui+0iKgBQY
YIFWQ+KIVT6NffZpNC3Sf8fIIybDJCIAGME6bC1/hY6CVCUSBKIVUdfmZ4LY45WUprueRVTcWHRY
H0qBnL11O2uj+ib/rmsQ7TzxmFbpT0b+mPfD/g6ufHefVo7NuNomh0ekfXGfkGlxUUmvvlRuPCBJ
qQuMDWJONmleTlcKL+OhQOa6TdMZECWIiF3X9gIlRTU7m4jLedM4zNBWuLbCzTBNsoAUUAvizvVS
0bZo9K0uLQI47Nq+0hsvyHPzXuqooEXnG9dFZlwSe1SAffZBGHmduc2IYVrVtRfuOl0WcBKsausB
+kVum41EUqCxx6+05mYVl3NnZTvX1tyLAiMwnq8QFrPlyt1kRlOJZUYYNviAKdoiYP1c22W9GVX8
BOjFfBwL2znQxB5eSgNbTIxbeqMrUYU3kpxxHVJDnGDzrMFM65e4KMX8uWxElvXbBDyd9i3LJ8Od
V1XeawTrOG3arPqyaol+sNFfYHDrAPp1dqrua1F6Nz5x7hqdnxrFWaOGetwXZtsEMJKmvVuUID0T
4lpvp6Ls7jW3I0VHJVoRd+DTWzGsuiixr9ys0depMeF80jKSqTDE0Qdapb2V3Wgqwaq60YppiuZ9
JZu5aa6rNE+0GJsajgjXxicxtK6/lgPom/LCDcvOaV4qM7TvmxkTf7byca/Q8FqR+9ik413YZQWE
vMpzQWe6WDzGHQY7vZ/31iyb7t5vlamcx1HvW/2zNijHi7Z0ifMCrPtCpIDnhnRjgtmaORTi0zVY
b6hrOwz1Zb82ct14rjw53Y1TPfOdTEln2pmJkWJ209DmUKSi19EID/e3CcKSJ3xgi3djdvEbdU4x
geJD8bsq/RojZlTPxG+b4X2Zx5pcs5KA7kszGT+BfciKGy1VprEuIJneogd0hl1OSB1EgzquSpxh
ZXlhaJMRmKOePM70Y2Eser36TEqYG+Hsb6bnjDQS7Hu1I17r2AJtFxXRbR2r+tapE4/oGgl3Ijag
efEL6Nfg7uxtEdX6dirhjKILkJ+ctimfwL6i4HBrkO0rOJ4tkEgfkDUBvHT7PCc8eNLVaCkS9oTJ
opvsjaEhwFvpRulyyyn3V6kNcmZFKqm5jfW2u+8Ht/yE0ibCIWrhABvsWz/FRB/mcrqUuaTSr7Vo
fnlb5f/3g3jmg4hO3ePr8J8/iNdf4b59Lb//+jH8+w/9/TF07SXce1FK6fRX6ZbzxfsX0sj/g+04
Qly0Ksvgmy/ev5DY/h9Inij1fGvpZaHt+vfHULh/8ArTb2T6aLlsD8U/+Rhy8N8qaoLDHebG8KF1
dKXvzBylDqGmiDNIQJFhz0TCWuUVAif1WBgTnuHIPscFWurGX0s9DugSbskWjt/8/YiVHK2402ZH
BdNE/0fXBszuzpjsf7kJn/76ef+FUeYTXZiu/b//Z+kxHB0Fh9pi5rDZK7zbLXZIV4bajqdAddh/
R3Oq74AKkq3tWnKrayMvYsvMx6pT7b4d3enx48MTqv3uF6BQMbHlWx4k8/epu5D8kkG5XVDlTj4R
KBfPu9yNYYOgHLyazLi5mLCttXuMgcTCSVLHllSvhNZBi+zoM/hJQIoV8UV0keOE+BADj643j9lO
mRn/L3ZoGLMi1+ZhNUloGaA1WkID8KCpn7Tas3uReiTj4c8NYgsoSOg6NRFmdv0FvIbaL3GayUpG
hmIEUFPsr5hAzoFeT8YDInV50xAJ9QD7B8SAAJ40Oq386hUFGMO2GtTPuOWMhjIfnvK+VPs2hUoe
GjB8sKp7xnpcGOpxqDMPTpR8Ib2dPzgCNL5qyT/Y0qIK7/2BlMcNJFq9OnCpymIdEZJurEN2I2Jv
EmZKuoHbAnPCr/2gKkXawFTFtzZWReYUPqprbNUYTt2kuavyQUToLXAtpp1LwJCDVHYGykxnvhg3
BJ03F1lv1nfkl4QXaFSnvVMb+aFGd7s1RDc8pQQTPdXp7Hzm7phbJKJkgpqAGntnqr+pimj2yGX7
n4ylesTJUb30+sydqdmABM7Cm3JHQHKiK/0rx9CSoOaL8XPEMP6oN/wRpTfts8P3+SqcIuuAid14
6Alte067sbyaqsq/Kgp29wt/1UpXVoGddeX0MzxM2i2AvMN8PZaDueXbl91LJ8b+SWwoXCAgglbI
P0YZivl1BCgoCghjw31p9fW3qeV19rRO7Z2kzw+Vx81Vrhw3U5+SmNMKHE9b3SGoXUJpoJUPPdOF
ZbvXjDC7j9C0E14X1zcWimAyIqPhR6YrUlohTzBM0nUWDaN6TaZ6eGL+P1/79cCPWqj1smAzZ0yc
sT9q8ibMlpddq+1bLdKHteVzLo6V+qvOj4v1gL+2gAoOHJ+0aLVXiWndRhZ3IkRNvbJKqTYFcUoF
gQ891zUjjsXNfXs9YUYkvBA2fonXOAzvHT2sv6HGmq9L4N+PJjvLPUmDuPKbOtuRTdd911PHeEgI
mNjEi7nZ0Li2bcR9TPvlUi+PKFXx8EPBSd3NGH8pyWfuhOVgqmTToH426DVf8ghsZN5mL6PW9gTr
gmiNvJ8EURFHQk3nUKqHhXmIW/sV+k79xcTF+RSZPJt4kLNkb4IJ2FhW/mqF7kCWnivJprZ5KJeI
kCnmRkEY6XZhbclbWQjr1u9G+7ZXofFQJq186W2nesXFzdO6RAU0Zli9CqyVlymAos+TtwRiwn8F
YVKO1deIqA5076CtsSiSF/B2cl7MS9ACIL6flCy7zcRG4ZqxZfss6Uvfq6ozyAilx7Y2OgPsSp4W
a4fKKegq0wXMEU7JHmwIYdm5Q4VmFVnvLqGu9RcjgXwBQsfFSGmK+qZzIJ2Yz0wj4fu/DFU5dt+S
prdeEizKWRSwGSktfAezVm5Rno/9tarH0L4YI9Fb90BK2CxYk3oEYdmtK6ePKebsCR19PTs7nkMb
Mj9TatI4p46lqS9v+grWLVZ5/8LSsk+d3mp3lZ7fa3Z/YxWy2GGmtu9mQoRWtksWYmNHZCqGNwSI
EcPK0CuIzDk+FGb22KLk2fZLKGhvwXf1SOi1hv57FpvFQSujb0R2x4d4RiBRGr28qoph3Ob2MBE1
GHXfDQAM2yhpL6euDnfYbwzwNZm/MVQDKMy1I1R9UXJjzRYxVL4c1LqBq+Gk3oWWyXqT5HU5r6Qf
1geEqNh2tIl8OD2yV0WSMaQr8vxnJGeyXBmqkX/QWmrtW+W9Kt1kaxaaf5mCs7pmZj1i4eaFhYFi
XCYK41bvexEB9NxI0xj0g06kZVC4kDZkJ7xtNWrmWgqP17JcmF86yn1TK/TL0U78oI+Mz6Jgn8i0
ob0ySl/kW5Nr/62V4+isbfq0SPln7iGduG4IYFuQTG6MBBiH5JO1JNeVpt5javANxoa+Q8UdOvVG
he03UY39PoIgjbGGinsHWmFYxSZOh7R06nv0SgaVfNbukDHHE6oUjRweb3r17AHHg8imy3JavLZ5
lr1g263ctTM5au8nA7lrSLy8DZngyC0HS1AhCsQRhgmdeOE/Hxi8mfpGsYhAB8qk2a4k79W1lbfy
kpxhQFCmbh4QEbYbEce8Ve2WoKF6VbLxWZGuaF9Ip5ke51GkZHlgPEeVAdR+IwatIhjRmb/KXLcZ
PxXzg0xlBZ+m9YMJ7vyh6EP1KcnEvBlIHrnICmmtHTPH/uxkwyofo2zbWsK6c+kSUBwsMryoAQ2i
S29XawOigyXCebSF2li+SL+4TgQ3RlfjzgoVmAJ/0HY1WC+cI8Vdbmh8y6ElHpJETGKFlWATaZH/
BHbO2OcJT7wjqvjgDVO49cfQuq4YhREmOmr3hG97N0Y9qwvlNTAf6PYA/qqdpvhhRZD/w9m98ieM
YGtrHJtolSOkRrUaZ9eynY2DRH5Qr5PYaS7zORQvfeoqa+XaI34Vc8zby1iRcssGONV/SKz1+cZC
qDtt9FQfDnNds7MttGbfG7n9MuZ9QoB0lqRXVhe13wqROkuUBzj6BTuVpfaLuaAuR0z1MCWqElmm
NpV0E2J7+LNKDdI68nGpC2R9hwc93+BeK+lEDEVyqU2LkQVUR+ry+BXxAUNZc+XXbWVhOWGSthor
O6H94IXtOk0q+1aZYRLMcSn/NCVZUeuGbO7l3hCEtJRIaSr4Di2p3eR/lFc+W3IWZ9l9JxJhlIgH
6Cnv9GwJnMEOo37SWCZ+S2nhvWQMzztAHPmVG+oy3ET2Er8UJwWhpdK+neEx3WuVlC/+kIh412dJ
BnMDaQR0eAWDyXIm+ecke+QeMepDKDh8nfEJ1Rd/FV91QioC9JT2u4Ro6W1MO142rMUyXpmUYv+Z
SOfzlNWUZUvBCOlpIAEHsHp+YJJdXuWgkAJLb8lmr0YW4yYlUqeAOxxuYrvl4+4XlXZfRn7/lJgi
uo0KKo3SduRNNL/9Fn79hWAHylL44MuiTND3zw6YJiHTLuWJX9fGJ5bB8ruQDm1hLYIV8JZ5T7YG
oVRFw6+zQJj2saH1T3FCIA2RPhoQ5zf6b1Q46lIfyFWP+2HcRAsgoaLYesF4UaxbtZS/2Glf3G7K
4XNxCkw6UCIXk/qJ8y7ZT3NYEROf+AQAjiDelB3qhEdLkeOi9usz8j/j1B7CQCXKfgmh2jthdGMS
hxpFWhdEmllfhMw0l3LYLdd1Wjcg6pbyXhBIMnBjXlvVQFEZSy5239nnNjRLF/hoQ/XXb0IzhYC3
d/b4vhJVQW5XF1gJlT8pDL196zo08aIOGJuyKAhjnyvbRfr0yY3wIaWtDXmnq15JGeDBLEV9QVdK
XZajrL/0vWXdgkmcHkcq7jOji3eDu2XEvZiTEcEhV35nq2eckbmDJtpAS6DJDy2phIqUkrVupACn
e546PkU8YMbAEw89Dxse36klWbr6mkrqZhc63fXHW8K3AeXvW1KBUIjO9yJ+sN6JLCI4GqafYIAv
CkG6LiK+BRLR11fzqJGp0vTxhqV53iomL6RQ91RQqWTz6sbLa4oE+j4drfqCpjRM3dCuvoMMd+88
Eni2fgeZNNSaql7VnX1Orsxw8d3Nx23qLUYQGvqLmor//ouyxiZXSuYK1zD93nSt3ESm27rw1a4i
zp1riVXJj0lOGEw1BIknop1mmF9xLT4DqxOoryiXNHuMNj1WteuhMa0XOmjldTKL7FLXC/FqYn6Y
8FbLcrgE6uQRSWlkG52YkF1CJNG+YCkJIh/6qG7EUFSmgnqV7uMVBSRxnpNQlwg6x01TY2iqlhXG
hOZ6P0SN81mzXfWz8CIdwkJpWdpKtKyxIBKoe8cqP/Q9CxiJg9TsbJbZl0QZ/9NsLU9IA6AR6MtS
q9NJre9KjEysKXBnNhbAyi8+eZUrS0+YDJONuTWnkPggNKdXKaEru8Gg5QBkcHiKZo1YXNzu+Wsj
AMxfdPnsDld1OEZcpISgdG1qu2lrR1msr3spwhygEY17+t+QbrXW2nBCpflUhRBM21rAznKdOY8O
GSXNJpyXfxFS0IcbvWUysw4THBADQnHPvETy04LTEZPka0xN3+gxeTQh/d1hFZV+RdfSZkcC84Gn
bYIHqSmKfLbTOjZ/NiKtZ7XPOiyuNdAle93aGri4wpeYWBo2bl5syT9V2me7JumSfT9QXenZyBNJ
ome3iUunf+qS/NVt2D/OkyFfvDEXyaZRS/78cu38he1zMc/LUNaOtXtAR+Jg8OG4y8SQ7EMMDuXa
s7uc8CKv+jqRTvPVUga1IUE05orXNtsJ8h4+sRP1rlStQzMb2fQ7edk+lwV7mQm800GfWI26ZW9X
xn6+jotuGNfWnBPEhCe+3xlzRFRVm7JrKV1B8lTi3hWi6Z90oze3ZFRWX+22If/TYoclDXbPm6ac
+QJ0ldE+mykNpbrO5U3nJrCJQovVpAtLbyO8jp1RaFkQZip75h1pifw2oILxHzt9rr9V5cRVKYjp
AdbZruzEmgOEZfVFLWu6ciYKEzzEyyc0LlgubUUeAhGw9Re8Qd6VMdJmgZ7rX0WGbC4S5ZZXTsSF
Q4Sj9qVu2uvKK4cntEFs70eV7InuoRj22G4WGf0hN2GbjEpn/unxls7bxJvlCzOuT8Pkyj/J42W7
rdvRrVFa8N3GGMmWxQ8ttaVwXn7ricAjA4xixYNRIYS5UmLMD8byqk7L+q5n2bghzVu+2jTEd1Dc
UvhWiFi2JBfRGVk2r8mks4GPJ6u+0wk3gwiZUoq8fYtlGZUgSyJTXWbIrAlFb0b6OgJmE41Vzi53
1eUcQTydBrprb48h2BgKiagExzv1mrq2IjoeolX13VvHh3kR+XKjS6AQWEWio9gFQ1JMgtyioMoR
/lz1oYNicWkPaJHGZcCn5DLE44V/a+TNCVjZTNIQIsTtZ+PN6nrmdSvXk4ooRsaFZ+1FdK90kqbu
a4kmmLDejDEfNlesHfBD6x7kIrBHbnE06vlhArNLShVz8nU08wqiMqQFFzox7b9Mt9eyJxjbT3kE
Ibsa47YEoLxmZgeTOYMpS8GjNzS+UBkhgqAjCNGy/jILho8ruxvrb7BzzC0kRvVYwoJbhWaTH7Sl
uYLFm2WNHT1JwUunZomMJjkLvvG6nBN+UmHS7KlnljhhcPi3/s3bR3LK6N2WVWwdNF37oZPNR7ns
aty+vKBYqlsUx389mkTM76RFa4gZaXivGzmhFxXBZHg2vSuva+svlUGZThw0PTX8LOXViMeS/BN2
WqStdizuRDd+x8RdvU4RxU6j1/7V6LLOVmPMJYztuvmmA9aGc5X1BgbyglaOQ3nekTl7tTzPdbMs
wzh528u8zelI+olLzZs1/HE+ouoyQV/6EC9db+qS5SvABu3V8HgkrLlvv/c1wbSxEUa3bi9pGzXL
8wPNDzwffcjc4XTCpfv1Vt56Ph1S8IfZfTEOdJEsPpOOa5gPb98Gg2iki94jAcNlyafvRBN10Gzr
1o00m0/F6HtXtU8ZQiSl+TAySFz7BeBfp6ISttgOr2MnNR6kA7AzYRR8gEmTH1Sul1eA18sr26SI
LZZ7EFMevrS4AOSumSuK89FgNbOi4UmNlMkyoz+nV7n5oBUliy3r2BdwrfIFTymxxShu1m8twaGj
aenBPL2IynhkjEv52bKayDXbnGwXERO7q6uJ4qRjs1PwYgNaE3RBCSUq10ofqtfc1GhQj/SMRRKy
VegonIVTY3SmubxkgvHwvC2zk8vVoHOkLpvKIi/JHpT8b/bObLlOpGvTV0QFyUxERx/Anre0NcvD
CSF5AJIxmeHq+8H+3F2W67e7OvrwjzqRy5bQBjJzrXe9wxrRtfYT7QQK1ZjTbQNo81S7VO3aMgJZ
DO3AzSSzbU/qTotHo8mp5Qw1PZ7Ju6bp0f00gpcZ+UQeSmnZ6jQyMHtx160SBbOxbTIzu8HaHjd8
J7VBvTC8NslupO0CMmFNNqDTqBTna7SMSG+V239xGWrvO371oKTAM8PUpwkhTbl+xT+VkkO1S36U
JYssrdPkBtfrj8Ngc9cWl7ROw0tYKkPGPehycmbKYVTvqUqkFfQT4ccB9nk+dUtvpxdyltlkR0LW
n6sqooKcCQUbeh747CEozQwg9W9//LYw50JyxGiiJwJz5EytOVSO5dJNt1i1z7sikSlx7xULOqWq
jF2bTQbyTXyDyhjOISFZy3XtLHRkozuTmpB97a2lckiep4H9BhS7LXaC2L7fj2sVME+Klqw2ln4P
kMAnHo9uLjFb86wPSxMnuNhRzHYAKtveJn6YSXXvnbqo+w/x/79HlX8aVYpvQUK/GVWmnxCJvZQ/
jSq/f9OP3F54NgI2J0ZoiLDg5sCv+5Hbq/9lMXvxMZqw4QFaDhO3H7wd7y9EVAy7HJoDZlOrmOoH
cYe0X3+VdnsrLR/inv1vZpVvJYkGai3ThBkEfwgZkP6W/qYmDQA1byGScJB0KhziIp0Ojb3WiGRL
w12vkhmPUJkJbXxKJ4TkNA9JzaHo1/YLVvylIUD2kFkS3yCdBQ8HvAkseY4NpREkEJUZQH/ZMpf7
fff3ZsxqIPiEEbUSZT0IdTSmP3dQXtuPOZzo5kxRPd2LpNRCe+RQmgdXZ2HPUf4HnqjprVzIv/Wb
XBI7CWSzELA8h6f5hsCnpTksEaJQz45DVGVHMF6YD1Ci9oicoCoEmdLUQTQ6eBEqOzWFvTW41sF3
+iHa2THessfIZR4ZLAMmGBjsR7BBjA6Lc69MwfSrsp9u0eaKx9wQHUSRqKzOsl3NOeK0BKoSWdQQ
3tuoYgltjKc4I8aSe605w3SfLwAXhljsl66sK+KPlcel/CQa4m3jRrLYjESFGrjXaK0XQqZoCTmE
kNTvoMvP17PDRLBhbIeBqpnbL43JjGdGuIgzSIe7eeNVGZbrcTrHW4rnMd6K9TfXEytnYJDExqOg
PFyC1G35bDirqg8aObG3sbMGRE3EjkxEdhj1B2MYsQJ1KkMlN+Ro8Rv5s03KMplu01PDiBm1jNKA
EQyZiBZGKKS3CzoqV9s57uzU7w0O4+TUNS3vX9zmS6hBBBrul6bkwDVzY3pXe2LSPppGx51LW/xy
AJGrqTo2NePWcMCNiXg2h446yOuBv617Ume25BAwMJ0WRROn4cyZrM1P6wQV7utgfWDgKdyt0n6R
Yxw997PjPw99w7dTU2KirJCJo1zhR+ut4ialM+GfgWN1Xfs+YcpYH6xFL4ot95Gcajtdo+dTQtqY
GtqgDQ/zUvFYh9Wp6gxzPU9Oy/pI3PXm+Hjm8vywnD37JFoLBhidBokNVtF1EmP/rXk6oD2WUtNh
Rdg82qZUIJFvZhZhzngIb2UUoe6mGox8y2ws3uS2Eis2PM2PoE7dRbN9gmUKiQk6Z1XPcEt29vU8
x86zNrjiMg51fouzffxijNRnhBxaXpgapftSxtnwrjZ1OdHw8comI4gVwYqdFyYSwXNYkJwyn4zJ
IRnXrlz/mXTktrsz0oX4T3tweW0wn+X2jmnhNDd6N9lQoe1YK6Hu98oUOGNbXrKYG8kbaXwai4ln
B2fLGr/OciYblS8L+RVt1HSfFjoFqAN9OCRm3H5pqX/6MCHr+JE5P48nzzTlBFo08mxpqnOoiqTg
fODOsLhcYlmWfVZXY7Rrda1u3xOrN91DjWAhaIvLDU4NRB/7jDribDPNqoNogowWD5KeWa4x5pZp
q0OPdfV0ZRLyEpPP0HMVB0OlBZF/q/lbqBrcF7Kx6Gt6fPvPJWHYzWO2LJr2TI7Qoq46o9Ga23li
TrDLZ5PtdynG2X9KLb3I7qNBAh4B2aswGkzzuAwQsINlLriXDXPkNJz0kbKffFhuRA1ae4iIbJ52
FrsK9ugKqkf47UXOJo0HR7wE69gZ1kXRNRSOwTQCmbCZV8Zj2mtMwVe2pvN+yr3euJERxT3NmMiq
T645ikvieDJmOkSUc6BlsZzIMIgb+bERDYBMgJl/99mMvC5717BDCNKIosVubirYe44XTLEW+Vs3
J/Fga2RIPgKQM3lqlcsz7/JGXGQH8+Cd10cq+2K7pWEo6F8qJo5AHwzjpuD8WRRVHZjKMSoNjxSQ
qnJ0/ZgYJnQ0GKvEAWnITRmrL9T3aexdSljh7+2hj9aohAcX3fIYiqLqnyBGaNBN22TDi9GGZh8n
RzP3IzgP+BsHRYogRJhiJtLKLewDkTjOKvOUSkvfxYnVtzurtp1SAmTPUckmUx3r2tOfW7s2QrPQ
P2rlkAZdSXGezSXhAsk4eQd8xePXvI3cL6RzRow9G8JBc+eqHxtFdGjeTHc4U8YfbXMotwWH1IbJ
i3nvqaj8KKyk2BmlHkcYnhR4yHZuc+vHhDm4dUbKAGFI+XVax/mTIVs3gK/b7Ratw/YR3mlYkn6A
H/xY3wz5UlzZDGK3PZ38Hdt6/VH6ffIwWGSauvok943C5VrNmBHrsir3Q1qlD3Hr5JBCrTbeNbAB
r7BfEZs8U8sp1/xsB6cnDaBtlmuj77LtDWb1yKFTvy/tok42cmnX8GO9ekc2+nprMSMmos3uy9DB
keBSOwzT4nQo8OJ3269p4zabHLz7YKzeFcQ/GReCAVxrk+h2iZ36TDmwaRtjOKu2qPZermYc6nKz
Oq6JBbvYFncyquq9juxgg7ly/Z6GtR45pQbnWMIFGLZz4fYX1VnRg18nzl5rlwyna1RJWKUtJG4i
yL5oSafObNjzAbHffBw14SPcycbt3DYEBQAvhqqfJXhE6zwO6bB81vVcnn3PX85N2fh/8vZdSdY/
1ye4NvCfYDPyYXy/AZVVVZgeQVo0c13dHLIShoE+mhxClkZzz6CvOkes8sPvC7E39DOqIkyvUDRA
dcPtF0+RnwsxK1oSNxltn8hjdlEYIGwMdWdQY/z+Om/kE9+uw+gGBxiqPcjRb6qvIYGg0PpxdLKy
tcJw9YY9e0X57Cliw/j3F0OCxWCGAhnK4JtbKVjDGvHi/snLR39brWhMS/ceamnvb39/qV8LWaiC
AIXU4jpaoLcmZSr23ZqUHezFnVlcyrXLtxH8gRF31bldFWn/+nrQ/XF+IQXAgRr3RoOFCwrLNi/s
0zIl0fP3I6jESDgN7bKlGmlTTFP/cDvX2/Xzm8mHW8WL8Ad5eG+L9bmIrc5vOusEhkZ1hYEvxQ8b
KidwOZFlBQuI7wq1YuBrXZMcH7//0L++pJ6N4y0CSmSahv1WXFeVltKnnClB36erVStAwSTGP3lT
/eNV0BH5mCGtbMw3b00eGWMZpa1zioGiDnMK+ON6f9Tt/dNVaCg9/Ox8eK5vl7nTmYayNT4LQ3Nv
46QgZgB6/w+vCfIAE0Yp3c5KL/15WWeqUMAraEyNCHgStRcvxTBD7NzOUScuXT0RTv/7h/Tr/sWe
zm7Cx8Jtg8v+fMkyHaJ5zB3rpFWR814A5Z0WfaAU6VGHb0sQVCNw2oVX5PfX/XVnQZTlmzD5dExv
flkReH2l+lKTpJP1rO6oYp/snMHbLBLM+veX+oePyMuB6oYaHAHk283ShanEpQoDvG1FeApRnZe2
g/Zm8cJkawc3rW/N7y/6T58PPbaHF4f9D36BA1MAMyF99ZQ75HqWhWUec91L9jQ6f1zp33xefl7q
PuiEjaeI67ura/jPD7FKvMbT2U9OS9MC0UlR2NDxXT2/r4eluaCqgGUW4Rt+O43UdSO1VnsZFIyY
ncVQjuaisl8YTLSfUTqbVJ0LmoRbL3PqP1lT/brxMqYzXUzccRkHoFnX2d9msASSjyk0EN7wwuRC
aQSoKyeN8xJXMV416VPW//5JiF/X7morRl1p+jCZvbf+f3EOXhJxxp00T6PWnTyT/gH7bdgqjeDI
TOpofd9lKi6qz9UHgM1FbMzUn+5Va6icaI5+UTuqJJA/5nXJ5ve/4D/dE3bKb0bQPLu3mmBdwUEe
PFZ9sXgU3botP4pYM084S5YpSKn+Jxjnl3cTAdq6GoByeEUh2/38EFTarkU/kUWDFZGyw0xUBrMq
eU2nmm7895/uny4GboQ/J26FvxqgewuhD7Ei8WzC8OZWlrApme3S5dh6TZf0+4v98qj5ZB6+ZEJH
bcB29qYuKjJNEMmuzwTW2TSWcdrxZrEQ6RJ/fyHjDZnAwAbJdNbiwebDYYn05kUmki+dnNodqSCa
pL3V6eH6UPPaDs8UrCfacy0HkBArZiyUjElBOEHtmojC8vUYrNR0n6QZOIE20iyFrWBUubhNc9A1
BygL1Mvc6TiL0p6rjOb4W45mV0JdK/7tRvzNdw/nI841PNLelkIInFDvFG17MhaY6SN2yGdmo+k+
1smG/v1N++VF51K8Axbm0kB6vxhyQaoxumFiYNRgIM8QRvL5savytwjyqvMa7vgn/HA9vf62MVoc
a7j6rkJjT9gIV948pXIpTKEa2zo5arK+YME2nBor8p+/ASKOix3/Ri25/VRNk/GHA8B4+4pYXBlt
M6H1WLhC5bQRv/x9r7PyqEstPIhOAg5xsUD78xxclmZYR6aBiiDyXqGHZNZmqFrRIrirWIFmE6cH
o5uZFJMJM9/rfQGKuGQrXqPw/6ax6Bu+/jZ3aQpkfPAHRXrrkuhd8pOItj34xJVJgEuCUO9s2S7P
COo57jQOg/3cNWTnDc1ctwHzqunWHiegsTbKwP0ygKMoSNUQr8JwrIauyYjJmo0usuJuBG1APNlp
+4lg1VtcWzV0ey55daDYMHt1F8IpUVRSJ1TKtXuihq2mvuoyC16um2N+tanwPqCBXtITTAkRMka1
Cb7tRaLgO/cKz32wb32A5G0usqxYMxgJLxBJRC4+jw2RoldSg1UR+lO9gqHQK5PbYZ742tXUUh0d
gu/Q8jeo/g44StIVlWrhbxfl/qf4HLII5MXP17pG1ay1pMxtpCZlC6U2E0RDEC7WTH52xJV8uq+J
LkxuMXfKibeK1dDdtWbLAzFqvM+3lSjq7L5adM6Lpu+E2uFxNN1n2BZfxY5TZfduLdrPxIHyKSDS
2ssX0yl767pRYoWiRlKaAggDfCMf3X6xIb5hCCl8y99mhrSuhpUqCqIBoxdPY0Kdd04Nq2UDDgJy
1S0JQLhXzI65HcyIn9g7SSRe4eyWRzXJXnuYCHVdQpUtnFq+XlpAOEmO5vemHAe7uxeoLdtNxuuS
3NKvwnsQswuBU9MYsw1D0xLbyCBUC5e6hHjgGKur1wI/41SWA42E4Y6pe2UNkRiPCVSBiHNVDOml
anIwLa/u22U/4aBgBKTjgTLGvT41j6K0mxz2hs0Lhu0D8VJa2nA2fKsDwOx5+6BBADUkTgVuBqUP
YhTZHBOZFYTZTV/9boluITlNt98hODvv+WXMBNGPJQ37JY2SJNq2fTvWh+/LyjHYW4gONY+ji6Lo
pcSCkCg9G+thMYkkPYD2gs0bncU23jg2b5Hy1pluktvcV6NdMXNTtv3rnCKh2U0pOPz30Qxm/S+R
ba6FRGxR23mVa70UQq5IbAM8H9TYEB4gJIHAfzv+XKcHZEzArtwrG6XzEmR6OskdTEi9PRdIU5Z9
UWtMGvLZ4sZayNnMnfSNOL1rS8UvInSwE3KujZboLqGmj/3kmhrUatfOsnuvwm/02p5yJFCoua01
BDudv3gak4yt9JRh3c2iBgVOZmpj/PfF6Bacx4wBkor4V2DwjW8xzclYwZ3pvqMwRwce2KhsazPI
06GGpx5FSwE2r+W2POVNC1pP8NAoYBOUiwckIa3oVOj6BNQGQt55AGRLP8jx+4n/33PSP85JWTV/
O35/8Ti4TsvyS/vG4GB1L+e7fgxKEW562N8DW9KJUcRwYP8YlLp/GWAwqCq/zUK/zVB/DEr9v1A8
mrA/wYRo3VwO3R+DUhMlKGYJeONByPb5yf9qUEpG1s/nN4EkNMG4KdMwrM5S39J1/tYumBCNCnzd
9HOpa1Wi0GBbjraBcRahsBFTvc0sk9H7bA5k0E94FSLSqTuTELYcblmxpCVzprm9hoRg+RV8b7m8
m5bcsp6FT3W1GVvxCrcwfiomWFFp7NjvBghu18hSutsFP5Vol1YSn9CKTIbreOQvw8GZ/HqvyQQP
7k6WZ1fCFikmAuubznzVRjQKZ6ZREyoix+iuBomI5cnMot69asnlhReZO2MPi6ow+8/y2/DWaPFO
cCo9gHu8W2ao50vWzhuz0c0wcc3+A9apI7OmHrXjdWam8HxUg/XhLuPZPqBqKpzQNMoqw70mSp8E
Eu8gZv5FtGoqgVdR58JBg1j74Fi9ccR4IdkbkyQp3p+3ZLuvak2V4vMMrL+XRoo1hJndOpIJ5oF/
Yl6jHIgKxGkQYToMTZugsQiW64T2MmXWFHi6LEY4hy4HBQKaraL1n8IBVsgGoFLZ+FJo7b3Qc/t6
8JlHia53xbH3fUXXv/jR81J47kPt2tFj082Gd2yiztQ2sq3tHIqTxc5MUKp8P8DRwJESK4kMR0Hu
QT0EiuTAk+NX+bmrXQbhfUFaFpVNxGx4nsdz13erR0VcJ1s3dZZ7VcZWqu8j4sgPmUCt0zWgRUY3
Yj40LuUG8GhISN9TcufNUXSwqsJ4Xy8mrMWl1ZZHP3dzC3uD0U0PlqZ7+XPa4En6hCwN+fS254yd
8E1ACdS2e2Yjs94eoWKVpKDI3E7FS9xCJOHJkbRr43C4LVorNCDWXcjXHreTHpFW65fiCHZNTmbk
bNGk5GGGY4cMUxsVilWpAtqU3+EcBOs7WGNMyJS0DcRaZEyi6PBwX9fcxwwlfmEbx7hvru01B3gZ
l8BNq4ulFoWlI3G1UxGd3KzclVSmT5qW3E1ItoOGy+ziZeqCYpg/CH0kjt5No100zA+g6e1RwW7e
onaQV6rQ9GNtY2vRRco4+bgLBRnl7LbVMPkrrCk9WUBJu9Gr0KHk83LUFUvTcHLjiXD1j2XnoQIT
sRvIpNNCi+DGXVW6XXdCUC6PVGWvDdXEqUmt+KyYTGyWpSABBzY147Owtep+h7kD90dDYlZoZRgr
zdeCGpI8YdHJFxvyD3RghFVMHzCO1OHIWQ2yHDTzEL77Ob4iwxJjQgS+e1ieD12qEclepSJgzBCF
ViPFLb+9PEt71hoGj119hODRf4F1NW88YmF3LovtoOphk7kckGW8IJhW6liO9oMy8/vMS68WEVGX
9thhGMtj6pAFq7f+yY3H+9aHxrUUxgaF0zZGoUNMahJ6g/XUKrX35ulaIpWDdd1Pu6bOu+0QMUyL
I+vZwfdkDQVtN6LIv+QWtEmjHB2sUJL+IdUw/lNChH4HjQxCPZtg6l1bNXnYEtMNREW+CDBTtO50
RIjbYmpKhqPDyLtV40PG83D21D1tqCV+f/Ca/NPi4mdEke+fCLMmHadhYkYajLwkfiehSOGwxKoQ
d3Gi7gZCXzWPD7VU5WXyLPmSr7tZ1kduHXiy1c5Ywlj3qaEc/Fy6JOSBUdJgX/jBVcl7XWspZ4zp
a9IV4hC7LS1KqvIAOjg2swwuTz3+IduWbf2uIw45QHvjHzPp3kdOc8cYXN+xTXjnSmqjGxJQ371j
X+k3xuBGQ1CbnbxIox9C1WXdXudB7fRK9Uy07OTenCb/upl02A1at7Ekoc+xYYSM5G7mqdiRCZoE
uIa7BGS09y0ZgNyhVeqgyx2yKJNfr7JeEiuFQp9wOigifDJB4ovsHvMyc3ZGsUQPYzZe15pqwomk
5SdoLU82woAg14aXdvHfOzHaPHSxvMd9jT45Rx1ojDvoj8fKkXvfkBF3UVkXQ8RqP3rNp5Kg2q3d
LO1B74zHmrwLXmB8VDZFkg9nW436JRHmfe/XV3mbPDsZUdcGQg0dX8iAnXbraP5Hyx8ZvVp2mK17
aa15t15r7ttUTvcTj64I6gFja7ZR72MWxeJ9TubdpjFdlppm0bG6w7U7D1tyrE90x93OHpRxbpCA
BmqoU8bmfpWE2Zx7+3zql2NSdYeuJnM4jbI9zME0jH2tZlSp7TjM8nCJfDfwRmjZQWX11icy07uV
4Kt5l3nRrbukWMmtbqOuUc9p4TwO1RblcfJaT44VjkZ/NaWKM2HMn4Q1HEr0j/6wcLBK398aTfcw
gIOq1C0+4TBD+ND8XrpZvh34PBAHqizExS89DzM0/qYQOwsNixHGtr1cJqjG6BIiVW96urCzndrx
btbMOWj72PwQVX19D3pEarjGcLbeehk701CY5W2sDS2qxwb6OWzhsEaHTwQpyfRCiHpX9nV/ZcAT
h+Vh0Lz0OjIyU3tKtHE9nhGfVI4faJ59GXX8ZyFrlDd6jEHOxppzC5nkvMj+vpSad/TbbDlNg/lk
TXr9ioMyIetRATdiZ7sjdFszF1hqW1YFk59z1tgOnf+p0IZbkbhp2Fljd9/a5e1YahoNJNnAc9Lf
ZNi0tY3Z7EifrU5Ilt95LSaVOPycDDxftgCXw8ZAX/KR7dU6jGKOXuQimi08qOZI+JexldWQ7B2o
qYFHdnpYZLgtpe3wwY9xai11T7smkzh7rhGJB1hNel8dUgY2PWP8wE7M/AV3n/nBHTWIJL33wczs
OsRvwH2GQptutMjRQ8NN5CNkex0+BeCp72KdZ5pTtZmsdRHxwGSAVBSiL/Nv1jW/XkwHsy3k57rJ
Xmddc+99vxzeme1AdnifXCC12psZc0y4KrVALJLivE5T3FhBrTf5uV2WCvJzb1EjlPG1MPJDl0VZ
iGgHomjvV/eQIxQSHC/p79Ble4fFddQ7bfEPZH1Oj0OLGaHwUz8NfTSgV7gSfFaZ94ndOd8pKIsb
erj+KZXi7OCdta/9Zt7YkLy2EXP6a7R8zqYz4IwntgH8olXSgGmBBTbhKupKipZY+66drwpr9A9j
JSYUl+oTfkAi7Kc8RY9YD+KBDbKFMNabuRc43Zjke6uM4VUUVsbh1WrlB8Xo8oxCwd7l1ILP+tiY
M6qM3IPUYM3mQ5GY4hVAxXklGx7d8dLF5EEkCgZvTsHQc88NsmPgOiGHtIrh5PaLBvFb35SmcRPR
qJis27LBqQNty6ag8ggTLEjiJCwiAS55buBI7LJiiB98jUJUXFNohQWykMZfjo4xfmaM5exboV4B
UVRQMDPb9rC/IahgmrVMth9wUO55cidb4mCGlrre5FUlUX/0H4fO6kJjqfugxMuE0PYqCppIcQZm
Ff4jJfTtqO4CuG75wYRsECSNHE6lPm6jxrzIRJpQhciKzGvHO6dJAZWwY+aUuT5Us2SXDwSR4+Fo
7XXx2ucJRROcCOLyoieQpyLIlbGJNMvcoJXAnd1uAo8cTQa4c7l1FZ6pJe9egWI3YLgmwkor6zC1
hg0cI8WWAtkbEuWAsArN+JIlH0efDDWK/J3ucZvROj1NFZpgortgB6XFeXTSeUNGB0S6ifIQfhvi
zNitORfz6lhV1r0PwWSPLvVTXvZPMGswvXCWu66gVzE6G0Y1XEjEwd2mtmaCy2u7ucZ5aoCirxnP
DN6II8+L4mnqyF4Hz+S4m4k3laJBv1bBD0kYqgaGrEDXiuWpUDWsKLhaYVpF6eesERsxucvdAoFz
O+UOJm1YvTuTFz25Ir9SSW9dGsvvwl6VXymAocsn7VbIpQoTXOl4pAN0xzbBYrUvnhpLkglu9fFO
WaW/tfClpvD2CLTVZH6NEcfqtZ0VO7yO1MXxole9bXAMJ/Fvn4zZdKdm6JB+64hwzl0qH1H7N3ot
L+U09xdDr8KiUqT0tc2Km+jzxcCxQSPAhxyRykSkPzCE993xisnv54qeA+X6B8NbXuLa2bui7a9o
dWduRga7ZjlGXjZsYabt8+Sr5imSapxWvxKtrA8qa26JFMQcIGGLTJQXQmDQd3VNiwuhztzjA7M3
KluAWMkzElMOUamf9Mx7grOOzWm6vExu/ynq49eqynh/KvOu767dKnqqhqWDtF/GHzUN0VyPGgNZ
wBLGpnu1+N57r642je9X+4wDMsAKA0MUxBZkhOviyrLqOzlSoWmt1MOuX5CqZ0gWL1lUjZRo2i06
7cELsmJaOBZkxMflNFDQD+pkN3tksjS8wR/nJvliItAPzGicg8TEeC4YLdwXUMcUH/JKYrafpqIg
UMbAk2yqzJwir2rcDZ435d0ItZIUrkkRMuJke5lqcRPWBoLBsMoY/BqjgKoHAEqjU6unsfdywM5k
OFJZZ0ffTcq95ZfWrp6X+IxZnLMjTPtxblDiY4V843u9vC1TTXy107Y/L0nqnLCXwBsvn7NTj6HB
zh6t5tEqZ6yQG+OFPl5eZ6VFkx9j5rbEAyqPKr4yQe3CHhb7NbAxvgMLiRBmhRZVDnRMA+41u47J
xqZBWBmZJbyv0rQ2MdzBoFDM7NK2W4PnMUKBVYfJDGFgTi3NrZHk0Y0DVRiD1fkVlw8/KAwX4m7O
HaOwvS57fMQbOR9JWIC6OA4XKHiUFm0CGTXzP+J+lW6U58L9LBKIubVdUgo1y2bM+PGtPwIp0mg5
EyUfnf8OQ1es8ScjZI4idwnuJEdqxyM2gbC182LYrQatW3b0mUdvl9scIaokOIGGyrvvpWbtaYdB
XcxJfhgyH2/IyNKza45rTqKRjuEyt/4Z/2gvqEm32BgR5oAEGoYasHdQCUOd3bnV0Trm6aHNLBE2
TS0x9W/1c5ep7tRW5le1YMUCFQsju+S9saQXwe6+nVBL3sqGx1hliPn8DBulPB9DDWZZ4FRpt8ng
dJ9HS96mBgTHrCquY8d9rjy/3VNjKxzXef3badqVQt8TbTps8s6mnyG7YXUv4EdB3oT82H1Zqho2
YXc9g+HjqRiBcpvwghW9lmGWYYFyKRi7hI+HNgpFVAi/mF3Z1qNDgrP8FuGaTeEyn0ZWativjgZ6
37FH2qLBe2V4HVz5iiScuCJ1i0p0OqYYHm5oI89s0c+YH5eYg0xb2i3eZJD+sBvaMWA16BcyFI29
N41AKQsHL7gvzG1xP0vt6Ml+uwxOFmJcUPo0O0v5Tlka0Mk4jt7OAGdm77w35njmEw3dNnNGui9v
DOOGlrDTdExwEcOBCmxElI6nBJOAAEvP17Kr/DsZazxIb7X5VMkG1uHyBKvilgw5bHxqYSB31DHx
JNHGahpMMymWNTSx7ozdmCsfiyj54gl1aRfjnHnOiykMkPGXThT7vvO+NgOaK91L5y3RXzJsC3+j
cDgVspabRQ1f647Mk1zLPiYYZ27VCv+3tRZmRlUBrHjgJYv0401ZggckYqF0kRFW5fK2Sdigw7Zv
nAmqL06YaMWMk0ZdX0OtJQpvHGjMBzVj/dlzkkN6xzpCr9W2bKey2SSdy2zfOdeY2KCwCvFPZX4z
ZXm/A8mBhZP3dpAtwlWc0LPqr5gqN3sLvxk/QCbRHNNcMQRhV+sC5oeNXVAeqwReL1V596hZTtHu
Cg/G567RsrEJTcZs1dmhT5jZPow+3UnLFwrhMffIjmpwBxSm+lWPDOa1zSY367BC81tQi+8j5//f
mP3+S3V5Kb60/2P9wZ8oLtjnku5//vzH9vuf4y/VioD/9Idt2aXdfNd/aeb7L22f863fQ5DXf/l/
+5f/cQf+ExoPQA52/V+rlm6/lGVLtuRLmb78pFz6/o0/TBYthEaGhymi58Jj4Kv/Dch7+l8Mz9E5
GWs+i81b/H+US8Zf/K/V/9AgLgRbdURN/wHkTQwYYcWhx+SUJ8WPAI4fN+H2+5yc+/dfJ0N/84r/
+zwd/pTFwEDoeMkjsnmb55EXJlSwWp8P0MGzedOvMBlV8mhejGiCLwYuAWkde72m2I2do/yAo7s5
Wl4l9N1C0JcMk1ynvkOKkMPkRqWlBTBLYQT7n+qhi25GB3eTYhb6xkr7SQQgw9QxxAa0W5aBRcxr
bsB2N1tBcgApcl1gMPJE9CiTBas3o3omOqg5zVIlFyZz+tbVluUpMlaI1ELxvG1Yg3KbVIV6iLOG
th/9LRQwMekuqXyMZ5kCVzSIFbP9MdBrHMZwhsWOJCkPKS3mF02I+NO4aOn1xPe8t+dK9htf862r
BM0Fc3cXXXzgmj62M3SuGN1po32LQ1V+Hkxf3qRV0l0PY6vtRSTRxOgRRTcReRMJExFqBhd9Mx7A
WRxO09iDHwDfUUP7QIA1oDYzc/MJ4pIZCg2wIugNeF+lE/fbkm3hAEk/3uLi4gcW1kenkayB204z
nV3nLMUdwubqVpLzdAOUYRnkNmTlyXaNOpTeEoXZmLg0aIbehY1XXJcuhofb2XXGJGiymu2ztPV3
wnW7q76y3iMW6R4EAQre3sNoeXX0ksgOit7L9rRw5jPkT2Mne9NjnIk6IRyWKLq2kDRtZlOn84cJ
cG3bQ3vv4idI9hyknROaC/1rqznl1irEvTvcFn4OrxzPkL0V67cWXNKKUs8wLwKzug9iruOnpjCn
m6GVNtpiZ4vSqgttqECB+7/YO5Mlx7Fr2f7K+wGkHfQHU4J9E32bE1hkZCb67qDH178FZpVUVdck
3TJ7k2emiUyqEoMMBgns49t9OeLhDq59duS2H5y9KinubdFal9QyXuPBctZpSVp1croJVS8MHqfO
rtHBbFpMRO6LUm/RlZPkAYqVuO20xl0HozUcQofxN4EsxnF68KNOlKArypzgV18G+8QLbPjKefrT
G4ZPPfC0bUkAhM1qm+kY8tikMi3UBwhSrBQy1iWYjIZ1ahrW2ins+5JPm08O8QQpPlrlsnbWLOnf
2LayQR05gkQG2DD0fF5lE9l+2IXBSu/0+Jj1kfaG1zM8VFlUP9hZVV0mmFZocQ13EaJhG6XDQ6Uo
Lrox+5rPDR9bLPjOZOxIGBKLKSJI2sJCuqiQXTa4asaHaWiXFHFsleHOsfIp1J/xb43xtvH0weQk
qc+W062TIQoj+TA4HNQqf9IYkx8NI7WHR7tZspgsmNNIf9EtPgsbTG7xyVHCvW/ZcUSvozXnnDuw
e5hbWB6LU5mzKc+PmQBdznj1zIozZ8bJkQVHYEZYq/RSs99GzyySA5xOPH1ZOSf8NokgpL5TJZLX
Y08l7/BINAf9aAWFKDFRZYEnvadpq9j2zH1aAMWO7MbwqaT0QJY1xsiVrYvD8D3X43A5pMJJWqda
iX/bJKINH5ngHAl8PR759SX0CpJdSSElOBmzhQE4sdR4765oQPcXJ5D3yOtQtLu2PMas0OxxVQRp
C1ub+JUGEyaMYz4hjHPBU5F2zuSLGgclhgRoiHyx9PGXF+v/9T34En+qsil/tn++615vGv+8Jf//
dKdmo8z98V/fqS9lQWfQn2/Svx7z2036yv7HXMiZZUkrcC/+x02aWyKUZE5HJIh1PKfGH27S3hch
wBMLLJfIWNcygd+35tYXk1CA55KwwF9OpOPv3KQt8y/WRPzG1EMv5XQmAREsyH8xvVWcZCB0TlAE
UAR0htucAyM2Q8jytZNOe5cwZMHRJCQ8vwT6LtBnNT9j+PreBOxrVi64IHgIIqpHaJA1p5KycZ3P
GZTXBriCtJDuqulcokNkr/Fs1Wcw8uJ7YoYjTLEuBRYuCH8toNO+N3ex5pTPbPRcNs+11/dHpEM1
XFTFRT7C01TARFhOhpMDVw/vk693QcsFTjuLbqriFQlS4IJJMRtrpumvfWcQWOOMe7D6UUz+lEj9
B8ZTxuVrp4snAyjjwVBwCLOcKL5QqjQcuqxz95rq1KEv84RhNy7G+77WdkbSGevS8F4H+EuA0LMW
iS0sl1eFlv462g1s9s5E5ydaGHk6Xp5F0NZ1DsN60K67MksQ5PB22u1KLxbOEme1xp+1gOl9xV+e
d1nMnc75MbaPILmaO9CSiXMadNf+5B0BB9N4SaCe6JudDwQBG806uSoc002igCpbXFKrnZJVBJly
NAYo+RZcw2w53eu6KLasY/IeWLEVRa25p0s2wl/K0qvqO/c0I+agjfp6Q0/quIEf2CWc6Wm4IXl1
0HNWU/2JwE3CUhJNCxPv1frmuhUYBBvElWnoD01DqhghURu/e4VbJT89NOWfdNAYy+hXUFlHlg+F
duu08eJRxB3nvlUwDS2YNF5/BvmYHh2WG7xRKg3o1sm65BCjspgblaX3ul6qjYhZTQZROtwuk/RK
xHHCxxKZaT1VTEPEk6k8o8gBTqWYt4AC010KR1mPq/GhdToLgJSWGevYU1HhZ3UbHqVsXcu3TN5t
30hkQGZMcD7NzImWjFGo7ezNzUdpVNmn0da6ufVSSCsrVXPOa2UgEUNB0LDR5U53bEwWEpYZZsck
R4jfW0X3NUqsvvXn0rLvlrZZmzVVFVKUaIlTmFj5FluIRj2Fha2Ap7tkjlnt9Fkf7wuAtIuqKJNb
Sw9cDmSSWS81RHpaNnocyo0GXS51ikMPtOgmboMEPbPNrDM2zPlYBDOnarC067SLPniNuBUEK6ou
C2+cqOmw7VnOmWAOOegxDb5GKvK2ZJ37HQKRtUlr5r5Od6tn7KE34Fbt++WTfRvojVi7wsSCUOuX
GZ7lCuxK60uU3a2M0dB4Byrxs6RH+La00/AtrGKCdbVFFrNPs33DvZ8iCCfcJUmf7gjmUDpaV813
Y8D6ClHUewwtjTIwSABn+HYvsyFuCzPB4MHq5pzOvX1mUajtk6QZXu0aJg6dCOPAIs803mECs7ju
SG2HlNAL88Eh77fRSWT+1FyJ0N7ybmzTOWkPXZt9cn7xcMAEJHa0bmIkTnvHeqzMYYzYEfXlpyWn
8Ik1QChWJfScb+jaYIAwbvAzKu1AdpfoKPyBFYij7DAIVl7piPlCJkkCzxkjqVmEcj/aVKsOQN/k
qnMQwFo71Pmgd2180r2oe2qjRWPg/XlqxvqejzXrIGOCJh3BT0gDb69BEpErCYnlKJVGDhNIovw+
UsBy52Uy3vdBWXx3Y+GtM0GeelVhrHM2U2lBahU6lLnkoc2VPOCDGhkkJ/tRB6GZr/RhMtghmoE/
tKgqIgEbMdp4LVy3jm8SghGrshPm1zILaVuLOqxVg24la5Jx9rstBw+jaTU/lCN7KctVwyvyOkBL
MykvRlalhDbc8RMKKRtfw2x/hki2fmrXsGWzqMEmbJhvBtaG21mPvdseLN3dVNjlVs9wVxlIdCca
U8Wjq6s59ZtapfW2LJtw05S1+MA8qtbW2JUPEIzKluVuhBkKT+vK0tvwJ7qd2Bd94b6bNGBpnAuV
t6EUBCBaO/XOCiTRsC5KrvxyYNngyt65GPXMocrWzK0VUqhCKqE6ycGOjqWnqrtaR7pryefwznrR
9COeWBDTaFsnPi0dEMbFlOGe1dlkBCNhdh3u4mFW09T52Gp/cOhlkucQDIbKKC8YBBIfspg6k84f
7jNX21Ck5V1qTCXxCiNFFAAN0tJLJPR6jYKZfM2aHqoStYYXt5IYbQa9Ya0GIP3BAkK772U7Hsox
iC2YuRa4HUBZt6qv0tfcK+vXUBbqDmE3AIUUxKeOzo5VNMj5WVfWROlGmewmhJ5NMLXo7ZTxgVfg
ty19oE+iPdD40TMhu90zQA4xrWKrKdZajPDr2BTa1CISd3XjIli6MiiPxaCxKcvTYTrRGJOnfqw4
hEtqd3kf2+HNGlFo7R4LCZYJ/FS4IOajHuvOp8HP1/wyKOI7EnsDupfwXqfZxrdgzdzoJWUOC0Cu
ibdOnDpnMI3VE1xxjE8amQ4KRgIZW2s5jOeuLtW2qSAK/tdU+qvk6j/JWMRa/u1wfPPjm/po0j9P
x78e9Nt07NlfTJ0g2h8JO795Sq+Ds83M7Eg0qsUc+g/2jslwTGCHjuNrgO2P7B3xd4Zh7Ep/cZBK
y2bWtEyYNeSBeGH8+z84SDOz0wQEqv5s5rPXR5c5VYbBp8ikNGMqznAwrKnKMdshI3MBlFQBx+nw
ZEvlcEJvg8csl8G8Knj5F6Unzq2hGuc84sbGBEikAmt4xjhlmArPyhx3b1aT54Bb3DpZ94bXbb1W
xjcGoTOujCpkd9zT1FCRs/Mx7Jg3LfhgSi1EvRW9zO/SVBR3LY2LD17hsFeA/JK+YFAcjkuevFuN
hHnfBDDyl05EGhEGzN4PWSTzB2W0Lw4ErQPgTBqadDe8c6AuLog69bDADbaIT87tHMDn1AazPaYV
UyHAiRRHK8dLK4J/vorTOnvq8Pt8uG5e7+OmDDAczpjda+7id6Qso1cqtzrOp2VSrc2wN7Ze5DL9
2XX0YI9OsumF1fNdFdRxqXDgLl83z3kWI3swgOIqspgofWFW81PRdqkv9PFbOtIhsjL7lIuA1sfn
Oi4odSoqu/kKg4cRoOZv+JylSX4jhz7aam00H1WO13kVMfOvs166i7ceU0ESaPGd4TXJXsvCW/ZV
yRaDLojhyEb9JwW7F0PJOBEV3Rl8YIwpKnfgSYL5eOTK2G1Tsh9+iz3qVrJo309GXVzcWgxnLojT
Hiip+ZFYZnnENtI+UqyajVwGtXRTGBXeJBXhXoV33l3w5YttrbvaGiZAca+1wnxsJ6t9x1Od/ZyM
RjwZfRevHQ5Atzk00hsTsHyIPvXGe1VNfj0WHpdcmb+ZKu63uqyKdcG1ejMUKYEwYWtYYdX4vR6a
5lZvK7IxYzv6HqzRepXwwQGSo3ne58JfVX6tdGxr2myCd6FAON1YTBf3RYMCuHK8uiVhnM+rXJQs
68gjYjCwPnqjl6drOB47eHVjKT30uwJlTIOPRgt2SCOMrnnjpmf4PVd0w1NsX8k9t9DsR1KEyR3y
KT1haTjfpnZSUW9lB9on22ZY/EHY6BArBwdrGwn97lTEjsv1K4qOMefKFZSWBM0qs99Y9IpXRc/M
2fFSsYmsprvEboWEUlZ1fw8McX4HWEpllHZtj7Lj8Al8nX0rqZbi2BTu+qVtKl56p4ylgSq1Tcqo
oFaykdGXjiob7x8iEAictXMtsWpwPdHdtnRbsUIPDrTBq4N9rb7CU8nKmQmAU66jgvyFy0jFXENj
VhHSndV3ub2JtUpc3Gu1FiDZymfckhu1NG/lSweXimjjcpZerixeKrr4bo+vzbW4a5TdRDWZCdPL
XJq9sH7qe+bL/NjNPaVr+bUErKd+pN/SJSKgwhCyxmh0rQxj2f7i6kVdsSIqA0C5dR1wJYmreT3n
5fdMFyBc0SbHi3ktJYuvBWXJ0lUW9g21ZQlB+wDJgDYz81psRg6LkjP0SgrPqqX7zFha0NS1EI2t
n6IdLfvVlabj6Vmq0yj56wB+MJmEuQcK/tqyNoquEY/Br/610M2r9qE14ZfjkyXzXhznysBc7bcS
a2q1tnojHR5VMobyE45xwHkucjMx2M85CRKqS2WFb2SrdV2bfJ+QOfR0h5tVKW5cKD//Fcn+wxxg
msLg7vyvRbIn1lk/mubHjz/usn571O/hEqB5tusSMibvzQ/7PVgimA9s06V5eomAXldcvwVLTOcL
vHOmA4vqMZ1yS+Iov++xrC9Et7k6sxazJRnfv7XHsty/5EoWhh3Zew+0HEodqfC/UA/cSZka/JQC
bixm9WqHK5ity4bjyACKKReSXg64KANAqGnyc9hia4Zxc+fCwtnXOWQdGlZwDJKO0W+a2nKexlSk
GycWBUB+pwG8qky69JzxDat1TRuIaZsfXoit36gEXUyePfgA3KwNQsn3rqjaQ2824c6Oi3DNXbym
TT7FYDi33W7q6TrBd2eVq9kbmy1bXtC+hWT3k0zlm1XVxNmwLx46ihS3gKi3XeO6awG/1O+TGN6x
CuS+mOLsyYi4Oaz6hoaJFepy+RbpXb0zem0+Nj2VZhRkOs63AKIyDue84riTqzC8lGpqn1MCbcw9
s3iAjWSsC6jtfad7FzCE9VrmYfiVMx/EVzPtMTd2eOHjmrN/ItQOEh7VIbHlp9gF78uqdA9w49Ct
tHRaQmH6beF68FjTtV2O6Z0mAw5sAedcfRrkJgsbmj7S2n7EQF5shtoSPgq/dfbQ3Q4kDDWg8bMO
oibSaDHCbJty0MMAlsxrbEjlpXaA5WxwcSwy6NA9IRhZG4Nm4nMY5PbOwtC5NWoTsP7czPdVbzQX
iIEB9lLjyRnz8XNCkN80Q4ItxU2b+5kI6YrLWrZ1unJca9U4PVhx4n7rAqwAxfRV5HGz0ysTT3wf
GjvTIOHSg5XecitxqMhAhL10k5FcQtZUq4yrKmiusQVTl2f9Oo6k3DeOUtvaMViVieVgBY1xaRvN
sI0o75tUxfCTK6u3nRmzpF/j693wvbHurWlosvOUVM8Ry5RnOZbTh+YQl18Vsy0uGm6vk9TIvpa5
4I8ce7Ctq5CuAAKSch3NqTwGHA5vTb0vL9mgP5PqZMdKYVW9l12Z3o9lrR0leOJbI1feyYLAN64q
4JPKjympdved1sVYDjAfIzJS9Jn6KJDYSmDgJ4XRe+ywlLkFti59Q6/ZotSlke+nTrJdnD2iVkg6
WFgzoyPmOsy9sU5qAqGNzn5tNOb8TtNIOLNLWkVdUV+UY3yUWe0GZ5IWY3QiKvzqAKt6yEt7F2hS
18iQdFZg7LLWTFJ31XtD4X3OgMziTRhMM+WaI4psB77sEzkymM8Ie6tCtt2zXY3mHVN3pDosS+6T
FTTJBjuEvgmzwjsOpWtg6QiabFrDq6oeqlHLCThS/RnuK4vy02cjG6x0XNusWfH1FI5bukfUUtlo
BHMSpC8ulLzveQ+GGRWncMgUh4F4n6OaBjhRaeENrsPcfRVI/bXaNARW74vR64LvyWJLBW/rrbjC
IUtYmrURXUnuI7BTxre8wxuoLD31xz4DECdaL/mGyDZpe1n0dNXZZYbDrpQdYuEvpmIAmsu6DNy2
X/IJ0mgKz4hPipj08KBHLUnkoh7GO9DB1vfJYtO1Y+sPY9GdapfsOcIV5nw9gCpX2ClPCdhfOSuE
Vv3JDFmQ+ingiWQlBkpIfmVlMUmTy2VcJz6ah3FirvrYK8pbQlhGidWnqyOzPaXZYIt1WfYaAsXo
hhsBjf927J1xa1uku4XI6EuiAIsYiaMH01M20BegYG4q/FqqxoGZewPEUJOaec+qaRugH90a7WBt
p9ni+O1MCqd0I9oVbi93JXrdXWFk5zkkoLhSul1yYLCjU1BV7rYcWguiMY2bfKn6mGarruj0VZs4
xlG6amdrQOj4rnKCodcu3qiwNLWtQL57JAXPmttg8+ubg62tHK0obtwIjUv2rkO1WN2/2+AMsUWa
3mkyJWlbBvd1OlrhrlUtuZ957jK41M08fcKD+8Y9St3A+nC2gxtoPi0KDHiGqMVjSOJoO8IceLat
sLmnMSLg5lDAhydNc1u2UqNQdhLHvhDB52w49h0MtnVD19KBS2ewz/lRb6mrx2s8U/K9J2ZcrtqA
UEIC/f7kzu58sWxDrsKa41U1TMlXSBb6Ec22v7E4GrRaYaFYC2wDjHo6wz9C+CaZgvnO8dBPyXbu
mqyoniFBtofJ6bvdkh3e2X1uc4DRWa3PjQYGnWLjWxhoRCRYWWCrNrnEw5ex15UyMczx/I+jZ4GX
1mOY+kh1d9UUoo/NyykH89bO4RfYVk1Kw5POkoRL42y9mWhz3Attr/roiapcgBXqP9gtlVsb7OGG
3Y6+d6ioeEXfpBLDwx9Jlj/cJuhRG1W02U0qhvql43t46VSr7mz8O2fJ9O3Tm5ScaQKJdxRL9zcp
bQk+nRnOHo3tay2t+DyxqnklJCIwz+oeP6RxmASWDoJOlsIHKiduGkCtrR/zzb+zE3oecQapD7n0
5jROujbHub1Xjb3g+HPpHHKMWvcpbZEnnRXJt6EJ61U1kpRLpxIgowhfA1XQeFDkguGB8KSmTXSa
GKmSK6Frb2MRcLJkcXTh2DmdTK1hlOfuX6+J1TKR6xFljmSVnjUDW926Q6ADRQGZytOGctX0o4Op
hxoDH5MwKbEiNFq/zqXhOiuROnrITxOokabkS636do2/2/5AFmGmsCIQna5IuBIoReCXb5UzRe6j
qRIZcssDjxxGT43DLvD+v/P91fT2H+Z7iCjmv53vb370H9//rPL9esjvO3Dd+iKopaUHGMUQxtU/
k+P6ghP6PSpuoOsBR2Tat+jjgX73z4ne5l/Zi2mNcd+QC277L060f+dM+59JcQfbEU9DThyfG+zh
hT3zB50vaq2xL1RlXtygcakEsGy2ITp5TXvOqMGLcobwsSqPnApqHctwTbJnJnAE1STbdUZTn2nB
6ow3UMjpTelmKjrVhKeI5lY1skCHiP5i9lb/RsW4WrfhhF5QQdTyvV4id1VtglvViYp+1w2T/tDR
zvNe9EF/OyuPsVBqxbLfmxVmkzpQwzYmVLN3FTx+cMY9frFqancOXJNyVUUIVpQWA4hY8yUd76wJ
D9Y2GuUQ7j1Ln7s1VFvxjZLPZlrhOU+/165W38Yhl04m3Hy8DQL2KBTQB/zuVERO6YIpTt1DOSmL
1anesVDmLM6/NRc+6hHs23RXR3Y9HQAAc6XN82lkzuMFAuYJZipcOajn5r2B///es5LwYU7S/rbO
BvAWeLfXII4Q7wNKdXfJoNz9Ytuq/cQq6Z8E/0DPgexSNgqWIj97MVPjua2q1p2r9UC9blvvA92O
u10eGCQNdhI5I9y6CkacWIPtVYXw00KON7S654Xus+LRDlajlx3LsLAmS5c4liyKlNKXTMsQUxhJ
4bTi7kGTMx3uPtKOg368Seve8iDYZrHyVrQWYlRE1pDhqjMZD0LCm1ESsAedtC1bN70ZsOK1Jlv9
uuvxvYEn7jkm1YJRbi+aQQ9OhsJuv66tpl8+OPQ4zCOgl602JgOo2dyhKOLYtl1XiRsK7JLWJD3f
NP2AoJIOBgSCtxDDgjG/I55MhfpOxUmbY+aFS5wF/73g/e8WG2hgYAH/taBx82P4P8cfqvkx/VHR
YF5ZHvbbRc81v9AP4Lje4oH9bYHxm6pBO7rNP4FTsTSZk9j45yVQx9zDtUnSRWCAil0WEL+LGvIL
92z2Ifybq+Dxty6B2HD/vOpYOtjhd9FugHPYtQgW/fkSyPmgAClhqz39mLEJYNhE1QUqlZ7g0dsn
DAh1/xjaTXAsRRx1h55S8vuoonATN6MOtljRgUk3U8q2FyyNSaRZASuvxpCLUWDF96QxBZmHAi6w
x1Z0HrXhhrLmyFwT8wyeRqOw35yi/8j0ib6wLH/q68DGfFfO943ynkqMf8weVcoCk1IWWo+wyvLt
pB2m43pdEFKSWE0IS63aqhVvHlBqmOFabDwUxZAeG+aGTZnLmJQLDxwoFd4Q0B1v8rEkWYAv9yGY
DQ2ggub9bAyFX7AqzXFY9fmsDrDCsZdYY1p9mL3ebuah8fzZokbz+kZdOZDKjb7x94/hHzU8etB7
VN9UzRhc4aeVfpJ3h5kAig+Tgwc29tAYpF2XOAczZu699slch36RSfFGKfh8careY/SjECgXUELa
ocF/pHU8uy6HYUVOd9o2cesBYS/NDgXaU2T4Ysay1dCYMxkdyTHYqELtvevoU+dUwaXB6Uz9rGTj
id1g69nLlGakhPqw099UvhQQpKPgp2V5NN7KKtN+ztHg+aNZB0em0ui7ljXwnZFrd9fX1yyvik+2
IgfOfx4M8ivF6trK5DpuMWyF6opd19HdU0oOqnHJm9xQX7yhH6GLVm4bG+dQ6sCnVl1LR9YZMSGK
YJ/r6cwM3S7nfRvU/M6cTWIVCfcT+BRlepyt8tArq0VzS/pu28ah8VbB1HC2ejVJUpopDWIdetyb
R1T4mHRNs+bZCck2jR1v6LajYp6p+UXRQfBIQ8b0VldRc0af8J4SoIpbsmPKWaMxm8cCHvqJDuro
NaErFxLuZJ+0ij+2dBKiP2lrx35PGNpPZlYr9mw0xQ66rbXC0YDzB96Gs8T+5/e5GKadtBpvl2WG
+XNw4A/4gcrzEoo2gF9UtCROt14i2ugmzUp+lkcf99Ypyaca2JF6/sLA90s3oWgybR4CSghpERxS
31zM0XMrgkvuUApCNcggd3rr6VuVRSYd9Vircwkna8Woj+N6bONc7lJdNI8tjmy65UgR4tHmVjlR
cdjXi32GiC2kcVjkeUiXnd/ojrOlGw20hYvNr1ss4OzUcYPHizGcu0551yxm8WaxjQ/TlN9RuqMf
u7DA3bfYy/PFaE6AueVYZM3HyKrRIlOsYJzVMKdjIhMrO58IBVOdwRd1sbFbi6Ed0S/ufXexuRct
hnejbPG+i8UG3y2G+Loym0u3mOTZl6YndjD2HWYaoulRz0FAXJ314dVlLxfDfQa1q1sPiw2/Xwz5
wWLNn1SScNOgeWLiTz8vBv7i6uVPrr7+6erxF1e7/9X5ryVLCoCuz/qxvmYDhl6PNl3UkxigZX1+
Hm0sv/MSKOjNSh1nUZWUKdjTzqhdYWwoIi9BsYSV0DYFxmAKiLKWjBoEcrLUBemFgQuFvuqyQaz7
Jd4wBAxREUj8V4/f3wTwxchwoFTSbdbOHKpjFwAv0SZnQYMNMgXDsvDKVqLuOg6XbglPr6iUrzIj
enJc3HCs9LAYGSpPTj3CAy1SirOwSAxS9qYDTl95/UjzdVj4w5R/QKyrNyqejEMZ1O5NOXXaU5qS
1FvSBPPWG8aEwGqRtfQ7yVkxu2Hfc/E3relamu8Nzur5unG6AKGKK0udtsFPb8zTY1byDaUPRSdW
v3yL6PWyH8eZa5QacrjJmuCy2i+ZTyww3GFU6RQ7ZGt1qAqinHwdBuNBt5cnwjQ1rguj4ZVkPcVQ
g6AMA0eL5hU33LanG3K25YQqNFO50ZEkUJjVT/89H/7vzoe6iZHi349Llx9j/Fn+ZVxaHvb7GVEs
rg7QUqa3wF//dEYUuKFtVi9s6H9VNP1jXjJdHsRs40ljOdH9aV5ilGLRinsE2L4AZSb/zpHRXpwf
f8gysfbh6W1I2wgzJKqsv4xLFONl8xCi1CiycNOHhYmzoXrDbdFRIzhGGLkGAkvTPgbnn2uHJWJg
K98j+rQHsyl26IvTd2WGHQtxUdn+yB51Po2ovD9qlblr9tmOmut90YbQlbjDZMNkPWps12UH17sD
8NF8z9yCZbeYwEfZG0b+JCJUHmst25WSzYjJV6gFdvRoFjCxfGeAbPMOZy+L2ZxQywKskLhtkR9j
qQ3+KF1tZaCfTRRvhLOdjtHZ6VkHy8fIcGnNS3wBNJ6IKwFPGjqSosqbp4bNm76RyKOZeI1rt6X8
rKgQxWiTFjnwtRh+KRFQUX9GSKpbt66mO/SsArFnGhIe6kza/LUq0Dh/1Q3/dwH7HwQatoEOn9d/
/QV8ieHA/iVL+NuDfj+t2F+M5cvnYNK+Rgn5Zv52WpHmF4xWYHg9BqSF08f68/cdLEhA4gn4ALBL
OYYu/qDYOF/4aVB7GfqkgUnqbx1XXP1/7GB5eqQhfiSvYpGB/nxcwZBZliVhor2UuCeY0kvpK+FR
rltM9TkezA2a5NepkPaiiobRs+iq0LcEfUxxFHY3ZsnNzVO9Cc8m0AP6tlBKoymsUP6L7KksFoYu
F5FDHbRPQR+wJ2Of8IHzKFXU9vIGPzdKK16MpVKrygfkx97Q1Hd7aQAro9A7W5hlPwpRQ1AdDVqN
zMpZthWO5b20Tqn9ICM7PqdmmY8/lnYQNznGjTXcRKW7UXCzZDgmJ0idFXN2HxRPg2lhJ1+FGtSK
rjVIEBhRqZHUtdmwoRn3m2rp83Exwq6aPK6ttWuY442uxmw91J32zSGb0J+atpe8LaVh7HXIt2eA
NJ1PGTP2HmGY5SbgZGFvcR9Zq6BJv1n5XJzCpZbIlrO1tmmXf1NJw75QD6y1Rn+enwXm8AKdY1qW
Zux6MNjQqljl1V3gzcLdjQFVHGLstfeWulG033F8jgQG0jROYOHVc1+7L1UTY4V3nZGmpVktFU1j
EmBrC65lSO7MlH8LtAKQumY7+pNCB//oKipAV042VO9XUDZSo/70qwPpVyNRtDRIeanNwnKC2vD0
C+idka2H4M7lqmeCoBihgQbe+W7bkC8wmSTYpNo9qysZefDM6WuCpXolW+uMTEypC+T6F1oYfA4r
qror+P8hEvIY25xS91wtJSec22C/QuYNXhJLLmUdnSPPbW8t8bSIBQssBtt7+VUuVrRwpfVOY7Wu
ZF+y/GT59sSamT/ptUaU0D4g77H1zIMZtfZHNWZ1s7NayRoCp9l88oqJ57/2ExiUPEGLteYlMLG8
KRzu6ZxrF44vGPuJFzCwkAF7HCZA1PM+gO98hTeHATnztY3BIVnLEVThWrqcO26CPlvatdpAhIe2
WgoewjJpvydJydYonfnfFmiWeMUGADZvliSwk+HL0EbKlmppDkFegw0NV4v/LucWyX6+NnupYeSf
XAHLRM6pKhwj/ixz01bvhFIh+mkVv0TQGeIOkI9zvj4jHD9Yxr0GBnzI2MevsEXz/iZLydugUtC5
poVPfW0NBjBcpXTrQ0wTiF0WS2TYBTU0NWMm9Ed7pAYsTmzrPkwokkjNOioPMQGjZhNwTjbxbsf8
/NDM+LWmnH1DFGTOK5zBSXu5vkqZzV24B7UbF2TkbV6sXTlkWDTUoRtPgWxbZWnDpqlxBkjZsIdg
NLcDeLAtVOilTVAs749cSI837eRRF+c05WlCfwDqPcVsPKUXcv8nwB+TWCEku/IwPe1+4Z8BxKm9
lQt92sZ1lf2cqegCROFoPFcBSKpchbYm8x3TwFCeXB1SKYC+dPSXgD59q54x75vZGR5Yr9AAx9n2
3eSTZmLQ7HTgkFFB3SosJEjcsvNLjv3TyjY0EEGNgeGry+m29yfYnTeOcINT4k3eS81VO1ozpekP
STS1wKNUU723VtcEuCmN8RFUmInOK/PtjBrmiz6077u4bT6ThcGKpYGvReZl46N0gDu4BubwlaEG
xS/DG3BmMNT47fIUqWcuqcDx20Fl8JY82nB83jIKpUcGLfhhnvtZozBjrS9KudAyBqDxBoyPQ0jC
5kBDAu/vtLTqKES4s4MnnBOmkQ+3g25bG6yoRrjRWhPEZ82qjZWWVcEhi80dhb5RxPg0hfeFXhUP
xMSoiOacnJCASyPj2Stnd6sNavphubl5DFQb75Ne6t8z251fZNiNLpXgMQxM5cQ/zHocnjrbnjjI
FflmSjIqzmLtWSWaeokMq1nTrAurNvMkHY86XhQ4odlZHwtIQN5YwGjKgVRwmCN5EMKnZMhrTiSD
XcBvBHEscLaB+T6lSXNqYaLUPnojENVZpRcgnzY4sAGPPHhKYqP0ErtnO6zhtav8B9JlZG1miby3
Gqd6OhbtKG/Y/j/oOeh9wrj/l70za44budL2X5mYeziQ2HExN7WxiixSLJKiRN0g2E039n3LxK+f
J8H2Z4ndVo+/a4fD7rZCZBWAROY573kXYXfbPJh6cS7gbbSXxbGT02SGV4Mesi+TPeEikje381gB
PRhjdF9NUO8H5W8wwmnGB1FVX+14hiA6hP0C43JM7XOTk9r+OSJB8Rkzse4RMsR9giXgAxoWBDwQ
QB/o2P1H7D4ZqI+YRH9qyUxFZl80ezNOzK+xNUvmD8HTAjPpy8jI4qqWbs2QfSYLgfcDD87jhF07
L/58xDyScUpj3fd9XIPINYm7LxAunGlai62K2sG89Eld7yXKzn2hxXW0lx06iWmAB0N/Xpk71Mjz
t4jRaYHZ8OhmB7McRwgqbVEQ8EA69X6y23obSHN4sqAcv6QEXOChnmLBM2bOCIfWaE6TZ7OqsXz/
Jjneb1DCjXdwd7/NXdDeNkzv0QrOsvHosiOmCt4CW9wJrUcVov1TMhMXvGmH3yZHdt8UFubtK5P0
YrqkUE7jG6TLiPSKvNo2bffVUkt0Scjz3uVejiNPIOR5GjAIIBwchY4HntDbxqeuG2AxWXasNlBK
/l4MKCjaJUXI5CrrkqXD9AI1KdrFZeLdh03ofpLjjFYorxiebUyc7O6gj+S3ZtRaJNyPpnFxGG3v
fGfEtrYsoNY4nrxu+rL6lo6Ds3Xr5nPE2OM6N7vngSNxn2DOrjlZL8KKT9mc9WdDuc7XeY7tkncO
qxSSGgU0vCS5wREv/mQH9Xg7+h3coxlfWd8a0EgjDyXdsZHOeU4GhyskztpK6F7wwGE4zeFn3GFz
Yl2Bcp9LrFsxZhJfoszxN3FBum5HvOm2moccs5mi2Ams79gL4YQlDLE5KcJo2cUOCh/oOI44hETL
yA3Nmn0JYse7D0J0QXWHj9imq6aa60mwCVjkwfCHCa5c7m6aMf7sma24qVBz7YSto98rTPNCBjuP
yL/QXWVI3QkPhF4hLRx1940pDdBTD+qD6pPkHjtW+4BUXT2ZwPI3qrfNLwja2aC8GGaW60+M1fq0
3w1leLEHE2FfNeLlP1hOc4PWoX3AKquYtqrq5z1SdOCgBOO/69HJRiRonrnrIu8Enhyc6zxWn82+
iDxQu/E5GZOvuD1HW/rmINrEcoo/Tw1een4vceBqe/vaa0p5lGZsbZwwCaDBeTyHoctm2D6liawg
8EevO6g8cXkTygE3Aem2Bxw9OB2LJGSahuP8VTM7AT6PXPjUyO4xymr/gEIuyvYch/MRl1hcqDQ/
Gougreyr8gE7ZPIM8frACETF/Q3epY69MRM13sjOwWXYsqR94GfkrV/KJNj67DdvWTt6vwVFMu8R
FLnLEbva4tcGDdxRJ0XsC11a0Qh3m2JSJAw4mGFtizLzoHG3zT6D5LMNxmC8nbUbUaQKxGhTq81+
fSyHsnK6Wwiatz9zvuW3BEzC+dhi14Gt1MAYps/d+mEsZew9FFgWwgQh3ncDSkdZUM3OLzkD9fgQ
ehU89MmkFoQtkX+KOWQZochzleN8osYcP+2M2JxLTxmgxXfYz1ZIHxgzTFW9W4gmwDMrfGEGUD8s
0YzCuYyTA9kx6uz2rnvXVglOqGHbGiiW3fEa973hRooWJLtK5b1wh/4pmctrTJhummCRuza0YKv3
df8r43bziqDq7loQrX7VxcEzhdp88PtuN/mdc8kmVZAfMOU59iWyRCELxkEUQBoui9rMpIBk27qo
8FgsLW95GG38SGVeFihLQgulL6FD0MZh3YHbw7/Lx84of1WalmeEEPQwnOrg6jWpO/4SDM1TM6oK
Il/3TusrDTa3UyS9K7hi/kMN/69ZmYCYkMIKtCvzdZjD5lYyUobRz1o45XMa8Zwzle8Dki/8B8Q8
gOZpyb91M1YnVXRfNz2hHICunVFs3Wb+siRODXbfBbF/H0MKuOf0O2FOXBrz8btO/nfbnf/Ch/y+
ZsDW/89/a6rCd8AUczyE+zYe+ljyC8fxPpCT43CGHBpT1/pd55xmm07UTRPraVF+/xZ24i+jyphO
fvhATAQC14KobULZcrWG6jvuBPolhX6+r4kp68LzkFC6YxsF/88Y4OVZ9fgrpj2OcxdPwYgtWOfZ
kWKMYCTlbeZm5NuuCY1eWzndp7KbxF2JSWRz3VlQmyZmWgwfagpAZ6kiyjYya97M2LRDGnpQqEfL
M8ilgETWHVOm5C8YAruvtTvNwyMKEbc/LIMQ2BJXRO043wC9MI2NAknDFhO7Qa0f04vk7BhPpW83
L3Oh+jftUfYbASHVox3GVPRDy+6x9SyzeTHxJJeMq3BS0XunSYMljOiy4CbTM7OhcbgKGJoeFX+x
++TUDRErXSI8ue+JcXxZe+ESdfTdzx/6BzSShw5nxQGpAZBElv0xhw+rSyvC4LE+ukqHB7tpBnox
ioJ27ecfpFfPj6uLD8IKijKA8Afr4+pC14aLMjnKxyIhcRxwgnjsYU0V4d0jDSwN6K3jGqEZzsqE
i/67nx6Qbgj5Husl8tg+0nQacrR9U8mayWYDu3qeg13apor6kYzUWmJ2tPEGnybAmHWq8c8/XIg/
XHtgIi7Q5qj4L/3h2klRMKI66uojnH9+O3bK8F39vLWeqqynbXYExquUMYpYghjPgY2J8SONXxX7
xTF2pHhav9B/4M2/gDctAGWezb+GN+/qbkj+a/va1UX6wYvl/Uf/CXKyYXm8LmhNgCT1evoHyImr
iqVDTUzhwP1xvgc5QTIDDNGQkpj2O5L5/zgZ9t/4q4IVwuJ8N3f5N2hpvvmHrVUgckd86mq9i2mv
QpTvtlZf2wV0BWpEmhuWlgjzhHAjyJnzzpo6pHPD1Jg1ARp+gkUxForOiSFpiJHnwlBra83YAh4Y
Kpf5vnbruEXVWAtsu5sJIieFj92/4QsVnJG4OqdGY2G1WzgnWnU2XCQG7QtWxDZUDwFyOWdwoxhD
QIlADBucwySCpEbt8tKYC3swnv28FXMlgrOgY0VVovfyUIcq1FXseZuxhv91ZWGjBhU919v2e+xU
jtzw3moHmKyM5rA+ZBZK1nYfyIcVIStTIR86TC5PUa4TxuxG+oRB0T7V1zVJ7AGuk5xtfcAmXgAL
IBVNKgOy6pqjDgx7r/CbBnsZQy6jCR22CcuKScvjEH3SY55XX0dT1bUxHu0psT8vGgypbPZxCmfA
HMwQxV1stVx/g4jnOVuz6ts25XDww4yoDtSw/VvWabDoPX8dIf6LHeEHsJF2x1/j9Scar3bdVxXz
c5sx5gu4YtatLAbY96YdI9+PcJbbjsAn4Jqh5KodnfIX5JxMRWZy7WHhgluNs2nTpODBXCFOubNz
IzsHxGhtujnFzztKp5Ndh/mpwpyebmdF4LBb1Vii5HTdsa65w+8PlDOCjLY4BX+0Rv2EJzWCaKNm
6b96RH3K89xEJN1JIsXKHYV+nl6M0uISapXxWxpsw8Cv+gKc2y1GTp+ZvG28dsEn8LVQ+HXgzuHH
0JmH0sUsPi8TBJleTypVUS6QESCz/ZZEOAptzKkKn1UxP8BVdw+qSvDhJ5KGhBcmuRefHtfZYFZt
bBHdsOtii/aCibFetSULHZ77GB2wdOM3LQiAAMMT9Lx8E/AkBLTyPvEwPYdxMrEarI7qFMHRADoE
mcM+BY5gPyftHOyyiXsWn2GRZRVN2hzMn5vhjZGI1gsMjbhL5paX0A8lD7huSCH6HaXLMyQ81xVO
sOk2D5mJ7yeWKHYPvJbnuuFkPRKGY5+MDM8LXClsvne6jACoZR5JTP8x7ydxoGTFRGIk/A3HuBim
jIb9Jr1OFCTPl1E/osDGZbV0qXkCQWO+HVozvSKJO9z7DoG0aprCfeOI5oUCOnpel3Bq+NzfHHyx
1i+7dot4ibxJPgBNcktmCx7nGrRZLhbMzQRR9GEdWDBZ5cYNBHjZ26YIWDCjb9KMVR5/vL4SUFTS
K0zXuHk4/fOwTTYORn/tezBl6zYUg7R64smZ6+jZyEz0GA3dL4yeNkaShsyLgI6a2MjFAuMqEnee
NtibcTkmcXJpL3mgran4W9CCWWCGzUsOLZ/7E2mwfLIGrpowPWpFy7QJjq9DsJsiPC+tPpiHNSWb
ioyCrzCCDt9rv0/s+2wNLDQwfmQ/jZdwZ5K1efTcziRDM6N6bqWBliiBDSzrnOu1Jcr0w9KrMUFJ
gP064CTeOBvo6fKhtDCdeVC9xBhLQ8opSqErG+OZhzxkew6qnAlHKQp+zwp45zl0hWyorSfTjMTT
4DYjd5Aq86Fhoaf4U+btSw5qcgzRD1xFA6W8b7PmPQbC0SFIsm557EnndI5yZIu08QQ8yzxnRRkh
/Pxdgf3bU2TioXsd1z7xSTb9UnKNPhoXZRNMeXQspgXTTHxokepE15T86D1CGNYUxB4WOJmTPNau
p+IzyTnH/bpiqNCOxN9lrppxEcJDEXGxWbNeRE/Jvqa8zzD+aOl1tZvqSUxZCr5PhptjtJ9CvXKw
Ya/VNeovfr0VR/0b+C7J1YnL6tZzC8ac4TPG9CK7cTB0OeI5xExoXfOOhf/I1hy4ZmzY9foffU/c
jelEPifUQK5zBdYnJh0DVl0uEwMz7dnfuh4FAnwovR5DPRVAAhk+01vzIN+3tKwXablr/Jml5EZB
N54yLBDx8ZmcucN9wRD3jsfbVRR5mME94vbSMx7WN66cAud5BiIVW9m6XXJYd1bi6GkE5iRonwUK
lOp5jmOVf3HxT0gxVNS7lJjm9MrRo51QB9hnY1teRDJaDAKrtyqR4alrGn0YtEj6CBKI2YHDYiGP
eXHZyBBn8wYHUOzERiZJJZJPlkrUke3HLuediEdKCCrzCvqPVy/hTVn14KaWH0mQqD4Ni8uSobs3
U9iAW7z842eOUiJFB7hY14So6TZplOy1vJP4D7PF1MTPWvgiIIXx3uqqfK5j0V3DVx/NeaOwWKEO
sbsniyFqHeqDiLSb4gl4uiEUZQzu0c6bEe8uM9iuhS7VCjHcuXpCix1vTAAYU9vUbxngMov91g7W
3rDqFhI1U95u8Lemn/EObMb3Lnqgoe6TsSEzJ+zK6N7UHXcYDl8qbBkYIjE5hJx53zjTJqNVj9am
HRkmKjnwwBKtPjZiJbsqhmsoouB+2TD6d43ZQKH0rIV4ox422cZrnWzbaNWhWAWIqdYiGk4O3rYK
FIlaPZhas+iS8UaGhz8rDD6qBj9v5WH9fwypbrptjK0zuKCfhDeD7SyfAjn4130WcsylEuuMVThZ
IqF0tJbS0KrKVOsrfa20LIRDUZIEmJkFGUJMs5GEX+f+eEN6AtYBNg3ypjdc+Vo4dfYZwPYzcZFt
cWZm6Fww0qwYavQzAzH0BYcAgP63XqEMTbRGtJ9Doi60brQlv2YXQIQjmyYLMWYAtlISpWm5ik4d
B5EaUoXsNuiSTN1yv7w3dL7VYRmxGFFFau7jdP4chuTS5SniNj+avzFK1/2p/wvKKwXMqKqdILni
YOeMKqzB7S494D3lT+Xt0SfJXzOEtAZhckDefX8bpMlyKRflbmt/LA81gRBXUTgxcw1TZx+3/VMb
joxHulW225dtfUvcJ1sUCRFbdwaoj6kbrseyE9cWE/yjG9b9KUdreq5t4vW4aRWIA3phImpq7LDb
YG+QqrLJ2LEI9irze7xfdj5Vp7Hk4hOHgKLkwxudxFfvVGiNMpK9rV3Z1dGC8HKFKQE1qyLfS8ZE
Ybk5D4y4MOOlxwZilzVdiFWaHoAR4jVUlfmQw9s91wCFny1pGWe1SqmNVVYNGub9Mqxi6wjS//Ug
q5aEgqH+mlG+61ExwjvWt5U/WVq37c+2cWd6aBg5ef1dHjiH0Sd4I6vzEkcy33818vKrNDQFUxB0
A/Ov64GiWTbA/DMGYVpDbmo1uat15Wz+8W5xCw6iOEF1XrlvDVrMvTWIeSu0Np3dSpxU1tmvUWei
bkRKIr86NT7GOKpSCWqNu9Jq96FF9x617Cjs/F25T2sBYzK1/KOptfLkTqldr/XzLjPe+ZyMho+b
oT1m4chGgrtKuxtc84GwnwJFrVt0ilqcEITsIY0E7hoiK7XJ4dJP8Rubf3xgfNDulkA0GP1NRJ/E
SQSJqcbb5mrwEoONqUu9Y5CP87OR90gTlRdZHrRWkew6HCfAjds985D6Nu15L1J7mJ8JailOC3oz
5vUqP6C4X+B+mvzfzMeBConM5zmWAUucEGDHuE5dXfixkZZp+CtZmPE5bss7Bkj9F52TdlN2wa2X
M/vh8IoeS8beX8MZNfeGFKAI0522VSQoec1onsocTvG10YrFIl/NzkIceuyxnTHhMKiciAWxUaIM
4Uw1qwkF0k3r4CVqCzb1KMvmRrF9KzOMINJ3C+YEjNYXd2sVxBJu4t4wZ4j7rjnaL1jjcerqMEKP
6KLARlozR25505odf44JMlQG0y0Zu0+dFXZ7d6QGxTKQeq2aewoRb3I4m/R8Wl2bYpFM8GBjUIsW
21JLguHLUZ991/H/CQz6B6BKQN7HqYEG2sJGwvoAg47M6bEeTLNjVGPfvCtruPxfFmcZ+6+OWuCR
OGVINVJXbgF9mzy1v8JFtaX6j1CZRsgEJvhEedt8iw8MpTnxRL1YQ3x0Jfbdm6jqY9gvoYgsbT6d
xBSbUXMF2SBhJNdESwVZr4/u4moQT4E5iju8rqkq/+3bAmHLdk3KdqLUff2lv0MUKnuMsCd34mNl
UPq1ktN/L1OyEKnIomILF5/KZyyJrd4ZU/xX+J124vp4T/h4T/+XEhzl34ePV34+VhOiLlcVtEKZ
aFXDidMGZcYDSRSq5sWeA/spR498Err8rhzsAW4mp22sT46nIPMiCR3i5DjoDrpp4WD+1kcYTc8V
pj9/cbv+5CFqFxJX432mie3Vh/s14axs2EZQkP42IQAJlRx70jPzhqLJxUdgCwcSu0vZt69I8tRD
O4BVYM1hPaWAoA8lKrafP8A/EN+gsFIDORDfHJ9U2/Ubf/cEDbc1lpG6AQwUccvGM4gMH4Cknnsg
HqKdSG8HUrCs/s0Bxjw1E/1FNdfwV0THkbzt+0b3YNzZn38x+yMjT38xDyNizwug6GtJ5g9Ly5/M
piu7Njk2XkyFGkP2LsYNLuadL8kNtfvqEQ/awDmpmrJ1J+HF5teTY00PozOFPWP0OXzGPJBu2Vnr
YjHQxq7DgdhZKN/TGMZJEdW6htdYTxWavNkGER6Upn4nCWgBGHx7b0rTcpYPIyQjNiHVSGZ/muqB
wkbe6zruNa1y1hajtzzfMJymA/r57bD+oKfSFi++4xETAIQYfoTkE2GATE++cWUn+Cxg67sQRh6M
utWpJN+ejT88KyuYjMfKWjRJsEz4Wiodl0cJB6h6jG1Bd+IujJAgyvGv3Cz+F1qWigl5paW0LQ0z
z2TxYGc4j3F6rPGWKLf4W03xPp7gBi2q5NNdi0kjZmFqYoXQELytF/sfJPqvkGhOF7awf41Ef0rS
Hznu7z/wO/68pnJow290f8j7Xe3F/U/8GYcjwc6jjYveJdL/kEWLv4EIW2yiJH3wD+0g/k9NoLYq
ZMkxmuHHcSb6N/Bn8RF+hnUqUB7iQmSjUAMF//GNhiwVT0nlMoUnAxIf+WzJH5Kiia5dx5m2GMUi
QUF/d2g6eh4IKdF1gOjjJexN+dmtAIYdL+u/YLvTf4klvPHv7uT/4YTn21kml88XZCLgfdwIQ+RG
kZhD55RNTv3qJg4ug1h76Dxe9sUWOexV2JiE7DQ1msGffzbn94eTLND+6LzY2KX7gbfOB74/SNHc
Ao2PaXuK4uhr2UbgD/OYhrd5iCpl5zX4AzFKwjPBVp5/I50w/UxEbfpNLtXy5o89rVSzKPs6xqBo
n3tjQYJpN+b7rq29i58EWPhJSvVTNJfDWTR2c3DMhoBIwg1RY5c4sztTX35KLGViECcmATef6hBi
J+5N47iUaoP1jNFu7AGLnQl7kRc8XokOBXLbsO1BBuydZc8IZXxAa1TRSTkVoNpgB/khbknR2oZR
QnOfOpo60hkMu/2nUS5dQdfYsu34XlPddQ4FhJHoirOr7emo2I63OUaBm4zOAZWBP0+kiUdkEjdJ
RQ4j8QhfqywosdvDFvvszlm083CI+kJ8CbLM1IRHhaVEIieccAPqcTtXB/hf3pUMke4ZjjX3GNBa
7YNu8y5mn5IhkyGpJtjN9KjnfLMjVhlO1zzifHiYbAllMeVVepARnGr8pFuvgKaRDE9irJM9fjTz
eAqDsCCnyaqGB4mQLdkKe8Z8OvVIngG2igICFwZg+I3rgf/snXjRAXodQEccp9ZMciBtCVAccYoN
iWRHd7IsY1OQ5riZXfern6lgn7hedZ9XnTwwwcELe8QtYOPoFPhNbEpxMDMyjLsB1ZoCtLsCBo3f
2sSaDrmZQv6Zph1vaniCUFE+LJaaELrWY3a9ZAFkXXfwXxN/aI5LaS77sGiGo0q7ejmQZhdjkJFZ
VO8AWHLYTm3FlHrIBAbKgbwOAxE925nuIuaELOTCd5O/O7M5fRK1kO4mreB7cdLpwL6ltTctNmMY
F+EzTl7stLj2xvMJ6d3x7j0ma0YGuWWji2NLhHz9kezbVELR9SuolREjkXibyagSmwDHy7cq42DG
QLPLIMLW8xtwKITTKU9KRF4NOhLzFo/7Ln2d0gKyXlhxBn7q+y66XsbFPuHinU1fPZnCclCuVb8u
hj2MBAWPsuOtaI3h1yoas2LXhUOLvQ8yx3Q/jF1l7OsoULeTEhVkBNMfxH7EyCx9VHat1BGGDpRw
I9Kk5brqynjXjUncfGMAgN6GNF4krgwNKnCcOTePyHYTjoKhOncJXPldC4j12teUX7rmYqlLHJPA
3fMHTPv1Zgg+h51DWn3KltG/s8a6JRnNCvm0Tl8bYSr4lUWLmMFg+kjXRk7/ZUi9DEvKdOLbyxir
gLZGFZzW8N8pgOuXecIKiaTvCaghmXmR90QJaV6YKcdfTFLqTKJeO9e8CyPw/m1jNfUroG6IFY5R
oNvTW3nIlRN8AOayh9zFPgqLY7qTqbU8FzBlSM/JZ3vBjF1G5MwtO04CoV7dcaTZvw4w/eEfeRyG
DusI4ydcX2qxzNPXKiYoFlY0TpOvoxpKlk63wMDqFu+u7QXfmB61Ng4ztufZBkdL0tQDq/jEDGiS
OknP6je9yCQwSUwfUNe8WCkW+586t8DQjvkiXMIABPYka3+wmCSRnHoujQ5QaeYbsHbxVT2BWwf4
C7X4gdJouNG4q/rO/wYeMCNfTvGP2RYxOam7GlWSuQHbCbpN0vrzS40n+l3iqbDcofitNxFcgRM8
K/xA577+pcfbBrG4d5pAu1wtup0vo1fAKjRIKJ6uAqBfZyOCtAQMrDHJdHBqOgjks7eJPcEnwlCn
Oidknj5ZwKweo6vR/dWdKo+ilew1fKPIc7BqXC4L4cqzA8/4BmPihMC1pdMUFYAI2QYNqTuyEzjw
FMMpBCLCnrSP0GdyzsC5t0O1I9gWWrhoS9/CnbvvsfREDQINevArdVXNtmL3m7ys27GPY2kRu85B
Rmz4PfldX/5TOP5fJJIcXc5PKQxfXvsEt8ahrr6XSP7+Y/+QSJIXA8/L9Tw3CG10V7Qgv5ePVGt/
09ooaAMWVd0/KkedImM5K0UMttBab/4jRQYLCkx2gIhwUead5dv9G5Xjj4WjAz+fHnCtWgVHMTjI
j4XjUi8IjvrRu5T4OCxbKILjBR6DlsDPbf/t57XYj0jP+mHUqZS9qOmpAj/yz2JX6mS2wbkkBuqF
dfquBqZAeTrQSq6srdj0nddwyrrj/8dHA8WZAd7jHk/ix+tMjVwQlCmcC9aafHTYaRxFzQyfYLAy
vgokjXBvdkynemwL0r+oQn9EU/SV++BbAkYSnCjEJR8+3rJTRPVkXl2K0mCOFBjQLPVIjFFfWuuP
k1qx8vNLtn5kQf3+oSwV0ANBj6Elu98XvlXDgRo3oXVxrYoZPGDTySo9ADUf19TnZoBO4qScFNDP
RthwyTAObx7yrqvC8LgPLXv5FRPjTB57o2MSuCzwxrwAD6Vt5E6muJlWukG66D4frAIkShYVc+ef
X8eP7fn7ZazaQRSOjMY+IlEBIBMKjMS6ILpirYzQXmQxgjIEPUQtBLL1jczd/r1R/pcZiOgfv8O/
fv/UkNfDD3gx+OePNw8tlJ9JtxOXjIr96R2D86vkNzOT7UVpaNR1YBe4fkhpuM7Rf37Vf3wxwYwC
O/BxdWTdfHxXOJwqwlukuKywUapfGEWtdA9U8FeURPEnCwWpNW+W5uyhnvywCUTKHyoTHPPipKF8
IKKZ4fA7kyiyIR7J3MEj3PSal9g0Ecq9j1sZ9Mj7DC/Wv3jcf3bhtumwW1JhQaT6sGotQkDC1oxM
gqpbXhIHskF9tobSnKhvQYJ+fpv/7CUBdNbvJf+hWf/QOYuGOaphT9ZlHTZXKgHfWcVnK22i7LT2
aIKGAYWIVb6OccspxCpHafSe2cVS3xiamBG3Lg1WblooB3NGzoJu7j5JsObYVSv9xg0qZo1hQuzF
4ecX8QGsXRerDzKBzTFHRciK/XGxZkUcjYEKxSXCh7c9LBCKj+u6YQQIq6QryVcKKD4rkknOZcDQ
Ok4XjTCqsD02xHrEmLc7bXG1zAtAnYjM/i3oTPnw8+/5J7ugFvrDRID6CtP6w9c0pDVOXuSIi7v4
bDvrbRYNGj+hCRVt0f3VytYn6A9vMegmq5oz1xSuCTHvwyeWAxYtZq76y9wwrEbh6b5GIWLfiBIa
KzDNNOpsD+4D1CWoFAQGJjhNYrj7mNIaNZDV1fBm1xMrXRMwTIOXILUdNk69JtZb1HNqwBpKk/Dc
Tz56QCCaM3ivc7J8LmhRaFB/fhu5go+XxZXwnG09LnF8OLY/Pu8lyEMfzDK+1DCCt2GjFtgavpF9
whtXDccKG5V5m/kTXnWWaxToxCawVwIcUFBuCn63uVWIqMjKsrDHKwf/ANJvDMfE60eB2ipW9gZ7
WfQxpr2g4jCx4/jcGGU87Ey/rumUY0UiJcJvlChgZrwZxDiR0ISkqNnkGVWrQ4zBZcSp9Sboy+xs
lUF9N2XI2Qih78hNbazC+CqYMtC7quJXM+/FjvCIDqIDQx9yJeWUvCm3Vt71oJJqlw6c39cQCkr6
WjtrNIIEA08mIZlMTk2cFZH3pHpMvm80z2NVZPPOjnz/MQzbxNy0WczwqLMYjG9KN+6WTQilpKPP
tIJfYAvCMarKfsgxdVtoSjBgIXnZYoaH5ABw6WzFI4OvZoquAbrCRzVPiLF9VIfdhZAN4ZB4MFQu
lp0WA9iSBrS5J12v6LY4libRLshAzONk5NjNWSN4ovDKrRSqtkygRVEawJ4SA1OklXnYk2uQbqsA
0gglIESqqWF4wCyaH1M+SSQ7cuKNbdBH6LIlEiNfh2zlEJIikYgAO5dqNP3mGnoB437PhoxhSOCD
Q6zqMsFLL5XByYnT5I4Y9uFX4CYPyaaVmGipaCdCu4zvOssB5AhTHAGhh88wub6CcqfXhEVIOqvA
+kUNdQ1DAHWzH1rRwcL16Rv+pO5XjHDdTes1yRsLRf49xudGK9/jameOPJ5tEg0Ed8aNuyuFP21Z
WCWsSgZvUjLMpcHaBPXw5sBMI8YpjZsnww3S/GaqAgSh11VVhOWTj22fidsV0+fa35U+hli4EitG
fKS+MPxgIowxL0ZMbrPNndQQuGArvHboConCa74aCdo9vm6eEdKNWLIMDgYY1VWxMKGqkbgwjjCm
+saMA4ohdnDntQ1mKIg9MnaStfFc/CyNniemIhh6pVJ06hMcU1S/WgCcKlblJgkEh6lDtoK9DYUP
5IpjNsZmYuGhohAztqbZBbuZjDD4qDHmA/Dk2LJTJ76MPvrr7aI85zVC9LmJU5N6ddDcwqyc3VcZ
LeHzOj/qEa2coOyx8TjsQz4T033ZJW0PmJMwiMDRkV+vWq1RR5RS31DWkSzjMXDKVVnf4J5oPbWm
Vtsz8kEaMkzsz2xnUQQyFgKqQPjhT+JFck14IUMFWDlbi6/l0YHLzekgKBVE5TAsIh1FZHe4drPF
IA0I9Og8PId+LR8s1+NQTw121HWPpIYLzpHLIbrqo6M66N9ISuRWrrL6vtdsx/Xbos5kLGS3gMc1
LFcLUC5V9zT8/GvOiLL7tLKg4hgu84iU5G6l9ys9v54IZSVJEt+DlXRmF5km8Focz4NsZkgOVI8E
tbivotTSeF5JPilPpv4trVkMxCj2b1OnYHqiwschIZ/c10BTvzAp7d+agtO2DeP2JctLql+Z9uph
LRSWvIViKrPCe10dcFcWZ9fyZfA3zt5QMqLuTX3bPmG2bt4ByxkwviIsgclKrM8sI54dqkGK97rl
4Ok1zVkPUM3MpAivwaL2rshhho4Fp7nKsbXYR3h1vXrEd0c4bUALPrW9ZjVP/AwE2HpmANUaHaOn
tcAZdamig/Te3psfoj05wiA3lbvCVQ4IspG3Ga6lHozbmTBiwq9dB/zSZkzJscMXbCzSAphmVnO2
b0oR/VIgGIIau75CInLhzU6y02UQJ8+w6+ZL4MwY4oQwtekgAoo7/m8YCw7gynHZ28iNsU8Ai+mV
UJq+qAmqHk/6jgBA/8Tl1Df2ZHgPqRoV3Iik4NsiRO6OTDDF3aCXp1sV4s6MM06mHK5xt88mylUH
8f5428yxkRxLGMdUaR6pPaBHC5pzNDt8GfA5QBon556tw1o5pf5TlgdtAREG3u47wXYV1SQl2OtG
NiXXv24CeWFDmUih2m8hX4dnT8FWbkPesMbTH1/OUC9WY4RiEM0LRmWYCGgREuV+e2Q0wVMFP4M2
xkHOfZhh7pLqAgk3gRsvVey9dsHA+2oSFL630gWGeOzyxnddzzdZV6KDqLi/Wem4sDHZMMTqheHE
bdzfh4CB8ymo9QPKWoetycIZ7AjFKnxOh4VY14F2tN8v3kBRZAUjNZCFUfyjMhFrEZEjnixMCspt
mNGGODIQTzOJWKj6LCVgu0dZCAcwDbUnRMOL3gpII+sVchJRI/ceO1BXd+nV2vAus9G8LJrbP8W0
qOTw5Lgx0tI+jS1/WOMeZe9XPvjC0KF4rxjXY1MtJiuqKQx4tMFqROE2TImtwMAHzyoBgUc6GX3X
umaSIaHVAgy0018n8biKXPNnm3Hgfa20BQwaa14rxjzRzse98DD2BaYKLu7Xb22a83IxdGN3TPoO
FD1hyRMdoGngSRp59n6e0Jiq1IVE7mIB6D7IbgZxRvbJtNroTPf1d9MNzd1fZ8qIzJ1T3tZGvSe2
ZC6uS7KUyn0xJlb7KEyLgMVCayi25HhBys3WvU9amXEFdZNNnlIEr849biv0K/iH1zeLvgHve5Fu
3KfMYl/QG2sXY8n4zjmPYk3NlkPTHaWfql86jqHLuj4da4yuMoCAK2yknPzWHwOWCOQWPCvcfLpO
YoWB+PuCKOcy+K3xpxz5azd1RyOrmPbrIAG0IzAW9KrwcC5m1m9F0J81x120FSx2V6MNea/BaXSw
otpgQMlOhIuVQXSSBQjxv+ydyXLcSLZtf+XZnaMMgKMdvAmAaBgkg8FGFKUJTKJE9H3jDnz9W6Ay
X2WqslK35lWDLDMpI6MB4H78nL3X7skLX4Ns+0I/nGG0wcuwR807AFOIOZyw3htnw+IrcMsZT3bq
NIhmSZrEBIxI7cEEpiP26N/VZcob/1mQb3SHqWi956TOTa1rBgODcRNRv6+AVgHpGUy5y489xu/Q
Dsh65Ka4cmsGsQGREJyIRSLOGlkUQAnP8b7TsIfv6mn7tPk0biLmbuF9k3ZBWb4g/gtajmrPvgKz
kdgJ3xuupsfdjRpai3LwyHhAqIXWx5leszqO01yndwam+eYKpYpx7vWZT2F7I++QZA13u24gg0N3
PlGEJFqBBGMLWKgJr+D7ur68WKhNHidPVXdQ82F4xaR04nk50ngnWaZnZcfEkr8lMKsDF0xGIByO
1MAwBQ+wYnuEec+OtGSShCZanj4VyuI8FznycTtruaCNLVd10KZc7PWaJn6QdDARafyTrNe2+a2A
1WyE7JrVFSd7ddyAG0uIi7m+jRvRvPmqpF5wNg+PRZG5DVHM0dspNYz6qdsW/1MeJzQifTgH52qy
Gk4wJWEGWmNuMhKXS9eVjLsfk9zk8vRVyz87Mm1XhpAoRugAysAD6HaEKs+61G2immor6boUzX+R
4Dx496Wgv+OZ2Q7KBSbJayl8HlU/7TB16D0fD7AGzSazoT6ARcInVe+bSUzAwacVgV7xvaHGZHfx
WyTg2x4O6iN+jr3Nu/N+MExwiLSnssw3BdLImtY4CvAK/TQcv5vjIdtsBrL1MSwpfC8GQt9v5rp4
kSM27Am3k9hv4YBq3zPwOE5Vwmq1Opn59K4Ae183fUJzL+smJNstXc0zUW71Zhvj+kKhiEIsbmlf
SWW1n979YM3IutfD1DmPmw0ki7XipDX23km2lXldG3Ygznbp0bTT7Ls1O/pwjdGBJ27c0mTsovNv
GH9tFUbXXE8b2KcC2G1dAcTW3SsObCSYDpxvmGlP/aEZh2lfWqbpcVZBy6MTlf3keRis+MasSvR5
+EncXGPbiGPcAYd3E4KDUfkppWMdvfOGiIDjeVg3Hf2PktnWqzeHkU5Al6zS90lRud7OWUZzzzun
T2k/qQ8qddab1FqyD1AaiogZn8/qzGlnhbFqTi5T8Uo3w8VqtUtPcrkKKadrbyd6oY4mLJ7XqRX2
N0Ss6/eSqvKtKdVAuS2xs1NXmddGO+g3BkUZeFhPvsBaczDbkHNC1E1X592OoV93soXKzqh8vCjJ
nexj1Y7Jo0ONr8KpQjdbDLZ+WDx7OfuijT+kmlu8Nt3Cf8muMUFQKdd+cllrjRMr/i8JEXTUoTXD
+XR+WHb/Kw36tTTIRzPyN9KgovxCL+HLH+c7dPO3F/023/Gtf2AmpV8JKoqa3/ZpyPw+33mnYzqO
yxajbwMW/uq3Ic87AnMTByJNMelc/S4Ngtpn2AD7HN5ke91/JA3CMfOnZhEtcyJYfTr6Bp+AUurn
7m4/FzQeHaM7sfGQ9meV+xEZ814gA763UXqQEOQTBhCMwBxAU/bOpH3A3JKDrHRMamHM2i2eiqry
s5ilnyzKJ0K2y2sv8bP8Mjp1/xkKrfvJXp36lBpJCbYoNyNfQ7RLwZxVJ5Oh5N4pfGKX57wGZNdp
+FHTtmGqP7XroVqMQyLXOUzW1Gz3FQ4n/9OcLcI7enq6rZ48ES+zVJN3WUzbRdMP8YUZKwhPAfey
DjH/eygPRi19mRhfVcemh3aybwlId24Qn6djstfKSrc2DHKWqqCSyKPluUwtx3P3FPdre4Zpy9dN
FXNmcD1LbsVHqmDRq11FULVWQZa2bLLiOzP24dsUE06Zs2euMQlMccnv2dFhqCZk3LHt6zKa5tk1
QiONDf1VAnmS665IMxvVDLpxG0V7nTdxEVZTv9LxcCZ8CORRmRpdrdG32FtSb+0sIyJR01rDwqFG
bkO6JmbqEvyUT82af8MwsQw2QaZVstjRnDSZxdZuzcnBLFTcn91q1K50itELCUExwXKaCORsgQQd
0poAIG0+JHZrPhYaEqlADPoazEYt7w2imPYOncUvbpsXO7hGgJWKJQXLjT+HBNviBuQNcK3Bqq6w
KE6Hop67MejqxgGvUk5XHkucO6XFvqoAl2CUTe5s06/DOS1V5JD2GFkjtXQO5gaumR/f99SVH+Na
G+kgxqUXrNrc3pW586FoquReYBi5yHR27wkknz+l0LEjUpviU9+m6p77ocHV1WRoH1R8Kc1mIcO8
1cxQThNiFrw4FI6Ze/b9In5OKZmO7A/anYasegwwl/j72e3FTQz48aDlWrZGhtsXy3PbeXZAY8P5
0DlG/TgsqjACeqkJ1pi8EyrEYuWqsKFneVX3Jt5pfyQvcKLzeSWRYB1kWSTPom3Etb+6nCCM1pZP
SNFJ9PDanujTqejLN+KKkDoReoHTCOdXTbRdw5mSGeoFxR4xetJ+yjvS0fIJDo4llHtjYJ9NUEKs
ZQ1+e5rv8CmzKSmYC8yVJ0jrC9d6Kof+Hk1W/dwPqj7Msdt+lWb60ej6OaSV5J240lDMWhJQlqH1
blcc2PcQKtJTDZPqKYF0/jLhuKs2WrT5mtO8vdbWGrFG1wn3JEvl7628/T77XXykCd9BV0L4XcRu
/ugX3vSiO3n5cUFC81HIMbNDu/OKjx3bWiTRWzCmGPsDem5z57ty3Getcy2b3AnB/5cHzCnLXe3X
9kmqwZfog3HtBrxWuzNArwerDUcXoZeeXeo4VyesWKiJmqQgX8ygh5PanqLNNmpDBAxj2TVyakMZ
A0vndxkD1y3TMNH0sLUHSViCX0dIJc1ny9XE3aj1H7K1f8xbzf0Gi6xAquJvKbpYAV3cF+2aPxGb
Yl1XOF1v9BEdDRpKjo9ZcuVbg3u7yL7j0ZiGx7X0ysju9ebVmYjtauXaXATIza/UoH0XGASZQAqU
LbVhYn1IUssOnQ5MdiArAilXOvC3DJenT6NNyHCD4Y6TIVlnhWHAjlT9iVN68mUQFGylpEAe5u6G
45zc2Y5UUTpP4sVEu3UUmotXRjHeuDEVBYlVOCj0xtHUeOKsVD9DmtT2PfoZXDG619yDoKMcbEeD
491mKJyHjPIYmze9BnofDIZNOmgPjdwkz0UiBbzA2PtayIrKe8o2w+d7myyO0+WBXDK8UviQvkyQ
AGAnwoxHybI1t9/nMIlRx5jtvXSg42BhjfM53cHPG84uZqwlSCbBOU9gH8KTlV6RD4F/ql1gGHCg
a84gskDxS7sJR129dux5D4Z0tpibGEIrGcZhkscDKQ8tsDuaiDfauOULeC3Js01vvzWa9Y2MN/OG
hvQA+KlDlln6+a7jGMFDrhW3Es7ULbGXxU2qN4h98vU11c0Op/M27gCV2uj9I/m5eugZfRrWoLWw
JDnpPkM8TF999e87o292DNdTEVqDHI70oc5lMSd7a8riqK97Ay6zbR1y7Dx7nvfXfK29h84knSZF
CvSUuFDnjbRvT5Je467vY7u8tRtofPZQwySr9eSoSUUul1M548HCJ3nPnVtFtc7xkEl5/61TGIYC
k/jEOyLxvOeEgdyJT7hEpmzhP9gtesCysKtLFWv2vjTpIBr1CPsRrXC0DHp2gxjADTi/N4dxUlNk
AfT7ZPZ9GpVeA7fMLT6Pg/E17+D3rGyPN7OsEjKUB5nSgOuI/RqaIkJDT/Et1PBmkAe+m4xlesx1
x969O3ebBG2rhUc2orsUP2azMWzYyvEgfVJIlyHr7+YkF8YuX31giBbjJfosqXYlMVZmFh64Wn7t
dav8DK1x2ifA9b9Vnmvs6BtxXT3vc+qV3/siG64EyjMMqkURYQJ22bpdP1hs2znO2ahf6TR8I2bh
5h7PunGztlr+6ueezdqZagfaFxqJB3F5n9P4xqWYZ3sSorqriYJkN8EnOxLnOuxdReVFfpp9KMx0
vs6qBuBCqTDdjYamRTrevZBEqHkn3KF+HW3JycjCgDslRjgtqXOUsAjDzL5dLdkea4s0UR1hx74x
7NdOb++nyaN0IEwdPeB6YInWgkUwXiPzPkhTJ9tDfqXCKHWHAXVzdtv+3tWHgz90THyrKdCrgvZC
Wj942kj8BllOezK2vICcBDOgR4BPn7jugZzHfWyVt6LStAd/UPJQOpN/tJYcq6Go7klRuGDNS/dM
60HFgpUNnXK59+eJaEO6aAdgsU00rgScW0lDey2djEM9w0pLNFfcaSPeWNZ292m0zOy45jG2YNv4
3sUOOR1LXtEXmqoAoIXNRlak7Adiupem4b9m1YLjT+P2awbt6BARhm5i9tiM15TsP4aaut9OVwru
1ZHAcvIls9U7VeNyX2b2Zyt2P7wfEP57lvrlWcp2OH/8zVmq/0798ueT1PtL/qCUw4PDKMxkvr3J
4v55kkIpZzvinZzlo9l0kOz8Lpdz/oGxm4kt2jJXRxj3z9OUhQcDEavrYmSDhI6a5j+Ry2HO+PNp
SrctxGMc9GydHhq0kJ8UBcUwrYWc/AzpCxoCH5KwrrqgZ7p858etZd1bTkevsin1ut8TkYqZhII7
c8Iinhupzp3YQspgUcH+HrNiFA+sRFuSmY2/qNBDB0IDzd26OKJu1eVlpHf3rdJbSV+LxSGDnW6k
9BFNAICYr5vUhOd6aHyLuJa0y09VXhtvIuFYF/B4e1+1jbesHC85uSg8GAAl+JdGt3yw6agfSGtd
I+GX+h0cClTftXCmiQNOzwqzli0hRauwtA+urn31SL2LKlyxPHU+EOF0zq4ycgxAWFjZlctD9llu
YmTMDz6T9tpJH3rXK1I6L2q5zNMa+1FryqrfiZZvTH9opfM3dGUb+Toc0I4zYjJngGUT6XzN5Dx+
GGYnzc82/NwIYJF7l7GiwyvIVAqKgdlKOLppSlizr3woxzrYkEfXHsc64kosL/HCcqBRs01wg+Pk
0bWouYKhWThzLXz8KyCo6fUqFa5nrAn2wbGUfpUQebzzyXGoQx1jsrF3sRxjochE+3HpqS6TpMup
KNy5OmlDDdOJ2XQ7hVW8endeId0pEKXFLZGvGVJdV6XDGuWId/vIKd3lE1aLzrnwTUw9NJHQq8gv
UxVl2HcRgVMSVVqevrl9CaY0yYrjkFnTXibCiewtAwcfhHvfrXg5ghrbbmQygycOtOpPS2PRuqw6
416zfbmr58o5xZa7aEHf2863rc8YKVoQZ7oEK5OMH0KAZNlUAV2ttTfWu1ZA/yEcMAtLIiPwYTZ7
3m5zaLfQx9O6vVjFRt5e6wzRgy4QodScU8HVQncYILXGBazTANW85yEzMCxh0X7l17ufhoRrtRqz
+1i1dQaSB0VC+1z2zE4CZm5beOOm5ejfdR1CqS0kxyQTnP0oBlfotEn6rercpcVj58KFLL2l0m5m
9AHDxgmkBNS87GbeJCdOXMsv5g8xyqZLWdq6Wq7Uu2hlaMy6DxDF6OkReLPZgHmwSnJ9DYrRUL7r
YPS+cvd1kmWXTKH1o/iaU/TxfVzxZBObvpGtloxZZt5MzAXosc4365pNXWRqlggbNF4iaudqZt95
b93l7208572l17OJubdqrWg/bN2/HhpElCbwernjLIJwc5fivNTc7Kyh75nJJ9x6ijR66ApWW6vR
3JqOo6+65GTpw8OqoLTfY7J51d47mMN7N9Oz88U+j40YcJZ0jIj2yUSMvEI1YQXe1iZdqc6agxW3
fX3gD+n/koYyjkdWouXR6nzVXP02rif/yjlAWGZ2+M5EEk3bv0nN+mBvmgOR2QNjjMIkIloWqUEi
U7wgEWk11O3Io27XODfvLaytnFQtRsu7PGE1sye9Doqlyw+rEt4p17yliDypQW1UxoZAx4e6RrxT
cfC8eNiVRsJAI+NaNYxZACmb0KvvtXbR572Y0jIibdi8bhyGUcKjo7zTso1kZKWoRNvVytAylSbX
ubCS/GvfufmXXB+1Dwyy50/UtnOPxcqyeNYsNUeEygvgP5xOr/okgW0FzmDYOZwj+mv+BfDPhrYx
XnD/EUIcOB4+7JMFyIMwFTQodqsH+VLiMVKcAEJzcHRmOU6fbFHS7XzUun5LcBgrmYwMVRh0ULy3
kwcZNS6fDOZNz7C2PmK0dsbgB1DJh7F9dFCg3Ds2RqpkBJUxmml35fo4qQBPQV0pNTtOwkZhqK3j
wTqXFYo7UOhuZdwCZW9uoR44+cHrGvHSjeolUYqg9pHMdiMyMpou4Tzr4xBMc45Hl0DRTb9mDA9V
3pD7jnhAJfeGmuMeholVLutyrIQ7upBlON0l8QlmifTORCgYPxSO/62nflVPuQQq/V099ZA2377/
n6uh/FJ/+1NV9eOFv1VVrvEP6MJQEnGoAij0/xDjy195BF3qVFxYAVwKp99rKvMfvIKG9WYStzYN
9P/vUFNTITR9pyZupdZ/YD9Agf/nemoDoXrIfQWfgc8lfrbtd30y9ZXvN0eN6oZnJm1oG3HWgpfD
vCYz7RdZzfNtqbXQUqb2pWQyQ0MTK1YzlTRPCf+OWpqQnDKq+lJO+jP5vgmdgbLL9w23Y7TSsr7q
YaaE1qK5exzYTAiJQWiJGwtMZVxyJfsvTCNviXC9FZoE3YWHdoQagFMU+2M582DS4n6b9Ck7V/yO
Yee2dQAjv2Oc7K0QOzAWkmF73fj6xTEGEfi9/LI9h0zM+t1iEczbj9nbUOZFVLHS76DSnF2hDpLR
EAy7+s0v6ltpzA+xslOSIac9rK/baVkvVr6gQePfohEBLyr7srRjEzXd+mpzVitn47VxnZduGUip
gAvRV6n4GHfWMes9aBk6RvwGRwNaNo8ZnnghHP2LCwdkzzDpQe+L2+0XGKtpaweVb3m7kdpIr9kj
JKVrWxFtOyUuZyg5PyVCPmyjhNAzCY/vS/+V3d4/kBh+hJF1XUwmdcEmRNLkwA+j61inkAtuZCxV
qCeHJpBsrZdUFCc8ZkwhcwLq7LObCsoexxp2Fl9IWtlbMy4Xiw1wv4hx3/ktnitrC5HEUKswiwW1
SW/PbPihzLSPg9juxwAHcgr22x/DaVPtjW22MCTffsu0+kJ3QZK9BRtolM0Sbu/VWvwLWrde5KBf
RlMe0ABdGx58O23W0cc1Woi38U3gL0Bjld0Whbo2uThHr6G8zTO+IVDyZ+QZnORHp4wyX2iM83ij
Gfp0lJKYeIOa4URr+Lm3GLbDSnuqdDtSSy0RnfQjxJ3sSw1LYVea6tVr1uvZTAhHSfvsXHTuS6b0
r14n7nyZQQKDs72Y43G1kWSQWP20dvYRiOXIjSqOScU10nSvDItxHgNcxdfIZNKdlFxPDCni5Lvc
CWhbadGblQiYXT7XifHq05QFNdkz/knKE72vp66fkHCUbxXK0VB3GMADNX8S6EoDfDotHaEG8J+j
YT0zMjpo2+9u1A6ddeulYe65hzxB6Kjl0gXgdXxPRiqkw0vhvGRuv3A653bUDJJJaTx+zlFhhS7p
IxGNnvleoFiLSpXEdOBogy6YaY/UfPOpgxR9NVSOd6VmTbsr0qXcdWtb3VG6Lns9JXyZ888Qmlop
Xkdj+LzMvXNjePA/uGuaLWWpZyKQRz4ZoZFbrPJL7DY9nQCUyM4ht7r6GR74c6WYhESrNSB8regQ
kjhyRif1mU70HBaq3DE3WMJVZFE7LuCsLZUaUe84NAQzaIMnhKuExLrdGRXcpW6sZked9Nxo9OiG
yaa9NSHcrJf+ta5NNEQU+7vS6QLPJVu2XX1nX9HkoKxv4osx2mPAzGdDmJuvjdG08FcqSveZY6Iy
jT35L1y3hUeAs1RM3rhBiDZCpTtLd6eD2hQeZBy9uJpznsxOXsVz/0bOybXlFKc/bDp/4fD/6VS8
SexNxFjwd98nlj8TRbLcsSZisBk9cIgNxNSNW0l+zuyO4s9wfuGmYuf5g6p/izljnsmGJkBoW4bn
/HQG9y3iSZyFeL6ERz2qjeJkAuMPHBqJv3inPwvt399powcwfsCOtxnX+CR/QLhI11UiJ8XzaI7F
F8y4KItZjnNDLqHA5kprFDDTj1rnf+k8+u09SXam1UHEM///5/dMRE3WwhDXx2W00509zE+N4sHW
hHWUGmKo7fuCcL3uB1a3v7+M/0KG2awSwgdbs6F0jB/Ggz98XxglEly+Vx+HqhdRTpP9skAE2JaL
a2rA4qj76lUOCqe7nOdTPg88tz5B0cTrvKac3pJ6vZ4SNDd4do++j/Ekn/qd6clrSYxowMx7U2Nz
rzb5LbEbECLnB5IEntEeQz1RBKbRGwhV0/gHm1yRTwmd2BDp3RL9/Tf9i1tIoMjAUeYYum3+3MYx
ywxVpmnVx9Qc9lajX0izuBAf3f3iF90QHz/fq7yR2EorWB/2z9N3Xxo0TrztXvWRDpOodlloy+4Q
cHIU4MQSwbW5HROjuieU4oK4o7pPNxqytSZv3cy6vJUqJL1uWnZ1nWigDnw5PWm+cxb9fEg9lnu7
zYDkJynRCMqkqrfN5VAlZgsvasmuJ70fHupCPauebX8yM+s0Zl61k3jsr9HmvcWZTQYK2tWgV15z
UFr+FjfrM8FH+3Uc2LxbcQT4dIRVmYWIs965zteFC+3GnNaLu4AawL9Mgoqnfe5tUmldAut+8UP+
xQqDUsLzXUMnfZ3O25+fipXmbmcBkj2uaGC2ckKxsjG5Jm5LiuPf3xxU2P9yzWydfcrzXNf/F09Y
by4kE1lLDQFwfrCG7FSRYf2Lt/iLlQXKKRbf7Z+++bOFJ0sJiUIPTcSoP7dkgysCo+P1dVvps1Us
hxG4QGFaR18zzzL20x0xvSfG1R+HPP/qIXoIzGruA6/MxXHO2cRTn9UJL9ct2chvqyPFzo3pH5XC
QaFok4s1AYq+KTNnN3vtB2/kj53BIwRwyVDoAYcNDEOMaOm6dm/2ZhoIvzMPkyKzUDezN5vZK6iW
4nZWxamwaVZgrqdANSTVr9GGdU1TjsPjQ1Ob6c4S6y9MT9ZfPLFcC+hMOuswlmjzzzdAbbajapaq
PholB4UZdXiYjRMVPFzEWwOKQoBUNI/KxTtXtkNQ99DrtJuqO5ojzx5tKQZvNa20eJWceI0mgv73
Qn6KiICyM7CenXMMmDacYvucAgtmYMtK1MLGimCCPCPJfV0HPcjc7BEgFlVVxxfuNXUoUv15oRAL
2jhtD6KUwGzkQ2I7G2aE+9NqWfgGZ5a0V6w8quLSP5j2+uy3/fwjRvXfbh1/8ZCwZ2z/wx/O6e2n
30gmnUvc01wfJSBDShxoXpKPY+G3itvkF1fE+Mk3+r5TeezCLGvA3r1/eSY7SyzCtKb62JOhjpR+
aCLkj6eYnco3uD4rKIQAQSOaEpNlKs+pAJMSbCIF4NQQQ9TUfstwde7ouK6Md7ahfL14X4fCuGF8
c4fPB4abT7Wv6kZEoh1e0do/qHK5rtxtM+Y2S0TxJZZblUrmer7qt91UR7lqzJBydUf+jrcfuaTv
x0v6piJCgWPiLilONHd4RStn9JLTGJTrmF6pzVyzHYLwIjUR2VHNqZ7kUzZykPSKhFjujqOevcqn
fkyAblo+YPIZEoRxgQF9EoJqzaCfh652QUIyRVrFn8TzdkO207w3LAILt8doUPa5ceWTQyMnKG0E
0J7TIvruqJYISr9VjLAjBnXDrtfsly7HxUTyZHfj2+q1H8dIAqakEZrdkouCHF9RioPfe8GrAiLc
AmbU2EeyA07aDHem6rYRBQ/wOJYnDsWHKmZnIX6PG5Onw5HjLayKz+kg61Nh2Az650iY/RJuByNU
LNlBdszsPSp7Is9fzD771X7s/MXjTa1jI4xixkPS1rZe/qHyKBeRd6ZlV8fBXV7rYX4A9XKmvuDH
s3mst/rr/ajdjL6xH30qvfdnvk7H/SIHicGPl3WViIqxznd+4Ufe3As3KscEYrXp1TtfTcuxNAZS
qLKCpLMEwExXl8kr9j//FrhrGq0J+yIjQ5wEm7FydcXZ1Fhj8nF5ngXllt6LNkRuMoUqGcmL9Kis
Ew6GrbpORcMFIfCBFun0NMKix24Ii9TjSIon4HaepgfLhrfelGTMADARUSfXa+x/eJHITK8MDfpb
s7zi3Wn3fTs+uJwOjkXm4GTi/FSO05PAUrxV86P7+/763w7bLzpseDMNaol/P7F8bKZ/E1Hy20t/
77F5cDkMnb6bg9n4vV32OyFO/IOZIQXFP6WevytAyW6Gv2jjIASQjnKRu/53FSjtN/Y6m0cCNaiJ
bfo/6bPZ/rb0c48ybL369n//x94ioHVbZwIKzoDz/s8nmSkz4VnlWXNUiBLlzk8JUmTTzvxDik9v
79Qs5MB5cu/eJ7wX9E1WZ2fpsAjOZep5US8mGPJxJj6iDVsuRM3Wj/PgxJ99y1CXdhUIE1wA58e2
33T9Pr/RNTY/Ns+iRlstFUOqCAEq+WXEd/nihjo/PRdGw3mxxNV+mtauRDPtZ9Bv+mWhyitonato
RTL6NlSbE8n1F2tfaIN1h79QXYo0tkKtoR+w0ztNnJg6gLtCbVvnkSZSk2RLNRDzg4f4Fmdc3LKc
EegwYdI7SQxfV6yaer1TZTeTFsWHiroqHr/zLliZequG3BZPWM4Q6nXE6rloGX7kTwDFcsjRpH4u
iI6T9GEAf7g7sSJLz7jgRxuT3sWpbZy9xprF31bHZgUuwGJ/bFfoyGHMJ/toITv7WEu9ePALHceB
ytI7OREg3QJ9uxuHfl6uVacSG4kNXZYgTl0PfHxVGjGToq6hvElb714VfC7MtvyQuRHHVcBULlYc
VJV7T95v+9lIPO8CRQG0Emu5bkSxT+4Ec0fZ7F2vIgcXhSEutvauMDr/YsO7QV1r+fZx4Pfbz9gM
b0onQyuSphveGeGJSucKeKVdN4+w1b17jXMEp5SUnQgx+7Ey2JPYY4gzgOh3he9WnLQSS7ya3Oau
6DtQmqtFDKrj5gZjEylxdRSTxd5s2sNx1aqR72yIPbGv3VfJ/vWpB330sdWJAQx9Wl/ORjsavhla
5e2IGIJX4+Hav1cMCYOFXfmRPSq5V2KFyeAr9J2hPYvPNPAGsJqMSQB4p5r84gFqD7Ge45xqhZvs
p0VnpqbyOjtiVR/Xq2laOExl8aThDNRw1UuYbgQWQIqGDS78fLxK7cLGnCvb6QHom408TCj/0nqa
IQKDztCH2lis2/QHp5nZMPIr7wfB2XnHOSfqne2s/UZ6fsc+L+8I6A7SFpy/DQydthskujA2fB/O
GdwrO8/1vH2ChQseXEwnazyNTgtuuuywrX802wHoNDJzG53xRqd240TDt97TIiviW9xO6JDmcfiY
grUGh5DclFQU/ivRWRv32vxBwcaX7daRu9GxbQHbLlsBaOsbOzveKNr6xtMehV5edWsicRCaWaT5
aXMLurDbDexhWMrQDJfbOQ2wHZa6gnvo2XHixDnyeGtPpBLHKJZ65NATuNMWOCLc72wjgDsbC5wa
bQALXvMZiGrL8N3NkzlFy6jUtebp+VUz0VNd/PqhWSFvoMCEMmkMKPsadZIY53auykpaywyfMWQc
6MZp3+yVlaaM+7CLSer2jPywZKYR0Fl3z0h8Hwm1SSI3kRt7z342+h7k2IQwYoM53ElPfzCEMBkJ
cBTWBuqGxOq20Bf0ix5I3T0A6XDI7fpar9vhe764Z301409dX5BdK7vysXYobvO5GdBUW5AFy2G+
kHZKouWG0pFZuhwsZz1nnbccSksfwzQdyv1ioD1WGq8y6AeEWd83LaD49RPmNVqlpXu3tv0tidVx
2CIzCwtikQ5djA4ldzT9FrWgvHMGlNWMj7+CFusODPG9XRYv8R4cb45k0R5CEvy649pQzJTzrJ1y
Mp2ulxKr1+Qmnze6W5QYnHwKlzgA058aCpOm/yjzTh51ABEf6PeM3BhSOyS9ept6B58wmQO7sX93
YpvxZ1HYWhW8B+yByavyQOOUcTXh4yuOorLs65rYpb3vIzAPWhTth3bC9e/F9BuUprn3U5v6hwwr
OgklGPZH20LCNjure16Grt6inbe0W6/LRkRqXfzsdzaPrF3FO/be9EwiVve1bjCuB6vKipcWmj58
Nw7TcWZ6eygQ/qFZ5/ZTK2P9I/JCbTfOZHQ1sl7P6PPxR3f4yypRefeCv7gdHKXdcZR+dvG566Hh
E2ORDODyeuyPKkAeWRgnW+XJjV9UHsmztd2R25FNbliYVI2QEtCbWxLFqT0ShTFj4zgLRLMBQ2WF
VgG5xMFFd3BwWxe7Vp9ASWyRVHa4MZ7HVh+QzQ91F2UTGmJd9A8OEav3NPv1s8iLOvLGjQ5QchtY
cq8rcwjVNrQxCR4I5sHSmNe7+XfBFO37VPX04YhcIWdmjKXNPuiQkkSbRIT50tnRNnz+0KTT/JAi
7/6mvCnZERrr3XSx+Vnzp7cMWNqLY4IyhZOnh4Nlf8DVrZHtMBShKYoZaTb8hHXp4g9Jbx1osH4m
wf3VMzv7sDYWoIgYKwjKkpdlXvxoLBszct3+S1eVRTALHWe4gr5qmO33JHZncCNaE5lw9Y+zyUgu
NNeFEGwnNi4lPP5dMcjivjacM4bG+oYW37SrRhMVqInaaAxl2st2NxjVek6WMcbBPnyb8vSJMQSl
FPUF3RiD4cVMQgGwn4jpIppff1tcCxvAQio6Lxw51ZG4rYldWsfZF7MonjTTYX4mO/1zarrQnjPP
/d4b/cM0G28xpw+vzwhp0NxPGNV1pKf4ElWhuyd/IRm11SdsHKL7hFqr3a/+9P/YO5MlS7Fr2/6K
7PYJ29TQuB3glF7X4dHBPCpq2Gxqvv4NPJRSRKaUurLXzZ5MmZ6ngsXaa8055nnCbUztlHKHPxeZ
RDKax3xeKuBE8mQvyDRzR3/KpqW4LLnmEYM6+l5XHaOGvIfoKvIDqeDy3PTzg7Wm3V5fId2Uox0O
ab5+7ek/w94cmgfG9mOYIfUsgrgyF+Yp9YiQHJcnCcPVfh4agpU170ucGB9JVYlfRWubNyjCSAjw
bBTOPdeV/aUyKh152MCiLc3khSRA+WJojW9uNYX0BV+ZerYpDplSkv7WTUdPxnnQWYQzZy1Sm9Fz
0gMdi3uva0sSQVskn5vu8cao3fhWxc1Z8aM3pTpk6NbTpSOF2pVcomzw0BHNBlbvXL82Zf40F9Jh
q5oOBzmRLIs7pianNx0acna1wB3JLsGCElg80i+1tnMiQrqf+zw7bM1mq9c3UCqT0Jp8TnnNd9RG
RxZoeHM0cRNP3Q0YpaBM+y5UnRvksvrEXrQG2zs/Tt1wK/UeI0F9RbcGbclZmbT18Rwu8F/oAYeN
IsVtjqkoBRmLjoZVFeCkS7C73qVTtXWYIqwyFtcGyEksyq2h6uLHGOevg99/OvhxfGMI8e8Pfo/f
5rfuZ02F+eMvfvP8mR9sscVH6jDikJdyQPun58/54JgGcckes13P20Ssv534nA8WEgzDJdWB5RU7
pX+c+Az7A3EPTNWIsqR320Qa/4WyQgck/uuRj5mcbSH2wO6FNMzktX4dqXC/aGPbNOI0Ieh8GTVy
0bty+eLNRnm9Ar3fpZpO2WK4fe9O3hVxAwB6x7x9kI32QGRIdx7QSQat565XVjNopyU2nfgwNnl6
C9xFextcF5Wp04j2aHkxG2j430AmatdezDvLygqjwqxT6u5p1ZVnXLMSF81TR4bQwEO/WBvzIIte
yiucUOD2QoHmaZ6xVI99ZeEHLnKLoJZEUOTlpFT7VHqEXDHUJBdNP6f+7EBqwozX79xUWN0+xWks
zz1co5J6WBekzwUzwTRkuzE21M9us2DuWZIO8e3KPhUBqRXP3oHB1GKfBmzrgiLL8D9/jKEQIZ3S
3WJso5S8hjdyer2vm0uaXE+Dg1G7U2kjRtQQZMyIB05WueRQAf7/UDB9vPBAZ3Xh4PjpRZzrPNEm
hFLdHg5LPu7Whi0bJKz8WCVsueY666sAdmJ/zLXZ200AAV+X0UaoZybpMeuyhwSoMj/WkF+1FLBj
bkzPeYMBL8dsGeiVnxyLKQFF2BIH/pLNGUfPBYWu681XjaUuUnxwL11S1SHOp1uTzHQEpKPP6Thx
vvRzPAVqmF5JN+J4AOG4mM0TrIjneeyhH/h6fvY86zMYAtS7cTE8rN7QBWQdVgfOR8+sZZqA+jsd
OjfFTWnUB/yo9+OaPTulgXE66y/WrmEAXiTXa9q6YTX0r03VQb1o6mMBsQXblBmhiQTCuWABk1Lo
e0g5t2lSNWAkimdJFlc0UPV3RTV+w5PgXMGyjG8nH8Mh8j0t8Idtzg7Ao6C6HqzRollexxsjRzs7
jrgRIcygAZog8cLLUVdePxk7lxXzCTtptq/n1Q4GLUnDddNN414aDxXq0s9e2uIsYySxk62t3UN4
sHBuJt8gZDc3ttY/8OyeHxCYlgchq4xHr8yOALWIUc2EE0CpJiultod9TyT0ibqQ7pUy/H0CSCe0
U80/jM4ETYCcJw6yTYRZ0QkYNWd1yEjgc4ODJBztutqRooJEU1Rd1DRmRVpxT+QSCJjAFmO5wylF
uKcxP+o4xwMAQs+kep7WtSYEtmMGbffai73EIjCLOT+nLeomDRHMdxM71qdhdXl2MqIvQJYAfmod
C16FKC6rsRguHKfnjh+U10amtWrocxxWviM+fjtooBHC3M5Hnm0L4omjUYjhngnK5D6UUHRuHWFU
NdoERC0S9cCehtfbxS4I+VAvh/yxc6oez5a+JgfM/Qbj9kShoTR7Xo0LCy8h0/0vA0QcaAHjeIvM
QEemyGWR+CO6XW+el6+tpKjuEtdazkOf1azrp2XC6MWlNYdAv8QctrzbDao/9d91EkGBWU0xc695
GNLvSw5wjQmC33IYE62crll3dK+dzdViBKmVEpowVuIirf0KyRbC6LTVjIMw0F+0BRPfJXcOMB2o
EjPLhUZwZrA5GyATXiFuydbcYfcrD/RL5ER668eZNKJnN5PzdZlrb9xSL8aaiaAG+7SrWk7yWmtd
58IoIlgF+UWtZV/jzlNRZsjsGSgljjOCC7IrZvQjflQA6xGrLnYQVfyEc7DA+UIq96W0yuas+5i9
XXO8HJmh3aPE0x4Kq3PfjMrOoqTw23CtfJACQ5JyG2PyNHZxUxOSWC7iykFFv+vjnlNf3/cIltMG
CUtGCIEmloPa7lrW+Q45b2QDxiAw0VSV6cEtx1u81Rmhmt1x0lEOB/FmxWm9FcBb7NR3wKtf64El
hTVW/hdldHfubGHp6QqyCUyv/+gsm+FHCG1nmOMJ1S+sMkZCJkJt2bOgtqxdrvXaxQKcf+9tFqNa
QNaSzQyxPPE2p5JOPfCW6wz3182qifEKMhH2hWVw2c/gNZq7nFsLpsgOw1FyQLI1B2KCVeHnOYRC
XR0WLWHHavZX/kDVYi+7IDTjKCSIczuhJLYDZ8IkkejT/eCtgMg8RoLN5s/is/notIClLC2BkGKM
OVnPYFgcv/qybF4vAQA/HDb/l+wK4uXeTWEIQrpHfPV+RLrDErVW6Udd3558DQyj0uT3uXWfqsxt
disygL3oJCm+iw9lyEJqlNZzuh/Qa52hdn3lHHxFuzlgCi7JUZi2U6fh1jcspQUOUH7YWiz5ftp8
bitj6KNm431rJdkTeOqhFCdkzaHKXoIBpCP75oJ61zqf1s1DV29uurToPxmw8kCEQIrTlxqKhwmf
XS65fsk10B2wL6ThVBTfQaz7+1munxLJf7V4t+0hUI/hwpCzRewFpb/wk8+VJJ9OlL26jQsjDtPN
+TdZ3sjD3cBhKxL47vZ3TpzfrD4r96VNwzDO1kulBsCLRdc+lx7/qVVZhGdz9P6uBostX4fw0qKI
4qHBhkh2dn7nA3c5iXeDYoHgccK3OFSxiCimDVU7G188YHih1ZsPWeZgXE8YPuUzqsrBycrPxmaK
rDZ75GBVzh6+2BJiXqv3bNSqS3az065fVisczeVzl8YLO1DHDSaf9zARN7kTHJqfO2GstwU8Hr7Q
1UeGkbrDXPOFSd7+2Bf5K7d90TPUqb3H1rX5W1MsD0SLnBzivUM2VwnOinK6tfs4f3Vz5wEI+RRi
Er62jKY7moOXgKRLc4mSCMJKwGzXemJKOUFW5Gyx4MGx1tgxQFe6Cb/0SEjsuplfM2dkAJ40BsO3
uWbExu+8+UabG3B6/VGss3t0Z9v7NBWdeCW54Esu4/5mFaaW78YxHY+57M0bu3JGhuD5XFNZZT9i
+oNYaow+82zb5ooQ1X3r+fY9QqpOhFRNjRbDkEZoW135vVOmB+GyyxN+U/RZW9ihcg5S6ja3TM0I
/sghdx1CzMZOhG7+AeEnZM5eXHpMBz92ji8+10l7LidCBFE0pUnYJubX0ulsxnCZ8QWfuAZmC7tZ
ERBhNZ/ktJmysyLNh2i2l/mL2Ozb8t3IvVm6Y4rn1Zhq5YHgy1ugFxcxR0Q3GnkczEe2eDmXszO6
X+PErcLU6Nwbv7ezF1sq60ofMjuCdFDubBxFyAvkyjCnZabc9GZzr0xLAfLjq7ieC8Nj1ho38Ad6
EDbRCvoNzt3cYYnfzPGJrvJ9vJnm4X8bO8n7QjXiaIecwILqgBQge6GaFS884oaP5TSLhyLv46Mg
8PAk7ImON26dc1uPeLoyhEUFOYpT+ZwYUJ8uRm0hOmRN1RkFCjdEKog1kFnpn40NHZBWs14Es1XL
CC6F2K0CzkCPE+VFeOvw1WarfvS6xr9o8ry/sZJUPTWmrQruvwYqrdk6UVFtvEm6K6QQqq+anOND
N0EcoMKGnJMGP1p9aSKgKOUy7rKc++HC9yzId94GZJhib3U+JuQ8rxFIUp6s3mD53IgKpAPZZEz+
rcJyrqEppa+jOxEKShDpQ7nWix5Bv9CuynrOXuPKrvckcFabUWkumfjXIiKoJfECi0x3L+g2LoWI
5/hu5F89zhXlFcn6A3E/NU1YO3yuN8KFlrpoX/s1uVDvDIx3HEZfjdUji2rUNMI1DtPGzcg3gsZS
9fD9krYMpbaWrGCUtPfTRt5gGaag/6wscnIW1bsx14fLql4HXM55DbNsTm4NacbLvefmqrmZE1LT
Iz+ZResU+NIcg2ahYkS6bHkRg8Ei4CvtZsagjuy1drIeiB/F30YZWxrPVd0x99PKJ2OeiJiLcrZg
UHY5QZ0tGsDIIgg6kOgPZ1onxzz2qWO/kPqNRnWdEtK3VcG9+BlrQRwJAFjJZTaOWcsOBkoRur9k
wsQ1jIj+iNel+vSquQTTIo9D5+v3c0s4cEX4y2G1cReO/aKdma3Kk+KajKDzZZcyt7Mwhtf0vcKe
80XU28BcZYyrQQjKx67w4+wVGwMOPMufmDI6m2RuXZlU4lz7RspycnQGfIuBzsYnbDPlPq/5JHaZ
Q3Xe+V1Z7DujW98EjfXFBMUuKDkfN64UB/IChvNqtP2dlJn8mM5WdT9Nun1eZTaFBp64yE51oob0
tALJVqBeaQT5UqLdYlcK3F8Kh9i1ZbVVZPIenzq6yB2bCx8+r57vEp51NOeAKWZD9buhdE/Meseo
4eB+3yeZv1fwxN9s/EZHEp5lELM6C0pS7PEjNukhS8wxUg0cfzOrHH7eLp0+lz5MF+ARNyZs5K+4
UG8A9cGa64FdScNYjq1etrRSQ3KJ3tmbAx09Lcskp91L0Ni7lpUEuuS1FMDNMyTkcUV4esljPJ61
4lNHTx9sIdFHLYtNTO08SerJqbEulUzBNKEtmNA3Il1sodT3Xe2mN9flXk7pcWBVeTWTK8nyrjYV
HbhWAg5M029SOtZVHGcZhbZNWGcR3FR0FP5B5mw20jJcFXhEhbqdh8603KW98K/HOSFqhVHnsXAy
e8eWioLZNc05E/qt5xHg0nXd3ITDhsdw2QrXzYJqQ7KxvC6wYBHkR7ytXsbgm0vffIUn4wbm1IEk
rLK0etVk9wrkpEBx7R0sIGQiaOT4VQDBPXrYPU5LRcaQzsEzw2TeD6iUkg2Tw24odxOyxdbyzfbN
dDfya5EsPX+UHoeIxIuWtSVQqfzY5eN2vQ2i2Q19TW4TLL+dg+04QKAan7EZ2G8FRBtww7CQ6Zl1
co9riLI7BehjwInWXsKiqLlaOvegi8INDWVllwDLilvmD0JEgzUP3m6UYrzuevptMLBG1G7jn9nr
5MlvAZuS+7Me2f2Lb1PNES3v8/FYWf0QTVprwDZwmQhI9aVP5/7sVjDEBbTpM9uUKE0XeWLp1fIA
BiXHcnS8W4s0IUy9/cx5jVZsqVELWWtenepBjkWYIBp+YblAONg4XZmoBZ5ppR4zrW1DV/XuReog
TWjnlcaxSYlVW7cx+6CpqB6HT77e4pOBT57mxnOtUfLyEdeedCB4T7bpvWD3qwKCzllwC29EoRrb
j2tT2Gy5C+MCwP8lTLXXXrrdcenSB+Vgl6aS7qeF7qhOZP2QNsarmeols/Xa+tpBHIlEghwaAPrz
TArgdykrbd0ntYc5j6kHzfcsB7Y1TnXvLT1OvybJ9aiXXvxpFAMbj3kccRr4y3TfwmxhZebFbHMY
QEx7u0OASfPPuNwqZwARg+nf1xQs9ISQmh0+Xoyn2FNpr3EnVDtHFOrMGDyY1iyZOerEET+VdK8K
NGI3o2MxJNALbYsAKzI9IA+9JCbbQ/i0G0Qqr3GJeSf+B/8IcN93IzHurbyheHhZeiaGrzgvNg9X
UtW+xIUc2kOhFSTPwv+FlwNo1y7n85q55KUL/VnxSApLHWTTYGyzQFkz0vY3uJ7usOixya2PN2s1
ekeLIHWDkuDMapyOGGeP7th+Srz1jD5ahGQAs9lJtKvYZ/e6lna7A4ByljqoMjJG3Z1bOOVZ2oz/
oFJ0YU2rD+UD2WxstZcqGe8gXX4VVcYVHy82S//6rrUgTTCYcU+1Bb7H1fr0wNmFAeJaaTeQOF8w
MXcXUD9lNCkHcXNp1odUyGSXNZV+nMltjZQ9dKcasR+Ti74h0ZYgbQS5d4MmGMPFoDrSZvlUJOyc
jX4x926hcKr15mcyUvSHybMLdO3s3RHCN9M3u3PHB2ofWA3HJvhMtMNZtQyjMJuHeqxZV6DoNeYs
WWbslCiKo+/UV1Be8TivpoUzJJt8dtoIxlk3iLQ4E/LGynFtyG1f5FsHUvh1U6JXWybU+gXeCPsG
fSm0twaX+I0rSu2Y88BT0Kbc+egVubqEDGCE2DtyAlyyhNUKMAEToPln+ixurURWbxmblZtmMmMs
pOnwRcuc70gPFhn4qdadW8bQd+tsxdDg3akOZSamJ2+2h1vDSK31etOVy2Byq+bAFLQCL9SbcgMb
OXu9yYg7d4psjiSaIxUiMZBgoJDPWSLWrnVUvWNo8zA4ZvH4uCT2Ex2C/dDGCTbglrQD7gOEJKpj
S+d7z9OGfyfBxHhIBMulLjVvPL2L36oZUSf57l4IegKZQskhXbuYDJqay5I1fdD2Y3pBD9HP+4To
cOx2mTOcrZr6Ezi9kPkhiRHUMiTCjD0xC6OnqRw9qDnc0N5NjSQz3WnUs5JWe9G2ngckCegk2WSC
Gd8iczxN1IVXUJO+ec0uSjzi0dedyGuH9WVADh5wG8cMjRhQp2yJl+7KHORw6XL1kBYkJ/A3bZ0B
oZFSRTywsO6qIaFjWlA/62Sk9Dzmt06IKvNK6rj7yVKpx6095P1ReiAhWm1uaVo9C15MopUj1gpz
frAH2TN8EmzKAo5hHr8ESTvlu/ACFDppiwnk4IiZ2nK/gK4sCD2vst3abqQht+PgPRs8omlBKxmN
pvw+0V7vWBHcLRptPdRdcZbIpSJbDtMhyeL2bk5G4yXP6cAjVHUV53VbvwUpCjsAOZZ339mK5ym1
rLktAcG9aFY2nE0AF0NQscC/UovWvxRyo6ZX03IwJLpoDq+deddh57n3tZjji9Jj/0LTUpIKyqw4
9503PhjGJtEliYS7tKkpq8RBeABuvC5FqGJ3+JzdCW9gNExMBQNToT6+ZsK/USV8ZZaYf4zF3vfO
ZPNLVzkmbpXk0Vx0t2vSkaLnLNIAcdHMj2J1k3NuUSrrMl2+l9ipX2O9o1FbnR7BJwMmlOYI3sDK
Z+3L4NjNftJ46iaNxcOMSyrisJPtRNLlB6mhOwkYjV6oeHZP4yT6neyc4lLqdd3R2eviskFw/URI
ZU8O3wz7FYWTFTrKiiknvXYni1ZeI/T3YJ/rya4bV3nA/WiFpiy4SjSFDNjDl/KR6a3GQ2ySj4L+
7lIBH94PPd0/40yXKY2W3iPpGEPPTzC4s8sIE9lVV0Pvf9FGnaODXgF2S+0+0pZVv8LgYIfEVuLP
bEHdk09xi4t0Pk2LPZ4dzUWQD3YPHCCnjoGOMWTerM4dOZ1XsJmKS8/xP9ferO/GGLNV7i1vyVJh
qt8iMmIvZ6yoxxWzMrU8gySM9y6ElJ0kjWKncaEf0lF24agW41R0DTObpqgXI/C9NUKopUf4g1w4
1MjLNbGq1wzjR8hRYT1C+8Aj4eqscT23YQ6s+2UZ1bYxlvczdFz2zDxscnsTkhD/XlxqhJtMNusb
Zqw6nUaT7nXkOVscxLVdrPz/Ir7rzHm5mcjLDoyxePY746OZUKxtrd5lyNkjJiVvfq3gCMKMjqYp
TaJOK0VUY4DZG3qBCcyqDiAM7lePLMbGsm3kxWAbk2S9AQFnBmXevsiuzW+dBGGYZhxprPrDSODp
J21mDWJAhjIFaalipUOeka0fJBmMAVKOtwqu+900tHeo7colEI3Hox2Gs2IFr914hBKG6B/SUwuM
gAwc7aulucPVO1FDUf+xQK4Iyy2soP3Erj2p5stRyhmzcPtXHuG3/1MeoYV25s/W1k/9W/rL1vrH
H/x9aw0N9oOwBaZ78Zus+B9ba936IBxsjpBErA2wxGr6JxYAeFvd2/gAvwmU3Q9YuIWJfnlj1P6X
IIB3v9NP+mThoVo0Belu75tqQAW/LqvJmAHhuRD06rNWXBlkTHJZ9sTS+s9VZREHMYOVZAabyAvW
Mig/lwXFTIYg/p17rTacNwIN3BvDQPhJpsPmXxb7lirbCTMA3kwIKdbUSQycdarKgep9r7nLXHN0
8UcYCU90Sn7FZKKC2+MkE/GqgShj7cav2FGcG5UzaQwNmHred1O6xL8fJ1Tf83hK3AF6xikG85Zj
tPba8QHqtrAetLpxmcxZqWHtknxSOMxZONKREB0QCl6Wx7xkR5hURrIZEtYFw0Blkc0xldl1XFUp
YzwKWTjVTvxYVwbQFoguRz4ULmnABp8nfFCPHjh5OI1Vmt/NDcyXmSkljPJknzbx8BZn8ltr6Iw3
M1pT3As5EtpmRC+IbWRFDnPOUULZLo+lgu0PnnExthcGPXKthzmF9zpNilE7zRPhIVFRaMnyoC36
sDIqT4p8W7RI23APBlwm4gNi0fTtURdJrGdlULE/L+Z70HOZupLwh2p+hApDZjWe3q/yv3Qs/0nH
AokM5ce/17E8f1NVU/e/1IQff/Obc0H/YLkmtl+q/ntKPQS3v1sXXBOwtQVUzbH0H7aGf9YE+wMa
fpwzxpafZ8E8/UdpsIwP4NswL/Pw8bDXUkn+CyXL79yY1CMbT5vLO+RFNtHMr5XB02GHZY0HeQGE
fFClqRdgszGDn76T2x+V5m+cm2+brO67//2fzV/0U/0Bc6Lj03UofDjn+Ca2f/6T/ygeyJE2myQ+
DjnJFMTl+Ey0gCV9qnuyiirHJcKaMHUVNWsvf5DX/61tb/u9/vDiUGqxNvK1uXzZv7546pTlbBae
f0wsn3wEhrITg358FZWNO4COs3lLKE3Qy2oWrt26ZN9mrQcT7CjHjMjNgxVMFMWh55wfmq3Wnoei
SdGk5tuhp4wRuiwKlSM9wtXQufF95ZRT9Odf4L/8EC4qI33zcHEh/e4bFMqSMLBXtp4rVWS2SDSv
tAr1vzstT60pwDDrBdEVWgVJAWoemWI+2BG7gVwd9iRP4pggk6lhbMtkaEWAR2AHqOmCuGT8Xux4
J/2xygYMX8COEBBVyGL//DP8wYTGRcCk0wdO5uGp+r0rvLPMYVjcyT+ym5kiJdaS0Y1aEN/m3//8
lf7g1NxeyRMmci+bdNjf28IZDXTbptM/jmYicPq3/HiO155Vb7Z3wsY+8eev97ub6P3y9oXrWehL
tg31dgX+dHkbekfQCtvC45hk6o6K0gXrQO7Nn7/Kv/j+LBhlJv2Aiafp91GtvqJclJPmYQidsgPy
pu/S9LNj0XmPf/5Cm4Lu93eMbeiCwrTVhT8UhTxBeDdxDR7xnZen1e2MXepzzSwLP9xSAfViKO+Q
1tL0xT1KKo9oHIcVMA6Z+3QAUlDZdnunFgeNuTMir5T6RjUewV0fk1LG56YkYjvj2nwaE2DwIeYe
C1hIPmFUsBJeZJaWsdM9QKWd4XQvk7Nmxz//kOa7qf2XooRCDde17Rqk1vm+TUf286+2BbeDpVHz
cYJ1ywy4QWqSQDFmdl3sm6JjikSoylwqLbILwMhcvPmxrPJhPyKS2DOzVdeyyBC79DV2Q6cWLzo8
yGsbbesnd6qqF/b5O6VPxoMOF6UM1FSytOA09miIwt+nBN9HzEXmJ7L7DMYA2XIAq6/nY/KJclYc
nd62b5LBwGuakWXF0yWlOYk5ACdOdgR6t4SNnVU7GiD90JmN96gIBDvlGoPEWm9TaDRJ/CXFTxdW
XYEZXaLYkqU+EeS4uhZZpYSSjjFYYDkanGUtSIvk3LGW73W48QWU/+ceVGOJkTNg0qfd2DDrvy7L
stl80p6lTG8e7NjiKJ87qQE0WzoRR07rzk5N8SiHrnpxk7T4LvW0QXoo/IX1tELGHUzN1jfW6fzR
9eoicitDHW3fL0/5ks+Xa+s7N06JSbf3stoPzCqbbpjhYy3IS4JO2m4H3zAn6rD4prFGvEIIqYG9
zZKd5qozDSjv2tFbSO/+hrSpr5tYxoEx18xyEsW4WHNrBGX55fZ9InXOZWgCWAA6ArRbr8xXko+m
APwMzEqCoi7h+C1PWln0HFQrsV6TlgxaexlTYyd4vjD7mswD7B7vNMDNe1Mw3m9zvid0LHSiEK06
87Gw9sQycEWMyL+H1jTfGny/+yI1tMhkC1gF21HvicnUwDEa/u8Yz8i25yY5TsuwT1PzzoirYUdt
G08I9xfCHOfeC1RqfCWPh1guR5d3iyqvsthO4USNBZkFJVhLNlsBjMIhVIJZkQGLUCQWaxl/Th4Q
213hF/qUYpQ6pn0v7mN9XXa5cl5Y56BjqmvGt10earnjP/d27O1NpRCgzMNEZkPhB824zuF7xOSQ
t1rQj+g8XcYYlCj4jXr1Dk5uNkNR4h/Yt9Thonkx+5904c3M8R7KqhVimWwa+JTtyMWFvi3iMVTs
s8RzMJxPGfLExDEOquu0C3K3mstea0SokBC85YxZ7oascz3UR7hBISrk8mZlWUiZ6vT2Yll064R6
pzzqZiaObsPt4mhLA24eCsNaDDsDaj/qkBQYUJ/G4Szy+osareRjHuvDV8ftlo/mqKYzOeLjqRj9
HmWntC6V0OSh7bEEYVwYTwNC1BttYYU3lAtqiQAxQKefsIG6axvprVPtKpFgztHW+ckaRb03t+O+
KMBZoyWz8IAgssR/RqKX09aXGaswBocMHm3YT5d5PRSYt5y5fd8kRE4zLAfNwbXYdqLYx/m4fB97
NTXXYsHEErOUCtdxQa7YIHWTULyjLOHJQSwZYWNikDtWRMaOT6zOLlGtuwnXWWSkYrnA3NK9oIGy
bgxu1OslY5IeFXGPYFmgrvqm52rC4iiY4+S5+pKyNt+Ti+Y+p4zyLmvb1R81QX/BNjUFfjvRnYy0
fDAOBYc/stqjmJyoNhh0QTMjnOK+xOX1Mc/NIirEOkWYW8mwtCUOrUI3T5PVkrsEqf6ZzCP8cIwS
v65aKo5lblF7FB+ylbRfTtnE5xUl9JHAUHltpmt8djsc9stkYgx1TPYFOSzIna9GPjlhJTdIPqfI
HkxjhyMRwK5tJTerK1mgsQvnbwy/7F4S9gnhoMihmorBF4dx7PlImqMnGPTcFawu+6Gd6af2jU5h
YAGNdUr2xooexClD3x3iM72KDc3U8dF2luo8Olyvusnokh54fM5GRV1vjPYM2XIkrcK2DFaOVXsg
tMO+YLOv3S+8QBoBV6W9wEDJ215S+9MEoY10Vyft74VLGlaMuvVeCSx+yk31j4idLyA+5AcWQs2h
yw0GgvSL5oU9i0PfUhR0NZjXINBZRiDGJXHKcMKxzNN9Y8bprqmHR1YnZH30fQZwb7J3KLJxidRg
gdlFjgclxyU98PWTrqQsr00vVVe1kFYX1mxI+YgX6CslImViibr0kYRIKuvSoZH2DCu9RtQ5V+tf
B9b/2wTLgRX2UycUvfVvf/vxl9dv1bf//Z+Xpakwif1yYP3xN/8YYjGpsk3DdQQ9OoMputnf4pZ0
nX+05ULyMPxxKP1thrWdV4VhAil7x4CbtJR/H2VZYmOEMyEXHsb4bZb1/3Fe5RRnbz0wYzSElEy1
tib5p1abNCAdI087XQ/V16QrmZx+/unb+BdH1a3r+6kr/MML/G5UpmazrOTMC3g5gkEeyoP/lo3X
mY8q6+ufv9Q7VeeX1+IoZANUp8n2bZifv8MuAX/VS7u09KvcRg6cS/DUhontl/m5UbT2py6fE+8L
cyavJztaGp22Ij60yUA9Mzpsk+orkz3PTWgSSRjx3UOski3wrB6+ZZ5AR3Q5KLC51oVw5HoqOz+P
FfMsCrxjaU38uLT9Pjcy+9yxHbjNwYah7s3jtu5DAwwk2lzFLWyMDsxJOOumz5KprNq0eGh9DH4E
fFs1qewRb4KHFJofDj7Yoc9Kl9nTMpfDRRm3GDF5CpXTvhozcpwuXNKvIpvp/7Wn4+3+xHMcRb6W
IO73ekORFrEN8Rh9y/Ui79mAPky4E6x6Z45J7JNvTa3FU4EKWmXd4f0X+WvM9Z/GXNzp3LH/fsz1
8q3r//acqQQwxS9RbeaPv/xt2OUym4LRAfTyHauxlYHfOB3GB4cIKs9ydF//O/H2t+IhMHRRPlwP
uislZKs4/5yDM+lytqMooPAthOC/KR6O94cztOkwaLds10URxrv83d2dLNZU0vGmwC7d4aLxakKy
gF91F+aCRLG0ejouH4nxvekiCKmSMsAVzz5b6NOxSBXi2xiO1V71vnqA7Y7sxCz958zrSwTurPXM
bPCbi2a22/2A9aIAppbaJxCxrtoP+RCvIWneE/snzy7twCps3DM+XZctq5mIYuLXvQJnlFpQxieV
lzzh3/TxEdsqDn0n/+hP07PeldCdrLhbntZ+XDHdlMs+GzUR9VY+3CVTo5/7pgaqMWP+xF+wraJX
LW7v7aXNLvkTGABYwsYDVrS7LJZ5F6VzPh2V2QKxnpYaSbApXlb1/9g7s+W4dXNtXxFTnECQh39P
ao2WZMnTCUu2bM4kSHC++v3A8qpttRP5z/muSrJKkVaTDYIfvuEduvEyBxH9QPHjHZZOp7dupNHT
jCC4baISlMjerYJslzl5ecDXAd20dFqq90kK+Nj1ZsTkNb8Gh+Fc4iL6CC0cOH/Yj9ehv9ByKvut
1drNLkGKIcF4yO/fFyqXt6DWvbsYHSNwkUxYnUOzDAapGlrrLhrwGcAgwN+7jAEYCLclYEmW0NO9
v/WbCA8TS8pNPHuM/Qt1dNDbkP5CNjWk70DEjJieLojS7yTV29YXE4C8Mll9Kgq8Z2kCgjsKg7WH
odsfo6nuH31NlrtR6HjvrZEIhUolDKFO14LnIYarNXSPfW5/RldBwLqFfUCq/CGuF/simrpHnN18
lDvs+ksHDPTCSZXcVEuY0lVARdfpxa7Mk+Re+1jU7Qin5XWYV0ic1ilM5qisUrlRVRMQ5HUAnN2K
DRp2/Bx3sXu3ELP3Ignmq2VV33sX9WOKoDXYx22Gs+WU64sZ988uD7wtipgzUiNQnUsniHdDbcV3
jtd/wgUAzGAvi3P4sHFyOfV2Od7NGEu3T8iz6y/21MI8R/jhLqiUuDT94fdFgNqaJerhSmjdBtt+
rFiySVXdNXoYX/BEHW4skA6UVvZ3v65oiExoK4Dxbc/HHIX3MvPsd4xJHL2ruiX8HCbp8LBahjk8
xuU+aOnOwJ2Bb3G0/UEAxg6autyW9TR9SXHWsHeYGmW0XaEV01rIO2ez8pT3QvYoW6NxZd+NzYpk
r53aV6rFDwVe/gLMWLm3k3A+rzr6bHcDFacX7TsJuAIwUKairU8Z2J0Bo3PP7MQNPlLxPiSx+m4D
dkOpQpZqT5Zr4/s7ojMBJVEBxAyNsnDgokPpOfd8Ap4Wnk5vdJtd0nuazmenRgqmgZ6GNWmiJ/da
RxpSVhgja0tloT5XmaXI2/tFckv6kFtDjK8HnKGuLdT1MgJGxbFjPgw2cBffS88LxuLtnbu6YXUc
YkiK23BY8svCs7EUzLSiZzPbjbjWwov30gPshy+5s29VDyJAgr1yVBB+9LtqEZt+vaxtaR0TbCrP
ihATVkgL1kHEKFNE9jIdap/UAF3p4tMs4K1XCFJchpk8+DXUShUzsALjAbmt6HJxh90naPYAaF7A
BG0bjpT3eVtR2hTM4JthUGcjwo/b0amS62lEyGc75Ov60Ja2OBd92F3P0Gs/TFDThxKFTZw4qlIr
vObwNdrPllcdcnUZLPMnJGeCXdNp93xG12Av+KvLUtjNtVN6LdWKb6Hw0Data1PiCU+eF2iDEKm6
9s4Db/JA+zgFEIEjRCoAkm8XtS5nsQXlYBuVRQFlE68/f5bTJTgamuLd+IWmFNZ345CiPi6j7uCi
MGWokDflmiw/aCgCTBqlPKQi8UuQxAqt4Fh/g8aF5opE1mGTBrWzayjAzwFWlAj/x91VVg5fOFiC
w9SX47Fe24m3FKDuCmppmujfVVn/za05bfbSl/rKr2JMFRPnfSJp03oW9LmM6m/b1WF+VkoUQOhs
HrUC1eJwwO5r2LloAVjjEZK7fW4vVLZxVKTnweTPCAWBnA16inNO7PCgFfiDAbmdy7mWGfDp8j42
7HqpE3k2qQjoO4TDHwNcEMMYgUKC8a6/RWC93NEcb8+xjK7QxUwgXtmzd9s5jVGScg2h0l+uU5Vk
NxmKANuiRJQP4fBoJ9zMuaBRHx/AR1zCAmj3cGD0s2g6qKWVmvY5FN0rHOUZpJLsnndr9BXxt+o8
EdiuRcmwH4rpK8PsYW87C1CXgeMGp7jzsNPJkYmvhzZkeDPSoaaliQJI5QJlH0ZxBx6pOnSWRqEi
vx9sbd1NaX6LqHZ4gSK5y9tY3sA1WQ8zJqscjVkiaGKgznUQK74zPryqeiPGod92VLWPfgGlaxpY
1/t2yJLgYs37ZbjG2y1p9i4nJ5ID2Qysvbe9BT0lH810ew/Ee7X3aRyp9T0oy8j6NGlIZLtMSqA0
tDuwiBuLGilNLDJL7Gtk7zgGbZ68L4pG5gh5raQyGte5m7FwOraVQCHJzdFC2thOV31fIMiJjT2s
7Tu3ca10p/Ju/ejB4vpYNfZ8ISkBEJGo9Vm7WFO/HSuJGD3YxvGC/sxE6C9r1mBM++NCB3TvVETM
EGfTpwU+Bz5EQ37BXG/wcO2QQHXXAWVXQ6dFAnovMVBHYD1MnmGnWziVTeJWL2F7mMIWpW34BvWm
qgmvReuxQAjwzIfUThL45DHs5dxg71SBokRUeUZ8H7jNzkasnTbyAMqf042uRsOI7LJTA4h66giQ
CWg7DHSdOLnsg0CtBIXkJQ3zrZZAytcCO/RFOzV42FCPA6jdhXolLSwGAC1+obhnI04IqCJ65wgr
6LdNv7bZAV0SRP/DaAW14w0QbZLWhsuaI1Q+53Z+F6Zde59HNCUh7y/ZtkG1CqJejM84qJHj6qTz
CK11Hu2NvXRSYx2/9B9LSuhdDGvjqspD44rAw/+EDrp/gEp15sEzhDS1Ym+Eh8nk8e9n8VY3kDkT
JNKQsco0oNLZqm78xViNkwFBfqlwqzj3M9/+iNyNgZHZMY6cA9zHAzTrGgB/0dsoHfX9J4L3ioqP
DjBZcL6CqoOuJDEC3/BEY1gRhQH2IusJY6Ef8gU+u3C3PTK3ausHKTrxrQ7prxUpbE+RXisxoTEE
h+dqGqQ4D9JQwd/zkDDRZTcUey3q8sxH520f8dAu4Lu3466s/eV5jsP0S0TO/egugbyM/bQOttky
yittk5rt4sRJomuU/r2tu8hPfeXpj3hOYRKTCP9QWvTi3FnY5527rB06UXnw2VM+0mIaGQQmj5I4
ULrRdUl3/ruLr8qW6aDzRDzNLrLJwsOw9XFDHvEa2GIWJuODhTwdcwhEpjYJfSzmo713jz+YtxfB
hCXeIos9Jl3RWTTTnBeg0S9XOU7IJSXTvQawjFjCNG+BsrmbplDpEwJHOFi5TeMfnAy290Y5qtu3
iLhuK8Ov9eK+RU43DQ7uaMtnKvH5SumMehlJ/vdqAuWyJZ7nMMUd6Ky1XX5KHLtMaAfmEY4IWMWg
sGxf2CpuAUyL9pJWQXDnrT0Ca7Rvz90VI1lrNawd6av9UkuH3B/7QiFiRg+yTwtCc1UfpkCJs7y0
6vPZJhdXiNo9NF3pHSy72/eqzd9lCRjPPK/Gm1xK95IgMaIVm/KySIgQGgfqa8/gYlKrVWgL5AF2
HU7VbItxaTdoFPCud35+qUAW7nGQbkmg+vJbWgRiPeIfOwFqHAK62s30HCCrEG5VGc3Xo+vO3mHq
/Obwf/X//w/uDbjUmzKd/6980sWruv/l3/inZehG/0IJhUw2lJ7tB2bg/lL20z38FwNkgHEuxf/P
+v0f2BveOB4AaJBwdL4RORbU4r+qfsGvhB3xWw9QCm3F/0qe0wNh81tLz9yO4zokaIED7o4u5EnR
T7G4VNVg+99Te1X5jxKRdc8G/elaLQYffe4uH/IyyfqDXmj+bbVehPg2x6Wqr5AxIXs8KIsAweEU
WsBR6ygmkDIBRSrrsbOxlFs4+lWwBhvCfDLibeKNrY/KVonFDJLI+aDddyBTlKSot8Ea4wA/xN2+
zIcEqLK/RBmqVytSe+GZp+H2CLKMXETdFl4po7JDPeaGig6jhmHAX7ALjmky/m8TEuYtFvaGlsJ/
aaxB5H3dUYV46DBUWcV3paeRWrHCkYYBZed7XnEdJSLikrOT1dWPNkCa+MEHncStuenQ8X1qZ0rm
x99aS7cv1/4dLfQTCfLqlsgHHCGRiBf0g6LTLg1ahujm6C55dqgIimuENJKfDjUtU5XUCjLEqSuZ
IVNqRLvCgepvVoVhbKimwBhIL4yW5IDW4kVpjxoLlTVOVjiV5cyj2PdoJawfUgbxFqnvWrTBzYrd
M39WRb4WLcNRPcDVf/tLvcaIgPJikRGKBfoJ4Ao7TXpcrxrXaTFnVlHW3+0JyYz3os6s5r4ix19v
376QER76bfG4EBkVrfFAOOBEuN7rC8FiaqMVG5hnEF9o3e1VGRc+lpY2b/jsydx/N+lG4OixBKK0
+q1yEjneF8iN/g2G87rZZr4ylgw0rJHg9ejfnQKvHJoROFrkwfOIukZwwzQvxyGnqyxO4YsEwS4o
+W9/9z8WWeAFQShhmGdLVuHku+MDY9E/kd63cmC0Dmp9URZi1mO4xkjwv30t8168XmcCl+9EIPhc
YG2mafn7A4VOUxYKSdXn2UloXX13aWakMOrUwL6jd2KWuFwCA5h9+8J/fkn2UGD+g04KQZdg+/uF
Qd/oLsoL/W0mOQMBT0sixNoKZjKr+/alnD8fIWL39IZp3bKjotMJRd40DtNbt3rWMKcreYQ3WT+W
bk+Mwh8U4op6N0drbFdXTdbVgb0XY1qsH3ItlfI2VUlAxDcTxnx0RyqGzheaE7VbXmHL3YULdZnv
V93x7Zv+48EAi8TKAIFWpLmMK9vr9QGLi1CPa9ff6qXvuAv0aYv8x+gsSL03TRVARoiRRkIZ/u3r
On8+GKOv7kKoYzgFVPnkwrFlcHedsL6SWjnuythXZIPeylClHcqVGCTqkiaTX8inJS0TJDbbrusQ
6a+s2R0fsmqdwPenIdqSXxMozBEKvYG7XIpq8XW4e/tuT3vhPh1wWrI/XxPGSSBJT14WgahuVw1d
8xWHUboYG7gf/XqL3mbHplrR6l1GTKyhwdxYXpzxNuna9zkMcAdaCJYRVo/LNzZglf8I4MLyCVns
44sAzssnO30JwABniC5iBr3xSSdRFP+sLAt2Kt1fzdOpuz7gGK49uIjYeFWxCdEWfCEu6DJDCu8w
fujnz+tiUogNzFVEO3YUth5B3l6zACc612+NxUabThlq2XQmq+/BBGrc2VA56fWW1z8Sn7DwZmt2
MGq4R0flUY3PZD04n2CuqBxKVTCX64eVgf74MHZtMN4zfyv527TOiSDG67vhmbkpKrPtpoIOghlL
7inUsDcxcgx8mQb9Mei5C0VLLTZ6yl3+MgC+zp9kwEiq4EyMc9rf9dD1OMyWFhZkv9XkwNjW5UnE
pS04iPw5mt/mauDBFWY0UZG1n9swE+Mx9sc2uy79GvnayQFOc4lc0jJc4BaP5et2DmMT+TJs1ZfL
cIS0ThEb9+bMbMPY5W1TYdvTT2iQl4AB+esLiBxWDp7f0mbMsLMhB7Kgwq7ZfnpOTBArK4yKq32r
MQynwypxQ6GUVnRe//mMVrVWt0cfW2QpNnYhjpYbIBhGnXtAcZRLzyolOC44nAY3ycuq+sBDWDlj
88sfTBPFx0VNkYgerZNG5ooeo8D8xwJ0gmVRi2z5egR6s12aCD+CH14BSEHv8zjIq3s07Brab5Dk
zXZRIqfhheJORNdql7god4E2nEF+/QCr6sT4qCV9ESKg7WPn862tsOxUW1TPc64vCIxO/D7E2Z01
WSXuSdh8BfUINQr/aJO75c7s8bsFUJ/5Enmkgvm69eKxTvYNqujcsXRHosC+WxFfQYjEjc3+ZdTi
81MSeq03XkR69PmUBpdhXoUhZ0ZGcz3pJWdX5zY9t4Ssk7nQNOTmXvwoNTYUgURV5ht9FDTxdt4a
BP5xDEKP20NYODR5WzzaIBI17pDiUzb4/IBh3SK5LSTIzRq3GDvmP4Z5GljOFSoWn1SSAvpHhqxY
tx+gxpstalLr8UGFNf/bOqgRQM7Oe2IDqeNKluHjtTjeL92ymuCRQtt6ylsaO7zSoK75UNylHZ4E
+ucD/+iV440PEhFDVgEip9LLcZxtnVfXIwNxPrDtdMf9QfsbzK6GsounnypooIkjihli7na5/QDi
JovGHSM//Bzw/SvRWz0ENq1r2nLKO/TFkvgMxtK1REh6tNV6K5ZlZvuHGr00JCpQi0FruV2mBjET
IUYDlbONL/gWnV8ve9egxwwYiFzdPOE6A1DlHBAb0pA2Mm3jYLiBEcLccDuXgNOmyyLW2H/BDdM8
m9YPET58qukz8WXqOMdT4D1g0NgHkoiCC01QDC+Y4O0JxISbfe8lKAHTq0HhCs4leTvtothFI+4Y
e/kgEqbyBWE2+LZOjBLxjnT8he8c5TB4GPl16ZymiE8gIuxIyCpo6bJ5kLwyOxGOKW4ExRKbfWkP
s2YPxV7WFskl7MaV39GFGDp8aYVHqETvmVXaVQXPg8anbTlDe6OnwCXk5kiz8JRqxzcWhVgHTXxW
xDCPRRpYfHaunSFZNKIsS8vCQ2lFt/wO5yUTlwp7rOa7qEe/BnMlf0gIT8qfARpcIiRCdBhZRd4F
x+01G2psOw8tKJ5+u4jLcEnY6WGpV248na2BS/sOgDJ1IFxyHI2LkpzyVQwlVu9DvzSHbN8PLdtx
RmMZgyEZdgvxgTGc5b+b6cSBnCJECf+o2r7mK4VN13RoRLsmxTJMzeUbeFmqEZwyTR1C1DeLMzWt
h50a+iEhfcEkzSfPOjfTDARF8GZNdm081THkRNpo7+OWEdQlchUl0X5cJskdyxxW6nhoGPPxYucQ
f9g8IWNkVvDXtgb8an63+I3Hxl2hAXLnQWMcvrfaCjm0HItd6e092WGNStuzTGzeT4vmYA8JOQaP
hyyWI9EnyAi7Ox0VXY887+oswRernsruvV3N5UPkuhF0665rs/YiqNGTANU3Duob7KfWuuySCgo9
iiXM0gDRZe2XjJi7HgqJocuzn5drd8+gsuqeJnDj07s1glu5QYYEKzTkFiZcXeFMRJjttPBiNHZR
E27YN10LNwzJPbrFzpVXcqzuAbyg79LyjGjaYtDXrsxc6pEGOzzogu4cAOZuWsoNFux08zaqs5b+
c+Q6g/8+KPvFTxg4+YXRrSzdJW5oXfH9Y/ZpnPQIQXKSlVu5ltPKQDkrV7s7xADjmsuZl2PYBH1x
Pdm2gz1DJBNvJ0jQ1ocEkm3DwRf0qHMgMhxuPL93nS3o0ggwLl5DOtpZjWu0VmmGYWYvyuQoXa8H
IGPjRhPTq7PPnMlJ3UOsGAkCj5PlSncs9oR1q4qm8h9phSJrA9pHLgrnJlrzuLH1Myp5lu5r6963
fI2Ecs2uRtcoCLpHuo0Jc0J8UmWnzhAGSNYZjocEiw0FrSzO4qzP5wPq3yG6jlHReG6KFshPIU6H
dnP9nMLtG+cdJPKl/R7lAqLGdpCqkRvX0wLsUR/XrQh3Q2EL7DzjyiqwJHWkVRRnmC+R1qbf0xCB
VTTNGgAMbrNzBPpswT7wes9K0Grny+S3v7JvewHA4NxPqI8Ct5gQg+NYUki+K/EIbVkpf6fiqYtH
8ilIcMWR9q8gG4sZRGPeA1CZ/Y/ze85r2HlwSDhW8IowL3cbmvSx4wDndUj9wEQ4aD4mw8ysJXZi
HIrLCVgHX0xN4eXaJhYpqcCDnqMHm8ScU6avReKuZ4uUfOZhEI3J/gJdmMpB5g6wUVzIxwqnsaGt
suCTQB+eW3GUJYvoLLF6eg1qaAVhkuE4mb0Zkyj3DI8asuDJJnfD4WyZFLEsDzNzaMTWFMNI9yo8
6/cjjq+rd4x8tyQlql3qbOscX3ubL0peEtJvEoKhOQGRXjZn9BR6PqkJUoU9C6RqaU7OkDYzd9ol
qeTag1xls74ffYEh07aJse2oKcyamHdJM2Xj/oGHmThZ+LLkT9zcibijOlbawcC5wywsO4vikWjj
9kMXfJ2QS2gOgZvL+ippmLHgHKXgunsXtZImZUkZz7FGQFGC3vkxWHph0AcFYhzKDechfQP0XVAI
hsNtYy5XXRPDF5Mi/Wz3BLoyp9SvE8x3GtaxaBDY6LcM1M3dO15ssZAq8fOowWMCkbMf5WCxsMYC
xNzBoC3EAI//rMTa8gptBuWtZKSyTvnEpuoDgD+FgzFaiUAtrtU439nkAfeimmPxCfoXvaeXx8iB
6TgfKP+G/iFs45lv7OW1wzMa9CjRG6ihciKACOzCjqPPY4F3e3EE8p9U07lPOoqvMPApvpWzKtN8
6rphzNJzZQMVwTMaXXRS8AmDRA7FMKBp/6miX+fM22yyO4lrS+GSpSRubLL5sYGAIo7oqegxvAXF
7TbZVRCDZOiOiG+Z98DzwNND9mCqNj6U2jevCHN40/Cq85Y/iEffJGoOni2fstYxG8yLhwxrwtaV
MAx2ycvpmo5jwqGJxgqJ6hYfNrLAwOtMvtkHZj/GZY6N5tZmBfC3XGXND/z/5q/JSjqMoMtQclw6
6P5xhqUpWkQ0VIMhMck8SvLczMvrUfRoADyUw9TwUDtN4KuuvBns35cxnKBXHWFMFzgJVi17oWQ0
RE6QH/zON3u3rN2ovq4mJwHlk5TMpNC16KvKI6llzsqzHayx4lr12vEVbDVmplmBwyjWxWNDyZfI
KOuexm7IgPjoYlDI0FFb+t6VPzl9UaOr6LLPKts1RWCuBBWb7aAIzWvkM729pfDkOfeLWJdLb3Kp
nwI8j+bxbHa9tngaU2dmUeKXzEcn9kiuoZuw49tmMxLOy/5XRRyuNf7MhzlJYJDsUVn0+CmhZsHy
3LKs+RsSuGg42zhq21svVSnlyJh2ibaOYaC84QGBLG+w4IFghHNrgTwwOTs0OLKwbkYyHPmFqDOJ
fKKYJD7EOk54an1FQ7fZzWCtImaDaCOTo0QCy1JW3UTc1Wmpec9bqepJm/qB7RQILk9rD28JPlYR
k4OjkgI/cZAHM1v/6IQOJrZLge7qt5dXrx5Lk1qVVmVUOwEyYa0AHWrUZmPUk+kfWbG3mC2JFPxU
v7P9GT45C7KailtEVs9CMg0zrzjVcqKug6DwSV6XKU/OYggfw10wy1Wfh8PslMdQu9QUHGyouSYU
gT3aTwdIRg0fE/l9R6zK29pkogb8SpyZXqrGuUggCpy3AKAIUiT8Q4Db9ER03iPRYarAl8KijNGO
oQewztOCDmbL9Jcpf7hS8fpjmLPRKZJsdv+U1jWPNAOQxq0P9cxJiPP1EPc9tCbUlK6lojnCH6LW
s94ubmECVs9jxBd8LjQmIBuodXplMpAi4vzkNahQRvvlJXJEszaJbuXATfubZfNpP5CeEbxK5I0Z
6EgBjvN1by2cmxB5pnL6Ose9qTONUmcqdpYPDA8CLe40PNK3G1WnXTVzScpTfKl9x8Uy9qTPuqi6
Du0+6L+KYDLTm5etARbQdHb/20sBDiXHBQmHW9IfNGU3TRRQZa/5mvmxiU/gtTysNWaCNbHr7Wv9
7Ab+3j8Gd0Ob2gMN4XvQ+U7blNoGxzmVhfd19qqBQmZIK5edKHo/5TVMOywLK5xWGoLGgMcLXo0Y
erRQkOGVUHfThTCTjYiS18Sel8j8a/ZRd4kpEbAK0JwJiA9O/PT27f/xVPBgAogfOQAg8EI45Y3P
HejIZJLiqUcMgvvggDJlIYcrJdTbl/pjz4HZhW8gAiZBLlzbk343aVTmokWnnqI09HCZjJcwBwW7
SvOK4HU1/XXLnY5QHB4MBGVXcE1I+D/5sb+RDLpWe2FC//4JcQkTo/qZl+12yIjs94kLMHLB5Y18
n2Ri4efvCD/b3TuiXSVeaCz/kbx+usxMTSHo06RlTIoP7ClxHvTpPE5R4n2hJ0HpiJojXaqwxjDo
b+7kp6vsCib8DGJt9AiYIJ02r1HbbkMPW5cvYA5lcd2r0pTmWU6ldgQoa7LGtx/ra6IFQxPBGCxE
3cATTPhoH70OJX0ergSTpfvS1cyJ0n3nxSbMERQXnmvcteXsIKicLGm0BcWQcjK+fQPGQ+TVBIdU
y3MjGwYwyHO++mlkQTi3dJSsv7Rw3pJ6zyxrBZvS1mmUn72kLWOXmtQ48FHxQ7r5pSluid60vKoA
oaH0fHpZnApLMtaI1v/CW9wAPqdaWPHU4EjQxdSEehd6vRVOm8wpeqK1nIQ5LIFINBg5prHNi7/x
iE7kIr0caB45UzfDLh4LWnT7kGTe7c8zRssgwprCMrmVHpHeXrZW50qqGJ215jgPVEZuA+PUHPGI
mSluS7406DWpPVGzKFyTNOXQSszx6jomWY7zCvX/jQ1shfUPk7yjM+mO82iaLHVBW/bt5f9jw0nf
hQcAmz1yoQucbu2BygKbn3X53KStR86aKCyxml209iYD+NWyfvuSJlL8HnJNqI1+zmhCsADSIA5+
n5wxKANiqMPpc5QEpsc4ZFFQXCNp5hbWja1R0I5BmaNGrw6zgx0LTdiyMnfz9m2cfnPPC3ybyIkU
Av8Tngoh1HA7J55l+rkAiFddZBUCzY9uMbndlav7m7cvdrrJcdYU0qNTFKDlDfPhZJMjwJVkqdL6
y9gq3IhFLs22yHNlMqu3L2WIZr+vL5+OvgPY50AyeUNw6CQ7SFDBLst6dB9r3SN0F9O+7BErpY1K
pZvlE6fDhoF3xT8kDRv25Sy86APFmujCn0LItGAoecz8Xk1eSR7qrL5J1LOECgWCLm9FikOOaWvN
lmkDhD28U7xIw8C0iYuK6cjDiDkkX84qBGdRklhmUoQ2sInXFATF3J4jW5ct5aHGS8L/i0v4yXqz
BhFxxeY9Rfblz4mpEEkfVcEwPw5Vbk7muGFUgfj51FA5v73ehk3zer0JYAKRBmICx6J3up9RRaSn
6vjxQ+g3P681CFqnBaJA5mgi1BOCXmbvJSAdVgGtedMl/fVTN6IZnFEg2Cyu8PE/NQONUhHp3ErH
dBSsIh+s9UrzqkL9zVRVTGeLN1Aw7ZE3pjzOcHqlLPk1+GNaZIZIVpm7vDtriJfliMMpSFFvs4qc
q4BxJx2WL62J0aEDioydSM2TzB2ylmkjRwJ/s+s7vF6pjF5GaLyR7N2cmQfnXgw+jg9cHLQJm7+c
t+Hrx4fVFF6+LubuNsI4qG/ZJ1u45RuMIci5b+XoyU95hyLdwWU8egyKUPn0+LHETvw5ulxQiY93
yo/rY+UW5QekP5C4qMOhZmgK9zuyFpjZsHLbx5j6Vd+Wsx7TbRqO7hGjjLuKUdu3Ufl46AadhWw/
s5zg3Sji5jK1M33NiZQaw6EUFr+lc+/jyhx5vIjhkIgNKDjb39E1xIdmtXqKg3IGvq6j7tbnVCoO
fml513Lpxl2vlnbPTLz8gMulf1GWLlOCXPW085piYoTXO+UXUBPicpkRxdsAEMbE1lOdfHA5n59U
iiUEeO8gpYWRaI3lXV0/TNIbPmSeh+9naONPixahUJ/hRuvn0lLd+8DXmrQoHvDRG/IDY4LFWKwz
XN7OU5RZm8Gvxouyxv5kikYaNmmefxxCoPibMB6KXT91zcOKqOuO9NNK6fZZ/tYO7Du/X+yv7tLr
Lw46E4/pIIZtOgfVZSF1tkdaMntxcPuPGdjrYM2GYKxMMBOkCr5LonCyIRraP7JFUfuZ5zXfRm5c
F3to5kjkBJ0dPL79Rr9+oV8uJgHKmWOeHO40I4lXn9Sui+rnwJYVGKHZfnBq+qubqiquR98zYqBJ
U90xIkT48u1r/7Hzf35NsDqMbAjip/XIIDTqSNBBnnH5pHD1SgUIu/JQm/zLMfHzk/73GP75LX3X
BZ8TwQT0otMicsbrxB3Byjw7iAuM5B8cF5uGgifbzWkp72u3iu8zHVsKiTgRqZ034o1whoxasJvL
HtgXYL3gXRd00UVtYdnCeYs9E33FHjk7khe3ryu1cXvHv7ONwXUF5vmqpj17N7qL+zEyLqobp3Fs
tU2K5J1XwatHEaQK6N4UzOKQDqKx1kXLM9rNPaOEoTs4ibCf7Ln3tivP7y+50AkIjyUxaQBpEOvi
cUafpgSOJfXsh8v67A9m8dPMS8+8Ji+P8zo/1WhjfvasaN4NbsLQo+2s4OijdVHv3t4CwmzmV09G
GrAmMl0upBCO8ZMEySniivFBKp+TgcEB7TQ8JeYQnstOMyXpd6MPTVFWPV4t0JUqpj1NhfvmHF2P
Khj7TSkT693qJP4RVXoaZ10cfYG5UottV1jXGUjjq8Vbzmqv8h7ogZbvGouHhkApYrfbtZ8Zu2Dg
EG+liuQ9aeOIZisuWkuQZzeeVNlZQaf4CA1IvUPDu+x3TayHr0jYD4+2cIs7qw45IILZmQ4eLlWo
/WJU/TCVEfD3tLX5AgiYI8DQJ4wAZN7mDEI4E9/7wgqvsnTxPyKOgzoNQweksN9eXLN2p2vr012A
H081K13z/v1WVA60hHnuMn5uM1/cWK2XfwD2vCD6h97njTMZwubbV3ReA1/ZVXCBDOoWPJIHBM8/
qZwh7JddxdH5PVe5f0HbDF5QPCzWJY1KNNkxAiLSi6R7VrhMf0DwvL/Kssi+s8bIO7x9L8GfW4tU
k/D5U9IucE7BgN1UCR0mdf09mRkwULc38ZemW7HmxA9HbFrsuOhwVA2iLT1crGUHn04cU+CwO/ok
UbRl4FmlGDIE8lMGScq0fmmh15ZOrzEo0EcEdeabYEgTKEEy8TeoQ7s4Xi0O0i5QH3Ax7pyw2YbV
KtSZxbIc8qK3rqPAMUKRk7SuAp0ut8s8cZzhi6EOycTpDYEjK64qxrxklF4FT7VsS+ODDJdzPzL0
/CBGSlNyEf2+R2AIll2J+0IngcuwExkXbQO6frdIddWMXEHUQWqdmSv16AYlkDikup7gVMEOzNDZ
37J+jXMOOGXqzuwgcT8i/ZF9GhAu+uFnbmb843LMZN5+On/GH3ZKBGgO6FpgJAdPTjnPZRKK5FDx
HXa2LTfRFOVfQXksTA15ZNRU8nnVxheptr4uYw7vYQlGVf3tNv7Nhg0NBJmjD01QegOv3xGQUrrS
qyy/x1WwDJiM8ECCdUhLCHIBxtfrGD20XT0csM7ETTiK589p2I2KfbI6D39Zk3/zwhqRC6MI4YK1
PEXswj2dxmYu8u+JtIP3beDoe7eENylp7F5yLg43+Ob1Fwp26zkKg851X0sOMln2820m0xBAcj2N
GCIM3g+Q863Y4JpdvP/LXf6RMkikZj1EMVww0xSVJ0s2VmhxR60/fKfr3SaPZBYCmq3r4zalcaVw
g7FgpoRhNo6YnWh+pKstMejEBGo682SjP4ioTK5sORWPmFsMTEg4BQ7IsZYsd5LLrd8y7n150P+n
s/CwKDRWnp6RWNllmiLlW/+70gqDJFOk/WedhePT9JRl/+Zf+YdpIfx/hbToQEi/cCbcf5gWFhKi
/6JBzFtDsS/4E16uXwILrvsvcguOAuCePorFIQ3PX1QLJ/wXBABBXKYcpL8eOf+NwIJ4vRuNvic2
m5EBwaKC7EPseP0C0/IosTlN3PdaK4XL31rpBYgS97ldy8p4JibdXZqV3TfM1t2HFLrdvRu1pAS+
RYVQZqHYlnrGZgj1rmmHwtK2R/PD0KrUZ3pYfE5gJUiTWGOT3eYduP+NpYQRPp+Lw0B6tVcAZ69c
i2Q9jWqUpGiQnTXu/3B3Js1tI9kW/iuO3oOBeVi8XoiiJMqSbKk8rhiURBMgQcwkAfz6/hKAbAGS
7epORxTioWrhKslJZDLz5h3OObfa3tUb5Ae9NZQ7X1P2K6GEDNbLRORKKRGCKqMwoPM03MQl0LFq
CUiO3iFrn2WbInNEaJRts/oMZlV6aVVKcr/X/c2SJHj1XtnS9Eqn3vm1ymCdeQkxw9So6mJ1yNba
iZ6E5nxNOv127du3WqEEqOOHuf5xb5T19jc+XBMj/PAzmq/AtlHSUEFrI0HhChv7zM/YkTDZKIvc
/qvODG8OlgN5P70UmucxLYbwtmkLdRLoO+89V49+FUGDCU4S26VhbwAs67z2udgIi+I5nd8O1zVa
cjf63owfuQeVz+BAcrSfuXmtYLO53luFRgjoF+GnMKTrytrPkrM9WoTvXDf7WISGdUG3sitnfdQ/
6L5OG0/vcZPa6f2zQ/K+nd1zxoho7PzMuWLSpsiRU71xVdU0KRb1J52QHlkvVNrLmPFu8VUT3/4a
7PoXCgroiJGdB5NlZHMynMUMSiGNc3bANM5yY1Nfg5tV75OtxjJ41rF8t6YCd3mMDeuvRcWfUkzq
CoCM9nat6Md3/t4GpbROy/eWu/hEKkA/94Ig/ETJ8gABMlQvguhInxMlU863B9E2L6b7VK0iSQga
WT28VWvjMbL3V8dM1y7gAVkXFRzlAkEPqEJltZ2VFqpsauL5Z1bwNUw8yodmfHxAwRv5+YLOMQm4
0jnAp+wiKzTQgb5/mCYHWuAGx/KOQ7m9cQ7o5IT5FnVQ45FuEpsMHzuz89PtpgY/Z6KAimB3uT8N
AupK8Ie9c+T5CZwCNGOdKCrvqLQi9EGCe3O98430CniEjiBglKzcMN3B+zlmNDmzLC8lRHE0CpF5
fuGVSfCWFLR6vfCr8r0baYdra5syOd3Y010n9esNyv/+hhZd5lq/g7FQvsthMl8ZANPOSCbVF6Aa
OZv0r77dHY75Z9PP03uPKO3KpMI/Vddl+ZsE6cBmkeJxyZ+JfKVmNIG30d87CBktFuuDo9z5kDxv
C48MDq27w094ggB1HeQbSeazd7K4fjjqbj3Nixw6q3ms/McNoug3ia0vLtNCTT87KV3LaKilnqdu
8qX0zO0p/MXdx13KKNtDZoW0naMLTsh3fxXDyj1Ri3UNHXZdzqpdrN+VakaDMBI33rTaK9W16S+A
hwHvOwO5owuDGm8vMysptBkth/VZoO4RFt2Uh/Im28b1bbNtkw1NpgPkmK6z1NKutCRe0CbaVb+4
yi4n+tXyz7QgS2/ofE1nWrrZ4VcbRhTc06TkPI0zOjYCJafnEjgw+9yEoO/Mtq7vvnNVsNezXx/d
AdlLLD8KWC5ulm1T66LA21/+Y6rlyrrOFndwtm3ltNAAK1ZZqvy1qT1moG10oLhprnzYVAGeulUm
XnIN/scvz10SZRUovJKV0cN0celuD8lye7AzJLTSY7KG3JQtvmZmxWQIhjSUA/fKbyKb1yZgiusV
z5l7mTpafwJRvc3pibF27kK7LmZ4/OUNYoTrsxRQeIaeDHYGwTLshS70cCPfUmhCFiVLCObWW+1o
L75x9gwMcxUvjdLRrmyAW5dg8vaLs5RmVh9CJyUJ49P+zP2Nwz3UQxKLD/8SKghxqaebw3c/7mj2
V5tH6y7eW1aEn5gvvrGbF4gM51lIkTWorzdlXr4LnUN0XuxcZqBHkU1XsuBwGe/QPTl6ejYPrWM2
j51U+QCeCir0kf6x0yzdR+8g11OC1pn/cQcY86TIj/k3cCoJX1Fg3ueLI9T7uqaZ2BZp6/d787iN
zp2Dk01pTojcgU5TvoLm4591+H4Xiqu4l9S56KJMKeIszI31WRL65dfMjurz7HhYzIPKz2Z15ETu
tIAnvCJpib3Sd6ZymOaJrs1qI4FZE2/vBXKLFkZRStfuJJmH5mHxNXI46vgE5fvm6CE4tn7MFop/
mIEt4fWiLQKTZabfQeYhQtltjAMNV1P/UU3y+oyeUYuv7LzDygx3woKIpdk4i0uaOtfXplqzfOYO
y5cEmXpSkQgDg6TTxdpM7eCLs9s8GPEunqd0nZxTD8qnWaYf6D4c6lewTvJTywnLG0JK7pJfn0Kc
RHbpD7eBYwiRDZ9BQ4WycQcHbgO2GlwUpYM7aqL0jUSuCIWTxjZDQk3Pq0VKrsRfMAG/huKCK5Ys
bb2ob2t6rm1n610+h+TtIMi3CS/TIMyPJ+hEBNspzSaDHQ1UorOCzo0cV81R7yuSDx8FYe1eP5qH
1T5wTOUUSuPOOc19Nw7OycqE1wfIHDPi6Ip9gDpSeBIa4YK2xNoiVhGh2u0v3LVS0u8vcea0j/xI
EwXN4C1zZFUUHbhiaiu3ZFmr42m+V/ePwLcxkdtIpBHS+KLU6vzc5NRCNacH8YkqvtfkGBSf83J7
YSmQ1E9LPahnnlF91hLanaGxTOlKrXywYRsOhLc22awbPUc92XWdB3IwyPCCT76MtY16UXsAGk8Q
p0jP6xTw8DVqt6Y3TfZb/xP3QPApV5A1OampdSGOGuw2n2ke5YGJgpO6vvDxWxDWNbAGJzn4rkcF
lcU75XAUDk5WxpeqW3JVQSo6zeiQg/iYvy9mRenvVKa7xeSFUAxUaEh0b6ZDOPyak8rX68XUBReL
2lmtRR/WoJbnC5Verie1tjHufahe1XSt2cn2rVIUwv3xqtt1AWZ+ViN1cb9D01WIJqAmW2HZRcfE
WrtaW0da27ERXFIpaFUDCPLjqaUZxhctrgOX/bSvbwF/g67WnE15l+FbXhRoWKP7BYPkm059BZxW
rczCPc21gD8uEFdVs/o4Mw8HtI0QEkOqJ1vQmi9T2IUBIA06Oq6z04KGy8oJTbLV08Cow2+Oc7wr
4jQMphZuK1LT4NNhUm93Nw7d0d7rO4ce2DoVlJPcq+rb5iD9v4lsu4kIWdBZowxwu19l1d0qJ8+a
P/WRED9tWjl8oEt5ERTVf/tLvx6o0yP9TawMOwIb1AuVm3dq3uVXQ4Rgjor9I3G4QTselXtAF6WG
5vnXmzBGSL39seJYE9QBAHFpbvtjwlU+8Nka/WwVfj3Bdjl//Tu/mkGr1zp//L9/QYQnlJFaBFOb
WKKIRamYjkI8rGpvEegnQj8BIG+jmz05CRHpyU3fmABrQnTyafq4Z73pi+VhizTxslgeMir/yB54
iPdRIY7iOoij5xkgXQCX/s4aDEbonQNLwJwoo/cn73FAADqC1ugOSLvaIzoA0JL5wv7O7AdJt2ez
Z4NDfSQlRUZEPIMd4NoT0ge4AeR4n6zEP7IDBjP4YQVoEt2ezbZq/d08/zem0Jw0ZWWqu+0c+aaf
HwMNaWcWCUweugLiaW3viHYCxkCoPcttBQ9hGcB6iBo0kxzaQrDGqNSCORKgy1GugkawJnsgTHNC
eUWlBEnrJ/FwxfT3gskqgE5GcfcfMoY/PQpEJySv5TaBM9Et0wZ919mDwYUIMHtiky2nDNatz9gW
AWhdd1lLGAQLq4fBI0/fHgW+6uebAKsoBGIskIrffz42q4jZltwLpsUshd178hAHZtH2JugiUQ8F
F9Y87VU8IrOIfKC0m0xNSQgToYjQTnJgDzw0vGiqapGda7fC6BxFxxYgIzmrQCEMkoGFzWsnObQK
qjURGEjDbs3viLaAuM3+wOyhGLi06eubAYdGpCQ2hS77WA8Aqfv2mvrfjaHuTsh60VPC4HLpWUG2
vossEQpP7a4Y3ZcP90ZQJ+T2Ptr8QJPIUHUe8MAKujSqNIFCIJ430lUAOadJB8omZg5bTzjYbvXB
KuARUkZXcR4FeGlkdyHIHen5qxPKoczfUl+9BlxvAiKHHkm0VGyfEa6CK2sKyBnhGIK+7RZBuJs9
i2BPyJUAjgRM0Twj3AvACyUtAk1mcXkg54AHbZ5BzOwZEzF9yqbdz9vrd0SXIttU1Dik7KLpTITW
EBSln1gEXZ3AEeTskUERT/uBI1oFfFdddhUMlztQAEkdp5nkMGj2XMJJ0kiE59/t5risowEgRvaO
JGgGt+shMPlkGAZ2wSONKtopw41unvF5CmKjSp4Iw5lAWIYKIVi4PbNoYRbZIMDL2k0wOrMIvkM+
i0Yz74ZHB3GveQZBAvlUuLPipHSOVHsnj8kgeLiysptAnQAso7Ii4ALPN4GnEUgKBr3bnZHRbQKI
6tJ3I/bQE4fAGngGjj1xgOF6MFraIzA6CwBKRZP2DPASaeKOIeyOwCBv5GAnIVODZmwXwRvfHiDB
J5st4DZwBWSeiLmd5ktzCB4RL1L4kuIZnX+kq6h9SxoCvETypMSFzPU1c4jEOzrFlFa6MzciO6gT
MMqGCqZIkTYUti4sHt4G5gQaFWULvf2kUU0f2r3st09qiKKy5pEXaJ7BbQCHlrQCSRVbJJXG5RGi
xd4Vev/3pJFBXREFWIxde8RfRIpMHyQ8CcUuozg+GwC1VfYQcBuiz0JmuAuBxLL2fAIyaA5MeOKx
dpnGtwo6jStkzwIoAgpGBkiC9iwMV8Gb4DEJr3CsKXQhJCcdKZIiB0MNEWkwfYfUEd4iEN9ueca3
CUB/Sx8FEoi60A4yu1m+MIj2BIIW3pMgZYzMIKL4I/v14w7g/Oo0BukM3mD+wK0wh4BQnjAII9wF
tuDlSieNCBL5jkkXNE/fIOI2E0QKpsGThzy2vdD19JVaBa4FIDdkzgiImmeQTHfp+ctR4Sx0YUTr
i47JRaI63r6UhIuAQQReRSK1vRVepM5Ip2AQaG/cJRjbe2hcqyBdXKQDPBKPFr5yl0Ac2AUXRwr4
Ob1ixnoiYEbIW0cD6wgPjVJ1eyIG6QMKeSSTXfLN47sccGNljwKbwPUgj0NIfDVaoNAMedQVSeZ2
eUaXOtMFilD2ciAihsEPw6LbA4O8ARGzJUiMAonXPKMzi6LSKp1F5iigIoqz9Ppe4HKA/s8NSqam
eUbnKAAa0tuXkrgcSBaTPCEg+FE3eR45NZBMh2yqbo9v/oTPsu4yOTQVsSP+GdwH9AyEC0jDMFzl
5hkd3gjyvbQpEKUUnCNV7PTmGa4CHhTWEBZ9502PbxVsRIBlDSIxA9lRHRGL9rseGESCZm5FDU43
DLXm+fve8t9wo75TXqaIDjw2ZJdglb9Gd/nZLzyxPF7+vGN4CBqHgPD3flFwX9rPblHe4r//3QO9
NiyUZz98YqU0n9P99W6CLz+691lPs3r6nxfBKltmDz5K4oLb073mzXIHY4ZGn/fL3fI5/QATzc78
8SYv5C2+xwm/Gfj1DqI/b0/698bNAiRo+i/coOWlXzjb0pZnmT9NXXyNLdZSduTpMgy+xVkU9N66
BTZLjx2HcbZ8jJ+/dQuOlB8ZoZ+HInjYF73BG4KS7OCnqxDhk2z1fOSW/yU9cqfC8ib+9mYawx28
7y97i52U/ZQzVj147H2fuDYioSQ78vkqztb9V+4Qf7Ij/1xqRvJIzh+Xfm8DdpwF2Reeh2EQxUH/
RLa4N+mho8dgObAiCM7/ge9vHh/72wKtEu5M2Rd++9I2tUgf6YEZYP+wrZ5esTF7LXBEduireI+i
xHCZWzyC7NjXyyDqWQ8Kb4IcID9uVoXL6PFppOYybzEE8kPn+fLB3+eroujt6a4yKz1+8IA6+rJP
JWxL3/JDcxfkcdHb2V1FVX7sPA/4N0mC3qK3Bbs/MXq8z4ZDi3qF9NBxVAw2t641VVbZkW9W99mw
/zoYG1G0kh/6sOzfWx3NTn7g45uL5S7J/aB/rXec3j8x/uUqy1c9S9UBXP7E4NerMnjoXWMM/idu
9JvV8c3XONs+fXmNSWmrL9LvjZSU/2a6zGJuyv7hbKt7f+YDTpfb4dmnZEBqTHb4d37QX3F0df6A
EX+3DfFI+lENYs4iuy/9xtlqPWRrN6li2YHfr6IImZLDchAm0IhZpGJlh7/z48fVm3n+4m5rc5yy
w/8V73+yEbv04Z/5gJcbseOByA7/gdVfoVDecyk61qX82GU/quyAqbLjfiyW/tPGEDalS1HKDvtp
le242Xojt8k/6ZEDIpvB9u4Sa7JDf15y79CAuX80O0qA9OCrvHjz6bWXp7pN+kp6/CB/iGkY2fPc
Ogi79NhVjDTp+uklm33SZvF+PfJrmabvQikv809PAiiv/bV+ck38xkO4Wmb//g8AAAD//w==</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tx>
        <cx:txData>
          <cx:v>Profit Distribution among States</cx:v>
        </cx:txData>
      </cx:tx>
      <cx:txPr>
        <a:bodyPr spcFirstLastPara="1" vertOverflow="ellipsis" horzOverflow="overflow" wrap="square" lIns="0" tIns="0" rIns="0" bIns="0" anchor="ctr" anchorCtr="1"/>
        <a:lstStyle/>
        <a:p>
          <a:pPr algn="ctr" rtl="0">
            <a:defRPr/>
          </a:pPr>
          <a:r>
            <a:rPr lang="en-US" sz="2400" b="1" i="0" u="none" strike="noStrike" baseline="0">
              <a:solidFill>
                <a:schemeClr val="tx1"/>
              </a:solidFill>
              <a:latin typeface="Calibri" panose="020F0502020204030204" pitchFamily="34" charset="0"/>
              <a:ea typeface="Calibri" panose="020F0502020204030204" pitchFamily="34" charset="0"/>
              <a:cs typeface="Calibri" panose="020F0502020204030204" pitchFamily="34" charset="0"/>
            </a:rPr>
            <a:t>Profit Distribution among States</a:t>
          </a:r>
        </a:p>
      </cx:txPr>
    </cx:title>
    <cx:plotArea>
      <cx:plotAreaRegion>
        <cx:series layoutId="regionMap" uniqueId="{EBA448ED-1759-4401-BCA9-2A9A16E205A6}">
          <cx:tx>
            <cx:txData>
              <cx:f>_xlchart.v5.14</cx:f>
              <cx:v>Sum of Profit</cx:v>
            </cx:txData>
          </cx:tx>
          <cx:dataId val="0"/>
          <cx:layoutPr>
            <cx:geography cultureLanguage="en-US" cultureRegion="CA" attribution="Powered by Bing">
              <cx:geoCache provider="{E9337A44-BEBE-4D9F-B70C-5C5E7DAFC167}">
                <cx:binary>7H1pb9tI0+1fCfL50sNe2MuDZ15gSK3etzhxvhCK45DNrcnmzl9/S5bl2Iw88WB8cSHg1QQZxFKL
xT7sqlOnqtv/vev+c5fcr8yHLk2y8j933Z8fw6rK//PHH+VdeJ+uyoNU3Rld6h/VwZ1O/9A/fqi7
+z++m1WrsuAPbCP6x124MtV99/F//gvfFtzrY323qpTOLup701/el3VSlX/z3s63Pqy+pyqbqLIy
6q5Cf35c6nb18cN9Vqmqv+7z+z8/vvjExw9/jL/nl2t+SMCsqv4OYyk+sDllDqfUfniRjx8SnQWP
b1uSHDjwc4bsx/fZ9tqnqxTG/86aB1tW37+b+7KEW3n4/3bUC7vhh399/HCn66xaz1UA0/bnx0+Z
qu6/f7iqVtV9+fGDKrW3+YCn18Z/unq42z9ezvb//Hf0A7j/0U+eATKerN+99Qsef5l4lZUrMO+9
MCH0QEgpbIIc+fASI0zwASUSOY4jNpg522tvMHmLRbtx+TlyhM1fl/uJTbL6tkrfcbkQfMAZo5jZ
cudyEexAUJsQbOMNdHIEze8NegWZ7cAxMMd7CcyJKsv1nzxX2wn6975sDQ62BRePy0bC5D/3ZUIe
MIdhm2K8AW/ky95o1G6AXgwegXQCfmoPPds26HzQPz54OqnTb+o9l5I4kDblAhH6EibOD2zEsGQE
vOD6Be9vXOvGvf1Ts3bjtftbRsBNvL0EztNZdn9Xqbu62k7dv19dFB043EEOIWtCAC80gg1WHxFY
IDwKR2+0ZjdMLwaP0PGu9xKdT9UqfD9YiDwgmHBgAo9ej7+EBSF0wLjAGLORu/udHbsB2YwaIfFp
P5H4y6hBZ+/p0+gBlgTDIqAb17ULDEYdCXFou4aeu7Y3GLQblaeBI2D++rqXSwSijTar7/odlwlE
GykcB4L/w8SPvReynQMHohFhZHvRTbR5iym7Mfk5cgSKd7aXoFyGkHR9WJbJKvu+naN3CSsMCyyd
x2AvR8kOh7CDhLDXq+bhNcLnrVbtxujl6BFOl8u9xMlbJeqHNtm7kjV+gB3KmESPec8o+CME3Bpx
zBFFG5i2T8jjKnqTTbsxen4/I4S8v/YSodP7b2ZVxu8YeNbkDCafcL6JKzZ+yQKkPBDI5pCU7pYM
3mLRbnR+jhxhczrdS2wm98mqXZn77fP77z0cMDQbslKGyTYvfYkNdw4oE4wS9OgCR/z5LRbtxubn
yBE2k/3EZgasQH1/x2WDxYEjHQdhMpYKQGITnFAsyIYujKLOGyzZDcnTwBEis/3Uceb32gTvGmjw
AaOQRYq1r1q/RgxakANKKeHUfnRkI2DeYNBuYJ4GjoCZ70eI+Xt56bky/eKT/7BaAK7MsYnDbQdy
yefSGsQXGwlCgUY/wfY8sRkJ+a/bsxuc0fAXt7AfVYLl91X4jukMpQegjkFA39KtEWtGiILWKQmH
fGcbyTZM7LeG7EbgcdhocSwnexnjl0miMq3K7cz8+xhP7QMEWFBIMDfP/wgPkJ4RFYw4T9r09tqP
qLzBoleAeRo5xmY/I8pZnMBKedeaDWT24JqgyLkJ5ePUX3Jwaus4z/kGO+ACz33XWyzajc3PkSNs
zo72c91k39XqXfUyeQAZpeTycdX8UrFhB6ClQfIvH7GjL6FZ/t6g3cg8DRwBszzdS2CO3rsCLYD+
UqBgnO9Uy6SA8AMBH7jAznD/e3t2w7IdN0Ll6Go/UQEvUt/F/faZ/fdhhoCrwpxgyBdf8i/hwEIB
sMDLbQAZLZSjN5jyCiRPI8eg3O4lKMe6VuU7ezH7QIK6YgsHkpEXrBhBIweC2ot49G8jVN5ky25Y
ng0d4XK8HwnLC6uhrelkpbJ3FF2oc0BAr6TOMw/1HBomDzBiiELz084F81tzdsPyOOzFzcG97afc
crIy/fuK/QSqMGsH5ozkFs4OuI2gdCYf0Rhl9W+x5DVAtvcwxmQ/U5eTVVmu7sK6vK+q98xf8AGo
9yCr8Ee9C730ZFCFYTak/kSAHvOcHL/ZntfgeXE7Y4z21JWpu1AFq2w7U/8+7kO6LwAbCd0yG2/1
a/gH4IBHr9n0+jUq9Z+8waJXAHoaOcZmuZfh/0RBa0ypq9U7gsMg1EgELZmPkuRo7Uh6gCTkl9AX
sL3oJul/ky2vwfJ0G2Nc9jODWbfP6dqo7Qz9+zUDsYYwDi2yIEo+vMYlMZD4OYd6/7by/Mua+b1F
r4GzHTnGZj8L/yc6q9417afQ4QdtZEiCjP/wGvFmZEM1mUJZhq17A1+Em9+b8gom24FjSK730o2d
3jer9yyErbvIHEbBje2O/wgx0JMdsi6WPSAGPu45Lr+3Zzcs23EjVE5v9hSV9sNileZlqN6zgEzJ
ARMOQ3LbeTlaLusWGSj8Y1DRNstpFGdO799o1msYvRg+hmqxt1Ad3pvyvt8+yP8+4qyLAARAcMju
iMOhJgPN6bBVaEPSxo3Na5x+b9PrIG3HjhE63EuEzu+zrOyTZvWujUyAkZAMks21YLN+jdcSPxBE
iLXwuQEJmPZzR/dWq3aj9HL0CKfz/cx21k/tyX2n7t6xvAk7oCiGbiZEH9uZRighmx0gqNlIW/wS
iN5izW50nt/JCJvTk71cQ597DZsHg+0j/A4uDkMbrWSYvbI1DXrMDoAiUAr1ms362V57k/K8waDd
2DwNHAHz+XYvgVk/arfaxNvZeR9kiMR0vfdsp2NzDmDrEzRubFvTR+nOWyzaDc3PkSNsTvcUG22q
8IO3Mhq6BFbvhxCBOjSBlgyJRpkoh+YAqB0Ixh693RiaNxv0CkCj8WOYvP1cQg93NVnF7yvmcOgv
YwTiCnkkaS+FUGAN0K253uOxJXHbB2Tj4E7faNXfIbW9pzFO+6lYn5n7QL+nFkoOJKwVaKZ5LHXK
EULYhhAkECIjavB7Q3aDsh03guPsci+XzVmo3pGoAZ2msBEd9M/HRoERUROwKdCGvFW8slx+Z80r
iDzcwxiP/UxEr3T9/ybawDKxoZ6G0e5ER6wTIeiihf2BG0c3Cjpvt2s3RuPxI7Su9jPo3NybFJTE
rc9/B9pG4fwNB8N/o5XDoREaeLZkkOU8vEa7At5gyW5gngaOELnZTyV085xtQ+YmVX8XWCgBqgy6
2mb2R23oaxqAiQ16KaPbh2FDAN5qz25wXo4eIXS1nwTgGoQcOP3l/h27O4BKCwobBGzYGPjwGjFq
OIaDUAI71l5RRN9k0m6Eng0dwXO9n5W36/vuXQ+vQcCPiaAQWDbQAAt73ngDOwUI5KggsD1u8BgJ
bL815zVYHu5iDMmXveRoNwo21byr7LluHIT+Gnsd8h9e42gjDhhAIuh2e/Q42rzBot3A/LyXETY3
f+0lNp9XUN3JgupdUxpIOiFfcbh4Jdo8pDSwL2pbyx5lNm+zaTc+z8eOEPq8pwjdl9WHn4/de1EC
6CeAg58AI1hHD68RJQBCzUCyBk36J+F+Xjn4/FazXsHp5fAxVPtZMP2syjudleo95QEosgFjdggc
0bV5vYw/sBMHGqihji137+x8k0mvQPTzbsbwLP//+LrXj717OhNwsqpW04fDBJ+dfPf37z7cPRxv
OBr6WCfbSb43C2H5/c+PwJrXezqfDilcf8njyEcFbVe1+tnI+1VZ/fnR4uvlBlU8Rm22PnGohfWx
/jEG8YevO66FgFNxpA1pbbbW5OCoQ2gJhoMMYccCJ+sKxVofKtfZ98MpiLDFBD5OoOYEYgVUBbc3
ea6THvSrpxl5/PeHrE7PtcqqEkZ//JBvPrU204GNwxy+iAEHgp5w2LwCDCe/W11C1IAPo/9DLdYF
heDDIs6c0CMD813MAljBT5Oy4yJwi79eRAow24H7ZBIY8POLVLqxctjtPyzqGBdux8thEvKGe3lM
q+nfXwoEtV8uBSqP4MCnYesnGV1Kp35XRAEZFl2jKlclKj7CmPgu0nnqJnCU5CJFxpp3g0NdKXr9
m8v/Mp3rI6UolGRBqgDQ1ltPn98pTgbhtAwXiyhrr3HKPwtVQqb0d5O5/ooXiK0v4UgMG5EANzjd
7+UljLH62vZRsXBQe9055KaUSHs1Rty1h+L+7y/20DM7vhzwLAEHasCJMxQCxsvLkaCgrJNluaAt
KQ6DOEW5p6WVHsaOnx4mDf1E/bZIXRoUle06REepWyRyMG4am9RMSu0rl+MASTeMRLysWy5Tr9GN
LLwuSQLtlqWMMhcXKG/dNJSuiSRe4igl33DUzoOmrH5kVFjKNZWNb/pS5p7VyzqdxFZGTsOilhMS
xmRS231300e+OVYsaAOXYG7CCS1kes2cJPiseq5dmRpy4QfaOXOqLL5kjhW5DTWpWwdVcFo3GXKD
VPoTLerCdWynmDX1MCxjEZzUkdXMSJr+oDy51IresUFcVEanXktFepjb3degoS1cImJTy4HvTEk0
TOJ8KOZx4SjPZGjilFF7b0JZLHkUnuU9syZKajOlOK2nrW7ZadeR2JMW8w9xQG64hfzDKFSVV5Q8
d1XT3BNmyesOItWkR1F0OsgiuK4YTbxaxJ4tm2DCdeC7Xes3i0El/jSyu/AkKx2vDn3X9kXfHjmB
zeJpa6yq94K2D+SyElHdzZTm8rrgjZiEwkEeFoof53YU2UdZjnw0yzpj2CeacetzGDfmLNMIvkd0
Hb7WKG6OEqPqBezEKl1lTJUCqk545KeFOdGJ7UxxVsSztJXwiKRFdF5o3XtRm6Fp09d41qjEvqE6
FpO+KTrPChWub2tlFyjw7B4dWwMPrlVYDNNMaeT6LKWTsGBl7LYKyeVgGf/Y90NzkQ+ZOU9NeezL
ntwWg6iuaU3iRWGF6AR1hC3SDJ6FYmBqVldZN89SchvGxundWNXBLOKkW9BSyQubBdHcIrk5GQJL
n9dJP8Fl3Z8Enc4LT+aJPTNtVNxq5gSBq1geuKhz1NxIWh8pv41dfwjZueLlzPeJTl2/4siVKPga
1XG4hGGfuyY4pKlfTLq8vcj7+FOEysC1msia0zRrjqqSxa4Km9Jt6qC9sPwWzTFR9gLZebLo04ou
nbwsjnpt+4lrB44+S3uIG/BEYyZcyw/sC+IX/aq0tO0lsGiOmyCyjqqA4TnpZDhhieVkkyjN4lns
F3xS2AVcLYiJhvViWcTTuPNnfh72h50l/FsRV5nni0DOA99vj7ooijyu69Zj0grnZWP7sPZTy8XU
Dlzq152XOrF0CUvawwGH6LiDosnMj5i80VpHXhrDocKMhyvik88SDf00qCr7UnW9vcAN+coBV0sk
wVWsbeoiDjNN1HBYUV17jR8bd6BWNfHbJp4UAoUeG6ITqyzyi6jwk0lWDN9VIErhhnbcu8IPmqVv
BfUUWfZF19ezqtPBIrLqyNUyb+dDDF8b+Kz4ZJDFU3BPrTXJC6NnNdZkVTZJ7OowZ9OymxV5QK4d
J5dehmKTLTPelOe1lZMV+G2xVGlL5jYKE69rQjwNwxoQcmg+nPpJXGGX+Hn/SSORHINDGpaok62b
Y+fW6LZ0sRSW2wpfe0nu40lph8eByOYhBAA3beymcoMg9d0kRdlpmYpl0uBPcRraLvZR5gXCHFIj
rMkwWP7Ejy1xEvjxvd/JyBuKcsprTFe1TfNvUU2as5yWqXSdBNYeuAR2pvqoO5YMJUuWYrMgQsUT
3Q7tF921xIWWQriyLaO+9xIGC8i1si76ISMr+Yzawr72+UAvyBCxCUkk8lCSRqWrnYTMeRJWU5bB
84U61n1P0946i4ssgWnOvNjw6MYJnWzRS6UTrzBJ7SHaUS+i4D0SUSTzeuD0OCGqLVySD81ZWgpr
sd6W6xUFv4Njh4LKbSTgXvhOtBSR4NdJ2aF55qh0ajDtPd70aoFjiqeIyXBRK62PdFc7C6dynDOm
ULwIrSD4KpxpGqh+nvQhTH8Tdp8QeK4JplLMYJKSayIC5Dk2yhPXqmJ8RQs2ZW2afq76mH7tGhae
MsOGz2VGJjpWrXKj3JjTGuXVLE4jePJ6Hi1onBg3YfCQQfD8kcUldv3CxDMW+OUS4mO7bCICPqPo
NGdHFUp7nExwUtYbXvFIq8+fU8M7nfdGBeHjCd9P//yfa53Cn4cTqH/+cH1A+M9/wfaMzcnif/sp
OKFkzZDL8YfW1jx918+zrtfE+ung6xFV35xFvqW4/+TNt5F84N7AaZ4Y2C8c/+fBRD8Tg82YLbt3
DkBcp1CHpxwxLhlw0i3Ddw5AJ2EOcF7YvvfA/R8JPjQxw/l9kKJLAsI9HJ8NRPWR4EPyTkFicWzG
HDjT5x8SfOi8HRFGuW6kQXDUM5zZtE4yRoQxjpowQsASFj3rwy9VVGX5hOWkrd1uSLXXcZNWs7zo
zxONh9ZLwsaD8wfApfl2PosalUXuQAb0xVd1GrpZFjNPSbu97yogLwK+3BM+iYFcV+eZsCzX1MlX
ahkxIbXKZ1kgy3lP7GBqOsnA/1KuFn7qOFdR1WbHXVcNp0nkVK0rantY8KL0qedHqTmEc97jSa19
8C7gNdwqNLDkJTNHXWEil6UEll3nRPMWjANfali+5IPyl9oy1WUmA3poSvU14oX1RSWpdR0UGXNp
0WXzWuJgmgc5cXNR5mdDV4pJ2pUXjQi+O1YMN+nDnaIQX1DcxzMp43DSO8RyoyCr5nYQ/8gNeCDw
gJWeZPZQTZ1cDTNcVPmsGODqYYMvGOlsV/HqpNIFcWuMLxQS135TnyBfZm7YZVdtMUAwbPPITeKs
cbFo13+lx7pPj6nIv/hphb0BVd1h3AdfJfOXrNCNmxByEffx18JpIpdrfdVF1nAbJ5k9yUkYTmKR
1zNgw42nVObBI3jdEX/q84i5sc/WJhQuc+CrwaeARx64fUZiy5pVTayvglImN7qv6Q0QpWxOsiT3
isAnM4ZE52ZVVUAcTX+UQ34O5yAOC59aEIn7YqUpMte5rBoIDz4mHsmTaStwfp60zsIXg3CFUxVn
fROaLzQW16xUeq47o+ao7INj5sd8OkBD0kIWTExNIj4lQ24VLiXtp4D6a5KkS+7xoEwvsPTrO8su
TObxwiYXFU7IaaqKEE1aHHYCAjSwxCTMroiFuikxGWQCEL0vy6SSs1L42YSQkHk+rBw3Uo2ahInV
eE3aFXJuCpLHyyBHkAqoXrsRpJtuJRqmTzHq6qMgsKp6BtzZ+cRpq45oyuyvFG58UvaV8lIVYTVx
YC71DAnjG5cAkTlq+8KpljqyHddxoqr/YWXOYM2F0dr/0UveniTYkNANMhpPE66IcVESeHkaoasH
9/W/jv53ag6CssLfefrxvq4HIWcz6NHVgyAHLfMSTptYH84OMsejn5fg57mEY8BBd/ip4TyoPojZ
GI5qBS/+3MUzOGYP0moOjnndGizoP9FwoP3upYsHlYpjCDDQSgRCEuy8GKk4BrGoqIsgPBwcuytc
SKsZ8EMa+bh3c0abWztI+anlOPpS5X12OrTScguR2sjLZB1NEVc2+OMYqLfBXXwWiiqKXWaB65fc
zDupyGGV1QiIp8qLiSM6QVztSxq6ftzyWR9CmtckrT62AwlChMbJcR6a+JxrIuapLcO5z30+B65D
Ky9IgZKWdczmgwrNMobq9kld9j5w1TK0PFL3FagH4DuO+gSzzwp4d+3xFEcQq/zAI2HdzCMLV4sm
0/6lLigk3cpqu2Vtf4vjQa94nIiTIYZ0wjWdqKbwgWDaNqyD/KZjZ63fiWBN/hLbC31tL1Hv00Vs
sHXXalP84LmSZyTKxFL7KXSMddgvvDDN0bkK83peEWIuaUnbwyiGyO72cdSnHonwfWRDhhU50eDm
SU4K1+oDdhrYWXBU5oN1l7HAVC7KNT61hiJb9qr40siuuIxazOZxKJpPYV5VV1JWHYhV1mC+UZ8H
X4wVx9KrHdq7DPLR2h0yObi1yJaJHXPlYluZZejImHvQCmhWRd+1tYdp+xmaNoC61lnyLVFVtZCD
qmaIKnU32HVyrGxzZg2BcxibKj80/jAc5X7SeJkD6SrvRIknhqk+dG3Izg2AGsRfpJJF6MIs1fBt
qVXOcEmSox5x3wMlhMGNQobhlsivj5FyrEXk2OG8gzzsWmc0/BxXKoy9NssJdvtO62nKnAhNLN+x
czfEJAbhAB7AZWFofVJTOZRerW1gFz1q/Fk4gAqUBL1dem2ZhZNkIChwHdm1P8Dp1sbLIWQpN0vK
YZ5HYXaumNNByO/5cWD0MHGGvnaxEelJXlnRMbYI6r04banlatrz3nV0HtxA8oKZK+uAfiu6luZu
nDsMEhfIu3Rup4shHwI+aTgNQCXK0OmQOvIi8PvQa4U1zcO08cK+mTDjnKpENncZJ/HSNmXhtZFl
hZMGBIQ5zcLuaBgqVs4iWWWfpI78L1bKAuvQL3ARTWXG0feitcsa4m1bXzZDq33QSWJ0W8nEhwwv
K+oLVGfFV9PbEMvzFq1iQwyEsb7qL8uWJ2JBSQyppBFSLxTuS9CmSEdBhAhD5dY+IjekscOjwg7p
t5oVduYiCg+tx82QLPIgE0CfbH4SOxDBlp2M5fUAcc3y+oj7IPmFSZNM8qDUMxFm6coJQvnJKPrN
sts1xTTkBNWsv3dy0xfwTCCdTX2IvV+ioC6Rl5io4gBWZm4rTk3mQjaULyHhrSap1dSpC+mYPA5x
V03yylygEgrGbqFgPRvQ5bxeGDoVST54KebMHZq6nHQ0VxMayno6tFVxGGvEDx0bWMNAQHyEeaDR
XNc1uDVDeu5ZMrfnTULVJW4sZ66VHXcTS1Y+nVJu7Fsch3I6UPCoDbbz3pMZBPc5r/JkGfSkOI1B
3EhcqUl1aYSiMLE8jT7HKip6t0AVacGj+fXSD7pMeMJq868N73OzoJYoF4UtQaVz7L48o6Wx7rTD
UwOzFDXnfdHDYxDIQLoR1IeMKyltZpYIi6+s7dv7Ignb255m6ISUyk+nVVuK3iVOb3xP+qQ4C3vp
xxMgX+kEWWVzWPNK2h4IRldBXOYTEcv2yDADZCWJiwnL+CHN+2rSZFlyIcMymTQBEOkoBrepES3m
nZ1eB5lTz0vT+q6CsxUbtzTKcNeK+8wD7sOmhd0N3wfSdOm0QayYaFKnU1sDFXYTW0RnnY2Spj6i
ScGyyqOmzdXnwQoSSPY5zWL7i+hjFmM3NARV1Ze67svozO980JFkxM5Q1PqzASXmkqWJfQkHPAfn
4Ba7ORfxsGyC9sahWXZZSCEua1T62LVV5N+0hmVfCGQjtZvxrD0M+yC+ERnD4KRaWFZC5dm5XXfp
OXSNFrMySB2vUjE9lUFaeroZ8DRyDGgKCEKe16W9Oq2xrGdQMymiCSnT9DSSNpjLYmuGSkie3DKx
cljqsP/BRaZkxwUC84euwieOk/mDa4bKv6LCsGWk4vY6qC0BnLrxw3syWP1ZBtpUOq+sQh/3du+f
Sp3nVwM848sAbvwuV8WwbHvjzLuqqGedXwxfYxp1GmQda1gEKOlnEe2x26GqnhaVX0/jygF/VCs0
HOFq4MtQhdpLW9Bfk9q4ToHJma+TkoKTjf3LdoAUikX4xIAupr1soBzWWq3Pg4Gr+Xo+r43u0LGM
BrMAd8HnUWFAxImbhkwxbp0LUP/D735F1UJ1VgsJYdHlcB276g/7gfcXODbtXPZSLhtUlzfG1+l5
g5xmAesJMsSs1sCZcygTAERBo9yh7+1JFWVh69VEFhctsVPllhGR3roSMw0dUEOjIqFndZz6J5BE
dMsSAqMCMa09zaS4s7WSd6gkWLtO6RRfVJ2EX+3Wj5eltvJ5RkJLgLYOrgYevxCCNE2I40FRls9U
E8XnvtTt15zzdhJXiN1ircQZ7jNYeeHaabYywWo+tK0zTI3BWF9lvfyicBaAxw5FmB8VZVEjz84E
DiHLaOWtsvz4Cnadl8U5gzS1XMBejMJyB8ZixwPOX9jHmFUK4phEmV24fRWq3IPADzMPaXp/ZYpg
stZR+xkkMnyWw0ZCL8wy5nsRqMSQEevoqDJJmS7qygq/ODlxFKiSsMS9Hsegppl2MAFkhKwDHfwE
oa5rqrkOYmXXh/DIYhMf8iZjVrkq/OEWuG/3OQbx+C5qOnwjq5pfoyLID4tCXRcZ76cpKdIlpO+5
x+smBUG4u2TJcAsO8AdV4Sqq2C2v2/ob0SUwCGqcwC2d+pZLK1rAVtTkvECQMNLUOgZwsCsMJGFZ
XBU/yOA0mVvlRQxCfwFSpKtqlSyM7qsL4rRx79U1DQs3NzIIrgWrzTQd8HARDsB33Eq3DmjR/5tC
vf5L+n7qXtAtAurS61rZX9vf/DUess2f1r8tTsDZo5D3bMrhTymUANWLw+HWHM4gA+cNv0bhKZGC
DkpYaaBTwBl+cE4WHC3zUyuD1lbYRwY9FLAhCc78keifJFLj6i18Cxy+CVbYeJ2wrU14Xr2NUI5p
Sai1gKoHjVwV9VCylrS8fjYnj0Lr85o7pIQvSqrry4DuB0ohnLSyPnHt5WUGVJq+GRprUQ4UXcc6
7UEqs8VZ2jZWunlSN79FcMe1xtViuJaEdi04HZxIvj5i7OW1AIuolA3xFz3S8sxmpjlhDiKHdLC7
85ylKvzNBaHI/cvtQWMRA/0STpGFJqNxxbiLwcMiqNksFPCRAMRsXR1rU0OlV1updsBnt/LGhj0z
eGbXQUMmTpJE/ZzpFmfzwglqz2nWddS6yxTQeGUWUndA/Htp7G9Zp8xxIUs5L4AgzcGHqXnKegxq
ZZcd9galF0mcyHkCIuAnVLHsUDYmn1l+qk59kGdOaRBBsYsEWTjvCztdqqDsIUyuRSWLDvcyUsNN
GFNzw/PgxK57NQUinXk1lPoWAyQoJ9CWyIQXRqS+gFJg+gO0UX02kDb6BHlY5GZQhZs5RZh5SEEm
UOusXdja15NiKPBcNLaGeNi3UxR2uZtUpDziqNKnJhetWyUxWdlJYC2gHlBMBmO1i6JPOFTROukz
oJBY35UiTY/ZkHYXUg9h7dpFK4I1tZ3ZJTa3KrZkG0+60PCycHnfBm15CwedOX15HGZ5NOMZl5nX
+vCce3aoIe+ySZp9qw3Pb6M6EJ8jGeNLGUDS7kH6Ib9HoJFGLpKGZ26Kex27VqS6mWkElPdA3Qi/
xWEiHE9lNDmzk0bkHqOBPl57+6O+ztob0Q+JF/vKTDAIdYc0GoLSpSpyzhRBl2GnbM/vov4yLCSU
1ZBtblOum5nu7GoGupvluJ1m6XeTpuE8zMK73kT5JCDCOQqkqHMXDU6YTkuYnDDzk5MiSYfP0HJt
XUA2OBzbgy9KF2pA8RIKT7Y1AYLu266lrSvKlLP0qU0XTZuVU/J/2fu27jh1bOtfpDMAXYBXqCrf
ncSOfRK/aNhJGoHERUIg4NefiZ399Y73d5LR76cfdnXKVSV0W1prrjmX1lpfR4hOvlej8C86Xhtz
3KpNdEfi6/wSQzAelBTfrDdliIO77Uw0g9Bivkd0CYXQ7EoSvxRaVw/5SGos0sGckSFTxUbapRyX
0CGbyiK46bUo0sFfNcQxWiy+WkukDJtnFAmS+HD6ROVED6oX63FJhb2TwSTXQo0f+RJCXKAoPcPS
xu5ZeDLf0D2d1cTzj6VNyYkjr3+jk257QW5zLTGz/GVYtP5Q511y0Jv3dwAjSdn57M7avD5OfPtC
Jkdvkw15ymTdxluSbtsx5CLcd4CISvA35tPask9daP87pbJPzmsNvJoVvprVCmyjhu8+5TiqD9Aq
sNYUazbAy97GZj7oqtX8KJJp1eWKAGC7zoJZlwuTRxWwE1XZKCokIdX2qMfA5qpYkgnOHwait4dp
ncfmM3NNVnlTxM2SzeFzCo/omMdjWh34CqiphENVA1u1EWJ3n3XdWZg3kX5ZCKuyU7rqhF+0WRij
Q23Imp3GZqwtA9nDi1Olw1bdzZrjk3So5+pWWDcB5mhdFz5WglSAuwZhR3WVSzL3cD5l4F+TQU3I
RESdJApciiVPHpspEH6yCwhc39NFYaKUV54Avx+qyd3DPe1aewa3T38lfND3+dyCLBB1MMN9m/Lz
OfLmMZUrcaWkiVyLMAl6yZe5j4qwzcjZcKLyMw4M6jIAlrqG28bPk5ZEabHotV4P7ZbHnxPVVwhw
7P52KoW8X9cpfBNJJ7Oii7vhxDSlF71Z0O7EuvWgJ8MuhjHqLusl5EffTltXtlZKbPYs9FfA2IBf
gLMVn2Ix9gfwPDokPXJfdmOEvABZVYsZkPnT4vD/rCfd/TZGsil4R6bhMM+h/bRQNvwAzyi7xoPU
1UknrL8a1rzdDpOojDq6NfQXWWTyD4bX4tm0Fs9HzRyf5Ji2n0jQqS511uLZiBjwN058+68kc+aR
Rn75aHQjtkOGrNZ91cJfRlK5B2i59FpM2Lfm/zKmb37bG5D+7e/3G/8lHHrFxBkcp//dCXx3AcK/
XcFk/95PT1CI/wK1keIyZ6RBX5Ojf3mCqO34F/+fctDO/uYIongQxcVnqIOGSts7/P4zYxqjVCcU
NBAHxrhYKMfVTv+JF0h/TZjuLcIDhAcDghjU07jg41efycQNmFpB8x9ZLP2UH5OBDcSU0TDDN+B8
GvQz8pt8PHV2HVd28MnCFfhKvYxeqs6xjuyMGZ1e5oqv00HnpLPnoA6Y8cbwdiBr0euFDy9ce8Tt
ByKEaWhZpSmLf6Qw2NOdUThTnrOMD/IbRWAFFFnUFvnKNq5HPAobQC/7oOIIKdRDZbjTQ7HHOe11
nK4gxB2rto3Xq6SlXfMvAEA9vvO3Kf3/+JVwuf/mw0JVHgG/gHPJ8v2iLdxT++sYpXFbT0qo7IcM
fdfYc98yw84Nm0eXnm9j5etQbvWA279MJOtEnn7f/J47+bV9lMPbi0tTZE+QCH5PKd0amo0iEvX3
JtZU16XvKUf2LM8TYpuTWwKg9oNTvkKKgjCyAeUJjK5jAj7JJgLSGUJ1YI71SM66+BZXvln87fcP
+avvzYD9w+9G6n8X56HYZbr34W/c2kXVJAGaRb4L4uYoOQBAqVJ7MhnzNCo654V40jySHozs/7fd
/jw3e7vgI4BYzHGzMxJC79odprVPe0Kz7zhbzSiKGUSx8YtiEoBEERpEzx86iQvlAXaoHndx/iEC
+JWCu3c7heOPi3FyBpoZ9tCv3a74XBMwDul3pO1TS0seIsGfsZEI8p9bnZrbmsQ9sEtt1+lej1G0
qQJCFoNB+f1A/PNJcMGywGUKqGm964vfMR9UCpvfrJH7zkTAljutsdhiDfcoTCM71plk4slNGAKg
0wJVy556JM1dfpxruMXhD7Pya1iEYeEJjjak6PbUISS072bFizpqVt3JbzLfOu7Oeju0cj0iMhnz
9Qxo9oIl8vv+x+8sGdrEtcXYJdioFITx7N0AVPnW8By5jhcwttKWnC9e7RuiXXqF6+un0LCNlXU7
rslQwH2hGAhgaWq6bwfRrGVHYtfd562CH3SwvHfJHRKA3fjy+8fc7em/Gc2It1HIj8HJ5jHu7MVu
eWdLpiAzF9lteVmcd1gE0aQjzE8EqhknxeLoTO6HRNt90/jQ7y813Kk/zM8/Bgt1A1PIAXGBQ8ZA
ynn/GJlNRr+Oon/pDCew4Q2s1xaKeQVwya+ohL/2PMKL088tQkhYVDe0LubnGQExWBdWwdruln9V
+BYCDzNfsUUP4Af/frji98saKnhUC00AiiX77UbvOfsLRf4s7zb6ApRbkPbY+HEw00e7eYDZZbCr
xcOBugg04divtu1XIP7bSu7DMMiLMXemqcp226L1qlW287LoQBuSHinGiBjg63m1tSUAhQUmMSHN
GneX0ZYb/KoGp9XaP2zTeOeQ/30BAPBBobNcRNCVCVxy9s5iYGV2du7m4SnlPW94OYCPjqUo5ZTn
roy3lMC0y/XNepqJ4W/TqzkBJxnxJ6jOngp7mgIoN3/aQ+y9FUdhT4gROVCUBKU8/rEsNPCMVqp+
eBocdpE90lFn7CaJFV2vKFJ5GI5czmZ7bNWyrmkxKRcsUN4oCeKuspsk565FyPvoyDSK26wWu4Ow
sLkFTKEnvk9PP9IcS2idUz7fDa7R2+NmhAZ9ODJmP7RqjD4mqO9yhTcp2H3bY9aCPCWR9mlWvIxb
VPnsMPCRjieRTvvc6aWq4WDY1+bzrCIrWFb90uAnejgPePKadLtv4Afe6udlFJ0dTgBM4vme0X7z
185pEFiMaV0C/76S7XJeMRyuX7usk+wRNNQYiyzNKvgZs+16uCi/X+zvrSZGHxlGwIHA5QQUFe+W
BpVrh9BzME9b3I5ujwujdBiL0De9uaCTDTAUv2/xvTVKUtiiJH6l7OHsft/i6KJRhZaGr3Sb9sUY
Jrabv2RMNQ5vMVsunmRDNyzCkEx+rG5eWYHuD7t8d2d/2RQ0RU2FFGcFBxzJ4CX/eowikzZZkov2
sWVd6ymA7ImTH71VFtZI6RGseSfTvv44j1kFizMo3lfHKvPJ3BeQ/QQzFz6p7JWRmbhfKBhVKxIq
sZjvfEaiurR8W/orLKJIFU3EJOIl5F/ifbOrCOuwnxW8iwvZaL/v/Bng4gdc3Z0OSDUi0bzMZ78f
+Pd2LUPF9mi/+nvnywjInt6dVlpI1QXIHB7mqYvgxHLkUuDEzsiKhQKQMmPnKg4Llu2ic4qXyr96
togF9yVNJ/Ao5D0YHvuSTmy9te68HhK6m0iLaDQ+WTMPIzI1fNXYdTK0u08dr4goH10aI1n2h9Wb
vLNsGTygDMcmrBpmcOf6/DqJlnbt1jdd8pB5RbG3PFiHeABP6LRv3dd9jEpoK55NqmXf4rCVu0lx
AzjAz9ArwI2HomB/q7ca97SavEnZeR3MPg4AEntxK+2CT9WK7l1cqxacAk1SR09D5mY6livOC3T3
97OFmOqX9YmuoQAvSrZgq0QckP67rvlFx6mZ+vWBVvNuqbyzWFqb2er+m48ywE9IWvV2e0yTbj8f
W9LHmJAF6dtqPW6tiH11yimZwgO8VIfhCGlDsfrovMGadDXJscRYMMNu3SaYTVAYhgCz5uGRoMHa
SyCeJWKsGEPRVgxD4X2qiC+5mRpsCZUnDf71Nj67Kdyvuf2dp/1uj2ZwF+BdpQn0Zrhs+B+ubhw2
JlZhyecZgCWsw5t7m6hsmXWJyFJV3Z/MwrvjaG+SgeGVRDiWQLB8H3hFTQ+vdVjSz+MUY4X4FXcv
AGfcoAA6Z83Aen6UgfTLWAhDVwy4mWUHlwVGD6MElMr4j6kABbI5IUWbwRhgQ853DnURcAK0BBvf
Q1wkbn9OW2VDh6FcTAbSDtC8aJ+OSi/7RAAHjvGSr00+30U9+Jn1GdcaZ5MWfo9Tfz/a7B2VGdc8
if0QgJHAnYHwgt5HNnAHR1JFy/pZqVUYWfhJ06GUAUDTrUg25gDlKxCBsyJPwBpQhXO2tpeRmejC
iwHeDrlyoJ+xGxB8U1ra0C/Vtwi6o/MgJyYOOu168501ZnN3LTBn9xzAOQgf2ByD3nDImi7n4MPC
fxxBAQ08m2+dVXLpC9FGbXxNIxfnh65zUD00i5+cLPols1tTqG52bCmrBXlyXcybC6spFsIb1pzy
JJ7YvTB+ZVA6LTGAc+R9g4ol/DdZ+QuvUnhmZbqZsG0Ia7EUhwvgfXIqkHBtxGnO0wqJlJYs2+cg
+qR+nJip5IEyn8Tlivi0B3ms8mN+yOsk6LKCIu48Tag/2D4K2xUoyVF0FgeQnk8VGTMVHQdkptjD
yudKE/CTomX5vPiFemhrfEfucGKk03fuhHAPWzpXXV8MfR+r8VO+bEafyRroxmnroY2DjEj3FKlv
8IpGm73EbZN131Uy9PNywFJZ7Y988iFEpTYBDJhzLzvLswPiAG7EmWyJFrfgFYIHdzaLIQHN4ofK
OuoxyktMQQS62Wg/Y0lvYFwM6hMVkRfRsevYMKQXE8B2Za47vmhbHZu58mG+DlxWdX2SrA0Tv5Nd
Qu2FaJjaIeAF4ZQuhnmL4H6aMatDXlSECeuBIrqtWS9CNUKedhbqFqdNCToNg4Gdh3riX3oyCT5e
YHEEIstA4bbEt9MArysv/EozEBBNkqZ48W9vkro2+BtKkzE0t/Ujsy/bZPNkvmyEG6rkPF4IScHC
aLie0rOla2LA65zN+7kYcVKjOxUFoE+fF7lCaw4Oosp59WENQxjSj40kTTCnVFOSDBd6WvNs/iAa
EALywub5jkmkznOlH1MIush2xZgZMVJktTDZN7DaVvErQqVLDVh9to7Nx6YJTSaPoYEhAEmoRolC
V8Jk7Y+0zsREyTGqFBiOh2jQDcQAnY+gMvuSVEmH9trG5PkDsk3Wlg6hN0Y2yaYaJ0gZC7X/CJ4f
LkuB9MTu0zM1ovfloOKOilOjwj5i1HiNl34Ewn7ftelu8tnsqywt8+B7LICtg79x5nMHykUBCfLe
VeX5huGzTYr/4SwZJVozKkaQ2cX1Pj3xwFTC/zs2yz7OHcsbYElkIg5TQTqdKfbDWgQ09uTqGp4W
eH/xmtqyzhSfCGaQTXZ6BGFlqjuMF1Fbf6Ym5HqXm6xJ90euMdPDdi+wstACxZ/siyTLvsCEI/vM
85XgPZO3+9DMIFRBgQUSug14hhnaT/TxZ3+co9S+AHBTeI8vQy/uNWcypyULOQCgYkgVSMrHn6tH
bmOOn0wbsndO+vV1MCasGlf+9HFzvvH9X3Tk+oaCXErufw41ZE/7x/8a5LfPASlI9E0KshkeIO6I
ml80lJC1O6s7uqLTNtkWfKtKaAWaMQLwqofW7G2i+m32WGqIvCdXXXRxvkpexFrNEKHl7dRjlOak
NfhIAiYMngowh5zzQkfr7vSCrgV+XIkUaWRf8rcR7AfsINi1tz6ppEaMVg59J0J8vk7ZHp1Hb1P7
tjygPDAYH8FqfOPIU7N3foFWBoulit3ejGJK4M21t1GqHsBCZZO/RE/pPrxvC2mbVjCwj+jk/itx
7UZ8D2VUKFbX6NX+6G8DSraw4R+9oT1LjyTinW4uNiiFluGs2kGk6BjqqceezptqRz5GCK9f6jlN
7Essqg7LZ+TwWNF5N+905hFY9v6Dyby/IHmW4QVikH07tBvfn79DfkWFh8lUkMBDkpPhd5UFeZae
63FFAvqKvq2Vuhlzn579HPK8mR0eZ6mpxo/gBOjReDPUGuf8HIM2FD3Ac2uyGfpI4ru6jMZKonHe
qB4hk4dw0V8YAAaAbDBNarqAMnnfzhPOV7yn10k02UnDWVzWS5qPZunPIeuM2rY0OTPtXMgRaouL
OI8nfF55O+IFTiM3t62d8N+1DcDteBRiQEUWWL65nbWXAAWCa9B6rKp+fhRgByAKkCtkUP4Qcpjy
5rRQm8DCZE6ZKTuaFkdse1xIJ/PxgoP2vi1fI7E0sDeV6Xutz3/CyY03yjWnSRnEu99WMMEpPQfd
GMNxRl/3jO0zgwFDklDL7ZGqrA/+wdKggjj3b11f8mrEENFh2TR6pJGlR4J0i2JYOe/YPnzxMuyr
BnjVvsTf8NNs1GC/FTHk/uivr+sELw4LHJ8HNZbjX7UBiewpZ4nuoKVX9SraGzrEDp8QIPhhUc98
GrGu3kCWLebGyRN4xE4mFxXohPiN7Q16kwjLgRpazjQgShlrhL5QbOq+K70BMMGvWi32/eShgwEI
X+nMw1RSIUHEuB1XWJrmhFhvH7wJqX6MbwKROrD4xnQVvo770NDLrwHumSSXQY7O1bc5bXaQsp9w
3N2kWlLhP0Fg1K7yuMgGmcaTCAM34wHQBUpuFClAIPHEKggwQLnHWY3J38DlQK9E1+7HRsvlvtxc
4mIsvreRbHwPJBo66prOl2HjrUw/6Q3pWzDrNg9UYRvARniCvcX6AnV3wwhAhbr3QQ4dgfFHeLmj
VKaGvwrPOm97EHxFviobv7DFCHMrhB1WeWJJP3ryL4jUm0UecaJRw8ESBf5NysyAKvMIRDJo/zmq
ULuigipppWq5Cyl8G/s9n+vZJl9HkBhcdOY0yHV5SZJt1I8bg4q3LyacDguCfRCs4VOmKc+neMIq
b8FBLWe8SdK5SAMyU2A3v/XkbS7t0AAgLjmn696tV3NjzLzbvxzSBbzA+983bz1Cp9seu1f0XjbJ
/h4uXyH4xFqt+wclBToB5u/U7bkNVB0YsJUreIvydvNrPBwbbNR9V+bt/pefSxY+JSwRkuX7n94g
+N2ckqp0y+poWsSJi7KPk0qr0Bch6gDYs3WTKBARbLfv8opsOxw4Ik+EFwa3zF/YLcL6ZhHyD7fA
LfcnBzUAX/3ZEHc5jjSLpULu3yK2rm62VBdNN0zsk34zWPoNaLS4nAGrgRi7g5AjWNOMHdqqtb0s
UHxgIvdTDXJlVPiALN58WSfV7sYptqCNdDb7Y02vG470GudIIfm0b/Ih2dOMhy4s+5pM5ZbouuBq
7Nr2qBqD3Xh6GxDgwLvR0yBM4XfZGJPmCkoJk2Z/AL7eBfTAcmAfsIITGDcR/wNWVh45BODVyb3q
e5QwKaCzX7AbAnTbt5awfQeZGcCLKuba7s/+h+juVzxhbx53YILEhyoxuO3yPfzupqUnYUwBVb2Z
xgYYMJ4CcQB20u+begegYzehNkyEtgBZ4b9iD+v/lpgLmbaZhCv51xoB7b/vSztIxj6Afbiv7lyo
fVKnusEM98wxTNlP4/j7Z/kVQsDVA1g/GWrFZALpcKzz5NdnkTNNAN821T0uoIIZq3m8O6njmKX0
uPVwnf80zv9sEDXBAByILIf6h+/X7/2981o5EPHbSN5BCYuDAoKA3F+AHwMz93Nn/76D8Q7b/Rvd
33sI7DbioFWisjLSUe8aXEzDIJs14u6nxQhq20H7VdCV89PCxmw+NYPc3Kcp0LU5tFO323MoWcg9
AUUS59EfnujXlY4nQii1X3YLCiZHcaX3abE1j0hIIeC4M2+bKsCvwx5fJshj7anO5nqPE9gEXc0h
pzgc4FoQtT9IA1nXtJWzRWR/4i3teVQsMC0gb9nB4uPYHzK+rVeKeLIMb/ms4c3M/r4T76cRE8ci
igpHu7g7hsj83TQKZX2ykPlWjXq3TNurIzSMvJs+rSSb2PV/3h6PMJH7//bq/7+2ly7wRlDJaoLc
6fXYWyplwX1CXQMORuOIOyb/s/YA+YMDjP6BI4tSgu/NAQ0SSPRcN7dvxxKc5H02oOzDvuhGux8Y
v29wzzL+bZliQSD9tN+yBz4KpJTv8cywbkvtNq7P0444kPDTtk3pk3DYMH/agv9sClOXIYOHwrAI
Mt/3rZVJu06VqM7fXJGZAx3BOkpsi5ff9+onFeNvHQNWiKZyEGReE/OoRv/rzEUR8jJprcYztyWR
Go8J6GQYyiliydRDyN0hh172YwVsNS9a1KuJBaRXFSpNXOG0BgWnKns9APm5Thiwh+hjK1Hspj9f
4Rvw/lYutY6XtZQJUk5fR4vKPtD6Nwnr7LE105b4ErJIMbaHzHFAbdd0iXsqPuZv+TwtEIxAgNK1
sV1udKXmHJSZaUYdDmAiDaga5wg00ro9GILyGd3hp4OSEnxNFVDv7UsBHnqGw0K8mrG3UEOHCKY7
KOhGOeopLbsbEOaEwKHtkwxxQpdM+ABcLDGlt3Q0uzNH3nybAclR7PZoyGJICPTo23grutHlXX0Q
Q2qgwfwL8rA4NqGQfHNkXj0oZNYCxnez2X6Ip3YGsoTYQovkOGQ9mmw1oor5MkK2oq5Ks7Qj4ing
+aYxDxRub05vxepzNlw0IiI7GDDODjjr+haH5WEdqT0oPbWAXYHApMgyFI3yWS9LMvVViFBfCex2
nnzMbT6k4VhZUMPtZ77m89Z/Rr5hz2jBB4wScdv7EUmEz/UAtBmlo1IGOsFJORvHqMwTw+n814rQ
c8wuuVhC8hRDC+izW8BmcvjU5XmjQTztRhIhEobhWHyJAnfIpR+7Hnqu7BCWZHNrEREgE3MJ1yzm
WbmyVYZrnY9+hB7KNKFGNJ1nDnnRWkXjGYuMDy8iavWqDpLB4Qb1OO1a96UD8kKmAuKCFN7QT1tk
kQ+vxHXWwm43p04ZME3hRb/6WQC+dz9xBdcVL29Lw7x6g11qNEI2B8o3OMSzi0Qbw5JVfYrHSDTo
rEGTOf8MI95n90OXE3Nqa17xQlVVuOdrzZvDWgd5VrOZntcR3S5at8znQDL6u9SJpAQPVN2mtYfQ
2LLZfZZY1OcMJZrGArtPvTRuMF+qqEYViSmCkAjFq9gJwS4gpaTjV9kQPfUa27ELg7gWoR4OKVMK
sxsRhypVCzs2fT192BrjoyO8cn/M1gh1MfQo2m/QKt9DNT5cOUaqqxZ11I58BAQN7kt1Pvcom6by
kH1KB2WR1x/q7/Vo5cEo1LCCtrA7cJnby2xL2tMqO2SBu4Ez/HQGwR9ruvQU8JMXGeKxFyjFpjPw
HuR3m2tzppfYbKDrN/ykIIm+Hxiweeh2IzsWhPbVQ1i27NmgAAJC+an9DKV3fYwSH12iRjaEqT1q
Tl0zwHQn50eU64bY9BPAQ9TzU57m32OkehDPxEN8NycojXaCop0c47H1d+PMADjAFKAUwzJdUggt
dMEhJS9lmkuVfYHGK18vwECYvo0Ja+JjP0FbWlZ1q9Zixt0QPzLP0xaCZOIu2xx0hAOLffNpmVGU
jSNXf8VHH1tUv1L9c9SMw/WCe0OvRhHvK1TyPYdazeFygTt7E6V6vgD6TS5rTVFDKIP1+x6HQLti
21CoCmHzQL6GwULRSchSJlDoPY9j0ydgFAygD+56+GJVZi8wFENCcRi2oJdLMVUWzPt4qG/XOIUh
RkhVzoHu1HqwZ4dLt1h3SoYpueKmXaAh5Y88rN+iScpbFmP7QIIMkW1qo7qolnZOQaHuKTSvvrsd
FHNf12GBTxYhvQ2i/qTBgdBlWld8KMhE2TMy031BE9OhfgfKQSVR6z8tcac/jWr1YOh6Xz1Ytdov
bhnapLALSoDJ2EFF0OD5kHHNgLlh4y1qK9mShY95MqJIVrfNzXPTDluBJE/72PU1RF3DHEPowLKL
IXFZOblIXjIoDZ7HTCzXDfD+GWkHNqFR6Qs5EQiDqwnlRDICmraJdf7sCJyaQwb/DGzkZrQfRRD6
BEMvRJnXW3ru4159BE8H3I6g3EPSd8PZPKFmVDPM4tlR+RAQJz9stt2yMztAht/YtvqxYkDOlE+n
6Qg3cL33LueycMwiY6uhGI3UPF+IXA9nFn4oiomkY/6Qdz5/octAPzfQPb5ABrT9mLDAoSfvkxsG
YsFZhJPiYBfr7+FfkoKHbr4mbtRPW9SjIIuJJZhZgJNv1QrhApimsEhRU6NamOdanKdIzJTD2DVn
mk/uAdwuiuefk8s46uipEXT8ClzOfsw7Bf3mavL7tnXbVTU2FkoDmFyEwRDLdCzyl25i4WM3SvfZ
ZRn7RvUM45DYdb5la4vNA0zrQ0z9dLW4NFzUYaEQ+aAwwdn/XptvSzL1kMGHfKvLhwO/OsdmS2+2
mHhwmFCSz+SSXyPDHdPSt7kBoXvtKNa7606vVfg0IPiP7yvwDX5iEBvxbbv+d/G9CoKjz6gGCimp
qloUgkl1dh4j51fOw8Y+ZHNFgcw78p1IsMij65Wzrc7LtV3g6x7SCZB2dq05nVMPKbPTxhcmH+R1
IEP1ESiLuSVs7R6Nd8/4DgSNvo4fUUltOjRT2tyiFALol3yI60uoeJOniUhUyYN4O7oB1Wd6qJN5
tmcKmhhW5ipOr5jsXXbKo7bLL1uVDQfkcdlWzMh3H7J8a9Oi2Xw+Fy2V3W1PkO+/WolNUQdRRMHv
wqgZiZ54cXG46JhtP0DtTz6lXQ7tqAAzvz+qfHB3TVXPKIZm+lVdtbXu6wNxHQcJUcqYnKGG3bjd
rVkHCcTZ7npEBxQK6k2vMWp9qPSlRkzuTBmn8FxK3k5yvgFa0owo3RFXn0O6QXTSR0Zcg64nUZIn
hot45RGI+0deI/pzsCNu8FzAcaqgd5bnsxdQ6idL1DWfN7rKZEZ5CBvl02UCYxddZAwZgTNr1s4d
UAqRT/c5qXQDBk5loI93qHJoIAFh+XJfU7BmikQx86lfY7KdBYGosoxSm0TXIW+WrkwccPybFLUD
wgEEue3QA9m6bBJU74E0UV96si4Qn5uViHyjGP4uWqCkj5JW7ywtlOhrP3jPmswfVtEIkwBgH3vs
hwzpzXKK16Q9shgy1mutkJ0t2g4wb7n5xXYFbVckftKp0eddzXh/rJAovNE1YNJDs9TLOa1YnB1E
FqkUkFjj4gtdQQtbDBNHhYokIPstfOJRzSVfUkiFJRuLFHoOQHHA7B7jgbjvcw7XhLphTc5QXiim
R2h0kikp4cIp0pfIzYOKFopUibuVsD6FYzZla21KWFKPD/QRqXGLJnCLuMmOVI5feGXjJT/qNo1T
dRySpef8JiazmB6Qy20l9NcZe67m+WnbVPVQqeGpygfeFIgS2vsAasde+sGdRTg7ItgI4ZD9Srcr
g2p2tyimNZ1QFyovBztsQ5GCpTkUbcvbe9cZcUDN0RX1TmoG8zr79puv5HZKe4MsXrXIGyQYM1Q3
WMZdM4ezhn3MR0XvU/CH3KGeAfVgOWC9FKDDhe+oBKw/DbYbs+OYptX12Hf9/WRHXx2npZpRY6tr
KxQ2aJf8ou0be0DRUnPSKCd4jyoF8TH3qr/SkpObRC/sKhmQs+yrEblryI97KNwkromd0ulsW6B2
KyBsNe0BZVlRdHGIUUMK9MHgL4a9kEI+hmgpra6akolxHlAYtJWgkIIPOV2MAp07rsC47zfp6u8S
aW+LujdqPjjsyQBZvHa3OORx9tdCm0PdwL3AI8g7HDoobAr9aTl1g3ps6ip+AvC2nMDZyc/6KG9P
6ZA2H0kTOcjRhfoSde2DaUAEqxC3ndJENl8hx/SQy6MI6FcaSXc5oYzyUki3NFlZAxu9lEOCTlcR
AO56mUvEuvRDg6jkcg5x/U0rmj5pWcVfdEzD9YzE7YEPtr+gQIwfgb0nKFCRbxBB0uZ/2DuT5biR
LGu/S+9RhskxLHrRgZhJBkdRpDYwUkxhBhyTw4Gn/z9IWVmpzO5Mq39dZWVlVpmighHhcPd77znf
MdsbDzwq11b2xnUNul/dYq2Fsdivh7a2+/dGgQDelV7GHJRecuOdagEGNgJDASCEqUpDr9Cfcity
SrYR4EVZLm5K2dvvaZoOxcbGR1Rv8tJPg6jg743ofrEm0lliDPNG298OKTrOjqtWkZwr2QyfJUVb
GhXSccwvnLsTIA7cUOoI7dHbDjI3jlkr7E+rbGBvQUYZN9lsyFshdP4+4oPkdKDw3DdjjBiqiYVz
zeSuw/KEpmTTJdxornU/yvfCHnQW9XQZFRSCUn8dhplnhWeSMm2UNDE/FEMrtWEgp3Z1rjB/tUDZ
4N7qhbs8qtFfMElDyKn8dLhy8cNRynIbGbZl3BpiZ7QVkl9zUeJ56Mvy1ZdKR0Xv9NvSNFrzMk6+
9chwLQgRBXGF23jDlJaHiTvVmc2vnna6TdOcmxywYQAWoGQvDu42IxrBjUAnqEwhd51UGAwQpLCI
Ijet0twt1D5RHpOUqojygjtat1urWBXFc5vZXKkdiBgvNYii4tZurKnfUlTEUIBYvM0io84ak3I+
GKad1+6tNzoY2AqrzZy3EtWoUUfKCHQe75mXFdq8KfBLNmFEsQ0JZjMuadVDjuK8FfM2ZXwVlJsR
Mbc7b2s1x1VxNQeg6syoH3VoQapTNIcwY6LyBvHRjbLNXpKkcJtkO/GoMEXBjOPU3UbptvGGfcJV
rT6N6WgAxGt7rcQuRf5UYY1rGbU9xqbN6OUg0UkN9babXcPM7/JRFnwProFaCuYsNJqJ4Y3uePu/
VEbom3yOfY4nL5SpFi+Cblv6+KNXa8h13jAAFaIzaluxllfECqyTe+QC6xiE53DxP6DlmRpiUQVl
qjm1Vh9mr6OcUgOwYUCfC6xsEecTcNaO7Xh4HlP6CcH1wH1SX0xwJrMbjUk/tgWALtPm2+LEy5v8
3QnGWlX4tYdxrq/wrNvGsskaRBZ9hObFqeJHZwCFCAYVnSrMMHMc27lBhpQNXHEoHZJ2L2WQsx8b
oBMLREg3Nloubu4yZMcE+8odKnAP2eBX8yxpwioaqVmEomosJ3eX1NrNyp2cENzAwOrqJrheuPkF
u9govZghmIpDOYIxakN358+L4x4Y+1XPMhjLTwbimmFjN2TPbNyRZ2eH2KT6MOuCSxbid2yku8br
QSKrDpmK3iwgHe/xC43zd5H9OcwSdScQxx5pA2fXEJedqLC98Sa35rnaSadCq6VC5sDSKB/zUE/+
qeUG52+cWs7uRtdTUR9Wjnk06EBONd4cVXzIxcRoGXdgoDce5+i4HZwFhNMKNeN+YJQ7LqAUiHEu
hTh0njtU27gK9LuxxHrG/5xMrfUQFFkhtlNW1187iHGwhHJFZVAvBiw4s8utdMdtouuPYyoK9ZEY
em24gLW262gp0mSPTUvFxr4arQBtjt1iE49NF0iXO5v90eob/xXgk2v1kR/boGHoJ2aCAtWf+0sV
eOa4tU0xDi8oH1BNbDqJyC5C0tEq7keWjayI3tYlofCGHdVyDb/RzNv0ZnJAP/qFV54NWFIo2UeB
twJpnaxQbtgzYKegFiETKWNID9gW+GJ8nRgbB2ndsZVlm0cj/bL3Bb0CayMO70fDbHifiwRbKfXd
zJe9dcM4CHc50opfDLRL9A5zmVwbbMP9F2rLKb338wqkUY+MKTtyg/HOneuL7J0t0pkPjnLzh2Zy
4htUkslH0ll88sG0aNRqKwaqWJZMb2RmTp8CLca7qQMGdJG42BgO+1XDbupDFdWFCB8suof+NsyB
+1r0LLLthDTm8+S42AhF0bvH2oWp3U6deARz0OwHuzZfvK4HA+wjQ0y7ckGg3y/zBsfRfMFSCXIS
x7TC01XW6OPDTIXqlHgd4rS+BnC6SeJJ8+uGkFSnjmI4kkBb7D0DIsaspoOvcJsoR7H1Gtgd4KZI
H3Whk6ywlqSe+xtnlON1Yluw4U2RSH+PDkI+TdofEB0PNe8SMYD/xe1ScAQV9+/b1lgvvH3gBuBb
jHnOMMjHIWqUAl/vlgM9R3hFt+RuqWgAwL6RULULhb5u60D42S2t5mcSgZoO1UiFi9iR36Y+rXd2
3OtoGsT86rNbqCs91J3clq0KHnrRDSMvJ0CEGUh6zk5lNzdOGdtXQVoWPiqheK42HRDWK2hs9vtM
RgRcc9nfIdXLoTYE9hummLFmzOCHc5SB7O8if3IxV4/TnPebsguGeDemWVCy/3bw73LLnsV+8Cbx
bMSp1BcaVwXwQRe2x6aUlfWK8z6ZNzAEuwvcxN7c+ZOYqQlCG1NDG5ui2lVWnj6BWuumiHOTWx3X
823qdG2wfm5gC52JLjQMo/gSlJXz0iKySDZqLF/BUDUv3QCunTgoWo8IKtFJJYolX3aviTEBaih6
bUQGN4+bbsTd09N2+VIno3Hq8pXi1mWFfzuMQ3MeRIvVo/OLa9oC/tGIzeCZhnHmswwS713ai7PT
rtk/qG62T0XfAJLNVTCttzV4GiKs6fD4DDCPvZPW3nYJDS5OVQaqqwZVUD5gls22Hb2tbcdSd6PW
EeOO64t1Vc9NijRwsl7SeNYvYTxYG9mPJs5JUeyqoIy/oSo2t65wh08B1/2D5cbWe4MA/cXkRwRA
YD44FP8vWG6CG82M/yDVwFMXjG/ok4c7OcLU2gRDY1o8B8tdmBgFNxrLrQ6cB0DoxqB3tmA+r2ii
GddTa3efwTta20BTqLSkrCwbnVrNM0B69zFPHbeKXJr6Jylri0kYQkus9V/nkeZ/tysk7aDunQOq
qNSWETgmphcK2qaSD53bN664HfK0ZZfvg2CVJnUt9mc0AnrOK8Bsknljc+vOKGnmw2Rj1bC3TmPq
IT2ZY1rlC7g83D+fYlz74quoCU845k1AJkAUu505rHxm4U4dm1eBmIWRFvKIPLQyz9yiu7MWro2B
ORNNUXidCUBz1jQxN56txd516yn44tUgf4dNK4tSl+xjIjXFlnseMoWtMXtJgp4F2IdCjcw1HlHV
jBWahwYVuytQgqay+cVsjRlwBvNMdHq7Xk5zkTKwzBK4k+AD41VDzhpsmYIkebKY7b1ygoESJnO0
13XPTUCURb5lDhtQ9+EYynR+yfOmH5ttP5G+bO1M6Yx9+z4Wi7LmDX+LzOZoalyuZJtFpuwMgIop
iiGGGfP6TlwvMcPykCZa+e3nEfKELTZZHBT8O6TwvqevjKGnXr7K5z4uvUibYeCr/d9M5372hzD7
wz8dYpVlxolKD93Dz7O52qTmyLUMv5o5JpJfh942DDCmT51TJYg9p0DVVWRWbmcDc4DohVClZIzS
R4NTa/9T/n3O9de/18/DZX4tnzE9btWQ8Ssi8D+CkDIx40xKMv+jaOQ6Z6l+6D6qIixZiEbDtOxv
5pQ/j+TXV8TFzaexWoeZ+K6kgN+rEugZBoOJXeKX6scrqh+iGkfUHZP53k9d8J6DMrWB4yPLmVX+
+Cr+Q0X+GyoyvRQW3W+mlz/h7xGiNt3bx2853CsA4sfP/EpyoO0F/94JvueYwUwIWOO/YpEtE14y
jkkWNmsJCSuj538GXFn/QGnkoGJgnIUY5Xc0Bwc0BEgB8qJ8lGc+f8m/Q3P47hr73fjbxAIerFGF
uGWBR/Cw/byyzCqVJqJ244pDu83DPRSJYB5fOhW6dXfOzcpnzFCAjUxBe/bYtMW1E5YVQ9MKg7s/
AIWdXZmc1+tj4dzUBg8z7SiuoomZcwMEhdIfxiIfdHwogkxk2bVIJsW1aeGfxuMRSSWv9YmqYWqX
ZAPdcdTptaUqLgAQ7QLf2KSBMUU00+iknXHXO4wznKnMoIjGsYJDWner+dMb6Og9YmXDUL0L3GTy
74NUj2l4m2XDbuIGTLxIFTDijsRYM2UC74h3buPPsHFwfDRtIH88tv95av7mqbHxhbLO/+/H5kIy
3CsTgZ+4KT9+6NfnBphJIBgjkKplrSi4lRz+63Pjk/vnmTZjUd9bNXlrosQ/nxtYeEzI0TB5ZJnw
iNi/UVDWfHtkHqstzwzWa7v4d56bn48AQd3AEe0LB6+Z4FH8o97HUl6rTDNpTvTdkPYWdSJuHaCt
FzxIwd9I/9ZT7neP6PfXQo+1Pqohvq4/HjeqN+lUBFZ98rniXhY1WxdSacLnmU/gum2XcPe7r+Lu
x9/8ewDf+sj/4fUwzmFV5cSx/4xF6AzILzIweb2KXh+6UkgMm1wv1mXQrnPCEe85O4pLCy9VZj/9
9Yv/fNJ9/2CFieaHHQUH/598kzCZet2g/T4RFDF8VGXFiKikqrqerUU/6HgJn2Pb/Lu3/L98xIJP
C7kjvBQ8KSyb35+vQz/kHVtNdeoqS98VpPB8cK3IFirFTt8l5vxvv+BKAERjySuGJiCf9Rf6ncYy
XwUfNooZsnTi5soPJKle6RByi3cM2GbKe/3rj9X60+fqw38kEI/MRD5cO/jDDWKGG7ck8Sq/aHRb
bEYv7u3bZWlNRdmLhTqiCWBROdXuqna0Hlol6ucaf9gUpV6x1Ot81n8YZtsemTKIkbmyTHsAW6F+
me3gb1YBEuY/LkJfgBTg2Xf5NnnY//D71hWG/LwaxqPwGfk8GZUt4qs+KaEQJ+zUW2RU1nRmND2X
62BRQIqkhHwwKOmO6Lg875z12LMr+tdvCUoHb5N6K+0FKASubvQFF7Q0VXpG61Ui3e6Udals+vzM
G8RibUe7BxFmdBkyl9legr0U2rpQ9xndbvRNwFwMwR6swdN3cUae0mbpVCPeA2rwGZPSotUOGa2d
X3WO0Hceu4S3RTlZhMfcVMbnvExDJKZr7+3UxTlGaGrC2QACCWLOsn5hleqMsLQsy/XN4IbKvdf1
PF3XZloyhRO0Bjg0XXvzfSPo5ornVKte3xkToK+waBEDwD6Wr2Nuy9elM52Th/GDTEGl5GtQOerO
hP5VRWG7sH1p2prw8TrxxphXPzRdSWRMpWL56qSDfjBaw3oSwxhssyUTbyAqbMK85lC/epS3IzxD
C8lOHwv9MLod75TkSsw1Zc8LogmLn22a2912DCbxVo58jsGi+Nw613oaQ760JWjDZ05/8eYRuPmQ
JX24Y3YunP3cZEMQhdpIoZVh53n4sVZTMizHKCVkZrzJCt1/lHkDAtMVvFl7xsR+6CeYE9Tp1FLn
0I+z6oSdoK0GijeYiLsBedHnlKnBcyDZT7cDzkG9q2aXdQLV131r+kC+pgnNsaStwutw7sJnSU4X
rMk6Y2WgBDcilyn7VUfFjElNNvoOKLectspDq05PuJevWud4dZKmWLCVgEZJNsyxHVriOUoYREu8
14kmxCZImu74/fN39QBZeQxcWuU+PbDASPuoBUBy+f5n6KUBnpvNnH1jSY8G7/U+9clWmZIw3DOm
YwGn6+Ph4f2TR9QycXxFD82UkeonlIOtDsIHx/StDmQClQa9oDIw88vQer0Um6DCa/Qovdqk7xI3
OlZ75l7zJnYMfqAuM8s8TdbgK423zKjTc89M3zjMJnCBbQtBI36g0hflJmUAKjd1io//2sZk8IpN
Z/pQjONVNOX9kt1Ns2FPn3s+/vTQ17U69DZ8g81iFg1QPcWcz0Tyj+Fa8Dn3T9KJU6xWM9V/Hc44
48k/S1t9wv3l7umZOxeBejCCpHck1lCT39foJw+LXJRKIjY9rJcXFwFIRLFkvfSm3W4lLunNMGvr
1vDS4WFKW5IFh1iJLwOOHpf11U+Ax8JMXyn0lEc3aBKSME27YW7ZLJcAausHZbl1ARTrn6EUehdp
1mHMaMWdry1YkHzh2qBpu6ApONRyGT5CEhqnLRPmJNuyuMOzG2Mo3zK+Ql5q+X787NQYiLeW4X7i
Dm1EQFXeagu5RE5EpHtsMTgp/qDDomM+wZKaC9F/pBb/Z8O+rB845ljLdlyn2dEzYk7pBQrs3A/y
VVhD+FzNKYMVPwkqeJBK6YdFp/HzSmO8SNeSr3O/VvlAC950EyTPufDYMBu7eMqZz3zOyT5Y8L8I
0BcmLYkMxfApkCHD0TAkOIhjtHny6NctWV5vsWO4yd5yqkCcBWV5+HnppfWl6gxjOS1UrcHJoY/m
TJElCQx0aMAXZ892nPclUcLbMbc6/0tS0vV5esK/9+Snafv/IyvBNe4/ojsufAbf00k4o6G2DtOB
n/QltV3fagbH4x7zDNyan4Um7my3zL9LV/wqNCHt031HjcOfl5xY3SfcxXb8HgZT1mHQlXGzX4Im
KzcEhIwuDefCuK7KbOSjq2K5WRATv8x+QASFWwe3fuqY25yn6oCED27nTDP3FZM8dxE5iODamTIj
KizF14o5udtlkOnZLLCzd5cu6OfT7OTBBT1v+Nwxn6cNVXr9h1nm4bWIsaNDNF9YNO3ISukTM9ji
YlmX0gjyd5ukjXWB98Ne2nrYsjY5HPpnhfLj4A1peN1PfDVRCWSDHvYIC3jjE5e6yaTLP0iLmiWo
nSS89kqJIjmxC/Z7pvHHOVXsg0okfX9AXRhcg6yBIIUit9zkHCbkw/gBwGWHl/fE1JYHf+YcJww6
Ozjx4r4tc86G/30L9ImJ7HaYoNalP5llegfljxY6Izz3ehpHkywSsahNNxj9R+0gMdlYTsfJby+t
ePNLzsee7sm0rURWdltM3CVRKcgauTHMlCiHH7+WBYSsPLRpzk0C9CrHl4+O86otu+5IHKu+GxR3
X5Cp4c5ayno+25Pt1cgBocDqG5yoZHyZXdi8TnYr01tbKH7rrJK8V8irvGTdkbj74DKf6TktPHyd
hNqAei3oIwamwjedaNc7jwXKs4hB+vwYG4149VKLjXXuCGiZZKeRX/+v0iJ3gQDIvsjgumwM8yzH
1PgGgyRE0DWFGiZwyS0nM/zw2dYTy4JCnZO8DQfriZ46x1PSaRJPO7QzC79Jtn6i9HcRqoqZY32U
geDA7NiqHokJC67zHOXjMlasuBKxzwV/NlXDYC8mAinRy1WdEIjYfLaMmQY1nxNXy0ealcb4qDz8
gDLKpjRJgwdSNkOApIVEXEQDIWnnbD8XmZFYaGm4LScHgFYChSvXjdIE6JEh6SuiuKyyLS4zxv4A
rw/MirmD+HZqnguGLhdmjwS+GSlIOaSXRKGI8FzmiyR5N20fmoCdpVCpARA3zM4GEhpUoClHD/Sb
Y2KTgzZr0MHlOH0P2vTItWNEZvohcoI+jrAm3CcBW7rTJePeMhOLFr7FHEXr9tTg5QbGU1oPNWpr
gnXZJDbM4jKc3NxIBq8qvuGZFvtANfExXBriG4ZWIZZp+iliV/hWE7tklPNtqN3pxLrmYjC25m04
SPNWVKRXKLOKvH6ujgR14itA/PCoGcvucw7Rbd6mKBQwb6FZdG+0Pdb3fNucy7Uuz5x8FUm6hcH4
0BmioPJ2SVjejAW6KYeP6tacZfJJGt5I7qrtXBpV5U3kJCYXSN0eyrDEOKsYDlkP3PyYPTFO+Sa8
WJwdRoJZxqwrzBGc1IyI4uBo5MsvovX4Qly6ysAGBaJSPE1miYFxNhTh1ZzA/WYe1bqDpGtoL+cV
u+GQN1djaxsn9GqtvOmLkkVapew2mdexIhcV893Hukz7u7mA4xgprt3bvy6j1qrjp9KYZhkFh6Cx
ABQAs/nPZduCojrkxJNHKb5f+hUjh023Xnz/+nX+VP0EUFZpVKAgIzeTwu3n10GMPYx5M8hjScQE
WUS+bz21xODQmccecuWt8pHz9+3wr1/3T6U/r4vcV+BgYgJBpfjz61KSl07eaHnUeem9DQaAnKrX
pd5PwCK7XVPV84PnpezFrVpvuX/96j8bD6n9+U8ILBXvnccv8cd2P4k2dE8QgR2hj1CAoIS0nwA/
Nle537PbD4nkf03ZUZasN2+wYGzu33+F/3Ts/qZjZ9Gs/d2X9ac+9/+AzGtqTGr/4hX/+JHf2tz0
sl38aMwoYJPhHP2tXWdZxFpYrmeK1eMY0sz+rV3n+GvQnwkFjPN9/Tf8DjimhvS//8sBZozPCCWG
g44SN+K/062z7T8sLaZPPLYWTSXb5Pf5k8uyahm56sKbAI5IvEScd9NQlTWhm15jXjVSBRD88tYf
lvFQQNSozM+UR4zOilpW/ZNducNC5CQVk70jmauTE6HeCh5g8Jh5SAo88JB5nVljJCeNRtCFQlmh
ywlnsrOnyUDpgV+3UieEOlXPBrcwQh/kTV3OXJOVymDwh4GsuaTl+kwShDLJP/Lmm9mN46fcaSUW
IO+FWkIdpkb5KwgJWJHI5XVecQ2vcg3KW4jCfkq9DAJ4xjlvEGg28cjAOQt3FEoUHmW30GTwSkrP
BZ3VmylttDX10KsbyKY84nY6gFHv1Lg2v9jmy0OtVXnQCkDeVoRNdvKqpPUvpPCpPOpnMzvgzmC2
7hGRdRi6Qo1cjqExpZVbHGXcTXuSkHxuikbNX4xyIybwXMWKK1Fcvw7TbD1MwIbVoSF7d5v2PXj7
BGkucQDJvGz6ouq2uWjVC9yH+TleiHmOuqSV+kR5olddkOCNouka7Rd4ti3oIqukmPQ6RMaF2nmJ
bK1Nb3XXE/yl1SKE4wt8GFsH+VLiRCPMfyarW1/bw0QYb5a77bBP+w7LlmKpb4HRzeZ96xU7G257
dXCGMo68RmiU52tEW9bnuUEoB0aRDbjdrtmaI8Nd6anqiA0+3SKbHYO9PU0TUwgOT+aWKtnPOHr4
oBMpRUQy1vSNLoX5tmBw3heCp5Ewxqzb4emf3yqGMvY+7CpxoHsnHy3yWq8AQ5UvDRbATWwqa4qk
kQzQzBi7bO3OvwVEQcfFTuMdunboO0x5LRaNpS21S5Ky3c8q0bvU78JbLVpMGHE3RiPD6jOdKU1G
pVMVMLccLpsiHUlwyI3mhBPbPg0VDiDI5fEXngb8JfCWwve4UhYZJD0huYdkaO2nmArnNHWVv0dZ
6lMc1nH/iBjlqzkJY6vmYNnCtUVqwhOQnRofcRjWFK3CKPEC67rySvdcpCJ4xYNsH7iLeaTB9cx2
tkLZdPyA+jvbPm6fcF11lzYwl/dyqOItlJn5ecxkdYwXXJORYRDEvpEGsgwljf52bnR9aQWAps3Q
5DnxkCqLI4HseGuRdvnJS9phMxkhDS7kbJ+HdrUIMRsrHwpX2lG/YFhBZH0YGmyhnR+7ZA64hXkv
0naMZmyg4Z4oRxuSKGdYfPVdzjeKQd6SCU+2rmeWv9RWMZ/aEMSwXk3CilqNSOXha25m7hYgzhQJ
xNzHlQGF2td+09P8GQqJiOoiCfU2VLbfFVt0IXyPgC3bVI7e3dQj8udlgZCMc/efU/HHOfa3p6L4
yzHW/4AQrPu3/udjcf2ZX49FEnGxjkJaD4HmfD/8fjsWQ/cfngXV14OQCPaa2Nx/HYvePwQ/AmqV
zjc8w3X29c9j0WHAZfGnATmR+LTS9/+Z/f7rZIfY+P8z/gjg+M8XWpib/BefvE+iuvgz1Rn8n82y
Ht2TKAP8YwLHfFcP6rDA2zyXSSuOZIzAum6maf7AmOlfi8JF5MztdXpomhEGBLXdW+mXyIuZL18W
uCNPHg9Wwonggd/vXf+Slqp/mAlLf6p6gQOSy/2pSjzrSyNj2EK5n5+JvdrBl27fCTPJj9oIKI+y
fNLoNEe5fAWTRissTnCNxrqwH7HUF2e0VPVV7DvlYXSoVpC53TTCziICQOl75FyRLbqepzqr6D5U
hudsbSPxz6CRsAzGpb5tZFAeZBmE13OfrGnhnrbvtTGGuFIL88aaM6xI0F/orDVOu7d9ThaLoNcX
i6DXi2UUdxZl1k1sW0/oLput5SEKrFtk7RsTduo3Z6ZfOVUz2USWqu2oq7oBZ7dF9GGOUR/MNtLD
bu0FidKUHxNnND0w4HptRvOBpL/iU+vmHkTXkmhOWen8iCkYRJM7YZrwZysaLHv83ARZjDotne4H
KvSv4TzNLyiCKUmxox6x93QXz8n1vfD4cMDxZHvsGuMVKuj2vXJGTbJlQkaeKhVNp4K3kWhyYYu6
hKU2YVAs3PHDCJ1N1ok5ckJ5BSn/5EJk242wIYGNNXT6RHxTFbI6GYFxQkhYbNFxkTOkuvbQMkz6
lqDnRHM7ZFid3OkAUS0+2bDT7wBYL5xuRl4QP9nHxs5Z8vFKunP+nMxZ+Oq3HoRakGlYKsjbkegE
nsLYzW4W0zNvpt5EHz7ikfkMsLO/ziklH93GlQckbna4mQA4HoUu/ZxOiePcL7Of3SSJu+xn38ci
Y9AjeQCYbnGQDTTOs95Rq5fYvAs71kqTDGtm4OKWX0cYD5eYNIoj5lnnyiPn9FBJD/F44GcvNHms
S51IcY8QbznqdEYsbijnyp7ECvRpkltaPP1TvpDLiKe9PFXGeJJ1vBpdahFcaBPZr3VoeTdt4hYn
KILymOclYuAK48d+clNxW8rpyk4nl+XYdkfDHJBZJsNbOqJSo0FRWDtbxv4bsxOKbF2dklnSpJwr
cWra2N3/GDP6tf3suMXXeXJkEhmJa7/6Qf3UKGd57ns5IyGuzfuGEVqNlg/wFFjRtbuLFO6SKirW
aILv9IbtMb/zk6KlJnWc8CvqsPRQK34oWbLyU5DRklCMDXY0qaurPOFLnByH6+OIZSmAXvboO/2A
aB6g9mYorKehqU+cYN65QblYAzmJABtUNbSkvLiHHlw+iLg8evM0nL14qU+IBhG4yZFhJpvl69CE
2ckHVLXHQtFu0apgx6l1/iB70/1lwZIQOUWeRkuK6RmlePECdUB/8mtp3Eu7aiK+UB8KVlpgL0UW
fWd0lL2l1161HVrciPmKGPLqEPf4E6ljaQ6W9woByotByAecTse6z02QcTVE4D4qJ1NdaIh2Xx1G
DBtStLa4mfwDLg69U6U1Gly+nOBlIJFEwgZYygz94NxAkZqT26VvioOhB/AK8yz8qFPaW8V5YJ6I
Ut6N9dJTQjQjI7kwVJ+SZSaQryxCVL7cjdnmevrN5VgtVw0q45u5joHuWcZLTrhosEkSbkNZGfob
dgDCtrrai0oj+4z1yiQ0G/kt98p2w9SueS8hmF3FTRreC0Tsp74XhG/jMx3us8EoACLUkaD+efPw
2x9ySj36Ql41RBKD0kUFJH4HcbXQ/A5Kb4djN3wOOTUuC0b9z6SyZdfVor6E8HmPnIhLhIBYXfrE
ZVqipvy6zz1garMRXldMFu+GPG5vcnNq0RFnJV6xSpLA2zNhCDGhLHYqd6Jvnc/FVNlHb+BddnHQ
7FOd27+QLjLeTOQ9vLlOux4uDGleUhrxn2DAqnJDQle4d/IwOWCMwegwJ2iOrDi9syyilPAXiY1K
Wv1ojnz0dSqW7TwPctdrO7gKVvHkVpdNeuv4+cRC40IeGq7AoW2Oy2FmXHmocWKdinCRn8oRKIIl
8x2I2uWuUI67k4oZHURoc0Gsb9TuRiR677WNulgqsc+hlRRfUNsWW7rMwUZZHLcZj/gV42x5BBYD
Ypehb/haeF62rerJfCljMgbZmdJTPNjb2fbE3TLmxlcJxOYsYZzv8fH1t1ZWlyfhGtDgGLPdl/MU
fEqmIKaJ2ZqPqcowgyg/JtQauydhqj5jhrl9r1HXfzWXke1/7IYF1bd2acwiUNnSecb03htXojZt
vBU0uomIxlcAf3djQXKgJ0iM6v1aPXD253nyNAouIsyycbBGtRMO923Slscm5ZHeaOmTbLr0HXYQ
Pw7ab7BBi5NaQ1BB7RvXGW5S3Lhk5Kq6OA5ifMUTxJj2e45qACv4vRi8V4y1byZZqz6ZqzD+H2oL
lTesScnrEczarRGttL2f7DW0Vaa+/6RkYT8X+VR/XYfxn8l/f0Vq6hH46mUzde5Z/giDlW3fquFA
RY07+4arFjJwnDEFGbKZ3QwuZp8svdbI/9DH6zG4a4d29l56L/42MnAIqNkmvjhAETZBjDjeo7gx
D+Ay5XJAnNfcZLI1mlfJBsrdK1SAD+Ni3xaQzM9ojzo0vrmN+9Yprqxkrs9jl/mvYhbtF9OPk/wu
1ml55afC6p5wfKTxoVyKkgYBflD8PvSlRf6BTq43Pok21oLkRYjYQCYwPp9aP3O2tWHOByYZ9V55
/WcS5Sba2km5BctOnzpxPyM6nY5eJkHwItggkbnW+xAAW4TF95x17vWIHoXGHeOLTYHd/BnXl3Hk
LvKpXtJyl6Lzolkcwtw0sgRiRGmR3m7NF2rZ9tLxbZ6XgWotzaa3lbR47kLP2PSuMR6sWq+ByOt1
i8SBESqu011l2amI9wC7QA438XAMVv940QbZocflGc2xe18taU9b3EhOiws/GvBDfO4qOzsPJmwE
qyTNiunbNVmGWJgTv/0yOl4Z4VuZD1mrMrwdKBSgMFBcZ2Wzm2JXajIjCg6yWOL55ms+jrRWGK7b
1YEMI/ObOyJFj2QhcQ7T6XGsD+SM3v9j70y25ES2LPor9QPkoseYOuBd9J0U0oSlLuhbo//62rgy
3wq54inq1fhNtDKlCMcBwzC795x9xEep9qUjv/Wmg/DkKWxw03W0e/IEdup/S5v/l1ReC8nTn0qb
3hditnBAJr9UN3/+1j/VTUqYyMNMdmVkE62btX9t49Ao/UUFU11h82KNamPz948YEeWvBh1KAOii
QHMS7v2zjSPEzeADHaH+rH3+R8G8ZwkxqwTR1mhIUJ43yADW11LuazUZL7qqXju61+VokM80YrKh
gANM2cuccbgjInQ+phPzY6CqWcdSyRyeaPAwLUu3bD6+unp/bzJfywfPpWbrtzGJHFtl8ipr7FUJ
+vrbEJhYZ27cDyxpS+06QjyGIsKp8AqToQ3beBhNgq2pxiSbthC0bsAlUqUEveyYHpHl5Xe369Qb
PiPGM5fn2tNiKULbzbYV/tAgP0/bP39j/aytc/rGsPNpPsC4VKkRn33jBNczaNLuGrZ5FPk2hPan
AYmisWV5xqw1IBJJ/YTXD9Y6G9fVnKnGrsDiQ59vqLrvzJ9So71YWz6t+wqjZRHTDHdaKwN6XKXx
bda7R6KsmHfov7gfZNxcQHOnh5pIxb5KWjrkuz+f1VkPiZNCCk0HEpUsY4Mghl9PClkz3ki6y9cI
Nt0PVSRoqZgZa6RNXdK/ZmvtPtShlj//+bDrWHvVImNipBkFftHVGYv8sX6tV8pGfPSRWcuovC4F
ilFY1f01aDDo32H84c9HOmtWnY5EgQSVKh4WBOxn46ymNLo0VDevRa2aXwgrYM8cdmLWN1kdB2oD
Rtkz1FlUHoifsXhv0JyDGzlLXdUt3UTDaTM7nB3ecYwERwYsmHXmJvSqt75kmAXyHQB1GeAtrDaz
yq3fjXlz2kVXzg/MybDv3dm8nGzsxZ4xpnBDUthdT/AodBJtxTz/qOmD+oh+C4jlwH3avWXYS//z
dfBvaz/nQdRcPrCITBsA/ShBUWv69Uapdm+VlhUqV1ofFl8SPHkIDpWsY/FJ3aKMjmOcZF+R20Bx
WhqwwviFEo+1svPSkX5beXMcObi70uFHAoz2+2Cxbjr++RZDmzwfTtS/GEQU0JhbeTrpK70eTnbL
RhKytHFFWb4OXeF3brzs1qQFd9sNfQ8Kt1HvhmK2evL6YrZKWkn1v613+VqvzfKmuK/JlZw2Tj5G
H8e0qA6UqbtNTdX7yV7rviGsXK8/FYMxYlMYDlNZXo9rtbhZ68ZRpFFCxkxMOVkf4mIPqSW/19Po
lvWWMbHPcppr3BOP3akoba/1aS2ZdeYGs1+WjTqK9DJfa9k0KcxjvNa3l1Ope1RjDHI8XQllk7UY
Pq51cW2tkC/p9K2WTffQA+pdi0idQ8xr01N30fXHJiaBcxc6CkV3diuojU6l+KRslM/9Wp+vITsc
IFHXB61x8+/JUNs892tNH7Uq5f1hrfS3a82flWKNUVB3b0CRTAF2uGarndoEOVVDUEAjMQTesHYS
CmnQU6jdG6oCtBkAKnd7XjX66IFTp6XWOfnzVKjxhd669YOF2X3Xu6miU/Yuli/CrtqAak26bIdM
RFsFv94XqB3jC3BFmiCgEGmIlKfmyLT2SYy1YzKfmift2kchDrzYI0mGi3Zqs9BgoeWSntovTjhi
/zo1Zcy1P2OcWjUtTZtoBZXejWsnJzk1ddJTg8c4NXsmpHKXyJuXPASv2nRFsYHzAkbnexzGur58
kqMyrb5kt2Uqr77pc5F2Rgsmoe9r9brLOmiF+N6bZQeYsQsh3CXIElI9rx5UBBWHdDZolvfcgxDW
i4ryBuqCIO8hDHkfkmg+NgFJZpHqtXmnhTdxg7Oh2mezgyxinnK3u7RlZzCixpCd7uj1vAu3thKn
4Q37RsOOPGwrrK41I5PFFoVm627w82HHCSbAJ6QOu5qL1TCkkwTGMqQSGrtkClLacBA+y5BVwZY9
S7F4YkGi55U65T6viFexwSDnSCKXUqAuV1EiXpR+cBLVVyu9A+snenFt0XYIj6XhdI6VeuUkm2Xe
S/prLRycKHYAZ8sB+avbyhIdT24X8x7pcVF7lo632HNYVOe7ltgMxeO26h+VukCZBGkio8uUFapy
gwJVQVjVleVH5LRucTBat8uDLO7s+6XvDLBduPS1i3iMJSHsTkwPcxe2Q10+8DI2jpgm9Wzb13yD
oOryaAmENi2UU1LkuleFgMwXKDwqLcxHrT+i2LZyPwqNqPcdGKv0CU/yg5JU1eUH/lWX+hVfoKBX
Q2TOQaNts8cNiLYULGJj+EmVhP7ShxmG27GtXRJGxtT0DLDQCx7nFLMVshZIhnUIm8yJXacONGIR
q0OcaGMUoD2N6evwc5u1zlwyfCJwuRPKv2UDCkX53GIFnmHZ8xzp19pCmmKyEYOpGI9zPur9tV27
VKNLLLNXWJ14JUXYIvkFFz6HsSXuRSs/AVlBv9sQgTFt5WgtyYXWRd2jidPyizWFiLeExuAFfQ9B
M5D2QkMY9sGq7zKI2vJwnQYJcSef8nFkZZFG6fCAI3T8WrexAXRljEIk8Bb6mFKEfI6VVwTenIT2
YG0M8+4k2tc64CUotsjUoZY9I1wlXCFN9i10ICr3ToRL4aRSK9VmHZxp2kgEfhKRzzSbaMPVZu1w
x2PJF6uguWkXvMHcDxQrGd0Fs2TrC82d6F1KN9Rv0xZe370uStc8TGaKfrybunXxSb321sqQnwcV
xaPxUFULkrdJL7oF5JyznnyLR2BkfuJ74VlHTVxyFn1DyRHtIxpvz80GHp06pzBwV5IGA4+pZ1Xw
U/+t6V0Z3zSaOWOjNupY5XaP7dRfFYjb5SZR+wYCkUp+bDAPjb5OGjxM6D81JhD4K+s6uSsL3C+G
e4TBnIgNgSoZ4wKu1ZexBC+ymdp0vje6SZUXSDtxH1Q1ZOAHwdsCjbWqXTdu1HwyETY1a2hHoh9R
+Lr9BQGO2OHn1mkQYIN+3tU6l5VNcDN/y/LMup16CTGiIf81+zgiAJB7SEzFy0zsJXMI29XYZx8g
qCrCuUR3SEjmR0UNi20x1lEDgItpbm7H+D6Bp3oB7ia1fEtvdUj2uWXyOop19KoEhUZBrpc8JosS
Gu7BLCut+VEwIc9HoTGkAhh6jJHUwhG1heYyBLxkxuZCa3vd9kI37wbetMagsvRu0s+tC6BUmVmm
Hxe3a7XvADNnSUy05gzw+HQ+aiq0FbM4whs+1NwWin54wQlmGobuapodOCWDbDbCkXuzwC+9X8YV
nwrqSi60jrKquirtybxUOlggQdyUxXARkSwUe8KSRfzISgT5LS4IGKpOIodNFssRrcc4iIa3wNw8
0GXTkmetom42bMD8ZfNT3UFp48OosVMlxoJ/VMJ6/EpvXxlIc5E2/QF4zXdUbcJl16L7T4JkWSUb
id6lxu1Ehce6Lux6ZYDVg2pfmVoM2xRt8CiDMcbJEIwCIwOwIge1oZAyD7TJmFp/yEH97XBkMPoz
c4ocfw7hm3jUNezmI1QG7TGN6WXzOCSrJSIq5G3p0tLe9nrtkmdRxDZ5aP2naG4tRUdqshbu9RLt
yQg12QTimIvhvgkl4uU5YkQHdWJwN9k4oMFIjC6rLp22jo1beHe5fSA9zOW8pkmJrrJWWYW7EnIQ
tf2i765yWn1sI0kI2cpYZLE/Tqp6mBuT5362ASOjDImdq9Oq9L8isXfa4Q4d51fr999EYgSslj++
dcm3vnvdEf/5a3+XUvB1rlIvAMQ6sCjs0HSk//F1Gn85lEFVQNw/TZ/sSF6VUtAH6uhn/ml7/9MR
x9dJM9y2BK/lk8DsPyqlmCdj2av9q8nWlW0rjjMmFEtle/nrhoNVCU37Khn2FdGqvk7wdhAvpetZ
Xfc829lXtNnoSUh/DdhFu16W2nIzTXPGBJXVntqJRzGI7KiQvnU19fnlIFDSOopNNQQLDUAxVigp
Mpe5h+0DMWpBK1aomGfID4wxQm1r5PcshXrXY29/V+Nw9lFmwWYzRRZoDdylSOOYrMAHL9VKjkml
3k8z+TzkLqX0BIVxXemrS+yrrdSqnxN5CRaMyjLCsfZQD+2zhnLSW6zBgJhpKQHpLh/Q7d4TMPl1
aDm8bdXPeUXZLOoAfsFH9ygy3GkxKjW95HyIWAT52TbPtpaS29ay7BpPDiHe13Q3S/gZinNoW3Eg
26BjCcilGViSRl1BSmKaveiZMm1sm0tZiVb6asOH5gOXwMyiJ06By6CKQ5FI6bOSQySj8h2G2qRr
BumPFGG92qdmW28rQpt8u7H518y8G0XfBetvpoiNN4mL0WVBlr+JZi5BnUOAtjptuYuq/M6d8yHI
JYdkRWhdWGaDwWk09KBv+EJGbWc+jskn8h/o3jlro60qX+ay4TVotLAiw5lmTDazMnfz6FuYKxrX
wX10VbqyRpnXnlSBFK0Uki3rFEE+1IAAIHXlI6THDBYpfWUwWMsWvNWyHwWDw2BiZ5Z0DkJTHk+D
JGlmjKFmI/3aYRywILsrBgGQRHXhQmsDK07+AC93NyR8qSjNzAM9V2z8KVgo7ErT0XE7HenTOoo6
fhbB5XUiNfRDldQDZ4hTzw5ttiW8DDdoE2uvsKxrxvPL5MLo0dFobvIx+Yobmnu/8H8pcmc6UErp
j50AdjVU/E7BVZIaLlasw8sVKGvXa2X7fLrfRYQ9Y6DB6CHPX7ZRzJBx3JZb34AB6G2RH1UteuEh
Z1RTFWddw+jEjWtsqvVZQJE1P+Xkh29sAWVN44vw5NGWqrPkuudyIel7nNkJBGPDc0K2b3gciQC7
imnueq4jnx1cIJ7tcIdFz2DCjHl9uhg4srCjKfxonRVfSSjSg5BFzzHXiZvCVFB7eSbD40xb/h76
Ue3p6D4B48wDG8y6JuNI14M2q1S/aE0uqTrwHaJYXgipTLuIutyl0YRkCXeLHmQgjAmbNWD3pujh
+4pRVvKP01hmV0LnQQXrBIl5oCdCdycPVJ4TNR+SuyG2rk+Pl5Euy14l3go5P3LMHgEksFB0FWrB
7TZjNzsimS93E92gAJ4jj2FG+et0b5WC01fC8tLGR8kUwhAoIQ+yy+banEY5GT/Ltqpbd0cDNgvY
GbhbdJK5D2Kt9k4DYB3hPOJ3ibnAWp6ZxlygWoG5uMv+dJu7HuJ11zKMUOl0wZBq4Zc6sZS9FXOq
C0td4MyagkfPYPaCHkYLjFugZS8oCQxEBjw9qsLTXBBf6emlFh7Vti8v2XVO19Zk7cSYflUi2A8K
kU2XYaZnAa2mhH2xquwji+e0QkN5ObOt2jo2g6wkd/5SAfLnLSXTFxAzJF1MDmybWFWYOzfOwc0r
Ex+mjYNnSsP2nE41fHb8ctNg0j6MtgR3XOImmJJC3eM5MUg8ipgUI43JbeTWKU7m7sJev4sNV+wW
rZx3LOL0oDaHwbOQ6HnE8iXe2Gs8RU5d7QFR8Ady+59zk+5OenB6aNm0D6gylEc+O761WoZEa5l3
+pzOOztUxMaihs5rZ2QwNVNNbQV6cVbBfaJ2UFJXNKfr3sleaFhzaWaegNO1tl0r87GbxLe9xn01
S0ojmE2lrwiLKXBtVTuEqN/qNEZ9+IT5ToTNS+Pw1zi9Ah56LEEJ84mp5MlWa9tvQgWdWSqUiKrG
+VBULH8zJcaB3F87aHk3xiii45xMq486l7nmI0wEw5+NlbopJwwlPh6kz0AOybEDBWDagSs0Sbra
0qZfdVwIPi1y1/ISVX+0IgiuUox1ekVFoj8mZNqKjaFSe9gAUTX7YMUr4TpNuts4Mu0Q9ZmWI2pq
5YRMec4IAEBm2coA4UGtEUfTKMc67L/AWay+S3f4ZiZq1W8iY8peRGMoC+UsBQiXx/Q/7uGnVVt2
LZNbA1NuDK9OcTUVqTkoeFR0nDqaCK/csVqwCBnlKK+pswsHCakpi303L53yPIPl9+I+GvLLMHaN
btPisra9Zgb3dm1hGp5JRyxD5b4kA+4YO/bjq6XYG22Zs0Lquq4BNyAAFzlruNF5klLuEopGcF6/
d5KZfu4SvyQZLxejFI99WxkMK546E9O8/+fjrlaVs/WUiQFcsKkUqgPJ6df1FLVufcao1O+18TTZ
8QwaSfa9HJWM3n728uejnXUffp4lZW1UlUROu+LsaMtIEC3y936fzwyQdSXgZkjKyOxVf57XfzcB
72wCVn7Kq3vy2yaAKmrXJt+6/6le/ofSdV98/bWx+vP3/9kNADNa8zeBHP7cDHA//9kNOH+xDafd
p1Lro/avMrD+3g0YAgQSMBdGMU1V07H5p38aq+IvPCNYVIGyWHAd+aczPeyf9LHrZuSXwctqzYLe
pNHlocdirGf+uvswk9qgURlS90Sgodt/ySPlZprDQ7qWcMdyXyTqUSIDcMP+WcNDl8IMfnXx3nhs
3bM2HhJgXDVrg8ngnPXVCPPLV6jwatVCRCpu2BkUMX4TioLAk2S90Rt19HFlo8DL4XzXEYgmANXB
qH8yWWwumExrds0qhcSkEtvOBZPuUARatfSrfZn51afkgo+x/mYi60oqlmNlvFGyzymLw/U/Z9Pc
gHZ8koT0JgWQByWYLUJaqm4FX2b2JWuect4sasfsSQyDYfhqRlPBKD/MImNjrhlk2otNYSDJ0Y2L
qKdOT5zgndlxAiJnkS6UK8tKmc07QwYyu0TYcQfQsAmG6gfWeV1BD2S7nzRDCWTkfEH5xoYlhfVp
k+Frw3hvSEKK46Cvcn+YCo8K3z2e5scUQGhAUTwYuvozEhR1l+T9LZVQeJQl/vLe69LMa+wx39kL
X2TsOjgO4GEL+I07oOlIKtXxW0nsT2T38rKkSsr+DTSoLTnYsiW25CZaydGnO/7fieWdiWUVovP8
/Xto1JbuafL9y+vSwt+/8/dsItS/+AiMgygxzJWnRkv279lEOH8xwdhIQeh4MkGskvp/ZhNYaypm
NiYTlPA6r8l/zSZoOyzKFOjs6brYOmuk/2Q2OX8DMyAtmsUI7WkR4O1cJ5tXnfGI0tQi6qrf63qP
yAe5Js0YQCTupdmT7ruByF9eZjax2L4bv2tdPXszUmhf6ycQ6OBIIfTGOPDL0QGiL8RbTd1u7PUh
cGaMvlqi5z566GL/6ra8MWe9eSgcdyqteSJ1ziPVWiMdNK2wup2pQZ7IdY2oZ4k2kx568870+Nah
uJSuAe9rLQ6tq49X13TRALEwR6G/m6YE/eHS+HCjMvjRTn/481mt/fBXC5nTBQT3pWLHZVDgWfz1
UGhX+iy3uIBuEiJimXVq/L39Mg22H5UhdsDKIAgxxIqOHKH6OSn82249Y/CNg7PHWkcxDbuz8+wQ
YodG3XXQJU0b98AUB6VmNv9ZiiGnaOGP1EEC4laBbXl2FBkJQw5N2CP3M23SVHVQJOQLNM4QpHVB
+/vPV/Ts1XY6HC9wFVwc2Yj2qRT36uZh6tONWOv6HeUZ0quy9odj6C/YmosNGZwXNkDvzZ+P+Ptl
xGWpw1qkumdq+AN+vYdhzL5JGMRxoVTGT0XDgJvlVsGfj7Jepl9HCkfhXQ3yVGWbZayD9tV5IfVj
3dBk/c5IhhkXvXLJ+vNm1nRqY2phvXNOb13F10c7u2losci7svJ+J4ZRA9oDE3oAK1CnGSIwbJqb
Nsu+/vkE9VXbcn6GAmkbAFTUI6hIfj3DOc5sMY48dlpswxWozPxDRH7WgVQClI9VlOHDu3dw+XlN
bsrvdqeKY20Z+z5qq93Qu0PQT5jV2tGpv02ToRxm23Q3etg1D2scHikUkadlzfLOxKS9cf+hpzqU
ny3Irb+NOCGpyVQQe3eQo8xsYypjhgh+soaAULU1yJnwspo8ct/g6gU6oubP6uJAdtJEfY05GBxQ
Hbk3dLr+fuv/2wfcevOrMT+vTzhwwXO5Vurm6BDIDkDbEkPviS0fURjxJ8LuAtlE8omceXJ6RpvI
pwoB75GwyfaShv6Q+cXUYVGCsoCojxgKSNMbg+6yH5aCvbYezay79PZatxflsLAB91Es4yJyrJrS
FGSrntbyh44oGM+lS+21puJsDUNPMMC2grXOdOyyVlLizVk0hZaLH8m6iM3sqR8Fe11zNjazsUAL
MXpg7Up3U7nOsm8SbL+zSYljAs1wqRKg8FFpm2GXlpi5iPF+yWbjvoNlDLc9QrsNi+KGTy63fx6t
vz8gUCJZGPDUgzT4De5HXoXVW6zudomMr5WsjxGjqQctmR77JayDvifY8P9xRPqW6InXTYh79ni4
7TQQ3pJ1uzYMQdibAd7bb25pXrYGKgz6i89/Pt7vb0Hs7cw2wGJXvN95z0JG7lByb7pdOudsCwYo
IREs/kDo7ez/+VC/D1OBi9DWcWMALjTOCRFRbw3piORx54rBwl3SaIdq7J13LuCbR4EDwTIFRQLX
8Nf5hfxlpejIfN8pgLehKDmuskcFIW7/fDLnwlneQJwNXkW4iOgWefv9ehyoMouGWELuJrAaPgKb
dGtPBQpQWVZ0DqXDkoKBT10DtZT4SMN6V5lZ8t60tIrYfp1OkRRDE7BAHeBkMs9eS01TEaw2OCR7
YlSjiu3mWyQj3dYcu0RQeV3MA1J3N2jV6kdejc591qXjLrLU4apYFuOINCl85w7ob34nRIwCmavL
mvXstRKZigKs35A7MPjlQW2twFV75AG45K5DbFde7PT1pxzNhJdDML/pV6a4TbHOd0VZUS7Nf+Ta
NFxnYvKXZfyM90T3mqSrH+ayT4BZJdbeiuLxWM75NVa29xYXb5+AC0XFYEnP83+mzyRR0S1mMXJR
4/k+ap16249m9BQzi3l146R+CBPTKxy7443VFkcUOF9E4jzK1nYPfR2GHgkgQ4BQw72rFqd6FOby
YwFacDQExWWEDTMNoFThXdHlWxRM9TvLI2297b8Ni1dncDY6x45Ml6ia5W5W0ugI+rQ8dhawOLb8
fpe0TPI9qOU0VQ9GRUtC1pgF//yAGG+OAspoIGGIJ4fL+usDImbmEqSVck3W6sgMguH0lWXVrWNK
AMqu+r3Kh+kjtJz4GyLfrh8ij4DO2CfRk55PJLe6Kiu/tdF4jIibCohMfe3FHHA3YcInKjXSfsyl
pjFVOjgCs8BS08q3FfcjUL92rw2WeqlYWr5fquoLPbAHe+ZAhMCtpA1XWu9c89+XbiSxqBBCWCHY
JF6fXXILIDHhP0wITZp/LEPS/tLcVxb8j7QVjHfWiW9M2zZLbnaepsMHq2c7CknALoVlTe7qqHxx
UUjz1qY9ZSJOe+dI6yedjSSOtOrbTUoi6vnCnpSUnsASi5HURo8kjkUQSBfQShAvSWCcM3Qiqq2I
Y2hr7wWHv/H2tVVTx5qAMwFC4dlJdhEW8zBVgYA78yfk2beT09xD7HrJne4rW177nRfUec1undNh
zeg0C8g6sOzzOZ30JzklCUOWbXh53xuse+bQ8OcypmtHniiypEdwfJMfzTWLG5Pm0SCjFj/18s7T
8+ZgAvDOmwUs+W9SgqTvBiseeH5hIna+Wjv2xkRXulGSKvKsOH3588P6xksT0gCaCoqEMJTPZ2yb
sOmo6Cdu8tzSfay10Ft6Eb+zR3zz+mpUMhhJXF5TnE0JqdSiSkPiv2OP3HpimMiDKomOsEOc3yMS
YS9CBucrc5PjjIrA6mBXRIyqXCxk2LzzvP6+KUf7z66QTTlmGuv8eR3n3sLLlfFlBlo8CNLRAbUL
+aFz5EUFCWy1LModiFR9U2W9+s5jda6hP401VkNcbNbt+IPOpouOQETdAJa6mzUz/lo7rWLRHo66
G6igFnJuuyJFlzhHFWLkvGIVB7vJLR8yPvnZQInijPbzPF4NsUEnS++6XvOI0Jbf/zwy3pho6J7b
kK1VzBnOOVgrVkQyW6Xd7OwpbLe9iW7OlI0bsJZP3rkkbxwKdY/puPgL8Dad136SVJN1g5Bw1y1h
8WIas3O3lHFBbqCt/j9Oa4Vn0xpYS2q/zWr1ClSthdnsgD60d4QI29tqdsKLtO2oIv6r0Hj7c6Z8
7Wl6YxLjSJRFWCJilTivVOgLTsqq50iJoUZ+2JX1AxQkPeDthr5/KiiSQ6J+Z/p481KyvzZpZ2km
rqpf371RpJKGHFvNDg0oIg9rgrSZFrrfqrp851AYIX9/Q7DSUAmCwEmDhuJsJAti/Ppo0RgiZgtj
28bcjGknNsfFR+Ba5p7dSt23WZMD3jWGUdmyc+ynYJkco4B5YPFwJQY1xkMo5/yDDk0i9sG3CmK5
c3IpcUY28RdMwMpVZghLIgPJ6QzLcnVXl5ySgcSooq3iDtaobUfMRfOFpcTuLkGXugTYYEhYjLJY
e7R7HYV4bk6Wvk21YrIDmBSx/uwSrFn8sFOKJdGmZgcTX0wx+dRrelMbP8m80uZDTuIaudSJVpiB
otbasViQFu5knw3y2ipovl6Z5PeFd7ZEIL3l/5URFSsB08hjTDcr/RKVb3QlnHJ19BIAmm57q8kf
BnJ1cZGWSrUHYovlbY5anUjMOPkAw94g3a7HK3PAPhshbumrKluplnMUFDV+g8t0YDuJ8Mqt6UdI
ObqZj9p0nggCQ7t/USiIHqk7FLXu14W1Lq4S6DBfHCSiRFjAEPYWQXv3obaQS8PSkul8O4bO8ECM
btsFgJdd516tCkGOK+in/sAidto2YnITxAAR7hBSPJbFAxnt7ko0YFWQh2v5T1V0+kaNtMQTWUy5
N+VFZXiSxGENjEJtoWTo76jzbvvBqj+Sepo/54pQ77vSxkkDlwxKdZoHRuPe9Pm8LRu5nRDm3BM5
vxnMGLk7+vWdbmajn7lZsY364WgM84jWRn5JMxsrfK/DdUonY4t8/btpKGNAz4nWvNk6OxscQ+Ca
ib0zIWciVSKrMC3d6ELiyf3qdOhOMYAgA3GGL0tjW/vBWMFd07wB//oBW2cAc7y5tdyiDYgAT26J
Flk8TOrahSjy+AoTCqQHB1CUBGQ+LYa1sxTtLknw0dEZDA+ha2belGY9iwrpeDlvCV9KZ7kjEurQ
dGa3SRait5Ilu8moLk2j2R6zadJ9SNdEinctCFySVXFqgskYjRgycSJuQ2HeIwyfAm0U8RZJBGgE
pev9UIdturB0vSfSuf6MokW9LGMHkVjX2P6kdu2LrTQlFE0sZIKC9c6pKuvQ5mhonTKcDoaa6AcJ
bzigSHHU8VICw9VAjs3PBRL0Z3Dte8cyH5J+fsYGQDNRJZOu7cPngjzYliewEIehd3CDKw02B0t5
JB0mPMrQSHw7qgSyJVPhPjTLxkxd0vjYN9wnrTLcNlEr7mVPo3E05CUZrg7UgJVwoZQ/ZAOuXBhd
sk9kgcunEMOLKbseO85IdKyfDUm3zLi0mhKzK61EtcVfUCVu95hVIl42OoPnIwR/Y/Kdhn0EL1Mm
iZR+46eaa3/djIyydEYfJjLtoPYRINiqqwhAXMQF/1EFEw9EEFq6NctLqMbRKD+RFOtI8lv10Bwz
f8FW9knRjK2awnrdKGjk652j6NW3yQELtjeyXO/9QrQkoc4Vve1LRbERwmSOaKNNPg+WcqQ8q0qK
tA0Wh5YrBfmkzP1FFMNjTFX/Vs9T2GlFmSWHMQVhZ+EtutZGXWyRpI6EqzUU4+JEql9tNWQ9SX23
DpxFzS9qXrLfOikiG9UP8ZPpaCXG5TRJ+8EcsvDFpbjfw+qAVb45iUqXWUxP9JmKl7Zu0UjOhdQ+
Y/ZofbZo1o1b6vUn3CfAymM57zpWLI8CzMinQfI5s5LjlOj05rhU7KeTidwInJLyI1U42iCpjJfV
nsdIQBDVPMd4yL41tZlts0lpnp2GCMmU1J78ALUp2yYozD9aFWYUPFzj6IOPLTq/XyQPR64rFnJ7
5HWRbVteyoLrgOkC9AglZGC+ndtuM/ZNxZ5QYn6+I4T0QxOOq83HSjSxcaNVeFKpJmK3gtYg0J04
X8egMh6BEsUPZCDlm8ppe4xqXE7lA7IdTtFZXcwXkb7wVe1s+DBABB+vojCMbhIBKahSUTpWSDsv
zZhYFMwDyc5UE/th6HRr2bASaY52Hcc3aO7rz5Tu9IDCmXUTtTyqQVkVy3bpp2w7VpNZ7HBTRzd5
Xg+OV1ugfniIGh4q7i5F+OaYkbYEGzyuv7ZD1BK62mqPMuF6J2kGsQeDxE7EXFQFSCLBjXpzV1tt
/RXgfdkS5bzUA+z/FIw3K749CBc+VsEErLVmc6zR8F4ug6y/dnPdPg8x13VxnOZbpUUkJS89gZob
jA3hkfjsGUtfJ7+7o7RuzKVRCKKo3OhmItmJSAMb7OB3fFImwsRaHw2TjvqohcDweS3XPvnyEIdQ
OTekJcaAL0Xfh4jsiBt8rLXZukmsKnyq7TgCA95Xn+0IQSxgq4WIcvyX2mYArfPd6hHWRZ1ojnOr
hn6EKe1ipTfsYZNOT0JJmRejMNmfNLy1qkQ3vdvYC+pqixV4CXD3BgRMfmiz1eXUuRRxfFCQ4TEu
On4Aod6KyBnzzk+XGlnDwnNOGauUH2HxzC/CGeR3JzItLwzn/KC13TrKeyh89Fx06yEp4uEDAone
IWKPL5lbanYvurb+YqSx/aC4C8ikuhzjm9kuStCUBG09580y3Qpb9h/Uesruk/V268BrLi0UlPeN
OXCgTCH3wHFWR5UCacaUXDW41fOtSvDCi7pUyU6ZcCVtKNqH99iozEOjxgg+jZFPrJbsniX79OSq
dGSWEbvYkWAAGQdKEc8vTk2Zzwt7GIgb6i2y3cA6GUvPVirE3Wa6FPDXFDu8N2O2XJu6l818KIbB
jjl3RtKiNC1Tr20y0piz4ps8SyvNK7SlulWMlCLuMOfca1WKeDjYRiVKz5XdSyUU9kzwqwl0LUYw
11WqfTCjNUdjlNoPFOJ4fHn0mjtmi+Wl0tO69Wy9nDPE1Fb/Qxc4IrlnDmO/rrksNm9yuVPHTGs3
6Iogs+m5cu92KrOZYw8/plo0d11YUvhv9Pq6G2ZyOuAK3WmdiG5Cu0l2nYuM9BQfwzy22lTEGnsE
X/NjkySwsVpFSOb4KlvBWjjxXlhRO1fsicNtDZyeSQykCXXTzuhpCBvi8yJFdx0WdbQb8pwgCbvg
1vDavDSQDQOQdKLk1jZlvcXTLp/aesA5hkCPDAv+StZ17YdDbXy13IjgyRofXG3i79ONCfjSYNg7
jeu1oaNp+hnarHqDUXa+1wqii1iEkCgLdPWDnkcmlKfqgSC0K4g+a+qLmrCXaVt/xKZ73VD/ITZz
OKZF3XLYzL5R/5e981qO3NjS9RNBAW9uC+WLtti0Nwh2k4RNJHwCePrzgeo9I7H3kUYzt/umpQip
C6gCMnOtf/1GoXNDw8m+Yc2M1/VUuxzRFFyXkxPduUTpHIIx7bFmTsWMtw/Dxprco4OTdsdhmgoM
5vvhUo9Vc4HDXAk5Ga4QpT4lIHEgJKDErwHGmYfcK8dzjgPZGwHKxzrVDbY0HB9mq603pWvAJu7s
E2kq9iP1NlGq+ii/B2qZM0m8WkGWD3UkPaZlCQXpkMnp0R9VfNbLRG097KxdWdTrQOEvs0ph8JNL
/Ar+J55z4ZE+7Ul+JJOkCjZ6OpzQmyY7WQLZ20Ou6daK2GfsKIQN2RY930lEWObZOLvc8i8eoHyk
fetrzWWrC+Jz33KR3om8mx7Z1wpgGh4RPqGvQRq4D4h5i32aeg8j0Xo74NKEOpBSjgTYSa4kFviX
qQ9wIw3zEFmz8R0HdLUlPkjfYVM1r/20t9ZqYDG2VYJRaQ5UGE+Te6K4sB8z2yFFdpRblhMbsCRo
ZRW7mP4HeIl+DHlvPo5kfFwFIphhLQj7GyHqGUlBgb112Lv4am3xYDiedzsNPCWHSKF661EXrpqu
wckCC7z3mVGTGVZxl17VGa8BBlIxQS1jialiVWF4aIusDUcosoiPUU7PJOD2nktBb8fZK0a7kNSh
znU4x2Urx9Yu5IQ34aybjx1C4y1LkWTTGYo8Uz0KMq+/ErYT3SO1o8ywB5x9PB0Fjt+lZ19v5nUu
LP/UTukSx51sEqfIV7nVONeiciTpLyowGFoU82Ga5HDpOhrHjsA4iQXnlpg4jRkCYytBNIP7OOuu
KWlLCzLp4TtLNVwSs5s9CdLodo4BAA+0Jjmx5gpIo081wpYiq76YALMXycKQ4kbX4GQY4CB4djz7
2GTeuI+GLhz8Nr8ktFCe2hIOXGtLnO0Z8CA6aTvyDrNp5bbZ3iCA4ClgZkqf89rIcpFiO3NYYye8
+EQkyB6GznhC/NocpOl9N2b3PWpk/ULFWrwURB0fMhhy94RgaFtr6ONN5/XidnKpWAoikRl6B92S
6IBwn3Jo3KO3HUg8sKSy14Ont97eyw0EvaXtymtNxYhjy8mT18A3ELdNP8M/ui8KNiFpONmLEFl5
a9a+uMUWi+yKdGIDzRLVvRWtqeMTliVvBDjPaCc0PrCGBXB0mkzewQv21VNDxcNzS2lyEA4WnBKa
ax2KijSQORirZ05LsLOZPKoe0J//JKOU2I0ypzPNRWIf4yX+SeR4sLR9C4jQTr34yAlpSkhK76IX
vc2M7/mnYlHaaHzbeoxecMGjCbejVAvCao7aN82pNIG8ZQi8zZw75V1Rj2wMbTIqufXibpBbO1Ag
GmRT8nokZr8oL0pU/onbo/MOYhm9OIbD3wmqkVgRLwtIm7dLndeotKYuXw8td4lyFbrUuoSl5dHE
jFw0I+ChPaWz09E36uVgJKGqVBpvKV755FnD2+1gK+DHdWIHk7YjLZgSoGNCiq3OKIKLLNFtQhga
rDzDIsLPHK8KjrqwGPvoZWgG0oTjnoBpmPKO+DD7nqv2tYV3jbKt4OX3H9MZtJhAc8aTCCVaHWaa
R+CeXNFPyJ0VOHFo1bhlhGBB/PS4KZR3DvyxclekGXAPzIKUBjMf8fw2QIGuzdoZjW3nIK2amk7e
OQpGBY+QeWuooprvl3sOeEhT6Xl2amExDDsxQfy4RFEyfAwu2OiqN/EUuXQ1g+TvaTBxRMUDADds
7zb3ghr9FDGF39CvtBMkUxv7BLvnS+/NQeceqcq567SMeHjuNJYa8z/pFHhVpKxdsP+EpDYCqkn6
0AgAZJMw27eU7iVdcbOLJezQvqfYSxS7oG+QnfeBSDPE4Cne5AXxH9S7PM55X4L/HRU+Plihyo6K
zknsKjvobgOI0jBbQaBTpwSvs6ZouDmEOb9CMi8W53UUgLiKzDgOXSeDpeOFRAlZ4NFJVD3cwHsj
w3G+LqR+ZCbd7JXokYDF/oiIIE8f5jlR98pEWfCJd/6Hg/o3HNRlQAUy+l/Q8C/s9svXtn39kfTt
e9e1f2Si/vybP5mobvAbnnYuBHaQaarqxdz5X7x2azF3RqwK9QACEgvqv5iotvmbv8g0PpWnpGEs
HM2fvHbb+A1CHpQLSsmfbPh/wGv/gizz0QbMNHJMjIUIh1fXn5HlwJpcjQA7EJe0+ED7H+w0spig
Yuvqb4Dlf3clE84kRlRMpn6ZpxInWdrzaHAlcyYSUK9eqlKOmJkk/e+v7P+fQPVnAPvzO3ENFGIM
U6GdLnfyB9Jd3CGFxxmy2sMb6Wlk9OuWqJqVW88Pf3jg/2YW8G++km/5TJwcLqdzrT9faMCfMJDN
XO0JSvvAHeEj0tKPjH/+by7jLEponvgvzwgy1EwAEbVrpJExFSw9c8sJGeYU3P/8p+NdJfvZw2AJ
NszXQUNFfLpM+EZDJJqLUcdSN5Kmf9GUfzeiXD7pD3Po5SH5cI+xBYNt/evs0BuovGi4q32iVL5C
EHbG83+JhHrAAPXvlEdfht6/XwzpBOIxqNu/cGY1w5GsTVntg3rR77WE2WR+HS3elq+6z2ASZNxa
GRPh0f/80cFFZibFrMiFIPnnNwTrr94skrLaV3Uq7zg7UFcFWv6gZfzbX19qedl++UHhR7ErIJxn
Vf/5UnOf9VMqRbXXkC3vRV9Nm8zUo7u/vsq/e+UXOc2/rvKFSoPbMUq3HkNqLRgd3J3Gh0Go8viZ
u/1/u9KXn05R08kB9fQ+KXqO5zF7/cQX/wfLS//1Sy2yI+ZrjLyWtOMvb72MhOMLSVBENaDgq/QB
QdpUdRSetphQ9OgYoQeNsa0Dx9nrlP3rrMBd0art8jjUyHKAdzAQ8UeUJBTq6oeXpFRNWWQdEDUZ
20WE+YkcMFYbLismNaummpcgukDWK1nxv+A8JDZ6jpSz58TYe2NNpd4E5mPu0VoTBUP9JgZoRmJ0
9hEgM6hiGewI0PTXuTdi/kS5SzWXl6O/HvANP3RdUm6A/ctNZ3rlXadl9lEPZvUDCkiwMzpansE1
uEpmyxPkTcSRiecncgNPU/+e5QkoT8v9MPSxXwXeGyDvHSr7IK6ugULlultSBDD2jqJsZfQFVWWN
UhdcES1+rUd4s9SAJ1pDPCosPmIgBRuXyLwOUS0O+LRz+SqJ03JDjFQflt5SJOJyS3+EVOho04vs
iJiUJwNF0doXNBN+QLdLvoD5GCdQDsfYyF5iXxYPtOqEz7RW9YxDvIn9Ox+08pRRPVcC4zXuiUiw
VeJVQRda1sRap0ikutPspnhole+cfK0Vt5qWdi8RP80pyerq2u2zD+To+O9krvko/PQDp9zornPx
Z1LL1pgQnHuaCpMBXlPotEeITkghxKF+PGdjah/Y0TvkvqAmQ0wjRxlAM8JooDym8eKNbJP9eRVb
VXCduRB/4DrhkygZu2GN7pSYdytU9p+vfdHG9hF8wL8g1Kfc4JrM1yQ9NkTFOiF8quJv/mzylWLy
CnDRBsYQ+CCuI8gl+DTRttClzY1b7NLS1Cuc/oYqWLuMm56SqMJihsEyxkulzLGOcXXGkBoBAo++
VjrfSP+jWfASeeQ7Thtof9FK1/16b5P38iAhhX+zSsn74zS6gyOB7QzweJOEavuzK2kweWI8YfII
OiIbHLyUKlpHQt+0ELc4LDBronIqG3VaCMks2MwTyunOqggQcgoMdB46ILdh1/tl9hooU9viMkMD
74FK4+wwMCVdAoEVHj9PjMfynVP18PDQyZNvkFWWM2/mjAzmVdPGql+5uON/nwPMeMyZtYXhNf0P
Bpzt/eB11XMMdHL6DJ0Uo+Rmm16zjvCa0mltQ46GjM6TcBJcuGtUuscxiksGaJhd5E32YcIHRD3u
WgCqs7E1YjFBf2GktU6Em+CAGoybPi4CSHQ8oR44lj+WiCS/IVOJvJ27bEC1tk6qMXkvq8DZl7nL
DMlN3PkCptsTDc6ws4SkbwmQB21mzHuOyk4/2gjf7BrvoZBp9S5o4veubzxSlMa7sjb3nRy+98mU
HkXpoucjP+HEUejdJj2LErhu3OhGMVwOcMA3cc46t0m6WZk4bj/6RjWf8KvbitkrwhjLri4kTKoF
XEkZhhKCxEvNrjjeJAWR12WfBdcWReW21lj1OaNeUq0qGG0Mojcznmp7ocgVMZZzt7L53uDTr/RM
/jWKfmJCx9a/hcNjXMlYYTFkR9Zx7HmjcjZU1HsRlswFmOdQ8vXJAWIZCcxSrruyVz9arQE5iAki
CSGl+7eGy9jC1otXx2GjbBr2DzfRIKKkI3PBBk505OH5uHIIWr6NZN5cGCCg9MdLpdUHJFYUGCqs
s4lcJ2H20BEVl8bQs2E66Xd4YBrqR+KUTJKIEIuDVucNpk3DDPraqhgqJsqiW8fk7rolAQpdpSlP
hQFBdq3qBPKrMGCBe/w6KInwM3J7AxtYdl0cN5+73DfedcVuRXpCEdJgGld5BNiWOWO8HSZYEJ6i
klhpWudcZSDCLeh8OMjFlGRBaetOjuEwu/Ie3/XgevZI5cVXDDmPtvgH8oTBt3RiTIm2KL8NVRyF
vluW8EvBidqevUcjeZ1ZDYs+H8hYGHDsxxnfWYY2Q3plReA6gdF3p0Gjnc5lf+2TULEn2whqP57t
OxHE2iVA9LWVWsQjZBnilzHpLqNsfkx1Sz36Ocpzn3DvHXgAllpBOm/KpBbXldZEN0VO5kcj1qmV
YEATxaHdpfes54dm0OO96UtMYGJRh51uVdfEb5pM7ybM5137u+YwrzE9Dr084DTU0qR4qEEN4GWw
4+jCN74BLldYYvBIyd5dZpefwPvMM9jSexGg5I4Ymft2GTKwAEwgeN5udmWCPMVIgNnxkQObnIqC
zYzsWrwxBaGQIjRiPT+UqtaDlV/hO1XmDcllWLnNzaqorFSsLIxM9JUTqVqsKmHet8IUR1Vb4igx
nKhC6ff10Sraft0bYkKaF9VY77inSZmjmDl8yNK9dAX2JufaVKlCaZsl2s5OB5JuQCwsUrlNEQ3+
0R56Wa4it4caHVKLo1NbzUHjfbRTBoJIDr14rxx3sSmNvcPoe1giqE97BKt29E39u2kCVNgJz5am
625K18MrLLP7oA8ZMWebrkoaG6v/nsEre0/74uc4S4dyLO5UZpEfXRGBS4WA2zrjZm8ajiUxHuu0
0r9jG7mvsP2HEWcJdMhasjVd1hcbx3CLEhhDWqvUsnXniZGz2pwgcvYmXjBZOy0E5G5v1ni9jHX0
SkBYvvEUHiCmLpnIerXxJDoTAwzOaGM1xrg0gLn0WEsW1nzFco1/xIVn9Ngh4TRReBg4ZYWmHdLR
0X2APsH+xnSGTT+mOqFbsplSkNDurCu+8D7vFcCYPznD7q/L3q+kShtLLNhylPAws5DDLS7if+xe
23mObTz2in3NAbp2TYDnLu4BCf2GOqGjtLyaiGNlDjpTV+RBI08seOfEpAfwHX/av+k+vxDefr+f
JcrRA6Gg2f3S5HoxoiGCSYt9I4yHXp9OTc6eqrz0tSz6czRxzP31L/BLZwhrUKc1hHlNPR78woW2
B0fEqiJyqKYIK6M+4oAiA7osE3nSGHf9jZrzK3Vz+YYGvM1F2xugMfnqFFEu8ca2mxdsKDUBguwS
kplfCW0ma8Rrp8kA8XhCPej46ubz2MHeg3joxISelhgFCibkoK9yRtA0tpzrf/17fIoE/9TZcX+O
gdAUxZIOkvSlPanGVGq+3ef7RAAv9sDHH2RQsaZUR+aRWMU2xTY4PAspyYzuaiCsj0Bh7rgyKLRT
vgSlTEmwFsj/ZNJ5tumSPl1AmT3ZZhpclORYojcmyqAblsTnro+cfQxDZWeNNK4bm3zyOwuP91dk
QNgBBvyx8zWD4VCEAm4V4U/7oKdp9vJ5KpYlfhyhmrE++Zvf4qsQ4vNZOVSU0LGQcP8ivYXEE8GH
aBeJGEHjDimYq26ESgDB4AmVmbbXKBtXzMLNrdNgGQPF4u+MqL/22QGabVRCPBQE4ciS/rw+u8lV
boXd6T6g34YBFksSqtTfbQO/IBZcBaAC3rpnwzP9+sz7tB8it5TpnjE6blcxG1dJNHhYQ8HD0SbH
pmXKaB4SckCe/vp9M7+ITfiNKVGQWuGGimbG/toOT0Zuk/Gpkr3dYt26L2wZXGhRxHygpzRuYW5O
14HmBA/Yrj8Qw8GovnIUmW0DKDvZTQlRLXEDyF0XPUagcYc/lo0N4576mxmFLFvmQEbUHbSopXH9
vPv/4NV/g1cbC7b6hwf9C169e5dN/GcDlp9/5789E9jHAf8YGhmQ+S3eyX95Jji/kcIGlc4D6Fz0
9fynf3kmAKb8RKYt/TfeGhtvBCS1xpIw+A+AafbeLwuNzR9/xQCIHBEOQtgFtfkDjBuYErtg6Rd7
y4+fVZ6MFFzMzUC/ngjAvWtIjikXnqIvjCeiMheYZdpSrxy7hdMIC8U8WCTuHdqF8VhipX4IFhYk
3ilEvy7MyG4Imo8pQrUvQT7WcmFQaguXEgmUftY++ZUL09Iq4IFWfppuI61c+jfvTIChf6PmdJ37
nTiVlGB8Wr9QnOp602omMUsLuxMSZlgP4prKlBjYhQGaQQVtFk6o00YOZYryQmNS/Td24TyMFxZp
svBJbYilamGYtl386NqCcNKFfeotPNRuYaRmCzdVX1iqhttCDlyYq1BPNjZU1h5Ka79wW6eF5Sqg
u0rcmmkiBoUPPVzYdGHF5gs/1lqYslVRM9Je2LPNwqNVC6NW2bD6SMl76xa2rb3wbtOFgQtq82oO
cHKhlR6ZbOLrm9LdZgtzd+7KeMNTXamF1Sug93bQfKmsr6OF99tr9bivLDikI537OVj4wd0AUxgd
6VYE6nY2OnHO2fMv0sJv+lVG2ZmD3xeXTWXFamP6A1Oxss6fehhOtwjL7IPVagukU3LqVvHQ3NWW
Ft3hCMXBlk8zWgvhfLY3NVOyKr1qZKGeooDxHiBx8DAKKyfhSPYQDSUszWQIMDFWWCcSGeHfegs0
XRYWO25hDs6+s/zq2UszJqqZNxQPZV5iF1nATNfNAhvo8nNCbRTgQbFeNReQG/01nrYGP15g9gb8
qAW7Nyu6kHaBzWapl0eSBWBV1H7p1STc5VQghiRLAtQLcAmC/tZUXvbimczD159oAxqH6OHTWN63
6LBHAbRMWKNxZbmjPNnLxBJ6RvZSVcwjVoHhMWJNc+o0AeqwoVcab6hbMUzE7rpc9bE9YtxMcvSs
wMVxwwencbArWDe1T5iGbhUPE7TM703vWQcNE/ssjDF+2iPg5/9JhvGGHxDkZpyAjihujW9wGwFG
Oj4Sjd/Ur/Uynm7MmFfT6THL3DvgNYs4PZ7OoHnco5A6rB+3hxGBy1EeWhPPgUROPtDA8KImaJtm
fxoox8dOVM8J62+XMitZJPuAjNGYgqZ6SVc8UPJQIGMi+oYVPyhDb1Xvzgj/Kepldf15ZxluEv52
6A0+vgAOvo3nBex0GuBMK0r8W3tcqJxaJz6KhVhQOmX/rc1sFUoXJ2EKKr445TYji97p7r1R8D8W
SyCyM7CJrLGVmDZ60NIDKzt7+XzTMqfjajPy7J5WiHI9HUEYSIuT16oCKwMJzeDkQgh8gF5gPqpy
4d13wvZuyTCzDzIH4TLgIABiwKIx496zgat5qH0PCo1xJU/NxIBwWxAQ8fbZJpS6dK99w51OHLfm
OdIz/6xqTWwS3kiC1AInegnMpZh3BGc2nHA+aAAUaryJKIAiTrS7z6J2dmFpEMQW7GTRBZvPpyWU
kHdpPAEatnlUdqGBa0AoscPCcdF2Loy6tSNsOotkgAzOx/cKIZZXjLz1M3+gWXj2oaiGZi3TsM3m
q7ZMroZ6uum19hsItlwNjnwpMTePhTuFgX9pdj08tPgmGfR8VXTJXmTNh6OCU2BJoEUYHKXpncfW
gu2S7IBpH+KmddeOPvoXLoR0yM4OlbwGrDXJ0DdLee44x4AJLHxAjNRwz0zr71sjM67cgT08B6Na
u15lhYaHWj8V01VK1roaM/Km5dEqvejG6LTx2hhN/K5ljLpA+W6yc2WOt2gw2BsCkCABooPaDwPW
mR0wZAImbryVMdBMbb7X5SBPdZJWp2zu201pCuOALcSPxuj2pe/cwmQFWRl6Cx5FHD1rsfkEVPZj
6rFGmUuCHoqh6FBvlhhXCGtaQ/SC9oSh+hBWrsvMybLtEG/X+U0MDvQC9CKLTm7LeOOuzPrqGHj5
Dt1yEjrOzANOXWM71vRcmZpyegLj3p0gmUCyOOTjJA6YyVt7xSa81v2+2tA6AQYHPfSpudqS/v5c
6z0Kl1LqF0QjeceGFx+2vauvnSF61g3QGvxHV70xfVhTda5S33tPTTibNoDJiwfJdG3k+bcOAf4r
QYPWhrWOJ75VY/DflxDmIWYfybSw69Uwz+wH1lDsY7JUIVsQvxUymDCBUWvRviVTFxGb7k9XiH8U
pkMx0oGw7EwiUsu56TfzYJYX0nCvCvb8W14rIkrdyLixCNHcKGB6nN56LdvnZV6t7Zbw39Ywq/fW
AWbA8PUwCZlj4F+99oUkKtRvg3VmDE96hJesLjntA7gvGBf0P7ASeq4Ta6dPdXTPXAIvGCsfgB3h
GEqAj0tA8/sIt47QZRnCBCrjJ0Ip2rBsrXWHvO4CP+N4Q5Hgv9meM5w9OEH3+VQvNYQXLCocdzqq
LlIwaM3IH1FeZvfZMmKxW1u8t5GXvcPvLI5kx3tEq7TRWg4aFDrXVtu85e/GgriBudOvvCiTtwSK
IItNaiora1EyVo1/VQ2Vein1qXhRzPevXFJsQ4cKa9W46bwuWEXs5F0K2zkpnZqmWPgBaHsWXwxQ
+41ja0bGyNBkxgE7qPutH9dCZ0nED507ateu0fhhbkHw5SGSFho1sbYZ8qy/QBts88aUeHnK2qkI
r5oV2O/YyysJv+Foo0vbRMQvYC9dRw8B3gJn+JBptpnbuiwhdpfaVRf7zoFKId8Zuqw36Ug2DKi/
tDdJM36UwjSvDRF396pJ1Z78ovrRBT8FGZqIrp4DuFiewiPVrghO9uZDLqjCYD1rR12ygVWGWe8l
uuqwaroMbcIUodMwfG6rQLZnF9+9Fme5tonUde5q+mUTlQ0OobLZ1SZy5F7lUUjNcDmiIsNwYQfs
Am/Ln5+zppEgEeWA4ErVTTgbubFKE4KAha2DszW5vZvlfDmmybRrgDFXZh8tIRvtcDPn1Hj5IFtO
rsG/nhTqtDprFfqaXHtmWneFa3j7DphDAeJO3Tao3HjbF1G10kAYoECm6bpvZpY4JjAL5/7MCSqv
GdZBcacBXrW6ch6satyNaozXrTXfTbS0V2NqYoLt+9kORf+OEGVicI1mIwcZv9fjtLM6jryhlsVm
SLN+M+rjeEwHo2XU1kYHzJsv0rg+25HjrIlayw7T7I6nKGO6AhVfS4g3hoZ8DnJ2V+Pk9dgEL75U
Ccj6Lhcqi28tN6vXLGE6WCQoyh4w59a0mCMhrnXYWYEeT4xoVTGNh5H6d75wKFUI4IpF7mymNhvW
o1+Z0FJpTghg7AJngC3qpqh1CQhPph8JGbmDvXItCBJMNMQj3K9bTQ+GrSjBRgHx1B2D2nljTHN7
FWeO3GaDY19ChHuqZyvdzJV7TgOpkSnddecElc26IDz2uvYq53s7yinMzHL+brRGd6mEp21TY3hv
4gnxiGMOl/4wWGvPh1hK+KlaqGbtDcRE8wKCYH2OKVU2ZgRFeNK8F6zZolWNe++r6uIJ9n5jY3FO
1KXQUncVZ7pOLGYLzj2kI/kOfsJRWRX4D5G+q/tYmWtEKBP3fpotCm2QpjcPXHJl14I8cSMPC2n/
SLDKhkOeBscpnt1ykxlL0U/2Q/ddh9z65uVOdqFU2VLHt/beclPEaFlwp2MCpeNTP8zaMmHOD/Mc
4Qw7z/Z0YaMWuyWiYn4sGr24bBPxgwY0JoII4BfSXbdwCssIuK5MftRCcOprtXjzBnIOYRZ1HZk1
6bBtDL15pnxxNyZM+TMheHNIDXS20sy5xkk7bleGWVhH3Q6Ii55mVlpfqge3V/2prjCNnovBxyBp
6orrvKw9Eqp8K/mOgFEnLyZLGY0ZCUeBDrD+KceU1AFF4L9h1snGMcSOcYYb7z92eI88z5bAdDJB
NASd3LKZSJXeEu2jq/JbucjPnEWIFi2StJaNkYii+ZAucrVqEa4xlc2vUnCwZ2ORtbn1onBzwFwQ
QWQKk0xf8grFFCXZpxquXIRxkEwXkVz3UzNH9bxI6MbfBXXWIq6D1Th8MKcSe2+R3jUIXfYjarx8
keW1i0APFvhF3vQMLGLEe67Qh5s4QdBHUDLM60XkNy9yPydG+NcsEsBsEQNyY/c0ftHaCxK51TIk
g8WnevA/qM//JNEUeb1h/RXqc3h7TeQf2Yk//8ZPzMcwsLzEiRIvSoh5rrtMG35iPjAWIRpieIt9
nev/wSXTDnDJ1GnkTBfePdZMgEH/zU0EtAzcBT4EncWw9x9BQPaX2QO8Onw4ua0lBdcmWPELpyk3
orp3vMi9gkerHWJC3OsT+cxsgaSATohlllim3KLZxFq4uJvTygm+42r4nuDRcmd7ueWEhrS+Yao7
wqTR0hMczRE+LRnkEcor1xeoEtpArjVqvu6MnCEmDylWqr7XyzrSVow5C0uc8iBtd1TwWXblYdNJ
y1QX/hbJVHkQ0YRgPeuZ/k1GvC5FYZOH5ztblOVkAmRBf5vDO2lWma6ii4Jy8aLtCU2b3KE+mkGj
3sjferFFR2XH/JgQLent9CqtXhqR6yG1jYtIqn21mgy6A9JUmgzPbJLTPCXjXq+kzdDM167KTIuQ
XXnDNtF9o4lC2EMgIogXmSEOW6ctWOYmiQPXDI/MR4JMF7PRao37GQkVaaKfJ6yuzl1fl2scNB4L
Jw3uR2ecrsdyXHKggsdx9N3NoE9hZA3i1s40KCB9Y141QjQHoF4qmCxNL8Qg1cFxk/Qy0IrXoKtp
sXBo2DgkaZxqgT1+IbXhe5t70WGKHGubl0bxTv56s/A0jPfFI7IO/baR+8BM3/vebDaoKMYnx/AV
U/YU5L+ufPLuROG/mGaPVZCXJfw28lGk4rHWuHRZV/gxJGrAaQZ3ego/xhh5So5m5QmiIVRJW4Hh
vGNgQh6IO28eMcBBN1Idljfyvh5ad4v+Bm4DCFS+B8moUyhEHgajhKeQhc35u9PRXE3YGowLryQ3
4rOdG/nNNLXzdaQSPUxmnDkTyyS1jtgCh6tYEojMs3d2ViDXF5qV3im3LS4cxP8XCcXTJZxJvMeS
SN2opm62ZduOPzrfhl+Aa20X9rlWfQSI8/GoV7axE16mLijR0v3olO1FF/lAeqOr4rcEuVtYVOig
sNYs49XUV97JAG2Qq7TzdBLMJn3lNsFcrBpIQWVYu0Owin2kh9Y44fCFMsBEUZvXnBW6l65NaFdb
ArpQ4WpCI7VDmMFpEIJ2vqtsRINUdM02UIQ31dyUV7vVsZ2n9j7mXBSrgXnQhwS72/h+EeA+j2l0
42hv7uxgYJUkyyA4ihFPNRopqeMMP8RCS7v1Mj14BJDKV0PjnaoI0JPgxASAwtG/w2Ertia9+4+8
jubjPIohCd0hcXeqoQigjVZPJKdaN1oeeTj7kGffE5sQh2WuppNUmt2FPjjz0Sd8sVoTZpZsJmwl
bpC+y81cczK7Lk5bxIyilkcuci6Q1+38QvUPqHMl+v8Sv48swvPbC+L0pFXIvBwR+IyHA74SYalY
L5rEveIwphDRNsO0IYIno7yKpk2q/Pl+GGuCVFTNOJHp8zohkWaFmDS6TPyyuXHdem1EfvMtJZXu
HFj9vimt+VpRMTBm945Oz7IGWTbHQxoJinvlyhvsQTQsA4yWaKHKn+7gZVSXoh3Mb6ZJHlqqY8Cr
uTTvvWrUwZ/SJDowtvPuxqw2w4CWwRor/ZK6kxZaqtvYrpuLKauykM1Tv2p7HjcwXxKSe2uxKdTB
OraUfphr4w2s3b2q7Lo8wCozD6KFdJAarQhRhpn58pB3Db6W6yitvmleNeGQYVrdHU3W9A4xnDwi
zZv2U0ZB7U014HdjgCLRgSShkTr5zuvHap1GbOS6OXenNOnH+7LQ7W1dlXHo+oN7qaPyANhlIwpw
lltHSCyfLakn+wlXjVAbCyz07G7SwEsc95lDcEYzHGjvBlnwq1ElVogPaf+RRZok3i+V57Z2DehK
YkURpb/Gs4g3NfHwa5N4OPxWIR6FFb4mz+YcdxeNKM4tqOgxCdwytJqmOiG67G7mki5Ajf58oxtp
cN0mDaw0hq3zxo7dZgf3mlhdCwYnYbTDuvcS+z1ekB3ljT96kLQwZ88sVlGukrBBwHaRaOAgsnLU
Y4V9R2hD1TrjxxoAT0r3Gcsn1oblVpgz+MiG03y8LJNeY8OKYTM4qf2SFwPyOo/gCSMqy92sS+NV
idgGZ53vaR+i0FSTuXcGtxIYgESImlNjhCM7k8kUFOdZNw5UD/oqaKB5b3J94gGXTE/XXjrcqiqP
H7XRwfmpxzJ+ckvYkUU7lSutjtWDHrv1MbBq7xiTQuWzg0bBnn0TSWOnX7Skpp7nub+BJLnMEnE2
QH+ehw7v3rdsgjGzONyyJNIdqTyIm+c4OQS+ds5Bj+mVG4mTvLWQhsrY36ej229jn7RQTAtEqPvR
BTKkfCfdtj8s0CiQECJYBWH0wIJKtr1g/B135EaZNIh4QkTiInYatm8Vqdck1audRp7eaR5a74fh
FcX3BtrZldM2t60lnDtMWO71yW6v8iCq/x97Z7Ydt5Ft21+5H3DhgQACCOA1+45JMklRIl8wKFFC
F+h7fP2dYNmjbN9T55x6rwc3wxbFVBIJxF57rbkYfGxasFpj3nud6raVo3pcP1F3ctzsPZmT9hgl
EKuqNF6ouGjk3ayBOlB115xi5jgWO6G8UaZdPMwL8sDjydUD/Hsk8Gu9Es8eLsQP+4g8VtB/FXFs
HPTcO5esjJOTFTs7SuCrNWAy1Af5MhqDXJlQTbZxbgcrRRXJs++F5b4jS39PoFKsx6YEb1EFPz2W
BGsU3GiPvsXMhfJwaMDOXiIph3NJrfm33m+IfDXYVcqZdK10nfkXIJznKMtzeqkS9ZQGvIRW4Avi
9RFvTOy7nrvqtozEW9AwNlAaAx6hLC4aChbJ4vGCs0B+0VXKggSKwFYadb+Hg+vvsO4Fb3U3jTAy
4/qNKYUR1u981AWrP6oh6Xbabd4GHEesIzKxCxlV02Vq1F30bnQOW4sJxK/ykvnk+zBz0lCfx/as
CoCqK1lk/VVquGywCUmNmkp/SQw3f+JQlZ7zyuNR7wgGonhIveS+KFqxB1pbXklV7zLXLvfeaNZ3
GBIABI2OsY8Sme3MyAovChzNtraSDm9FEqPUAfZ4QNAaj5HUyK5eh00sSRy2b8NbQyfDGhaFU+4Z
7+f7ki3QOnVqccLHm+/woozvnRd4ekXRLoeUtHGdVUqFZL5y2X9snGIef+S4QN5ciJA4v5v3LPSD
DS/kV9Zl1S5Bp6C6OzdqarBNb50lKb1Jc017LT3mBGaETPO7crTYx+CPAVmRVdGabPQHSXGLROM8
8Ehz2fPjlWB9kyb3nHvXbWzivSUGuDODkifoEFC5yX0AnZPTZoQJ5xDYhvnLA+K2aqleo8+XtUbh
tuEWalO94uhBO7ROHx1s7nhVzAnpJ8BZWeUWWTp+1G+QErH/jUGwVXlXNivWECkrta5Zs7NoNtWg
0aArFahvVWQuHWidWrg75iP2tp6S2SlMQKm04sdYKn0P9okbQm9ptj+ptQvyGTTUkzcGXQI4uccT
/yPusp7tZ5ZrP3tWY5Sm8hQ4Xpye29Hzi+dh6nnXiJ6OhjGt/JyT8iqpIcpQdqGF6tc51tYNCJeU
Fk264jcG3ssWLOY0/ixBg3wMPq+QM4Lzja8p3gxIJbvJ6ssjQuJYr0QPO9VsvBj7j1fdVSW/umjc
4tXmk2enU73jO8LT8hEwOiSifaycsliF5Zh/1IEp7op49I60kM18ghnmrqpzn2cgIquKrdeH1CWZ
hFnN5Rmm87BlE1Df6qUmLHGzmu1SmT2aQxSRksRfuSqioTtI3dKUETW4eyvU70JyhLGGBjtSGKcH
t9ZyS/LYOpt5Q/bZrDkCkIDfshAaN4470eGmDL6fmZYFQOtefqWKjjo5rEkI1I2gMLQyNc2zvHM3
TLS0P+l2eh2c4D5MgG6vTBIHTyzRwk2PESZYt91s3k1laK2Tlq7A2tYju1bHczvSriXmYp7CLMHZ
bRCLhkWxavBAncYsSZ5DT7evLUdPZqamv075HD5lztzsvOXNDrIo2VM9wvTlWBnc6KAfaiK/Y791
u5KK0aSpnoIgM1v6nvmlHYu1Y9rU+a0NfczIlahe6qgW3wS8iW95Eb4EmTIvkgY52ltyyspsqwQZ
kvsoQl1vnpWflU+wV5p8EwRlru6IGstHXLHvaq5Z7pTzSFOLEZkUdcNkitcxlkGoDyR+71M96a+J
yRrLS4Zg71EjE1IwKaw9o1D7BQFn+OghF61LMviEbcNywyvKd0mNeLQZ63xGzW8dNH18t6u2Atm5
gUA+fJ859XHiN2hCq4txeqjU0rGa+zq+1SG0B7Oa2STC6LC2Dc6wraUAwLFJj4/RPCcX6JfxMSMm
dSWNzgA7ulxMpvFde8X8JcLB5qxc4fKHYylUbE0nnb6m3CosrvzBXM+Jmu+NqWDLAI4X/kGvb/ly
TrKJNADIYNUiKhMwrpUixXPyXccoq4c8CQTwBiiVzJ/LQVY49cWxOVzD7lgy2TN+hakaFAlxeHrV
t6IdvOxepEljg05yGcYqwVMAsA2VsusucpG7ARW484fBrmZ4ED7bITdiFRfnvTF9bfOxHJ9nTNk8
X42Wgbd96MzGVljuO2Wpklq7ehzOvCW1B8gppIBnbTeiYE/zfzPZN5FknXidw3EfGKp61jobX/4k
//wXmcXPlqA/uQlNjx4j04ESzqkMdcf5u5uwGgfSS2K40kTgbAwfj56wen4i2dEAuheEb1Zm7/vE
OtmpsyMhs3MisfUUtULdvG0K2k57Y+/PCRih+H8wv/4tiPWP1+ZSPAGaljTW3wOVmeir3Ays4VqW
9VWVnBWDQ9xf//t34L/6Joj2UrEOxCHw9zfASdqRobcfrrEF55+/XEPvclXsPr/Nf4xo/5MRjXEW
RfBfB6ePWsc4F5u/qpKfX/SHE039xlqblLNwcKegPv7TieYLMtMQqBcYuW9xEf8lM41XDL8wxGbF
i1jUxN91SZtyMcyzS8TPBYqLu/jf0SXdTwr7nz5DJKUpB8KZhidu4b1+NnX9yZoWuzHyjWii01jh
rmE7WjgrhyX3uawUUs80CglrkOVGmVYgnha4KtpY7znsVBsGyEMtMqjiRNfc0zwrGWw1AS0SBaY5
PrKxz+ReJGoyHlM/qb9WADicNdifkP7CQANo7K2GdvOB3MtKB0wrqy4zZ8xZ8GUvfkIwatUM9Xyc
xdzKVZ5gYGaasGuKQKmLWdtDAaWvCTDKSs+ovvvJpH58GjVazwftMpt2vqIZvG1IPziWsxEITdbF
t9po0/iZezdIjDdZ390akGw71UCRJgbR05TpuCJ+wtI/PY6R2V7r0Mpui+so36qxMCDpeGPorHLH
DJn2kvKmnRKPTkgnPE/k6RDSaXGyyjo+c9vds0Ss4WkVcbFzcrw5VhOBFWkx+YvN6ACHka2yvmqf
lVxs1/pJWABA/Ui+hZCc7p1i8jcgAu2HzkrqY19MchMJ64EkVbMBfqe2xsTya6R598FWhr7a+XBz
TM60jtZgzspRRT8AG5V7SZ/PGgUrPYssg2TkjtWtr7mpUz4ch3ccO+V1iHKb19bN3cUctpVVFNeg
rLNfSe/6u55ejF3jAPBHCGtuRJR/OAFbK4ELdu0aUQXvhb9Bd/nq4/xb1SiU61I7p34oWFKC3ntK
6sa+2aM/nu1SDQ9xY8J1S6PvCb05707hDhseGmekqWnjgJ1ZuYAKeZKXxmNfjNmTrtMMxUs3V8tO
o3XLO0IZaPpY66S9GiMx+ZhP7Be2PfTBNcQmJuCLmxKu6lY4vFLSauHG7IPwefYUMVPtVWBYkrxg
0s6TBN9EWYqzTe/oaTK7D82vvw87qR8VEd5og6/Rvynwko8EDKi2r8mzskea56s0kDSTkidKCslp
PxtdfjMtrmjldu3FSqVcAparsrbljqN7c1fQ7PSKDgiu2CDmeZJJJMgOprpi2O/lpkrTYc/BPdwZ
VXeGEtCczMi96/umgh7j5vDrCi9Ze8nIuSvX5MoarkFiURAHuwAzoTu3LwZPBHwKN2DJ5i5QZ9kv
pcZVjhuiSx4iu743sJoJArobX8sbZw+9zb3yR1MqdcyS4mVaoPcsRN8yVesdnJCWkGZs0S2N+oT1
56ynDyNkzV4IWPpzZ34lUIMhaPKDQzn0xt0AAWIbdGW4SUz5ys2wubfKbNwZqOJrnYbOccJg9SIh
s4EcVQ3CZQ3thSW9mxgnxZFtBR7nFbpXte1UVu81ZkQOvqe5jS8t5a8rmohXE165PGCEwNRLZ5/M
6I9Jsu0wlPEuHZJxLTkK3bzA1o+l54RHEPgwMJnKjpSPjI/ZqOd93qaAaHlg7+d0dO9k3UNGsodj
PVGbvEGAHB4H2b5g+MGcX030F0sR5XzAikYOJh4kQ2p/Uwnm4ocpGOzsApvlmtXe96IqHMLBs/+c
cCrc0UFF5NaLg4fJ9uJ79t3vuSxRayr8RHMs3t2ydyiPqs32rSFxtTezqNzUpbbOoc4ZwS2HS9oM
9brPpOZ8F+mHidvuKhq539E4ByNK5dPb3NGq2Afcn/uOazCexunNn0ZYXnQ8Vk9VjXHKdInAeXl2
X2AQhF7rcy59CJ0A71bJTMS2RHLY005vwh5KimOZ9tD04rylsafM/VubqF9lgX4bWsSeh8jTiAqe
wIYBJ5S2UjfPioAO1qwbGZw7B7G/jF1jJ2Zomp7VZgTGwRdxc0fOHLuXSE+NkIepz1sSniaJJY9C
lh+pAQBtFckEJPMYMZTfp7VHLo5KXY8IEwLIZZS1+zjywH6y64CPSDpw6aFU9c63RsT1KZqzqVnR
d+R8b7n647WgfQUd1giUhPJYqlsF5JchgR37qbBod6qmwNi1ROPCQ1C1xwkW9D0Zfv0Ej9FWK3zb
ah9RxTqsSaNHr2C7m21vyexABC169zj1+yQ62Wbjh27lJbRrgbokS+SweaBZqi+ZdAe77/sVJmf8
Adzaf5Hg4WhO78Bw1/ZN8zCNVmVuFLSfekUHc4kLBFjkuKJRoftqBnb1XtVm/MozGQssKJ07rCvZ
fdA7/i9zjDpgtTqwbwYsoq9GqudrZlIuzoDyM8ts98PJfSfGhGNXHYC3HpsD3OGjU/THjLstuThh
TZtJ18t6MeBdRKiLvJeun5wL0pT+MBIzwXzRWeC7CZMMj0El3ReeI/62ZO+x61hxGog/BEPJG4so
PNbxOP5ImWokN6MQj1Oa90t/AgaEbIqMhzhxlxpQO6tfQdumV1uXYchV3Eq1tnwyg35XpR+yrdIb
NoInwI0e2ykuyxMLqwzLXcSHtaTL836uKCpfN0PjTSsL0nG2nSzfvCt1NLw6wzT8DLyoevMk/LXY
Zn+5Cnx0pdVYTcapFkn/AA0bFcduauOHNCcCn3DUSP9CSjzg0C/rgzKG8s0Px9xbT3PQHUvR2ljI
46RCOlFZ8rXyYilXXmG3N+K/2OqN0a7wm5X6yGcO8lJHhH1aT5IJn1cOiUHV5mvgt4Hc5rGZ0hdN
IHXfaRnfAr809yyyFG3jXY7r2JOYkuwIwdcRJBbt1FKXaWirk4had+OW0iSqSYe6hhOxUrqc15S/
yG1lYmkDXdpuQW77ciWa8lF0Tbtp2IRftNHjjFCYNjajSspjo2SdrzKd16/EwlvEwrBrxJpKhuJb
OmEA37YQvCowodX8E764fReYbJ9sy/1O3tD/oqI8ey/CptjRut7rDbf4IFtNfYpdCCA4d0QWs+Yx
Vqa682ep3nqn1rjWSjy2VuhQaD7Zk/1dDeyJ20DYLz6Gq3jlZfaIMFaz+sxJIh+gR/Gv6dyl3gHy
3XTz0qDq16MViffepzi2zJ3yjem8fXR8XHTrZLTM127mALkNzaHjWjKbboV1XXz4FXulbZC5oXHC
gxJ8w3iSf8FR6DY7O4/Gc9d0E3OlYQA6rBvW5ThXjkmYPphzF3+rcnUNp54oRtZDyDO2GB5ZLk2t
/yhbn7pbfD+b0M9YQzpEB+4hxBkrT4RqX+EkKldO3cvvdI1ZNGsUZbhkkxRruWxAXBaGLaa1aGIT
/GEYXpvWmrcDKP+jleh+P0un3cylrXedaXYXwQbQ7ersZ5RYHeT7zlWg5JGeVz0W5U3qtvWXEFfC
d1cWwa4vTAw4/DRpCC9r2d1F1pgeQ45ZeFUDB0knrkEKQMuWyUeJPSynCpe/lUakubXYw13B2uir
Dkb9jEAW7c3YMZgPgu5Ss9NBhaVg70yC2F+HJmfEbAhPHgjWZpfXVQe2yad+l2K39BtxfkCn7I3Z
AkSxg/e1LC13y1Z0PqeGKE8D9o8Lf0J9sWQc/wjmuCW90bbgkqt+F/p2fqx0aG+sdP5aTqy018IS
9XvIgubBriqWY2Zc/yN8+Z8p+X+ekslH/XdTcv5Bgvb9b0Py8jV/DMnyNyBNZHqWsJ78rLH9I63l
/YYpjxMYfVefwy4KyO9pLeBhBF0JFyuFcdH9rGz5Y0ZWvxEvpfaBM/E/Rut/Z0ZGTvlbfMsTtuBV
EODiruX9fznJjmktnqPRWOCl4wbKMhCGBGQ2rEzTgpiP+RqwRTNRNNAZ/bBOQ0tc3KjO7mY3kONa
0Jy5hQfZfygMLPcz6YQ330xgo4ZEIDGlgbvZjEXANZzP+VvmQNshSmbd4991CVoxod3hrPHmdZpk
LH8aX7tkRrwnBYjvVoOUuDf796yo+cwwWL602L9fwZ/0xnrudT4zkJTjO64ZsufQKaaZ03VIDGr0
UR6hXtBTuC3dKv0e8SkOMS1kJHInSM2YE6cYs3w1cgfQfne3xLps7i3BzFamtjxKAAvgb+va9hOa
E7zE3lf+Qram2jW62InqvS0PrJj0Uq6ptk6NtPixwH9fi9acSbRP5rqDDnCGNzH8YBOYv8JFAMDA
YWY6s5aqHqcyCd+tyGIyTqxileG25gFVrinMMPH9ecN1Bg77gBZaENfyxgoMYjYounPj9OrZ2fhI
WeO8K6d2MzXFUakBtC89pus+74Apy2k/WLF6IOThW1SdZz/GRmOkGTPvwXUEW4s2aZ/sCcN03DTN
Vg6TfQjmUmiA1Wz0nDZUQDXm7gycNw6OM22bp37WgB7NELYxq4JKXTwzs/J1bUz6xc7K7qkjQ7pK
OgH8no4O8S2moOtba7A+KwcHOnDuG5dhxrPb5gz2BSb+9TAG82UORfdVp1NZrZdyh8sQ1NWZRVT/
y8f8QpXI1BrpptFsIHuZ622J6SOh1N1nlSZY3twxztZLy3iXvlefplZYuM4+jMGwrCyY7m9JQvx6
DcyyKldpZYcPuQei5oCkFN84ZNlfrTCLH/3Z4bsBkqufBNbiXVdF8iyshCEh6oqI6HKLE3XC7W21
fXUYJtHfwiiDSwHD99XIw/pkm5n/E8OGqneuyZp+JezBi7ekDv0bws88sDkPC+NbEtruQyRjJia6
PI185Tdz+kOWhe0jWhBfCM052/gOi94qE/kzP8eUXEITPagxae4aMUUnRYbE34piwMEU5BK3yBRm
Gy5X+u/sylzo9QWG+Ir/L4pQ3lW97IotYnh5TZBTY1pCMz7l38ZcJBLQSEirPW/PyCKB1Ekfm/yj
yEXYtqvR76fExTLhj6a+5Khgecvh02hnnNUYkYIe9NFtGnp7OkUQjQ7V4D4ID4xEKdW8tm2GMzC4
/tOo+fRsm7HTrwSWJ8qDA05PqsNZt05Lq8Ct0jhPoJtxD0+xaNetnCriCrF5lYzXlxbb2l4CM141
RUPuJqWVxQ/6dEtjApcin5db0OCFWsWYAb+Mn+MqQoWZPKiY4I2/kSXD/JOcG7J0GhEjd66WqIzD
0NUvkiP0o5F6S6HLMiHbjMp9mLt3xTI9Z8scrZeJuuyy6RGVwjp2y7xdLJO3NzX6ERQM9qPf53LS
qLavt6rkBwk2cAWwGfxDFV2zhM/HMuGbjPp9cmLNxO9kG9W+W9QAH1nAXfQB+BqnJEHEArq/Ep5o
+G0WNWHRFSIco9T3oDWIRXVQi/4QI0T4iyJBMJVl+6JSJLMI2GVzt56QMPJFywgWVSOdPuqmP7cz
72HQmufkUwARfmruzCb6Mn6qI8gknprQSxBOyHJQDBZbN3PRVOC7vzD23btDkjy0yC6sh1guTme1
6DGZWTz1McCQbISuNSzCDYz3fmN9qjlYg7yDijCl4zbR7NOaRfdBAapwIJ1quzm3izgEYarfW4tg
JJoJE460FOOin0anOlQy5o9Xzq+s4Jo7fxzkzsVgb3EZnd1FljLD2sIMs0hVtHDsDSeHvcJJd92y
orpOn+oW1BE4BIvkVU2Tf2NRxboMI4t+TBdxzPXrD1VE5imNQ3GeM7/awuTBM1Y6I4WGfU5ObwUc
J3xWWLc3DgTDTbXIcfMizIVuOF1pTME41Yv6y5wCKTMcvCaWHz86tVHxkUDmq1G9UFKQ/jAkZU+9
DoJHZxEGcW2SbCjMaWPzYwJwR+POIiTqMXiPFmkR8NPwYC1yY7wIj+4iQcLMzdat7Z6aRZ4cOy4d
6ie/Oot0CbqFs2kyUhvs8kqtVP0YGC1unuErqufGaWdPsw92V+lfbhPk13nYNotYOrQS3bReJFTu
McYlaWN01SrKqhvBWr2pFtnVXgRYZ5Fi/bGJfshPfdYvmmat0u7GRaivfmHqBxjkrBEXaTdeRF4h
zKWdUm4WufOYLVKw9mx/Y3SLPDyIN6evOR8LI33KFhHZWeTklkX2DgITGjO3w0VvxuSzxlWd76ZP
PdpZKPuLRG0g7Z6cZpjI6cXj0W15RI7p7B4NTYvX5j/bpP+NwR132rIF/NfbpGtRt9H/2bzDU/7L
Yfn3L/z9sOy7vwEQoAwS9JqjYCsDG/jD525KLPAuB2ULbMFyXv7nafnT6c5KSeJoZ22q/uR0d36D
W2qy+zFhYVpsUv+t07L6K+wA5IbiCO/alrIAJ2B155z/Z9iB9L2yATdlXWa4xOG8jxtOJWT0WE+i
v90ZDJhbjBFEPdkigfzyJDK4YWlMiZhfD01fGpeAk/524saxC6cKLbOYkcvD/BDVdncCbaOoKvDd
c9HlxlOVN2Cm8tA40yssVhgb3ScyLuOXxGNsX3VFYnCVVxwdG3xjbgNwid+PLHpVxZwmCK7sk8rn
487XsLgID2kc3bnIT1jaecpHVQC/oLpH79go3seVzEpxqPCUrSgKpFeBxZeQuGu61N9EYfXROWKg
2avEUdTXCUfjfLojABhuh9bcjL35I8LnhwmwMbZBksDLNOd5T08QSPrQ2kMpzL/6U59smzKNNzPe
Ez3W93VKjhPMYPteW6290yrzuL+iQNmZy/fPxOIcwirVclyD4dvFNxVGxSYTYj5QcuSD9cRDNpRl
DyEtua8nHxNSk85bYJRi1ZGbWEmzJKJqOjb39iVzhGCLW0A33NfVXSR82EV2dsOGBh8lUHs/g3hF
gxSDgYVGAz14Le3Q3FiBuTdoTKQLdHpx2n5a9+3yhyjTdtPiwgTY34WcPwwqnbzue0bS1Ma1dCop
zTtzM5rWtkUL06x2RqzLHTnyfNORM+QgrdSqctyDH/iAMYhVeinTVzwHBkuKuOA42jls9XFf2t04
7nCFsAkgaH+08LI8o2XNx0ZgRmUE4L44CmfHuWzacAiSuD8cOmM9gGsd5qgKNtDWB8lZjqU80yFy
JJoF0dyx8SQ1NeqsDveRTUO4X5XVRmtjmybVMzamF2+cL4lFF0KIy2pncBzbCnOO9qrM3meqBRLa
0/ZJEdTrISH5afocXSDh/JTzQgfrfWfDNfGs8Tq7A5cEJVuPfpGAnwxTAuYhyMA0XHoXxLyWjea0
0zrHykrE2yRnAbixOY9G+p2BYUQm98otWuR0cHIM6POcQ8HTXAtxTqIQn588YOrHj0nlGyBC/lsq
6m9G02YLhzXYuHlD/3IxVXvh8RPkwM3pIclqTmvJl9pywzvk+Wxne98XWuBpDBVTSekaz1qKjPyj
G8mN0nF8g4MPjxOU3goW67QvY79+Nhe6Kxvz9DYrT26aZr6DxKB3nITBYwSRu5vTLts4gFy2+Yhh
qbUM8yF263lrzmm2FVTurDuHg2bU2rh5VOIeBSPrOg69/mBZ4bF1euvcGCatrVZUfuloNdzhMkQU
konCBgqkkMhvtTKdJbXvJOYXuG4m4Xtg/hmEuwXhqtZ+N7PFnNP8KTXs6SEoO/Mk2magHgHYa0zT
aYrGVnrDgnNw151m1Lfx8O14qcR9jRxeqGtccBHofZG6V0Om3+PeZX+c42PuK4I/ndcbGzXzfkLS
BZgbUSES2+Yv2iy8DZwE50SikBOK2z6ZXnzs8t5FN2NZL2vn5gZJtR1MshiRP7I8GrS7kRI/uVX5
P2CH3lj6PASie9AdgwihFrGfYuNnJudpp+v5XLfqEg/8+kbl+4GGTHj+eQ41Dhd4hg14A1WmISxi
e5go4/cKkiXrovmpKazxoPqFJ0IaicG7g5tgeiQ1AUNu6rziksIIfjdZCv+x9e5XdskhMrFZWTG3
BFYUIptCppwMwoaCCIGsfvaNHlZqnoIrbRpEUrQQJ2yh6Y5EQL9l7GWmbAmwD37mHSLbvC+09ea6
zSUJZXJsnPGFanSqb2LwUnqy3SOVh/mz7/eIkvXAag/5MxqGdR+Qnqda5NkS3VnJtr6WnnWKC3xi
1Kvou8WvTAHug2Za3AQ2hinm4V913ZnQT2BBOHNX7KXsaBpypmRbUWp+mfRQY+OtEeNtvN8anmJj
R6zbCJ1OcmKCzjkdu1h6e2uqdq2nl1wu3zGf52cGzviBcqJLIngIjcSf2F75fJ5FSAt75zgrEx82
EWGsZjjZzmxMj2HNiE5yx1hh7bZWOuLxwmHTfdXp+G0Iuu7ASPIBtbsnBqZxgVvtsCcAZezCPHDW
Kuth8On+wQwxjVVSLi98uCurBgOiY9GjEtyKhITL4MY70Gl0orkS531kfO187IeVMX7YMQl2W3fd
0evnmnsNuacpCNwD99/4FEHA3YcYuhHAqbvrlh2SR7Z+H7OC24VqsHcWEMn1KEuxD1XydegJ0tIN
8jy1zblJUXJKI/xlG6U66VwHO0Np+hdLsA5OARdJyMw8eSXOugJ5gMwmGnYNp3wzeNNs59/ZT+Xt
Fxm3AQDEEHuInx9G6pLk0rxUecXw0gI0VnwUK0pq2KZz9WXefQBtbYC5jLawfMiKJHMa+4APglQ3
ETTsCF/sbshtF7L2VAOO3DpNwd2bPtGZAXXJDATODeeLclHh+hFJj2ENaz1YRrpgsbvmiY7RzNl4
1nNd3/3neP2/OV4LDpYIt//6eH0shr8cq3//gj+O1eZvggOEWGhhCpX59yM1p22c8vg1LQXC0eLg
/c8j9WfnhSCWjoNr0Z853P8uQEvwYe4iaZsYvqRavurf4IdJ+69HamdhOVLh4SKOc0ZXtk1O9s9H
6ilr2z5XMVVmVTaejYTb8pBa6W20nfQjy3s4qp/rUVzKrErTz63p5/70c5UaqMZ4YL3EgpWtWv8g
7TZ4SWem53O17GKjlhjisfhclgY58sqaniA2tyLAtzFq9TI57fDYQa7CMDtlmk7BxNMf/bID7qvO
e4kgPbCb/lwSt58LY+owlgF7OEbLNpl8h94mnytm93PdnC+bZ3A++mfOMjqkd+ma+GNPV1Ylb+zT
WVp3cJZ/tcsmOzT6u5S8A4fMPE5e52XjLYOw/zqGFWeyqYl+gXJiLU6RHEyqelQPJek/FPXJbhik
w/FuVrUYyPVIWu0yw3gs8oQgheqz8NobVnCETMgdP2TZjQOusOXFipI0IQI6C9bBA1mLuWT60G7Q
bGG/RK9isoHe2F7m7ZvFVrfCS6afJkExJoIc6/OuCA/xwCkR3oZ3crAK7c0CePhmzhhPsiiEaUyF
uFbcQ1izYZ6xOuwbxEfJ3UIp/JiESZh18mrFclv3+H/8GkhzkFanLkiTLcZv2h8xZ4HWqEb/XFMo
+2ncy3mclt4VuCglyFQIdrdeZdUhnKLiQPFbg8gfgHv240wXazm75VOlh/YklMea3hp5c3zNbGbA
lb0X5A5M2pLm5D6GZgsKwlH9N91BnXE72Xp42woeHtE8jUsRk/JRdd2gpYRtSLaaap97MlrsHceY
fTjhLQI1w0hm04yb9tQmmR2t3GgMH7y2/EW56tQdzHau4o0Bd+oXLV1aroDDcSaI5dz+yGtUvUPA
geCFjrrk2Nt5tZ39KVnaT93+vRQ+mv1Qs3ll2bvzDbtWKPqVvROFz15jjMVwP7dNmLxUJhCq/pFn
TQy4Q8z4r/ZK9PFtmFT0QBZ0EvqDn641yDUVtDHv7ShzAhkXc65BPF9NF47oNWzICmaiwNst2x5H
/+AibwrrS+jxPSC40K4wP8lmZPjLcTCvWyH6/BDkYgEMsQbHcEbvgG+pE/6QdEebVsbH267XE+NU
GaachnI2odInwNmYZbauWhHskiidVoZqLdAvPsCD0IaLn4qz1frEI0yhVmMhb1iGD3ownctcymA9
mTXGGTOfDnj+eN95QhOD6+UUbHKv5gqUeWVeQU1PLofxzibqFxBQAuhxsrI62zJGKHpt/eHSwePe
DISf95WDq4jo7Fyd3abqTsSBstskOEBCB3edvZvkBNH95nGO+GCmRfIL2MQXYRAw1l764dWF3CSc
oqkITJpng36Rqx4AVTc5i2DoxeKplil3LY+wCrI/7iTTxclFsiVaJUPorfHaoCJ06QMJpRefBgSY
7nywjcI+JG14cwnpgfgSCcc34ltJbPYQ+4HXHOrZJVeXusu7XQzPpk1FtYll7agKOW/RIghCWol1
c6kEZbybU6okaudIkDbbuuACRki1TXfnIANvqzEh4kXI4qutpfymMifZRCmS+UhP7kl1rXpmhdmd
y8HVIzephnsKKiCHodgJjB8mhWSoDGk435sU2+KsCpOHGfDtz5Ssx6GYpTx0xv9j78yW4zayrvtE
cCABJIbbQs3F4ixK5A2CpCzMY2J++n+h3O6WKLf8+b/uG3ZHyCSqgEQO5+y9tgdwRBBUsglVOG4D
Y+78ttBzn8Ta0MelUl/nHSA5p8mXDrvxqtu0DHAb9tsxIMVSenW7wTILbczkptyR+kZHkk0SHZkw
424bZsKLSo3Te4/Jb+eemz0SrnhsRz+i63IVI1K7IaIDz4UugRkV6Uyd39A3ulsV68Ryui17ofwL
xX73NmpDRC0hj/9LAj7AkB1uwnQsbkTPnnnKQv0Ra3gGudtqnx0RWg9OPRZ3dU1y+iRqfZvhwT73
c+seEt1i95bRONyA6cyYdKO4e4gtE5tzpMxXUzGkTbMerpBJFWcI/wrahxQ3SkkizFvahSofpodQ
5LaLSV3EpKN6FL7phVwpiSpfj2Ti94lKMf64TJlZeCM8QgtjkINYrTvHhTvkOki4zHANXoxOZNBG
81HPqmib05FFfZ8FnyJMZNGKfEb1QnWVbeCs9fGV0adqDy2qBgMjxre87VJ/Nqv50exNNClB4gBS
z+I2XDm1+oSTlLIZuocrdClwfjJbTxhvdXQv7U48AEEwgFAmHMqGGhkmmKPoc1VXCsyXTWaBKulJ
MzHVe1b08TUijPLRjCxHrTqoEZthMDEhGdYM8rFrj2S33bUdfCDaX6Zo2y96bS+1Y6jAItW/TPBD
iz2m7Cb+bFFqh4vXlnbHSpTqmAXnMsJ+VmBA3XQCV/dk9iOgQ32cv7ptb2+CdKLL1MRMwRHIjh4A
0xCswmjqdoOePw7jWO/IJw5hkNI15VFma3LwsjtzadTKwjl2oVata+Lm/kfV/f3/tD9GMIDD4L/v
j0+vhXr90crwx6/8uUO2fpMUdx1s+9KyvB8Lz8ZvFHMNtrsYCpb8t//skgGd/CnLwLqAp0HgdTJt
dncQWv7BrhiNx4+yDHbF5KI5LmZsabqGbX9AqtQBZ+gkHO1TblQuxWPbofBqC4R9td8prWpr6CKo
8og/yM0yuC6LiSW4kbpGY25uGZUPGQ54LcdBYGNm2mjz2FjB3g0Y0cgSegxiTp3N5GRHVN2dbd4g
tx2uW9ISQfhS2WB3AEsPu+e2VVluX/VWrd7TcLiDNuWgdzQ0x7ci29lmFu7crarDdWXM04PmzrO4
mltYiX6N4Rs11ILKmHeIlCD3Uu/KCIVXOrowpwFous9qYhRuwaKkD00deM8qm02aYiy6gpesT6oT
kegReo3J+6JRvCy5xGTPm9HLjHiHlFsnQHsq8g1gO/cmrQv7uaYMuta8cnjBsciKQ8toW3YT5kQc
fovoxKAoVJqR5sIJ0ICRzXl2SLDuv9hK1l8MZaLGEGXsvZee+56N07WrN4SoEMMwHfgRnHvynwg/
j/U9aVVi0yam54+0/flvTK++6xKCjH19mvR1O8Az5GSPXXDF1pkp0QrsaTUI2e8Lbc5vO/SJT2OU
I3NrpmGH0WS685QxHVkYF8FHzMYVjZoWE7GVxF8ZD/IuSSmObPrS0G5wb+PBkHazV+UoUE20xWPE
4X43u115yxLr+D1GRPbDbmucLQqHnzUq3yDRasO8Ka2wW3sV2+XcQRTfx2I+ZRgL+3XcUT4VRtFt
tGU2HKjbbM3BnPeZlYwYkoN6ftGmvNoSSajtcCDOBysy5nfUIM4hwhb9MOsUuzqtLq9KokpzokO0
6WbsZrsXuKh7qzUoM/z5v7TVrT46a1RnKmwOOgpCYHe9R9b6kX5DSHoZrfMho1HRBnXibTGd0LcE
NYPvb4AMSe00Qt38/r+Kw/9lRiWFz/1lQ+9zrN5BwMfF99K3f/3Wn9I3+zeKBAZN7/+07P4sPSzB
mRQe0JKY/yoi/Fv75iCLMw3mWv4Fpr75XenBwHBmEoQpqVvouCmsfzLJ/jjF0svzJMdX9gTMGQYN
x+Xfv3OHGUKP0k5G9oksYKD3uRhvpSCxdZ6mdPbbRklKLv9ecv7C0/lXF6TMghtNsM6AS//xginf
usIdIk+mBDiNY5Z31OvGWw4MyxlWiX/koPzjC8J55355num6lwCB777gIjRC9+VYEBMi+zXxuIC5
NGCUZDf9669Gh/W7VMPLpXjUPGuMqrqjf0wfaaIhCrtUWCewjvI1dpJmL1s4XxicQnHdzrP35KTw
ehsUIve/vvSPPtE/Ls0qyWhwdcpYHyMYhjrtJ1Y966SMxDpg7yEKG6mHu84R7eR/bLD+a2apYFfx
8YsyAgWeRptgTApgPz7DkZkzd8iMOw0lG4yVUzV6T6qwnsW0Ah2IV4UJ4PKYjyPE5QnstvpiiRJv
1UhZlA1q4V39069v6wwmm72Hg5/yY85FIiKU92h7Tu5g8XW9JYBP18jZ+/+8Fko6aZI+gLXy4rf8
bkCFialn0TRZJ1MN4rqzNPXVQXd5j8akev7111ru43+sm8tTtbEXu5aELUepUX5otMdt1Wh2iZKH
itQ3ZRB50hmkgv36Ij8PHS4CTeFyMWapDw9T7znatUYGLzNV5Slxe0ALLmY8X8wpuPNfX+xDJsof
XwnlgDDIqOYWLm7Z7+cbunMCeKYwTwknKMRgPdcUgQYRPaMX9ezWqXy17ImXlOjv+4nW3yGkgX/4
m4/x8wi2dSCCCCV4VYnR/PAxAkMYdDGAhI7sBzCPF4IsncBzrypNMUJrLycNLjUw7CP8JHLv8vLK
Cko8M0iz//Wn+asnYFETpsjDk0bX/OM9SRE6jHlKH/oSDajrOrwjcn1OVkXA3T+/FCgAV1LtQ7jx
cUShN2vKxqnNUyy5vZ4X8spqGUogwtR4Er++2I9TPdO3ZYFedDwSMbjcT8O3itoyQ2WqHYOJQivJ
b031jPMUqigqXsKJFh77r6/4ERjAJTkuwAqwMU/zgD/65at0Xmr9lCn1oCGmzS1ADKtGjff2oI33
sQp4rmSycZR2E+MxDnml8rEtT7Rxq2Htxna9R47Q7C8zCAW7pR85G9Dwg0iDYBoLcg5+/ZGRXP3w
lku6B0CvHQaiRxXKZmn88fEX7phYhDtYR7r9OP8W1xxkc5p4QqXdqtTzCV8dHNsGlx2lgcneLKSE
u6bRMvxOCTiUVZAHPMhAhu1XiK2QXWC/2cRaXnJba42Zl507R3SEK/RzBQ6w1zpyx/vMrpu9nvBr
jW6bBwcgVrNWiWEeBiOpn9veKU9uaJnHJuEGrqY0mW6JRtAakMaG99SSRUASK8wosRdUY0J6zBFt
2NyLCEYgByEwV2EXI0LLippruNxp3MPTbV27gI2tnqh4JPaVuFYRnUiUPaJ6noiVm3fEYnv2cahM
YhbaMIc11IgiOqY0Qb+mKE2fnaowqmMu4ukePeh4qxktzPMF3hO/iIloPtrMdPBSGtdD8EQUPWOv
Te1X/K2Mdou8+teJKtBX9ujLCt338jWfUuO9mgODNC+nvoctku/kgOaBUAqcwMy/VBcHT7LCiEmI
R7DTvKQjKQK4RzUfuxJ3NCDvYiKoaheYpkJZ2rprrTTEYzsb3B94XM69UrCdDQ6fXytKmvYqtwfv
SYyN+prmIcUn22wxwSusUL6LxPSpqyb+K6I/sbIGBX8lTybxOLfcN6vTcSddVrmClXpbKZs8rSmP
mmRPVkabrSaMecOaM6oFwbGYZucYLRsTLXHGW9or3pWeGACRqAqToaJr5HbIgnwQjjKMmtTU5atj
LzmrsJ7I0iQzgqpPrweOfayW+VLrKWvtlNXX2c4YDT4MmjbUG03LumiXEe9fCb463OSzK64jLc94
lBKAqE9cTj1AMLZYb9o0ABUnCpOxjOvKe1I6BbWd25KXMWpkgFTCZS1qWycdtxPqEwPdvDQgw5jh
TPMnm0Noe7l87WGuvxLRi9Kf5oSXreUkmofQnI39PA8I+SGVWy9F3xdE0MbTOauRXNcArPE2IIV0
tyLGGhpDzaRpRZ1/pbJx9IdiLkkGUYH9SKmYRjllEtTqDhgFzsSufsqtiBIvtFCkN/SS/VFqFrSq
eXoE3i03COar6pjqE8EVjMloNeuquGsr5RbAGLv895JS3TfXmklPRrl7jS4VBfc0JsEIQpOZyZ8z
Jq5BRz21arWp+gJ9plFbJSf7fZwdsVZtQToA9YRwq5uuQyusq+K1IL9q13PevvaSXgx+MavoJVwY
+eCfqvOS1Lqriyk4ial1aphpg/1cxXm7nYpqfrHDgdwIKw8nOmTW/FIAONtIaWCCET2P0Q3kAvkb
ihdIi067LvpIrVOdVJ5lM0plBXU2QpEm1zY1e0DK+AYJPBiCl4kpwNSHTL4j4uJQpHV1SBqCHibZ
Tb8HYTlsIi3W7tCc5V/itLfQeqBtqQqKrkm98NvS5tVBjeu7MSTuANKR3/WEXudVyR8CMGuBdGD6
h3dertLGxHZvOwDsW9DhnmOC2rQdN0SlrMYK9idtpb1hAuldQ+AeVlYQcCH0h8Ha6uD0uSVSPwgT
eAHLSdsYedl9qlK7rpA+qy0SpckvIv09czBMwhjCx+KJcas0lEhUU/DxBW1+x6pEEPbM9H5lW/WS
AKTzREksTK5KkNq3ettVtxluP9PXbHZkrwS8i2vN4Ni/gn8hUcxVaINP9hiwwTZMCt8+s237NWx0
JqRy9sQjQkOGrE75+6lxcGNv3G4kGHMpZhEsQCWsX+UwGWd0blr5DLNuvAU8RUw19t99qzzWY7eT
QQwNgJztssmWvybGSu3SuGUKYjZmY1aVzLYj5yi4rmzh7H4W5LFavPpdJKHsjpRG9lKk1XMFDp2P
5oAkgvZWZM8GIkj2cxEVO2Fi6uSdj1SVv0gsx9W3qeqtlSLYGMSI05IvQozN77mLSs6XqSY/e3aA
2zvyqJZB9sJJOIZxB7Isid5U374mlTQ3EvZg6AMiq9WXDEKD9hDPOEn2rhG516g1Y9/O4nSDRqje
Q8qbt5NbVJ9mLwTkhe51+IQ5Nb+3w+qbkc1fRtKZbtLWaImJzcg2wUKMmq6rjK9hG4Vf5zgeHsLO
4cnxxiMTQi3lrSyEL/Oqj2J6eIhAnaMtY6Sl45DR3lM287ifdtRy9i0OkpNVl9O5Vi3C9XmMtVWT
p51Y2TyFxGez4z1pBQqTzSja7Dw2jXUzx3N2Uwuru89jt/abUqh3q9eyTYnx/a30bLwMdoWcDBE6
1iLlmrGfRjhCB7ywWC/qjOnCI9ALvrl1xKfyFlTa8ABsP70TXaefmziUL+lgg8FryItirUS4uapp
jlx71hSfm1GalOUGFKVRH6pXIx6qEwZZDz8zXTABKgswR6ugGgimvC36oA4lFIBpkoOtwBm3UVaY
j3ZaVfseOOxDBc/1Sp+6+a6N9BLBbjg8dxmNnY2ulBUfRzQMEkiArtkrNxjc9NoecSDvvKhT+8XQ
cAVyq/yE4RPpI/0ckMnUZXW4lAye64EV/huwJnXuEMcuebvTqUgUcJTKiwJFY57jRcTktkst/O9+
xc5CI5LE6e9Cox/IHkgCPLuKKe85HVsThUQmr/B/MI2a+kRKe131xUAydNOR0oFX+dzC5ZcoZmsy
NdwMgDIOsOF3wse7gKY1wsOwIibJsmpjY2b2vFedE9+rXNSfIE+oJzdDCtyPM42kZIQa6iBYtfQo
IhoWuNgaaoMD2iCYo6963rIOtTrQxIBmVLa2uFW3/cw5pcjQRPiyDOIbFJbjJ70ZtLOMW9rkBNSY
W/fSPC+WPnqNwgE6rxF7atcxdr8FcO8+V67ZvoOwc75iUUQhplc2zEKsc5j3kjKjrRUsTfz50s9v
Lr19hy6/XNr96tL5x/7RHs2LHqAsi3odXVQCltM0frpIBzTsQRtaDugJvEVaEF5UBvpFcSAv6oN0
ESJoFpKE6KJOcBahgn7RLACby25AuqFkKBZRQ6Qha2HNXtAS+R+gCcK4FuzEZb/+PxPw35mAEUBx
Mvl3qe+nzMYTTaruPZ2+L4XSAlp+6c9SqPiNRD0BUHcRTBkcg/9VCHW93yTCLFpO4Kk4m36nwTK9
34QF+I9TL4c6ypEop/7TbUIRRo8IdzCTyvJb/6jb9OEYRmmQMogrkWJ5VK2MD8cw0zajxp2D8NgT
9wl4yhTO3SDCmXp/0e7imgHa62+JNmDhrC0Yhmj9PCJm+nYPA6nfmbWod9jYyCf57jb+RcVUGnzH
7+pA0nIxWthUS3UDg4nAxPHjCXFkn4cO2rUPTg8p88ZDlHDjkv3NZ4BynK5ER7yZsDRrEzfBqg0x
TmpVjz0B8Ujw1S0KcaewctTNppqc3Pk8o7q8BsoytDSvlHjOI3ASDVyvat4iTNDcdSYT8LvoeF2l
rS271dw9oT/z2tLTArKWyAYLckVJakHzKZr6kDaylidQUmRWw+BRGVnUjsL3hoPWOxKQKBancbIZ
G++RTlfEMuoNrnlLNHH3ySurbDU0dU5YbwZ7etUNSf2WT7lOqo5JPklvgcP04wgTGD4zTGfbHnlx
dgQcjXQY2nqW4bU14U7W7ECHcIA3EDyRP6jtmnhujuQPi13Xmeo91qPmxsthm9mJOgFbPFZAlR+d
Ih4BJI7TzlEkxAdB1B9HDdF27Mx0nzKqyNe1ZU5XRRjhWgDGjAtWlPea5T3rZqJWGit8uZ45nn6h
sFQ5K5wKw5m8Xe0OYAW0JCea1GaI+/EqdOYHvQszLBod4bOzV4AQHWwRbt1Us94aBc3WqyK1GiWk
b7qUemzf625a3fcAkBHtuvmt7GcHwja0mfSMxEOZn5KQFX4UWnwzz/UG0Y+xrb1sYEuoj6siApcw
2pXcAWkstpXTRqkvGptUdORcmxkkxn40g2oDB1NbmbMOQlpnK23N7eCLOrTvuOv1Cep8s01IQTyG
wvSOnrDdYyT0LFwHhZ59qVqhHksHEVA9UD9lk6MhPVPxDK3MGK/MXne+okS2tyA6amwpfPvG6Bcd
d98sovKWSAMUxdu5HtC5V2kVvaYM+5VpNKPPyQ8BIrume90BhwiOsT/JQXWbzIo9XLBRtgFYzcI/
QHifC7ZTUYuRodPZCIVNjM4+I0ws2A7INSZ/BmHzRfJHfG3M6Cu6XreR3iBejTCJgAtP0+8GCXbn
GmLS2h3HZm9VFr7/FjXXM13JGSIZvs2D0dtJsy4Hc4r8uQXIxGnLwNTtSKVcBPq5Y2Djpviw0k1v
WmdhFs7w0wLtUY4KZ66lZe3BGxtx8ioJQGrkPh56yKlqlYssugrRC52AIXH3LMjrvoVrKFE9cQKT
IZMVmbPWO9SQAV4t4vTHeaiKKy8DrAt3tU7PEojB1iyxPhluvLxdkVtD96D32u+W4G2I8K033DkF
HI+dk5b2IYUX4kXD/Ob087gJBmUdPAIVV4gD0VtWAsI8M+HwTKiUi3jbtUllyMO5EOs0blKwH8C9
J2hZjfNSBI7XrSUIKswbwJb7a4zx1mEUKF9WRA444EL6NsqvloKPscIR1R/K0C7lGtEOus8EGSBg
vNJuVn0cGjd43oc7u+kxQqGr7GnPFyq7sXgx8Pe7ESlGJHZpaJQEiDR01/a1zXRwyiOOZNDSsvyJ
pnBNtpHZlpsRlfo5WOzgGsFpCt8XJvF4sYs7tJOztehia60vdnKbMQoIezGZ97NszoMRRbexMaSf
qsWM7i629HDCyMKmg+PxxbUuVZq+U1XDyx5ffO3stexbFU+Z9mWpWCzGZUzwhrn44Z2LNz6sELZv
rcUy38xmfZxyMTxDmgeUsFjrRYvJHhnZetZsDU7vYsHXL278djHmRx6xtM7QNw94YPDtB8KO7qj1
G5/LPscpNo05vrtGhbeWZVWYCjBZcJpxIvVSThwfVxbYKblrFmBAsKADoprNK+XCsT+3QBvgWIhB
RoB6XFymKaqkG21cQASyBxmGXb7tvzG/e/eeFg3b2gFpbmselwg9fb4C6WVuk8lMDk2K86seACAw
N4yHZIEigK0S/GDQMc/zkqfYgVeTXi6G6CXrFD8aZIVkgSyIC2+BKuXCXlBgGPA7oy3qOSqcWtpD
l8e219zolKOsoLRo8iV74WxUZL/TtxkwDuANSOvRfMJQT9EB4cStR3mAq+bvRr0QIjyZmjejVl0l
AVP/LLOrcHIDoBHlwXMAJ9lSI7FQ5Nra1QmKqSoruZ6wK+wsRBT8wjwaNwUvOsSxhV0hOygWhtEZ
6zyaMLA3/IhdXXtJFvZFw0H+ZMnaynxVRbAxpNe/9wsvI6WOtm5AdO2WfclbtnA1GKXS9IEFgdvA
4gR6Y1ooHIpYB453rtmcTHcheUgTO48v1OxYi/0GmCQOf8/cTg1BrWuoYvqTnbRtsakXJoh1wYNM
F1RIaC3YkEQtCJH2ghNxI2dAV+QuXv8LcATqc/NMmlD6BMeFxwWm3kr6G0230vtJtx/SMZC75IIx
MYlonvGFReZZXUAneI2NmyAt8Ou3UfkyLUSUdmGjAAvheRFtADJFM5PixZR1zt+EqGIsbBUOCRj3
KS7nZ7dW4koxnfEWLUSW8AJnYd+FVTBzIWOvHMdIX+mSPiucXksF0ASukXjVMQEv4SA4djVkx4BO
qBplAe4Vrazz+yECAlouOFBrAYOOF0bogrsiWnBBh3ZK3WMpY7EGWHwmTYV2ZskrdhXTcZBr3N54
vAcrhs8ncwsUw5ImGyy4UiAI9ZuLkRCN3Kx5R3zeZGLgCCArCACjt5ku7NNmwaC6FyKqt8BR2wsn
tYozvD+jNjuInZKkv6rFzHGUyjiE1eZCW2V70nw2koXB2lOvs3agoQAeXiitOmMg2HgLvLVPGlYC
aEpFvSd/xhopSQQRXiB4dVRpM9N9GBcYbHnhwloLItZtUibayFuCAko7S85NNKWjz9Sew81wxydO
3PU9XA/npQ7cZFfagDZWaZyCU6OrB1vLqYtdrRrMAlqY6+YqEjNLRu1E3S7GZntrwNHL8fiQMEIh
hbCgQrdiP9ND/VC5Sab7BdGfK2V2hLKOQEjM9mS7k4Eo/n/Huv+LxIUmvmt+dx756Vh3VXbkaX+k
O/3xW3+e69zffpSx0Kf+U+Ky+NWX3p+D1MM0sIb8Wzdomr9xkjEIO3Px3njGAib+18nO4A96nBzx
44DrY2v0j3SEi1bm++OTELzgOGtw/3BSdH7qcMdTM3TkmzYHycB1sd9q4l6P6plYyrjalnXiEgtR
Ofqb0pzg0Yk8QibyIjhqNLCOivUfC7gjrkrdLqgRkZfLmpLhdGO//uhWObuHqALxWuqt5wvAEjei
0LrfkwZG1Igx78ky0GZXuRuT+IBqrtQtYgWIf+7XTY0TQITUZnZtrs175iH7oSu68W9EMB9ajNwB
y+LoKLkN3NOf2qIJmzUOqlV1YKuJ1IZc4h17Fs832nb5Xnzu74bIXx1Zf7rjHOZNnbhmOiEOrtAf
D6yGhrclTNPqMGiNuRrD7G2R7ftxwD349ZU+kLuWb+aYS3uZlDpKCx/1SzO6Z5oadoY/irOfwfTN
TpIgE0r/8UOPrGE3RUlw/+uL/tiwl5eLAv2mXsBgolO5/Pt3EpBEN0DmsPs84ICeyIjqIJQofF1y
Tb2dpLR/fjVJhQPUgouQ6aNkIvTcIS7yBGemPsj0XDT5vIUKj9Wly7zHX1/rgz7j8tU8h7cVptci
0bI+PLmReJmIKL/4UEdjhkeECikNsjov124j8C+R43fTcZy/GlTa7yF1t9WGPHv1j7+zRNBDthzy
AX46y4D+7g7DK3emvGPHWHeLJZaFXpHMHgSPng2K9m8u9vMYkrpYdsOuRMuEqO7HizUclE3aGwlw
z3m+K91GrVuNNxhEZRqRNxPj93AK4qz/5ro/DyMwHbYQHJRtSmL6B+VNGiZDHNpVciiGumdTztMc
MJ4OqyImyenXD/bDtSzUgtiBljoaj1f8pE2zYm0QfeTFh5jz/LoeJ4dsDr2ZTiGh2Z9+fa0P8+3l
WpLcQxzFqODkRzFakrecUdi7HeZpHsS6ZLdwzGKz/xdn5r/q0D6WxZbvhJwCbyaTDMPV+PG5dXam
GrscYyKxZJ+wm+E8sbKmAvtGb8qHKKaVuRohfxFdQgGJfPU8jP4w4/7Xz/Bh7Czfle4gEx0cf6Qb
H8cOh7M0rmXLZ+gV2m/6DNQbZi08B+aUH8vQ5Thrm9PfzOeXW/gfZZhcLov0jC9uki6ACvTD0OlD
m91d4BBYgqLqM+qM/IjgarqukFzvGrMifL7VSrp+A+IRxw+GbuoPg12MX/Fk1s17hX3ymAYFRKxF
Ho9ogR9zot39eiT81efE3IrC1UHkCq7mw6uV4pQfZkfT9tBp7Ldp6qzGRyrAMYtsgMFG+80RDG2B
5oC4L4f0rOOdz1Ymec+HLi2tEyTX4AAE0Lz2NFs5W9ISywTwquf0u19/1p9HrUtr3ERCSGSD/ZPZ
QPfIM8YfHhMVpxOunYbumHJ2Ue3m19f5+U10UZwtkxvwOF6QDzNsrAEZQfAW42Yu5zuEKggbirSU
J+To8uHX1/o4nTNOXJ0sCYPVUVIr/xhKO7lKKmtMmM7JXl+HbtCvcTV1Pui5FJNZFfrVSLSk6Ebn
WcsL6CilbP/mxgr9Iiv7cbi6Jk4ONMtsCvg4H75z1lSawZsR7J1uaKaDkxlMprQ/zeoQdtV8h6NB
f5NRQDxQ3AFknqooCfn/EMBXpDfLEzHmwdHruumW5rbRrVSdVI1fExNLCGGaz+csUriW49q4nzMz
+NbDaHtypwxxSNYQA+7Vjb1Y0FK8jq489QhWaenlg3EvQc882FGl71t0RFcRLF6kHlWskfY4zHdT
GJj0mCk43eSN3r5maNneZo1tHP4TDsneWATfcleT1bHIa4x4BbbmPYxIS1EqjTpC7pxm2SOUQL9X
RW1Yr+ilxHvR5eanAVdzvRphFJAiSKvqW9a3FvIp8jsjkomS6AwaMT9akqlFNH381kVM3qUK5Tcq
y64BIZBtI8cxnYDZIfbCjuw229oNls5miOB79dV1CDmCBuMgrRwa9x6vJOONtz9Mt2npcXl4fhpR
B4q5U6cR+TwDsFuPqReeneV3FQddqKCSWDsQEQq/KvqvR680pzPrTPZU19Nwc7m9gT20GwMlxF1l
1lFK9JuTRYdAhLZ5NODbn2mO58QJzlFCpfkyW9HuhE8yM0Mh4dJeijJlRJb6KHQEb4CN0IZx7ybC
y5Tf6Hr0SIqe9blr9EwDlaMXtwsRezEn8neGKIbq1ML8g6IXvzW6R/5u0DRTSACQt3AlJIsCsEnz
k1v0Dfpog3ubm0b8loW5sRWYVV8pMy2KQaky2ptxPt9JdIP44tJmvNX7eryJJwwaa8cS8Utmt0xN
AN2exKQD6TeXcZgveSVuh3nVnyK3he80CjYwIi/nbdFnjCUnb+dzOEyEOgccvaZVq/r5LpcajaOF
X7/ukERMfsIXoAqcDDOAcwYYvfCoeo2GUKfX4jJ6ibgfb5sAa/6+izgxwLLTHm2MwwuX1JrOoZYl
x9TNNt5MoW5srPGm1DK4JAnV/nCA+wEIRPqTVjZ3qBnig+42xYnmieXjHI/XtqH0szCL+djVur03
HRk8hq2zKa0FLWoX6aIfSn240c5NPiP6QWjh10UwQoVOzGfX5bUD1YUrfsJsnnbmWtdGpCec+XyB
mWnrjWXugx4nOI27ajx5cX8Th8V0TIS3jSJ61PjySzI34cpEWgepMUe/QI5ycsxSt/EJtsvAn7ck
RSuQLa20nht6TmfwpTfNSDIB7qBx3U8u8iHPMLeyjj/ZgY1mUlXGKaONrXep9Ku2GHapl+t+OovF
6q7beIGsGRVPdI9Y8Q2C92vVaWqTaLm5nmzMzwY1p4Omu1/qBRCI26nKkGu5rGpoQ14WLedMYBDR
N/F1ZMcACy37se+DU1k44ZcWh9gmsqbxGGU5E7C17JFyY7q2Y9M8w6Gs70QMlUvryc6cZ/sqderJ
rcCSkZ3hQR+pjVD9jsG92k+iJG2hCPqAqIvQTI6itJCyBVroXHUy4wOVGTJo6r3G/EnOlrlFhUJA
Z9sThoxVvb5ho2RF68FeGmeOnn1qoLJ/omQ5PEylZP9QKsKrV+CJpnOKoHJhpjtbKyUAPMkBbI+Z
TSAkcmkuyi763IT6vSuH4d4Zpmljzl23WdYfTNllRdZxXNX5rWopCjq8admBliVbASNF2dpM7EVS
l2ZVWtjKx2ARMxUVsIisgBXBCT1nXyUcfXBkpeucbd7Wm3VqXUNPSbepjPxG6e0TUkACiGm0XVv1
THZKCL4Y7BZS72RLTxM7eAW6qUhSeatDuN/aThd+bpNwOJnduG7jYDgmQ6dDVyKZ9sVMRrIGZUG2
gN8zTx4Kr4mOeJFhuBoDIQFznzMwE/YOHBEy7S6bGmeTTw3RediikWf0z51VuN9aa0QNZBfCeDRy
6Xweh9mbd7rEDkF4NWiFsmM/RmT8vsImcj1qNQJfwmd9sywrX2trZ88J2tt7yGgQwomu+b0yXHdT
Dcl0rFvz7OSWfvZgIGW+5Ykr6sgFW5jCQdCReXdZUAeUV83A5PCfRBZligb9agwCCl2Rd+ShwqOV
UDlYhBdFhdZbCAt1defALD6MEPjWbkm8nmszBHD9Q6QNQrkbyCLa2tiBAQDF1qcU/vJt2CoTwKtI
DoCrjDN3MF6bcPLrPhC7XkoGtlecbcoHfpB7BiLUTO6p7ptXXghSuKlm4FGyFmvEO+Uu0+dqm83K
fe0Wpj8TTe33iiafj5gYNWRKsuUu6gsD2M6wMPJUAE9fH83rTnfLG30mdxOfaYl4TWlJsZlSrbQA
TffZLksL51kCnnvkq4VQ1aRbEmIIAmnSvOn3luP4VWsOHV5PjYhMs/JoqdPPZk23vKFZKpPymhM7
zklsgxwARHnMUFLydiGuHJI8u61s2d64ahz3Zq2QUsUIDfNxbg4DyvQVQgP3VKJROScd9kUr7PO3
tKB7skkrr/5sQTvZ2naSfvNkTiYXwqTyAMiVWhJ57E+Oql5y/vSmqUvaB56cCQVVwdy/6rQk4BDj
ZDiEVcde1hU6KqWoIEYwgWNNqm3s6yXdeNnFmzQ33gfNI6SauEIII56J8i4MpzPtu/LNEUV/nMeE
bofHGkgBdt5NEqYEjbf2Vui9ekualDm7zlg1mASaC73OIpVVfmr1rnDUO84zlwjf/8feeSxXjqRZ
+l1mjzZosZjN1YqXZFAEIzYwkkFCK4c74MDTzwdWVk+KnkzrWbdZLSosI67AhXD/zznfcWudfqYG
DGOZ9WXKhS1rtknS+Oz8tL7RXmtfs9FTT5QNDW+uyMIfiYqoplhg2dRKUOPM4NuDTxNUEO6q+oBR
cjqht1IEVvnD90mS/TeLirLwcADxnXeLcjkW1ppVFIYHewo2suyYathdDMKl1A6fSuqDW+fmjTvi
nyqLkWcGUtZUraFe+RR5FU2qVlRt64MVLxgVAd57I12Qgzy2KN8Mndymc96zocJEmseIxXSI85Kp
/DrpZ+MxKyNzF8EE3bY8FPaO2cpTO2fqvWVvtKgj5aamov6zE2H2M7aXU5mJknmTBi3cxQD1++Cb
Dq5yz3ZeDbs1PjGSjZc4BLjr1XO+thpeFvN59GThX13ZyhM/49bNWE6aERDI7ImFcQzTET4fyIBv
vvOcoNmSbOD2GpcxJ1X1bHq1uTJppA4Gjcs2qOc10ewdcVVKK2tYBIA6qpVmcbIJgpQexlrAkGCP
jaXZbdaRzt6K0k7rtcE+GW63bHhULsW3hr1T/viBOTHas5d31x2iwa4Au7QuKv9k95WHd3uwVpWn
dmFC2z0YCHB5MaezmWvrjF2cnlILQg8vnDYq3INXK1ZVNZV7WPL6ofMpW7dVmNzk9fBptMgM3YwJ
0B8GmG8Mdrc906xThnHvEJmMB2w9QKtphdqTUTHfCgmwgz0+Tx0WQifI4C4E/qzbVaOEByN1fiks
vS8oll45LLjWbKp9Is36dsSWRGWR9g+eoG/YrIaQrUlL82cIcYOl4J22eoiDZU5CWPYfUhjNtjWa
eW/58CyrLvopJhioYmr9s2yZHcwIH1DaKdYzXjP4kk2cTqxToisw8FNldD/Gar5VRXwC1fDUiviG
Wy4DIwATZ8iJn3mXPJP0+hbY9b5lNU3hWfkamRmJarpdVoGM3ohl9utZLIlnw/KemhKkm9nYbxpG
36k0Em7yqX0sfYErzzZ3uWpxIOAoV4n/DlGO4p6KqfbKM9gRJKNS32dnftc0pkK+w3QCD3JcT9GU
fDcJLNPQKsLihH+H/gTQgzS3OXtr3g5d9qIHTcuOTC9e92SGg8IY1EXbtM8eAidJD8EYFWvRDerF
sEW41VTCkssYxUUpQemIhmZJBN48eU4WvPi9WyModT519OkojlnnMx4d82U7EUSp3jfAVbY4RAsX
TIc/X+iMMsQuJbfn2X70C9oPlUBGWzLQWRUYoc29Pdijc0b9xuYM5HnAK22L5fXsrshfgVL5I4ML
vGLHBExKhPxeIP8y1XQpSzapXNxR/AwKqWA9dAgcFRhXCSom2/RGk9OdFTE09YkQXtKCWlyh7PhH
mBTxJykDLkDeFYnBwwMhWIqwkdrYYcO2KOG0V5uG2wtzpkXTmBoV/1DA77bx4izFfuqBMJ/1teMZ
9xx28XRjuB675IxSWTl1vnnNDS8btjKa2HaogNvS2ENtrK1ld2JlevjIZ3u8zf2JBharmHdWIopT
Wozxj6QyGHInbmB9I+8jt74n2ImgwJpvTTP63o1Mh2XLG8lmWqfk5b539cDSoTR8c99ajjiytuel
qSg3oO+zQUeexWIXWKRRTHymP/2ysjeZYPm3Ihhy5wkqMSAqHWnFyrHYNOJoFz0P0t6JT07qMRSA
lHATqoAZwaLUfL3f0LrGdsI5cox9B82moDjHDNzq5euvRGEFu91n2w9TNNqTzJpx/xfta1/RabnW
wmZKEDrj7Tiz7DHYbKL1zLX/EBUczEyAozdT2e2+BsVtqZFRdBNuFImMTVllLUWtWRrtjYiPWKVj
cfJnWe99IIPfG2z0RzvLeUXuIzOuPJLPXlZaL5Uy+dVr4hPHeNTiKLxa3xWa9e5MefIBVOp8o9tp
kmtt8r1cKjkfW49tX0des1kDqez2LNXY2yuFN3czFDHk3owUEREOro2WWmX0dbgYjTt43bGIzari
/Ddn4xI1SfvK8I+4bJEzUQzncyRED/OqjCQjGTgcmO2TudnJYhzdS9lJ80qUzDsT2kIhmz2GV/Fc
nL7OOyOr5x2hUoPlvyyfqaec71PZAz4aKBzn86Vw3wzEY4YibLPuS7Uck1Khsln8kd9KX4kMcNgY
Uq5JhM03dm3V+2YZxfWqnm8CqvdugYaFm6bJ5h3QyvlGuiavHQ3LC5a5/5DYkUG/5hBuwDowzw9a
kkR1YL5UJv8EB4I4BvXyXxvJ0bJ8zQlrOcF0M/BCWwxecHq70TBfUstzqQ+WRQTnmvM+NVheWwFz
VsjxbPgp/44/Z8tlqJRzNjkzL0pfY/PKKLEGRVvbw5O0YVJE1hifhjRuXuPU1NQHplw6Rsol7DoK
bXKU8Slurea1CHpMYZ02CHLhOjdxDZSx9Y3NAd+wxiK6lIQnBStgvAv7qM7sC/sW8V1Gy+GtKCI/
qYbDRLTW/jYWktKQ5YK1+yL9Vc1V+0plGW+tVT+cqCmPj5KRK4WSodG/znRyJSYTOdnx7yJBaTw3
3zflAQpOrYyth2zfa6gE4OVi0HiDiE+m5NeRMDi/d5orMFZTxMSijvZSDHKbNP504zACv2mrIf4h
Rrys69mfrXOZ2NYteaj45JUOn3zJ2JLA4Xa4Nx2P4QeyaLjxlrNgbBnNea3HSAFyDamjEHMfUTzF
WRLM5lti5i1ErNCAJJ62XNON8ACSszvFAcj9MXI5UhQRGI8zG4LPICaYsorkcg6KxTwfeG18wmRW
xawDpvlgBATPgjBg2xf66fAR+uyT12ww9EtPO/1PPYSoUD0LcsEotU2gapNGXNlUpF2sfqiv6SjV
Y2aO4S8yLfFn1mjcwx7NhytqY8dbNwNQPXnBRCIQ/NtxiLr4R+57HkhZAZdtEzQMuDdlmzXTv8bP
/+Nf/wf/OhZqE4Ho/+1fv6HdZ/lf22a/t7D/9u/+r9UB8Qy/OSK6sxjVecl/Wx0sQKJLpt1m4v9b
hZXD//23Wx38KFomiy+bmYYfeOF/x62OIoG49ceRuoecZ4VcOiTH/zVy/51CmkGG8YgnF0ccRNwS
E57Tht1TdMsVzlVDkuYgOw+stm1Jyp6sbmLpgzuVmKDbTE9QkyD20dpnJyuo1cDsImtBEhaxzVQx
cwuSmQZJ7bYQOGj7PFPzOc6CSW2B8RNbsRhiRgHDSD4lk8yJRXBxHdJ6+Ajy0FHrLuM2K1KHyziH
PfKtM2g1FAQa9+E46rs54PO2tPjtA66PE6MmbgDIU/WFj8lVwJ2tfXUiniS4RIpNrQznOCmWW+Ak
XbLah3JqE0U3UTwrbEZYZK3VxEAu+DUkTuLvxigw7OelBDjbVirRrH2L1PB+pGYE3JEYLh2D50Y6
4Ejg4HfteNcRvEwZM4VjcsUFndJ4X0xW8o2Bq7/jnlrhnM2wMIU7m7CZueGp7HhHTPf8zcRCj3rR
omh5zjMsXSWwJ2j3mFLBgBQtm/H9GDISpCATo3dWEvmNkYZXXZ28Vdxzb4dgajCQzFhVUb67lox2
F75QRiKNbW2NoN2YC+yVP28kfyJSO4h3qhWGaxDmLOdhKDoH6res+zmzwSPH8fAiynsUoXIP25E5
Lga+fRjtWjEwFBvIfZ9FhVPT7Vr29DDWPck+aYWc0qwNin3vB9pIn4rWK17MxeIQoICQ7FUNe/fC
+zBqnX8Le6lXHUxy2PoGE1tSYkdJXuNHjv91Naa0E2SBqI/0sciTG5cH27LKb+CbivtBk1ddBYwp
ual2e8MaaWpp8KhHE158MQiWx1H/5pHN+lYVabDRjpMdi4ThrTnK6sykst/2TJfX6ZyVT83A6qIz
rHSf6CZ69xO4eCsRi/xuMPzuNRksz1qzejKvwLrpLpO5ZZzqFHokRtPavIc8QUlY183Pjl0+5kZL
6xARQOop3eJ9sfc9+yEXlTtS7Mx+2T0mBW5qv9PVUTiUjMaMp2ZdWNsIc8JE9C+hxWFmYDxn4mCl
o7sq2vE8uKl3WxZ9uXMGUvor/AzNQSRucWxwCNzETWD90Gxjr1ZQQ9KzR1YBeVEeUaSitXKb/rEH
OnvrjB6cV6dyUDwmfS1xZh6qpPXu2zaFRzK0Of2Uaf6DX7Tca62cs2rm8gB7D8zZ7JbvbSL9eE1h
RcCW2JnvkK+HSyU7YDFE8YdV3IbBtymXjHMMg2I18tfZDUF0h1Iw8JyrcdEgqKyIDQzgWXaq/cS5
VaHqL4Nwsu8Y2zVtt9No3lDZmrElKLpHVajxIcv8FtZGguFSZ9GPxp3yZzH48iy9htWaVkF+wq84
o8VUKSEHCI7HdtZ4o2aTRu88CnfsB71PbxDdHs/I9F3nNqpmtESI24o+gPimxDhMU0dqLkF9vbXq
5GhHLTMEc6JE3CFW4Kpfqh6JFRR1eTATuLb0htJvznObtEgd7GyWZ8g2fvfW0ld/Npn2gndjZObX
ONDzxuuuaRHCexfKuY+ncXrBXTbTkm4N9xyQ+JZZN7viYLLWgztWG64TyYBf54cRatie4RyFzJVq
iqc2E3QGBBZXi8GCIAqK9pcDbQ5qWYWNV8ems9X+0oJaCXkHvra219Rd+OvcxvCLtmt/znZKZAN7
rOJUnhq27NZjq4vhJo2ru3aQ0dVu7OSFWXG5n4ki7LQzGcOKXKZ542cFM2NWtlcD/eF+0gO2Eyqm
okvTWCX1o/q27BTeUIsL9aRU4m5mFzIKdgKpjxnoetIzeY2s7C8bWKe+UR3h7sDhVlOX9dnwvfxk
d6714E+VZ69NaaBldf70nubscfjSIRNc1ef5AX9P91ZQhqTNnHEB8uM27hr7Zw7z9FgSCNh3GFcf
LZFjwg1kcLXlpBmTdTMucTqxnvqaGYn2gmXZ2xqvbaNMnmjW+K3MluIVrp7gUo/j9Au9KyeAm3Te
oa698YQtddjHJNqvgxQIlXSdAHPruueRUTWxXkadSH7z3sl0es+Trf3hL3PRUNbB55QVEBZ8gMMr
UCq/xkLnWzebI/Ch7W5sQnWeyG5tMMjJtQF6r1hHy1A2tArms2ZfQjSuQguLP5MGOK0g5k9l6nbA
jxnyNsu4N/ya/HrLELh2LUpNoqH7Tg2072/dJqnenCQJ91QxxDfAvMPzsIyV6doSYLnDA8tjZomT
zfMN3p4sr2ySotucicZNscypVdg3p64x5E0s4T7kbuFdxzIAr0tz4newRD4r2mXo3X8NwPtlFt4m
fXjBxDx9mI6iCDxSGY/raBmgA5k2HtPUgzwIc3mvvybtzdfUnZt2SyP2MoyXy1g+KGrnmplxzW1p
mDaolIxdiNmG++Brqq++Jvxs4WjehUC91k0QvhaLFGBmzqur+oZsVe09hItigNfQoZsrIveZTPbd
1M2MSeL6ZvkBT13pWPtZ0lIGW3wDS9C+UaHMj4ndkORNa+CAie08BYuGoRc1o6PIfW98SRy0j27J
PNF0V2QMAhrcCtOXJuIl7rtMBUIJIQJI5uMQPVgeMz4CJzYSPNqK9yWzVOxw76gpRnyxB40Osygy
CNUNVXDOJfySa/xFuelMiy2sr0+RtOk9yIzuI1UZUo8xofqQlwpoos5b4rdoQnU89XftXLZ3S0/k
IU9tm/iWV6/nRU8av6Sl2BLBd9YC9qOmuXNaUY4SfIaVoX5UizIVF+0LAhymmzy6J2DV53w/U7Lu
WFQt+0vgymWensZF9fK/BDAoa6QLA6ZM71kr6FWhcHs82chmXsPjbSrChFMT30O1qGvxorOxY6zO
6kt8G0MR5BvnS5TT3ISvTqI6pHqBWiOq2+FLxosXRY/nXb2jn7HYlLAuiNtZwQFUQHj7NSXCUocw
uJiB1kaOXEiD+0Fh7sJbW6AlBhaZuKNXJpRFInffjV+6I+I3GmRg0jnFPGraAhsev/liCcXPMOx9
c6pvZdFRClE6TFcYHgS/WPimW9ctbMpVua2EtGFBGP8SReWijw4E357MoimfoNgwKGfW71L81nW3
FCFF0LR8ViuJFx/NgJLEFVtUhNii4Qm2Cof4mAGsmDd6EW1zuSS2GIFDM8iSqDlUXwqv85veW8jJ
Qv51uvBC5ztSvgwFW+a0u/cN5G7XFdMVA4a1iejnW8ukQ1iuIUEmLPxfZgqZc9TnZJGhFXo0GX2L
b+meqiKwfmaBay+B9nLdxX7EkqzyX6xF3J6MgIHNmDqbbpG+W2d+xfv/xhDxPlzEcUYr/qZcBPO+
y8x1s4jopgP1pEBX14vAzlSr2oJvfeJnoVF2keGjnkSYU7K4McqM/tKMXAiqvbXI93oR8vEMl5ti
EffbReanETtaldUEkGwxATSBW5+SxRhQq3CXLlYBJhm36WIecL58BOFiKcCmLXZWgM1gXgwH8WI9
ANwB6xQ3QrDYEubFoDAZtt4zsaIHJQphdGBj0IuhoV2sDTWn36vRB1tMvfFjxfjq0AJugPOPKYKa
02wDpMBdz4tlwugxTyAzhLupl/O6/XJVuIRzmS0lVwhUPNkBJ916Jl+OXoVtNgMWAh8C7t9vYTf/
btf6X3ivFy/VHzeGRKsdB2wclrqQ/eEfXZFp7E5lpsLsmFc92zpDB/FJIJ0RS1msTq5Zd+8tayng
zcosNn//5n81t/k2LkgbJx3OTCv605vPWS38aW6zo6Ub8T7nor4QYElvwyIqvv39W/3Vr8d+Br0Z
DJ/phcGfUV9Zl+W+TiveqoULToaGafKqnpLm4+/fZ4ko/PmAOi5mSzb9mAPxmv7xgIJGAg1fBMkR
fXTapaFwj77S9rasM3nXiaKILkOUmtl6cqvXFqJLwl0lISEXp8vmOk75dH//kf76Ewd2RKAhCEAt
L0bCP34i7AlhKtllHGGqzzdmJaa9k9N7szBrgNWZSSre6Yzmd7aYz3299//Mj/5hfoTLd0E9/s38
6DWrObWgIGRyOv763//rt3/x2+TIh43t+J4LGA1/KfNLzuffJkeB9R9k+znDsN/ziy7lNP+uQA/+
w+XcRuD5d3Xjf86TXOIz3sLqJoYQYSglPvPfoB/wFn84xzmJMFzwOniZoR/4y8X2u2nSxNnmyGlJ
oMTbKdp60w0E+N8djf/ivvTXt+Di8byQCRgfmSTOH98CC/IiLkbzAZzjqphpqptqQJMc0v885v8f
77J8it99ESottPZS3iWof/bGz0Z/SO8fIif/9EX+dI8LssbF+sFbqPk+MO+nbNPNb3//LSzzL1RA
yMDEPbi2bc4My/ozlrMvDWrRB/B8nlGL94b4wLhloGxv0UXngxfTCw9pm+l7qZB4elPtdO/oLfUZ
9L/pYdyzRhPPdjo71hoZKN8IGdzbXjV4G7TM8RIJmC60FJobR+phZw1x/ECGcpmBVSp/ZDWnyRsG
+bn3B+yZDWaTsOXxFfY0wlvDQeXQZaKOjTaCiL8pjCC9Kdt2olNcNSs/E6D+hEJOMsvgbEKrwF9M
1Qn9m1N6Y3aGz/y/JIlvsrpgMge0KKnoo4SwU25AJqiLiqr5KZP8MW1Tm0aD7t23qwCvesWy3OiG
TR/M8LTt/sIiTT7penLvaUWz9gaeJ8oMRY5MRh9GqSx31xch+UndWjchDpFt7ri0sOED+OYAb927
CAqXYM4nailDmwkOGJmbOIbz3WAuWSeNSu/jfBjfI0ndNdMbSDh+rIN1MECWMLL5Y6z9+CVtSQJB
PyznJ8zt9GyOs/UhhDbKtde78tPo4JKtdV7K58jOwpQYj3Tvh8HkhZYDTAropsHmIVf4elvaHzyf
WHksL/QSOZIseVJtY6oTqA3qKY2OPBmQYM2NK+14H7In1TpOUv3KZ/3kzvZHRBUTEyX6Q1xlZC+S
7enRnDAOsvHprH09uh+Lohqt0rGbD3kHKQKaJD+CF8/yWZm8XqX5HLkOilMVef1ztkxxQYYF5ypU
KYrOGIPTFMA1SLTSOWKzsaqdYROJVuxI5Zt7cAhgzzzGaesIKtc21LBAwdmFyclj3XZAjOcN7Nlf
d10u99SzFYfcy4eHopnVg6Q/A69CRFlmQT81+yfywWYZFydiEUCR2FRvB5IHt2HE4Vx1jhVvKryA
G5t751WOUZ4fc2y+u7YEaLii5M6K10qgpoFTSDB3Z+ZDXqtCr+h1825tWGL7NEnMveWK+C0GAkw7
lG3EV3uM8CgyiQzUkpVXbFZj95b5rr2ZEgYy1GnB0mpFd+kMtDarmoejH7X+XWw4xp5ot8P4pkou
o+s9x1WHvkb2ngCzN5i4dzGwHDvBKEEpTQEKvLb4TeJghwMyNnLlgDHbN9iJP928CD+xR8l1TwP3
WSA3vKWRaW3ZS7nWaqFDb41eMoAA2c/xiCmc2Viz/lXi9c3X/aDLbZrgdbd6azpUYWRfyiRxH9Ge
5208hUz/oANa+5AhLOhLd3wJ7XgA5eCl92bVmYeBJhTqJ5VGFg6yAaMfLrl3qwD01FWquipHj6/C
YRRUqyS6BfbgPCIiM0EGiMGIr7O882gn050zIAAkrQjv8kzUr1PqjfdioslS56m8aqZEF0sjx9K/
5J2LFhXf6sAN0h3iP7RgCCDyTvMBhTYc1gg/vEFnLTev0o7lvZhNdi+zGRfBilGJtyE/0sCMGc1P
l+bIapWWTfrQUavwy5v9/mAN3IQKo+r3nBqY3/3I27V0Ue5lMybVpm/Z/vNUIUxvuh1zDh/mQdp0
6eOMYphQBEtSnosmZYYS0QqBJX0+8WmTR9tq5tNUTN0Z7+m0LqG6devcr00azas8OrJ693Zkzn0c
5Ul09PoIjR0tmpqVhV2TFhkNUr7DOYHLDJtEZMqtOQlx/JcrIe3CaUeE29gGsYqBqJhlRPWl5Djo
ZtYrG5X9ri5F9zZ2UnIbG4r7snExTOaMQyV3gZ9ZFs3bZgiCA3BBxBsTycUmtXT+0txHSk3DVcjk
4bUvGusNxAmG9RLt95OtXPk89dTDEzrDMLFI9Hbte1Sfoa2TOqowM3nB4qIgEduHzJuGkLX0lnMY
6WeCi+payeLsXd6SbRjyFC6eYa0mG9HIKRdjViH774GW/QbtlL/qCsfYMkWebr7sIHaf2N9wFSKd
wt98HrKq2stI1XscHTG7LIs6WmOpUOqwwZl6EYsb9YpCIY8hWycqI1XugbEszAMwBoawkxiuEaZF
3A4pFUjCirIbv4CBYRkSsB9ua31omH3ZKwDrzhF4AxU+WJeqE2VtaMlB40u1eCzng6xbPrCpobtF
Gdsui7H4y5fTP6PVt1p9xYG9Nqz3weizcp9bxdvSlxOf9Bwy1BIYIkjPG49t5hMJNDQ/fehQKtIE
2GhU6aS/vhwFxeJ2qITvnWOrIdZL/fUGdg3z4S42wj2rUXF0WqN4HiNAOXXd4WPpfANQoojw0OJM
Sb78R8vDro9w0BoLGXb0cQs5FtJ7E2HnTfEk3Tlicl8t+IFbqHHzCSJDcZo5o9eEAOmeYmP5kfMM
P7JFRqoofBi3SZjc+amR3MpcRQ91jg3YdwkfZwKlLBSO/yJZkMoVo674Uo51Mv3LOWDHhr6Tspjv
Z8McPoY6Np6qoI1xAKHdbELD/+13KqSOPyeTD6tdZ9yZLkxc/DTGY0I90R0kEZyppU17h6ezH7Xq
Q7qWB70zwDN9d9Tkfh+E4X7PvXa68qTyd2mXGpspy4wNkzs8aHHc3MyJIb41NIxsbUHBilE4+vp1
1KVHsqPpw/DWLsydWdeM35mknT2BB79rmFvWCtYLVeTmTnuNeQ7w4G7rKJfHapLOtu0qZClhulzE
QTSdFD6M2zi0kiP6B8Pir3MZbC4pMcNFnWGHcp7DTF+Dvo632GCB3tJK163wDRS3ZpdXR1Q7/yVC
/tvLmGgmfbw8DM3Z5eefCbxDeMex0mGgSsbIYVQy4QnxZmuxtRCZKdCTuClMR7uN69tAzPMmazyV
4ENpp2eT4RfVpjPQvplWKUxb7HzZcOYrVQT5rYPAulMO5ilXUe9AcAWkVjDiSxOtvu2Cnkd3kIJS
CxjMEQqfq6DY2GxQs1WIfgrwsByOkcDmvordHgO1pE93XQd186hIMu4UNxzWQBiKzxDj5G2H7YwR
hj8w+cMANI1We2KINe4c2zIgbxa18dibJpo2ABtWzC7lluWAi8xMei5N6VFxCyiRbG84dDhGgTju
cbKUzyZWvW0FB/rkRJn19hWmcSsCEu44mm9TFGLA0RnjY8NdMmekDrYZ6WJc0uTFGBQA/BzdaRvK
SdAVaGO1caaBoFUFmlOv5EASbFX3znxv+thpwZ1AM13H/OHRNboEAQVn0EVJyNoxf/UudwCgrJq5
iw+9lbv7zHTmIyQTH8Uy2y/f6DZINcOuyEuvFvovxdxZ9WDrQmzJPtTbuU2NPRKbFCvHm+yfUz2F
Oc+G7sEZHGYmRWaccVzfqXYKmJHhYx1z4yPsqAuy3PqFMT8Dw3yKL3wNZrJmw53TS3qxC0Mxbhts
PHuAuQMOsVieCY8J4oUdpd6sEFOMzh49oSC/bbwsYB/96j2ojXc8Y7fa7ukH1mO1rNu6I6AZxrdz
9jg26bwG4psg0HR7DsSwxpOBzEQOhEla+ELltgDFRTRilfVdvEGypxPVwbBqhhIt0Gtpow9avi9Q
I5dVlQ1AkxI7DHTxTVvTS13QirH1wTzT/usMirqhHDCyGrxDoS2iYpPSyAHh3Dy0rm/PAI7MjjCW
nZ7T3G/vauTGFyMpoDfbUwVmpsXMPQQkDC0mzZsybIujGqb5ZGdRsXfLVB2MFG7dpkk6984NxXyX
J754aOn125IgCfCPawFKd0bXoY9tUWfTdF9Gc74buoItOdUaJyB2EwZN2b1FYq7OFvWX+AJLLxKb
sUmcEYux0kVx7us3lvdoyX4d3liRkuZa2F5zP3Q5dVN2o8a7eJ6ao5xwKeYG2GUZMmy3q8okY4X1
AeCN4FfcAPJ5c9GjqNMG73nrWjK/rz1JyTpIjR++YH210lZqX2nAlj9g3wWnAtzV93gKzBhvg3Ke
zeUJ6VtVi2UyTA+6rtU5zUKXGWovv4Np8w6AjMdT6SXDeTSm4l26OWpJCmh/1SgZ3w1BW/2qekpS
B99yXzHjNjCaQOydLMqSLkJix/ThTWCWG5DIcIbS2DQZ0n1y6oAShxgSMbP1Ib02xvRRDEH4YjdB
TShkDtdJUs47wn75OkdXhbiHnWAt0grHvzI0XWOT4E6Wl/khb4dy1foB0nDJ0/Y0sasghuzMdFiF
m6RHBoJJ9Mhc+0XXslsl3OVXDG5CzBH4ngur/S6c3NkUPr5AUgdBBxuNlfEeYG/12BRVc5FzaR+F
IAHAer4iXwPqqWhDZRxoGjGqA9sl3/iYZEniaKSr0lJ++CyNrqb0F1M8u5hxZRtZ/ISbTl54KJZ3
LBXzVw1q+Snviu6lVa0O9q3hobZlcZcV4Oq82FsVBUsa15D1vetYY73+8rgVwrcHeFVjfhps9ZGM
IR5wxjsXzez47LCyfa9b06cDK4DNYBTXuRkA3fWOUe4lkbU1ruLmUgwtpYmwj+SVFEhyzVkM4Qgq
834bhl5HYAwvQi9o4uT6/0XjJdQunmnRSgFxwm0v51PU9OquMBkyuMApnrUAsG5O9I1ZdRXf90Cp
3xyj/enm/fiTVN3DrMgD7gJ8exsDy94+72bu7K2xFNOr8oEGPLiX5AvFNw8bCWq2TwwsVeZuHgaF
vzB1QYg17j6l1+1iFz4mvUIo6ryqiL1pbidvWBh7PPewij3HgNuY6OCRrQ7PExKuP+MqMDdtEn2H
hD2eTap49ryKDXShkw9u5v4KylDcDo2coKLEw24oCE9x3Kb8JormcT+IgCNGy+YebiUyuRFxUJw4
+B4MqfuYDQ0QRpVxwYoI/apmTTWlfrTzDG8vndS+Yw/yvBDMb3U7+6eOiOJKjtLftmUdvzYR7Qcl
xsqD0Tk5IOWYIIhnsIuxBatb5OoO9vFYf4MVn7DCNe6rqpL4eqbqPs4M/y7o8GL4uW9frXRwPq2E
3tUmH9utUFlyiqkDvq09nV5Kr/AeXISGmiTsTOPzjxxtOk6Lfl9xu90OrQPNTmrzPo6VT48tqfRG
Fs1+An/2ILnjrpSGrxZFg7kXpXpMFNB4HZj+yUmaaS9H8TON6uCQJylPLBaCJ26kxqFyouHCUi44
jaDrr33SFax/m/pTyXzIkBTbN4fw+I8+lIoUSYL76a0x89w8W62KKRCK8w3TEioT8MY9KtvQ09qg
CSm6ZqVI7DUg406vHNG0gJNrPbM1S0V0rSdRPtYVElrlTdE+zRYaBCOsR2K0H1qjbZlUvpFncAQe
l/E98Ng1eKUNHt3z2CR1JFJmfAHHKouspfv5YBBsOnH9ey+Ics8Viay1G1M6zaqw3DDueO/tjCSA
OcXEZHi+TuN4UNp/DdiC6Hy+eMK8Zw2FWQS/xNpQofXuRuV4dhsw6X7nMEgpgDAnsXUYIiP+TH3H
w3Nj2Pe9jj477RrPaJH9k20HIt14fdPhmxM63vShFayM2mv2ZqQV5M6u3tCQiKxJqP0fQBd/djmG
IQAotJ3IDSMrtP/MgfHhNNYDNpHD6DK/GwyGcVnbcE52e/bj1T+QCv4y2f16t8gCAgGgGDfnH4fH
gfY066RAHKYmweRPzn6VVcH/Ye88liNHtmz7K21vjjIADjl4k5AIyiSTIskJLCsFNODQcHx9L7Dq
3pcZjMuw6jftQZVZiSQI5Th+zt5rk4sRyXzzcYf31KEQkbq+Z5twXI+JCHrrSNqPBicWe9EDCTB8
MtLBuNY7kqg/PtQxomS5hoYJ9gkmE0EzxzM5I0P7hAqiCcqm7K+yvMsCp0EDE/LwrupoKvYk0ap/
2iTnoKYhDEEfDqDx8UHtJCQbs0raQGVcRRMv48ppaNmxJ/2byP0fESzHGJjl/HihGWG44Kasd/M5
Fv9ZSq0JChWLcJWHWsri5qWHzKSjmdP++CSVQQcxn+PrnjyPM9d3eSp+Hbi+HV8I5jfLuNU8xvio
yJKxnkVtgLyCBnzJCTr1+PjxTTwe+S0HESYP5sJFAulxNPKbDD4XnW8S09DRunXHmCoickV4k5v6
TFof+d5DT3p01VAkf3zoU8+PMEFd6T7DG2OZgv06UvFtazLQyDRLk0ShBLDJMk6XRrCr6Xm9wqsF
6z4mtOHjw5569YWlU5tzZ9FYit8PK1rfqdyEw7p1ml8YxfBI4vUcRMQkrHyX5/fjw516IQHNwWZh
cr5kY/1+uKhBgoOfjMO1nf1Qm/WezT+w0tDVz6wy76Asb/fSBx3GDpyFRj++oPP897105n781r49
myrsv08dz6YGYR/eBn4px5v1r3G4NJNGWvEfn+6ph1b4nkN2gIBh9u6lcUVHHo7ewHWIrDuEvXTz
I5bYj49y6qJyC5fxlc7g81iLYME06a2CpedtFRjSkFGEj3DPsNAyfXyoUydkvcVhosxnxLj8Kr8M
/rJpUZIBQQ5I9oBrPFavjle9/v8d42jyl9id6fChRtNrdtez05AwU5wjJi03/3g14fkDoM2jaL8L
g/P91Bsbs2sCSe16HfW6eWGSa7yeScr8EmusMFjc9CXRG8qxwC0KAOrcivb+1RNA7Rih8P757yMB
LVtiP6188jgNFCQdZO71aGT1Va6lOMekX575GL6/dxyPLBO8ETYsv+N3r2Zb5SmgMUFRThQojroD
ru2eKSXeP4tCh/Bm2LR2TYzWRy+4jxxqbrK8DshiB3wuq2SNNuzKJWLjzKN44kichGcjiDPg4rhH
j4nf4n1QyqsCljZEVFp7KZT7IJv06ePH8cRtMtBn6Qb3ipXLWhbuXx55RxaZ8Bu3CuZE3zb5V80j
mSMrF8PeX6KP//iJfZ9A4BF38MuhjjQw9KichfwBambwadyXFiFko9uBV/MHkD5DOT8qm3qM6Iew
2dQW3X29wdOEWgjX6Wx225Tp795saaMVjaABXlgYBm0vlVD8J0AFYzxfhzn7QKsuBWZjpkXsq7pt
bnZpd+EO+XQzVj0dbAX3bU2bDSG6k8xnTtT6PRiSqIXlC85cT+cFMGCfHK3NxHtp2E56rmkbd89+
Ueo3xuDdK8dJvhZzjww6z5mf5jjZYCXuXBSYzKydwyL2S2wms0YtM8zoj0XIxqhzYjARxb0cveuZ
4KVVUWX1ts1IlakT4YInSgU+3rHC4zeY7oWWav16siorYLY9broOxhPHSTe08NyrzELLkGZAfCfW
azJTyAVzo2ljscD4XC0ThLI/t/qfbojd7R8/ayYKKBQcfLMo+Y+etbAYaqoPxXVJtfZqMHxx4K5P
QZQ2QBamUIzBxwd8X/AIAeLOsnFLQYA9LnhgWgzDKIsq8L0OanxSFdsauPCVI2S3D72ou4ppvT5A
/4/OJTK+W4EF1Zy+pI14sMqOX98mUoMW9w7a5ESpL4MzGq81854HQIfpj398kgg8WI3odfDXcenI
XJT9purLoBgapiIAQRratT1i47RsDk6bJd66ZcBOUrpJ0/7jg59YpqirSJzU8UxSQR896m5GWHFR
lWXQhlWyr8fyIVpYgV6qmn9cBljLImUAgNNdn3DK3xcqekBtBHgMB5DnPSu1hCV5U89bJMQ/fkwp
NxBMIYxi9/GONyhJ4eijoc/RFfTjZnZovIr0dhxtZ0fj6fs/vYCWLjgxEz8gU+TjzxY+Lllaec1p
2YUINKnKihkiM502F9k5Wef7xZ6DUdpQGtgMtI8/XzXakNjpC85Msx5ioT2jpP6eTuIBQ+mZGmR5
l38vQTgU21KHU2PNf6P5/fJdKUScqFJDiAHWaivolfqVnWMBG2aSF6DBkA535gE5fURi0JGxLS/d
8efFQj0L0C4LamO4yHz5tVLGg2iyGre4k5O1Yv6jwOhlmUc0qnP3lqqDIx49kTa0XuhtbhZofX+h
8iFA6H2bOPqZw7wvbJbDsDUkc5Hq47ihMHj6lCT86GDQzAUoCPheTnwRP34O3y+VHMXQKTZAgTrv
II8QVqaSSPMsaAQdLTo9eJL7n27p3KV1x0Ddm9dCncutNd9/KTkqC4dL3Dlkz2O0Z1jMECRimgm+
DQdxzH3acCUBvNeTz5R+LhliYyUCUwFwKYvXRMtIxl66u+8mQgBz5si7kbJoVnZ9j1MFH5eUFAdL
WYDzx75EFuc8+iaQUIhS9pk1/uSNARzLE2fAnDm+MUgS4sVpkwd0p8ttqvz0Qpvoc358Y96vsFwi
dJWuD2YdRPVRyVlYNZ+RqMqDsnMh7FdDoGfGg+d256qWEy+sTSgoqkrApexhf19fbaItS1ljZzMn
KRCyhPFhcvRp9/HZnFqBHEoAD2q7Q7Njuaa/LAsz2Osp6rUM8RBElMHlMwVACiZDm/8J7+GfV9Hs
GZGJ8slYGNvHO1TYiQ6pILyiKgu/L9euSZy7ogmfPz6rUy/PEqxF6if9G8Trv5/V1GalMVe8PHli
exhqDEZsof2dYUu1ayLb+0ZsY3qgW9ie+VSdWvNQxKLi5uP7ftND61SPhTVkQUS4TVdqEDiinUyf
ZDp/Zrk+c7RTDzzbHpOHnZ3luyYZME0kpFhyAhnJbF84tns3mlC9Pr6Y73i/y7rKRXRNPkcCmfPR
uur35tTbtNwDrx/1p4Q4x52G4ngVpmLImc2542NqeNW6r7rhtlZldmPnrtjHHprOGQgSg+VUbowa
RiF8D/QYfZ+e290aJ6+8yw6bNxMW/nHh04Stbo9FwddmshgTdPVXo/OrNaqy9pC43nM/0Z1wZcwQ
oxTJUzYO7SH0q1cczZArFnrXWFgHukg+Fm9N4oXhPD6+kCfeNWbalKCuK7DHHH8Qc5ffIZkot4ke
/i5noyN+ETFliKe7Ul8/PtaJy2G8aYzJ7qVBfFzGmNBLdQuaXjCHxnedhsOmsPWvrcrLwPXLFMiP
052pME68dIbBxI6Khi/WuxJ7aHI1NVHF6aX2lziJoLmi2mGO0cwrAd3rsW7GeoMaYwj++bmC78f5
SWVjiOOV0tJ85IbYHgP2ajcwohq60vkd3fgIMlr0pDw7OlPanLqTlGy0ASBJ+Cxlv68vvCtAxAh5
DTQ9qtdkOaFKKEV3NwLNDAqHjfTHZ3jim8MJUkNhjqFf+/aG/rJKF2Fj4S/k0k5DxOTCIo5dr6t6
I1DE/k8O5UNP9BwKRnDvv5+adC3sfSVbNMOvyk+EdkH7cjvnMukN48zydeoZxdLE4wksYukH/36o
AUlcOdMZCNqif4AK+8O264e85f4lUX3n4Zf9x5sjFjBMFyYge8Ynxy+gMTFrM9u5DGZzRuPnjvdN
32wkfYAzBzqxMNNSh2Mv6Dxj41ju5y/3S844oXUMv0Ee2c+40ffeXD+ceSQEP+OooP/tGMerspZm
qWVxDAT9xgojtbwAcWzfm70DhDgfW66iDlpnbOSmdbDsVWNDTpLNrLYnAojmX48askyY9FoTCjhh
GNsRu1WQiK65mC0rvjP9iFwgBeEnlHq5L1rEWexu1RoZbHiIbY8hhT4BuzIWGjapSMb97BeIrUoD
n2iFVW2vD3Xos4GaoluCf6gOqwUuSK7cbTy58d5oWnXIbSSag4iL60FrhgBb2UNSZe2aK5ztCnpF
zSpGKBggTixW1TjLLSwAG7FwNsI9IQl5TNJ+9/HlPfVsvnmxeE7wvB2vn6Bz6045PJvIhL/WU/fV
i+WtJbSdKCqgbKTdfXy8U284NTfFHu17BkJH74Idq7IWkSrhu8RLz+lmNLPD2JVnitf3Y7UlMccU
NP7oETj+0WHw4MeimfwyQEQOWyJp0Ax63+rskSH0NYKUdW+brxEGv4/PTpw+Ll1a3G1sro8LMl+C
UZejTU+kUvOXeNJxCTWWdofRRc+3aGbY49R2gZM8G+pNTrgpw+2Shbw2h4ONyt/GCncQeq/tjM4q
1yHCUB44uWfeyQTbT/+0DQLtxgkpIEjjaON3hkPvxZ03kRF+NjM4kN5s1yvIWRbhyjN4p5TfB3So
/IHnw/iEh5MwtGkhNtgG/76Y7XXcdunWhX35VOPEPnMrTt1xZ/H7+YzhuCHLJftljUj01i7KbCgD
APSK6dIKuMY+M7rhzJN1ai365TjHhdEghyKvwKYHnr0kb9FvWBMNu/34Bp/6IDpYU5krMG8j1eb3
k9FrU1Y12O+AoZO3VvhS2Yw/VxkJjnGrzpjOTh6MfiV7Fh932/EmwmlYjMqcd0WLHcJoAW9Ci96h
AEVL3SVnLt+phcCh7c/XAsveu+I3V0o4KSqqoEmbO7N1nTWk3ecqb350CZqF2DlzJY1Tz8Uy82YD
i4TAPfaIza3Mub7UaemUQ6OdTePCm5vxYNKL31RCiwNL1hADpS/uoS3EgYowNURVUl57kZft/MpS
jy6WIOwZYYSr++M7ffLXY0GkjUT/lvH173d6nMJWy2LKnLGWP4QfPcXm8DkX6Ej+B8dxPXaKbH8X
y9zvx2kHTcUSPV7ATlTSzem+lkobN1XfnPmQnipbl2gkWizL39yj91CMPg4OtJdBh2ckxh3ujeVd
U9kECxq3eVU/FLl/plFx6gH+5ZDHBWsKsAeNnl4E2jjtif384Vs54nbnoqmGM3sOcer5XYLc6EW7
TISPX/9u9CxwO27BMmOq1y6WP8mUcKBFGd6a9m20XviShErr5TapF6+BZizKzAbRH5SQZ4umynNY
w4/oTRwLuNrwGcVd8zmafeKjSiADBaSk3eSO3pNns2pC/GoRTGktvJ1saW1W5k99NLGzwNOcpP6a
Vv0NUhy5JS3yR+IN46pQItn2hTI/S0TXfOxN+8zTdOoq+ItTlxYHz+3xdD7PZUs4vaTyk/OBdHtj
1enWM/DBS3qmz12ixjMHPHWLF2cWQhmXZuvxZZepEcEs4TVJaihIg+wbuXujW4oI2NSqXTTpH78w
b9qJo4IQxYzJCfK6sM08anpEmsqZkuZF4BSzv47HHi5AbAzrUij7Mq7y/AmePhxLC+Xkm10Av3n+
VPQzcHMkfXttJJrhzGU4cd0pNhYLNOGCbCeONkq+ozw4uiIPiB6xtnGjnOsypmxUadU+p4SPBegi
/zxzIU40MVEl0PVZVm333d43muxZhgNvdDuHSFlFZO0QpIpdGzbtnswuseJJQTlpE6NBwvZaMZPB
eWGdi7JawIDHJfriC0eOQebaghr4fQ3TkUY4RZcU+JZTMLxvvoZEgE5FW13al1wZ99ClqJGxWEG5
z2kiG1rBHBUe7fBpFKO+UyoEV2ot+YQAs75QFpf7eOSRwjGV7RD12Xsk+T8UYmyW7GFrOWm8RSts
bRqt7ILYqcEvxb278aJLs8rE50yU0y2vLSY0xYvwHHu9f5Hr7osOyujMxvzU+TMBw4PuLhP648YR
7bY0bzvB+efZ9JmYG7SozpQ8J4YW7z6+6acOhfAarQFudD4bRwUIQyfy7JbPEiE28UbW3uLmm2R2
4cd59Pzxsd7u2/GbtnR/FyAHn8Hj7X+pOXk/FgmbgwGY84oYc4XZa7aMfSirgYye3Lg0Kj381E3m
eGOaWnRndhrcW5HLvQSN81cp+b/4hjP4BsGMjhXl3yiBdzmnn3ETxP+1+QqHn/7Z/6M4/P0H/6Y4
+M4f6MOYguMSRLaJ4O/fFAf6dX8gP0QzA9uBweoy5fwXxsH+4222BaWG3qtYtEl/U0Et8w+LHRwy
rKUWBovg/BOKA3rA35cR5quU1bpO24dnbpm4/r6M+HpbdmFYa5eWBY3OQ5KxnS28AkU+Z1t3mSzr
0H3ukXMMJPpa89YYFDZUw4s3UVaN2P6d4lK0yJKNuvOCLNEHm+ZtWiJjMNK165TxNuui+0iKgBQY
YIFWQ+KIVT6NffZpNC3Sf8fIIybDJCIAGME6bC1/hY6CVCUSBKIVUdfmZ4LY45WUprueRVTcWHRY
H0qBnL11O2uj+ib/rmsQ7TzxmFbpT0b+mPfD/g6ufHefVo7NuNomh0ekfXGfkGlxUUmvvlRuPCBJ
qQuMDWJONmleTlcKL+OhQOa6TdMZECWIiF3X9gIlRTU7m4jLedM4zNBWuLbCzTBNsoAUUAvizvVS
0bZo9K0uLQI47Nq+0hsvyHPzXuqooEXnG9dFZlwSe1SAffZBGHmduc2IYVrVtRfuOl0WcBKsausB
+kVum41EUqCxx6+05mYVl3NnZTvX1tyLAiMwnq8QFrPlyt1kRlOJZUYYNviAKdoiYP1c22W9GVX8
BOjFfBwL2znQxB5eSgNbTIxbeqMrUYU3kpxxHVJDnGDzrMFM65e4KMX8uWxElvXbBDyd9i3LJ8Od
V1XeawTrOG3arPqyaol+sNFfYHDrAPp1dqrua1F6Nz5x7hqdnxrFWaOGetwXZtsEMJKmvVuUID0T
4lpvp6Ls7jW3I0VHJVoRd+DTWzGsuiixr9ys0depMeF80jKSqTDE0Qdapb2V3Wgqwaq60YppiuZ9
JZu5aa6rNE+0GJsajgjXxicxtK6/lgPom/LCDcvOaV4qM7TvmxkTf7byca/Q8FqR+9ik413YZQWE
vMpzQWe6WDzGHQY7vZ/31iyb7t5vlamcx1HvW/2zNijHi7Z0ifMCrPtCpIDnhnRjgtmaORTi0zVY
b6hrOwz1Zb82ct14rjw53Y1TPfOdTEln2pmJkWJ209DmUKSi19EID/e3CcKSJ3xgi3djdvEbdU4x
geJD8bsq/RojZlTPxG+b4X2Zx5pcs5KA7kszGT+BfciKGy1VprEuIJneogd0hl1OSB1EgzquSpxh
ZXlhaJMRmKOePM70Y2Eser36TEqYG+Hsb6bnjDQS7Hu1I17r2AJtFxXRbR2r+tapE4/oGgl3Ijag
efEL6Nfg7uxtEdX6dirhjKILkJ+ctimfwL6i4HBrkO0rOJ4tkEgfkDUBvHT7PCc8eNLVaCkS9oTJ
opvsjaEhwFvpRulyyyn3V6kNcmZFKqm5jfW2u+8Ht/yE0ibCIWrhABvsWz/FRB/mcrqUuaTSr7Vo
fnlb5f/3g3jmg4hO3ePr8J8/iNdf4b59Lb//+jH8+w/9/TF07SXce1FK6fRX6ZbzxfsX0sj/g+04
Qly0Ksvgmy/ev5DY/h9Inij1fGvpZaHt+vfHULh/8ArTb2T6aLlsD8U/+Rhy8N8qaoLDHebG8KF1
dKXvzBylDqGmiDNIQJFhz0TCWuUVAif1WBgTnuHIPscFWurGX0s9DugSbskWjt/8/YiVHK2402ZH
BdNE/0fXBszuzpjsf7kJn/76ef+FUeYTXZiu/b//Z+kxHB0Fh9pi5rDZK7zbLXZIV4bajqdAddh/
R3Oq74AKkq3tWnKrayMvYsvMx6pT7b4d3enx48MTqv3uF6BQMbHlWx4k8/epu5D8kkG5XVDlTj4R
KBfPu9yNYYOgHLyazLi5mLCttXuMgcTCSVLHllSvhNZBi+zoM/hJQIoV8UV0keOE+BADj643j9lO
mRn/L3ZoGLMi1+ZhNUloGaA1WkID8KCpn7Tas3uReiTj4c8NYgsoSOg6NRFmdv0FvIbaL3GayUpG
hmIEUFPsr5hAzoFeT8YDInV50xAJ9QD7B8SAAJ40Oq386hUFGMO2GtTPuOWMhjIfnvK+VPs2hUoe
GjB8sKp7xnpcGOpxqDMPTpR8Ib2dPzgCNL5qyT/Y0qIK7/2BlMcNJFq9OnCpymIdEZJurEN2I2Jv
EmZKuoHbAnPCr/2gKkXawFTFtzZWReYUPqprbNUYTt2kuavyQUToLXAtpp1LwJCDVHYGykxnvhg3
BJ03F1lv1nfkl4QXaFSnvVMb+aFGd7s1RDc8pQQTPdXp7Hzm7phbJKJkgpqAGntnqr+pimj2yGX7
n4ylesTJUb30+sydqdmABM7Cm3JHQHKiK/0rx9CSoOaL8XPEMP6oN/wRpTfts8P3+SqcIuuAid14
6Alte067sbyaqsq/Kgp29wt/1UpXVoGddeX0MzxM2i2AvMN8PZaDueXbl91LJ8b+SWwoXCAgglbI
P0YZivl1BCgoCghjw31p9fW3qeV19rRO7Z2kzw+Vx81Vrhw3U5+SmNMKHE9b3SGoXUJpoJUPPdOF
ZbvXjDC7j9C0E14X1zcWimAyIqPhR6YrUlohTzBM0nUWDaN6TaZ6eGL+P1/79cCPWqj1smAzZ0yc
sT9q8ibMlpddq+1bLdKHteVzLo6V+qvOj4v1gL+2gAoOHJ+0aLVXiWndRhZ3IkRNvbJKqTYFcUoF
gQ891zUjjsXNfXs9YUYkvBA2fonXOAzvHT2sv6HGmq9L4N+PJjvLPUmDuPKbOtuRTdd911PHeEgI
mNjEi7nZ0Li2bcR9TPvlUi+PKFXx8EPBSd3NGH8pyWfuhOVgqmTToH426DVf8ghsZN5mL6PW9gTr
gmiNvJ8EURFHQk3nUKqHhXmIW/sV+k79xcTF+RSZPJt4kLNkb4IJ2FhW/mqF7kCWnivJprZ5KJeI
kCnmRkEY6XZhbclbWQjr1u9G+7ZXofFQJq186W2nesXFzdO6RAU0Zli9CqyVlymAos+TtwRiwn8F
YVKO1deIqA5076CtsSiSF/B2cl7MS9ACIL6flCy7zcRG4ZqxZfss6Uvfq6ozyAilx7Y2OgPsSp4W
a4fKKegq0wXMEU7JHmwIYdm5Q4VmFVnvLqGu9RcjgXwBQsfFSGmK+qZzIJ2Yz0wj4fu/DFU5dt+S
prdeEizKWRSwGSktfAezVm5Rno/9tarH0L4YI9Fb90BK2CxYk3oEYdmtK6ePKebsCR19PTs7nkMb
Mj9TatI4p46lqS9v+grWLVZ5/8LSsk+d3mp3lZ7fa3Z/YxWy2GGmtu9mQoRWtksWYmNHZCqGNwSI
EcPK0CuIzDk+FGb22KLk2fZLKGhvwXf1SOi1hv57FpvFQSujb0R2x4d4RiBRGr28qoph3Ob2MBE1
GHXfDQAM2yhpL6euDnfYbwzwNZm/MVQDKMy1I1R9UXJjzRYxVL4c1LqBq+Gk3oWWyXqT5HU5r6Qf
1geEqNh2tIl8OD2yV0WSMaQr8vxnJGeyXBmqkX/QWmrtW+W9Kt1kaxaaf5mCs7pmZj1i4eaFhYFi
XCYK41bvexEB9NxI0xj0g06kZVC4kDZkJ7xtNWrmWgqP17JcmF86yn1TK/TL0U78oI+Mz6Jgn8i0
ob0ySl/kW5Nr/62V4+isbfq0SPln7iGduG4IYFuQTG6MBBiH5JO1JNeVpt5javANxoa+Q8UdOvVG
he03UY39PoIgjbGGinsHWmFYxSZOh7R06nv0SgaVfNbukDHHE6oUjRweb3r17AHHg8imy3JavLZ5
lr1g263ctTM5au8nA7lrSLy8DZngyC0HS1AhCsQRhgmdeOE/Hxi8mfpGsYhAB8qk2a4k79W1lbfy
kpxhQFCmbh4QEbYbEce8Ve2WoKF6VbLxWZGuaF9Ip5ke51GkZHlgPEeVAdR+IwatIhjRmb/KXLcZ
PxXzg0xlBZ+m9YMJ7vyh6EP1KcnEvBlIHrnICmmtHTPH/uxkwyofo2zbWsK6c+kSUBwsMryoAQ2i
S29XawOigyXCebSF2li+SL+4TgQ3RlfjzgoVmAJ/0HY1WC+cI8Vdbmh8y6ElHpJETGKFlWATaZH/
BHbO2OcJT7wjqvjgDVO49cfQuq4YhREmOmr3hG97N0Y9qwvlNTAf6PYA/qqdpvhhRZD/w9m98ieM
YGtrHJtolSOkRrUaZ9eynY2DRH5Qr5PYaS7zORQvfeoqa+XaI34Vc8zby1iRcssGONV/SKz1+cZC
qDtt9FQfDnNds7MttGbfG7n9MuZ9QoB0lqRXVhe13wqROkuUBzj6BTuVpfaLuaAuR0z1MCWqElmm
NpV0E2J7+LNKDdI68nGpC2R9hwc93+BeK+lEDEVyqU2LkQVUR+ry+BXxAUNZc+XXbWVhOWGSthor
O6H94IXtOk0q+1aZYRLMcSn/NCVZUeuGbO7l3hCEtJRIaSr4Di2p3eR/lFc+W3IWZ9l9JxJhlIgH
6Cnv9GwJnMEOo37SWCZ+S2nhvWQMzztAHPmVG+oy3ET2Er8UJwWhpdK+neEx3WuVlC/+kIh412dJ
BnMDaQR0eAWDyXIm+ecke+QeMepDKDh8nfEJ1Rd/FV91QioC9JT2u4Ro6W1MO142rMUyXpmUYv+Z
SOfzlNWUZUvBCOlpIAEHsHp+YJJdXuWgkAJLb8lmr0YW4yYlUqeAOxxuYrvl4+4XlXZfRn7/lJgi
uo0KKo3SduRNNL/9Fn79hWAHylL44MuiTND3zw6YJiHTLuWJX9fGJ5bB8ruQDm1hLYIV8JZ5T7YG
oVRFw6+zQJj2saH1T3FCIA2RPhoQ5zf6b1Q46lIfyFWP+2HcRAsgoaLYesF4UaxbtZS/2Glf3G7K
4XNxCkw6UCIXk/qJ8y7ZT3NYEROf+AQAjiDelB3qhEdLkeOi9usz8j/j1B7CQCXKfgmh2jthdGMS
hxpFWhdEmllfhMw0l3LYLdd1Wjcg6pbyXhBIMnBjXlvVQFEZSy5239nnNjRLF/hoQ/XXb0IzhYC3
d/b4vhJVQW5XF1gJlT8pDL196zo08aIOGJuyKAhjnyvbRfr0yY3wIaWtDXmnq15JGeDBLEV9QVdK
XZajrL/0vWXdgkmcHkcq7jOji3eDu2XEvZiTEcEhV35nq2eckbmDJtpAS6DJDy2phIqUkrVupACn
e546PkU8YMbAEw89Dxse36klWbr6mkrqZhc63fXHW8K3AeXvW1KBUIjO9yJ+sN6JLCI4GqafYIAv
CkG6LiK+BRLR11fzqJGp0vTxhqV53iomL6RQ91RQqWTz6sbLa4oE+j4drfqCpjRM3dCuvoMMd+88
Eni2fgeZNNSaql7VnX1Orsxw8d3Nx23qLUYQGvqLmor//ouyxiZXSuYK1zD93nSt3ESm27rw1a4i
zp1riVXJj0lOGEw1BIknop1mmF9xLT4DqxOoryiXNHuMNj1WteuhMa0XOmjldTKL7FLXC/FqYn6Y
8FbLcrgE6uQRSWlkG52YkF1CJNG+YCkJIh/6qG7EUFSmgnqV7uMVBSRxnpNQlwg6x01TY2iqlhXG
hOZ6P0SN81mzXfWz8CIdwkJpWdpKtKyxIBKoe8cqP/Q9CxiJg9TsbJbZl0QZ/9NsLU9IA6AR6MtS
q9NJre9KjEysKXBnNhbAyi8+eZUrS0+YDJONuTWnkPggNKdXKaEru8Gg5QBkcHiKZo1YXNzu+Wsj
AMxfdPnsDld1OEZcpISgdG1qu2lrR1msr3spwhygEY17+t+QbrXW2nBCpflUhRBM21rAznKdOY8O
GSXNJpyXfxFS0IcbvWUysw4THBADQnHPvETy04LTEZPka0xN3+gxeTQh/d1hFZV+RdfSZkcC84Gn
bYIHqSmKfLbTOjZ/NiKtZ7XPOiyuNdAle93aGri4wpeYWBo2bl5syT9V2me7JumSfT9QXenZyBNJ
ome3iUunf+qS/NVt2D/OkyFfvDEXyaZRS/78cu38he1zMc/LUNaOtXtAR+Jg8OG4y8SQ7EMMDuXa
s7uc8CKv+jqRTvPVUga1IUE05orXNtsJ8h4+sRP1rlStQzMb2fQ7edk+lwV7mQm800GfWI26ZW9X
xn6+jotuGNfWnBPEhCe+3xlzRFRVm7JrKV1B8lTi3hWi6Z90oze3ZFRWX+22If/TYoclDXbPm6ac
+QJ0ldE+mykNpbrO5U3nJrCJQovVpAtLbyO8jp1RaFkQZip75h1pifw2oILxHzt9rr9V5cRVKYjp
AdbZruzEmgOEZfVFLWu6ciYKEzzEyyc0LlgubUUeAhGw9Re8Qd6VMdJmgZ7rX0WGbC4S5ZZXTsSF
Q4Sj9qVu2uvKK4cntEFs70eV7InuoRj22G4WGf0hN2GbjEpn/unxls7bxJvlCzOuT8Pkyj/J42W7
rdvRrVFa8N3GGMmWxQ8ttaVwXn7ricAjA4xixYNRIYS5UmLMD8byqk7L+q5n2bghzVu+2jTEd1Dc
UvhWiFi2JBfRGVk2r8mks4GPJ6u+0wk3gwiZUoq8fYtlGZUgSyJTXWbIrAlFb0b6OgJmE41Vzi53
1eUcQTydBrprb48h2BgKiagExzv1mrq2IjoeolX13VvHh3kR+XKjS6AQWEWio9gFQ1JMgtyioMoR
/lz1oYNicWkPaJHGZcCn5DLE44V/a+TNCVjZTNIQIsTtZ+PN6nrmdSvXk4ooRsaFZ+1FdK90kqbu
a4kmmLDejDEfNlesHfBD6x7kIrBHbnE06vlhArNLShVz8nU08wqiMqQFFzox7b9Mt9eyJxjbT3kE
Ibsa47YEoLxmZgeTOYMpS8GjNzS+UBkhgqAjCNGy/jILho8ruxvrb7BzzC0kRvVYwoJbhWaTH7Sl
uYLFm2WNHT1JwUunZomMJjkLvvG6nBN+UmHS7KlnljhhcPi3/s3bR3LK6N2WVWwdNF37oZPNR7ns
aty+vKBYqlsUx389mkTM76RFa4gZaXivGzmhFxXBZHg2vSuva+svlUGZThw0PTX8LOXViMeS/BN2
WqStdizuRDd+x8RdvU4RxU6j1/7V6LLOVmPMJYztuvmmA9aGc5X1BgbyglaOQ3nekTl7tTzPdbMs
wzh528u8zelI+olLzZs1/HE+ouoyQV/6EC9db+qS5SvABu3V8HgkrLlvv/c1wbSxEUa3bi9pGzXL
8wPNDzwffcjc4XTCpfv1Vt56Ph1S8IfZfTEOdJEsPpOOa5gPb98Gg2iki94jAcNlyafvRBN10Gzr
1o00m0/F6HtXtU8ZQiSl+TAySFz7BeBfp6ISttgOr2MnNR6kA7AzYRR8gEmTH1Sul1eA18sr26SI
LZZ7EFMevrS4AOSumSuK89FgNbOi4UmNlMkyoz+nV7n5oBUliy3r2BdwrfIFTymxxShu1m8twaGj
aenBPL2IynhkjEv52bKayDXbnGwXERO7q6uJ4qRjs1PwYgNaE3RBCSUq10ofqtfc1GhQj/SMRRKy
VegonIVTY3SmubxkgvHwvC2zk8vVoHOkLpvKIi/JHpT8b/bObLlOpGvTV0QFyUxERx/Anre0NcvD
CSF5AJIxmeHq+8H+3F2W67e7OvrwjzqRy5bQBjJzrXe9wxrRtfYT7QQK1ZjTbQNo81S7VO3aMgJZ
DO3AzSSzbU/qTotHo8mp5Qw1PZ7Ju6bp0f00gpcZ+UQeSmnZ6jQyMHtx160SBbOxbTIzu8HaHjd8
J7VBvTC8NslupO0CMmFNNqDTqBTna7SMSG+V239xGWrvO371oKTAM8PUpwkhTbl+xT+VkkO1S36U
JYssrdPkBtfrj8Ngc9cWl7ROw0tYKkPGPehycmbKYVTvqUqkFfQT4ccB9nk+dUtvpxdyltlkR0LW
n6sqooKcCQUbeh747CEozQwg9W9//LYw50JyxGiiJwJz5EytOVSO5dJNt1i1z7sikSlx7xULOqWq
jF2bTQbyTXyDyhjOISFZy3XtLHRkozuTmpB97a2lckiep4H9BhS7LXaC2L7fj2sVME+Klqw2ln4P
kMAnHo9uLjFb86wPSxMnuNhRzHYAKtveJn6YSXXvnbqo+w/x/79HlX8aVYpvQUK/GVWmnxCJvZQ/
jSq/f9OP3F54NgI2J0ZoiLDg5sCv+5Hbq/9lMXvxMZqw4QFaDhO3H7wd7y9EVAy7HJoDZlOrmOoH
cYe0X3+VdnsrLR/inv1vZpVvJYkGai3ThBkEfwgZkP6W/qYmDQA1byGScJB0KhziIp0Ojb3WiGRL
w12vkhmPUJkJbXxKJ4TkNA9JzaHo1/YLVvylIUD2kFkS3yCdBQ8HvAkseY4NpREkEJUZQH/ZMpf7
fff3ZsxqIPiEEbUSZT0IdTSmP3dQXtuPOZzo5kxRPd2LpNRCe+RQmgdXZ2HPUf4HnqjprVzIv/Wb
XBI7CWSzELA8h6f5hsCnpTksEaJQz45DVGVHMF6YD1Ci9oicoCoEmdLUQTQ6eBEqOzWFvTW41sF3
+iHa2THessfIZR4ZLAMmGBjsR7BBjA6Lc69MwfSrsp9u0eaKx9wQHUSRqKzOsl3NOeK0BKoSWdQQ
3tuoYgltjKc4I8aSe605w3SfLwAXhljsl66sK+KPlcel/CQa4m3jRrLYjESFGrjXaK0XQqZoCTmE
kNTvoMvP17PDRLBhbIeBqpnbL43JjGdGuIgzSIe7eeNVGZbrcTrHW4rnMd6K9TfXEytnYJDExqOg
PFyC1G35bDirqg8aObG3sbMGRE3EjkxEdhj1B2MYsQJ1KkMlN+Ro8Rv5s03KMplu01PDiBm1jNKA
EQyZiBZGKKS3CzoqV9s57uzU7w0O4+TUNS3vX9zmS6hBBBrul6bkwDVzY3pXe2LSPppGx51LW/xy
AJGrqTo2NePWcMCNiXg2h446yOuBv617Ume25BAwMJ0WRROn4cyZrM1P6wQV7utgfWDgKdyt0n6R
Yxw997PjPw99w7dTU2KirJCJo1zhR+ut4ialM+GfgWN1Xfs+YcpYH6xFL4ot95Gcajtdo+dTQtqY
GtqgDQ/zUvFYh9Wp6gxzPU9Oy/pI3PXm+Hjm8vywnD37JFoLBhidBokNVtF1EmP/rXk6oD2WUtNh
Rdg82qZUIJFvZhZhzngIb2UUoe6mGox8y2ws3uS2Eis2PM2PoE7dRbN9gmUKiQk6Z1XPcEt29vU8
x86zNrjiMg51fouzffxijNRnhBxaXpgapftSxtnwrjZ1OdHw8comI4gVwYqdFyYSwXNYkJwyn4zJ
IRnXrlz/mXTktrsz0oX4T3tweW0wn+X2jmnhNDd6N9lQoe1YK6Hu98oUOGNbXrKYG8kbaXwai4ln
B2fLGr/OciYblS8L+RVt1HSfFjoFqAN9OCRm3H5pqX/6MCHr+JE5P48nzzTlBFo08mxpqnOoiqTg
fODOsLhcYlmWfVZXY7Rrda1u3xOrN91DjWAhaIvLDU4NRB/7jDribDPNqoNogowWD5KeWa4x5pZp
q0OPdfV0ZRLyEpPP0HMVB0OlBZF/q/lbqBrcF7Kx6Gt6fPvPJWHYzWO2LJr2TI7Qoq46o9Ga23li
TrDLZ5PtdynG2X9KLb3I7qNBAh4B2aswGkzzuAwQsINlLriXDXPkNJz0kbKffFhuRA1ae4iIbJ52
FrsK9ugKqkf47UXOJo0HR7wE69gZ1kXRNRSOwTQCmbCZV8Zj2mtMwVe2pvN+yr3euJERxT3NmMiq
T645ikvieDJmOkSUc6BlsZzIMIgb+bERDYBMgJl/99mMvC5717BDCNKIosVubirYe44XTLEW+Vs3
J/Fga2RIPgKQM3lqlcsz7/JGXGQH8+Cd10cq+2K7pWEo6F8qJo5AHwzjpuD8WRRVHZjKMSoNjxSQ
qnJ0/ZgYJnQ0GKvEAWnITRmrL9T3aexdSljh7+2hj9aohAcX3fIYiqLqnyBGaNBN22TDi9GGZh8n
RzP3IzgP+BsHRYogRJhiJtLKLewDkTjOKvOUSkvfxYnVtzurtp1SAmTPUckmUx3r2tOfW7s2QrPQ
P2rlkAZdSXGezSXhAsk4eQd8xePXvI3cL6RzRow9G8JBc+eqHxtFdGjeTHc4U8YfbXMotwWH1IbJ
i3nvqaj8KKyk2BmlHkcYnhR4yHZuc+vHhDm4dUbKAGFI+XVax/mTIVs3gK/b7Ratw/YR3mlYkn6A
H/xY3wz5UlzZDGK3PZ38Hdt6/VH6ffIwWGSauvok943C5VrNmBHrsir3Q1qlD3Hr5JBCrTbeNbAB
r7BfEZs8U8sp1/xsB6cnDaBtlmuj77LtDWb1yKFTvy/tok42cmnX8GO9ekc2+nprMSMmos3uy9DB
keBSOwzT4nQo8OJ3269p4zabHLz7YKzeFcQ/GReCAVxrk+h2iZ36TDmwaRtjOKu2qPZermYc6nKz
Oq6JBbvYFncyquq9juxgg7ly/Z6GtR45pQbnWMIFGLZz4fYX1VnRg18nzl5rlwyna1RJWKUtJG4i
yL5oSafObNjzAbHffBw14SPcycbt3DYEBQAvhqqfJXhE6zwO6bB81vVcnn3PX85N2fh/8vZdSdY/
1ye4NvCfYDPyYXy/AZVVVZgeQVo0c13dHLIShoE+mhxClkZzz6CvOkes8sPvC7E39DOqIkyvUDRA
dcPtF0+RnwsxK1oSNxltn8hjdlEYIGwMdWdQY/z+Om/kE9+uw+gGBxiqPcjRb6qvIYGg0PpxdLKy
tcJw9YY9e0X57Cliw/j3F0OCxWCGAhnK4JtbKVjDGvHi/snLR39brWhMS/ceamnvb39/qV8LWaiC
AIXU4jpaoLcmZSr23ZqUHezFnVlcyrXLtxH8gRF31bldFWn/+nrQ/XF+IQXAgRr3RoOFCwrLNi/s
0zIl0fP3I6jESDgN7bKlGmlTTFP/cDvX2/Xzm8mHW8WL8Ad5eG+L9bmIrc5vOusEhkZ1hYEvxQ8b
KidwOZFlBQuI7wq1YuBrXZMcH7//0L++pJ6N4y0CSmSahv1WXFeVltKnnClB36erVStAwSTGP3lT
/eNV0BH5mCGtbMw3b00eGWMZpa1zioGiDnMK+ON6f9Tt/dNVaCg9/Ox8eK5vl7nTmYayNT4LQ3Nv
46QgZgB6/w+vCfIAE0Yp3c5KL/15WWeqUMAraEyNCHgStRcvxTBD7NzOUScuXT0RTv/7h/Tr/sWe
zm7Cx8Jtg8v+fMkyHaJ5zB3rpFWR814A5Z0WfaAU6VGHb0sQVCNw2oVX5PfX/XVnQZTlmzD5dExv
flkReH2l+lKTpJP1rO6oYp/snMHbLBLM+veX+oePyMuB6oYaHAHk283ShanEpQoDvG1FeApRnZe2
g/Zm8cJkawc3rW/N7y/6T58PPbaHF4f9D36BA1MAMyF99ZQ75HqWhWUec91L9jQ6f1zp33xefl7q
PuiEjaeI67ura/jPD7FKvMbT2U9OS9MC0UlR2NDxXT2/r4eluaCqgGUW4Rt+O43UdSO1VnsZFIyY
ncVQjuaisl8YTLSfUTqbVJ0LmoRbL3PqP1lT/brxMqYzXUzccRkHoFnX2d9msASSjyk0EN7wwuRC
aQSoKyeN8xJXMV416VPW//5JiF/X7morRl1p+jCZvbf+f3EOXhJxxp00T6PWnTyT/gH7bdgqjeDI
TOpofd9lKi6qz9UHgM1FbMzUn+5Va6icaI5+UTuqJJA/5nXJ5ve/4D/dE3bKb0bQPLu3mmBdwUEe
PFZ9sXgU3botP4pYM084S5YpSKn+Jxjnl3cTAdq6GoByeEUh2/38EFTarkU/kUWDFZGyw0xUBrMq
eU2nmm7895/uny4GboQ/J26FvxqgewuhD7Ei8WzC8OZWlrApme3S5dh6TZf0+4v98qj5ZB6+ZEJH
bcB29qYuKjJNEMmuzwTW2TSWcdrxZrEQ6RJ/fyHjDZnAwAbJdNbiwebDYYn05kUmki+dnNodqSCa
pL3V6eH6UPPaDs8UrCfacy0HkBArZiyUjElBOEHtmojC8vUYrNR0n6QZOIE20iyFrWBUubhNc9A1
BygL1Mvc6TiL0p6rjOb4W45mV0JdK/7tRvzNdw/nI841PNLelkIInFDvFG17MhaY6SN2yGdmo+k+
1smG/v1N++VF51K8Axbm0kB6vxhyQaoxumFiYNRgIM8QRvL5savytwjyqvMa7vgn/HA9vf62MVoc
a7j6rkJjT9gIV948pXIpTKEa2zo5arK+YME2nBor8p+/ASKOix3/Ri25/VRNk/GHA8B4+4pYXBlt
M6H1WLhC5bQRv/x9r7PyqEstPIhOAg5xsUD78xxclmZYR6aBiiDyXqGHZNZmqFrRIrirWIFmE6cH
o5uZFJMJM9/rfQGKuGQrXqPw/6ax6Bu+/jZ3aQpkfPAHRXrrkuhd8pOItj34xJVJgEuCUO9s2S7P
COo57jQOg/3cNWTnDc1ctwHzqunWHiegsTbKwP0ygKMoSNUQr8JwrIauyYjJmo0usuJuBG1APNlp
+4lg1VtcWzV0ey55daDYMHt1F8IpUVRSJ1TKtXuihq2mvuoyC16um2N+tanwPqCBXtITTAkRMka1
Cb7tRaLgO/cKz32wb32A5G0usqxYMxgJLxBJRC4+jw2RoldSg1UR+lO9gqHQK5PbYZ742tXUUh0d
gu/Q8jeo/g44StIVlWrhbxfl/qf4HLII5MXP17pG1ay1pMxtpCZlC6U2E0RDEC7WTH52xJV8uq+J
LkxuMXfKibeK1dDdtWbLAzFqvM+3lSjq7L5adM6Lpu+E2uFxNN1n2BZfxY5TZfduLdrPxIHyKSDS
2ssX0yl767pRYoWiRlKaAggDfCMf3X6xIb5hCCl8y99mhrSuhpUqCqIBoxdPY0Kdd04Nq2UDDgJy
1S0JQLhXzI65HcyIn9g7SSRe4eyWRzXJXnuYCHVdQpUtnFq+XlpAOEmO5vemHAe7uxeoLdtNxuuS
3NKvwnsQswuBU9MYsw1D0xLbyCBUC5e6hHjgGKur1wI/41SWA42E4Y6pe2UNkRiPCVSBiHNVDOml
anIwLa/u22U/4aBgBKTjgTLGvT41j6K0mxz2hs0Lhu0D8VJa2nA2fKsDwOx5+6BBADUkTgVuBqUP
YhTZHBOZFYTZTV/9boluITlNt98hODvv+WXMBNGPJQ37JY2SJNq2fTvWh+/LyjHYW4gONY+ji6Lo
pcSCkCg9G+thMYkkPYD2gs0bncU23jg2b5Hy1pluktvcV6NdMXNTtv3rnCKh2U0pOPz30Qxm/S+R
ba6FRGxR23mVa70UQq5IbAM8H9TYEB4gJIHAfzv+XKcHZEzArtwrG6XzEmR6OskdTEi9PRdIU5Z9
UWtMGvLZ4sZayNnMnfSNOL1rS8UvInSwE3KujZboLqGmj/3kmhrUatfOsnuvwm/02p5yJFCoua01
BDudv3gak4yt9JRh3c2iBgVOZmpj/PfF6Bacx4wBkor4V2DwjW8xzclYwZ3pvqMwRwce2KhsazPI
06GGpx5FSwE2r+W2POVNC1pP8NAoYBOUiwckIa3oVOj6BNQGQt55AGRLP8jx+4n/33PSP85JWTV/
O35/8Ti4TsvyS/vG4GB1L+e7fgxKEW562N8DW9KJUcRwYP8YlLp/GWAwqCq/zUK/zVB/DEr9v1A8
mrA/wYRo3VwO3R+DUhMlKGYJeONByPb5yf9qUEpG1s/nN4EkNMG4KdMwrM5S39J1/tYumBCNCnzd
9HOpa1Wi0GBbjraBcRahsBFTvc0sk9H7bA5k0E94FSLSqTuTELYcblmxpCVzprm9hoRg+RV8b7m8
m5bcsp6FT3W1GVvxCrcwfiomWFFp7NjvBghu18hSutsFP5Vol1YSn9CKTIbreOQvw8GZ/HqvyQQP
7k6WZ1fCFikmAuubznzVRjQKZ6ZREyoix+iuBomI5cnMot69asnlhReZO2MPi6ow+8/y2/DWaPFO
cCo9gHu8W2ao50vWzhuz0c0wcc3+A9apI7OmHrXjdWam8HxUg/XhLuPZPqBqKpzQNMoqw70mSp8E
Eu8gZv5FtGoqgVdR58JBg1j74Fi9ccR4IdkbkyQp3p+3ZLuvak2V4vMMrL+XRoo1hJndOpIJ5oF/
Yl6jHIgKxGkQYToMTZugsQiW64T2MmXWFHi6LEY4hy4HBQKaraL1n8IBVsgGoFLZ+FJo7b3Qc/t6
8JlHia53xbH3fUXXv/jR81J47kPt2tFj082Gd2yiztQ2sq3tHIqTxc5MUKp8P8DRwJESK4kMR0Hu
QT0EiuTAk+NX+bmrXQbhfUFaFpVNxGx4nsdz13erR0VcJ1s3dZZ7VcZWqu8j4sgPmUCt0zWgRUY3
Yj40LuUG8GhISN9TcufNUXSwqsJ4Xy8mrMWl1ZZHP3dzC3uD0U0PlqZ7+XPa4En6hCwN+fS254yd
8E1ACdS2e2Yjs94eoWKVpKDI3E7FS9xCJOHJkbRr43C4LVorNCDWXcjXHreTHpFW65fiCHZNTmbk
bNGk5GGGY4cMUxsVilWpAtqU3+EcBOs7WGNMyJS0DcRaZEyi6PBwX9fcxwwlfmEbx7hvru01B3gZ
l8BNq4ulFoWlI3G1UxGd3KzclVSmT5qW3E1ItoOGy+ziZeqCYpg/CH0kjt5No100zA+g6e1RwW7e
onaQV6rQ9GNtY2vRRco4+bgLBRnl7LbVMPkrrCk9WUBJu9Gr0KHk83LUFUvTcHLjiXD1j2XnoQIT
sRvIpNNCi+DGXVW6XXdCUC6PVGWvDdXEqUmt+KyYTGyWpSABBzY147Owtep+h7kD90dDYlZoZRgr
zdeCGpI8YdHJFxvyD3RghFVMHzCO1OHIWQ2yHDTzEL77Ob4iwxJjQgS+e1ieD12qEclepSJgzBCF
ViPFLb+9PEt71hoGj119hODRf4F1NW88YmF3LovtoOphk7kckGW8IJhW6liO9oMy8/vMS68WEVGX
9thhGMtj6pAFq7f+yY3H+9aHxrUUxgaF0zZGoUNMahJ6g/XUKrX35ulaIpWDdd1Pu6bOu+0QMUyL
I+vZwfdkDQVtN6LIv+QWtEmjHB2sUJL+IdUw/lNChH4HjQxCPZtg6l1bNXnYEtMNREW+CDBTtO50
RIjbYmpKhqPDyLtV40PG83D21D1tqCV+f/Ca/NPi4mdEke+fCLMmHadhYkYajLwkfiehSOGwxKoQ
d3Gi7gZCXzWPD7VU5WXyLPmSr7tZ1kduHXiy1c5Ywlj3qaEc/Fy6JOSBUdJgX/jBVcl7XWspZ4zp
a9IV4hC7LS1KqvIAOjg2swwuTz3+IduWbf2uIw45QHvjHzPp3kdOc8cYXN+xTXjnSmqjGxJQ371j
X+k3xuBGQ1CbnbxIox9C1WXdXudB7fRK9Uy07OTenCb/upl02A1at7Ekoc+xYYSM5G7mqdiRCZoE
uIa7BGS09y0ZgNyhVeqgyx2yKJNfr7JeEiuFQp9wOigifDJB4ovsHvMyc3ZGsUQPYzZe15pqwomk
5SdoLU82woAg14aXdvHfOzHaPHSxvMd9jT45Rx1ojDvoj8fKkXvfkBF3UVkXQ8RqP3rNp5Kg2q3d
LO1B74zHmrwLXmB8VDZFkg9nW436JRHmfe/XV3mbPDsZUdcGQg0dX8iAnXbraP5Hyx8ZvVp2mK17
aa15t15r7ttUTvcTj64I6gFja7ZR72MWxeJ9TubdpjFdlppm0bG6w7U7D1tyrE90x93OHpRxbpCA
BmqoU8bmfpWE2Zx7+3zql2NSdYeuJnM4jbI9zME0jH2tZlSp7TjM8nCJfDfwRmjZQWX11icy07uV
4Kt5l3nRrbukWMmtbqOuUc9p4TwO1RblcfJaT44VjkZ/NaWKM2HMn4Q1HEr0j/6wcLBK398aTfcw
gIOq1C0+4TBD+ND8XrpZvh34PBAHqizExS89DzM0/qYQOwsNixHGtr1cJqjG6BIiVW96urCzndrx
btbMOWj72PwQVX19D3pEarjGcLbeehk701CY5W2sDS2qxwb6OWzhsEaHTwQpyfRCiHpX9nV/ZcAT
h+Vh0Lz0OjIyU3tKtHE9nhGfVI4faJ59GXX8ZyFrlDd6jEHOxppzC5nkvMj+vpSad/TbbDlNg/lk
TXr9ioMyIetRATdiZ7sjdFszF1hqW1YFk59z1tgOnf+p0IZbkbhp2Fljd9/a5e1YahoNJNnAc9Lf
ZNi0tY3Z7EifrU5Ilt95LSaVOPycDDxftgCXw8ZAX/KR7dU6jGKOXuQimi08qOZI+JexldWQ7B2o
qYFHdnpYZLgtpe3wwY9xai11T7smkzh7rhGJB1hNel8dUgY2PWP8wE7M/AV3n/nBHTWIJL33wczs
OsRvwH2GQptutMjRQ8NN5CNkex0+BeCp72KdZ5pTtZmsdRHxwGSAVBSiL/Nv1jW/XkwHsy3k57rJ
Xmddc+99vxzeme1AdnifXCC12psZc0y4KrVALJLivE5T3FhBrTf5uV2WCvJzb1EjlPG1MPJDl0VZ
iGgHomjvV/eQIxQSHC/p79Ble4fFddQ7bfEPZH1Oj0OLGaHwUz8NfTSgV7gSfFaZ94ndOd8pKIsb
erj+KZXi7OCdta/9Zt7YkLy2EXP6a7R8zqYz4IwntgH8olXSgGmBBTbhKupKipZY+66drwpr9A9j
JSYUl+oTfkAi7Kc8RY9YD+KBDbKFMNabuRc43Zjke6uM4VUUVsbh1WrlB8Xo8oxCwd7l1ILP+tiY
M6qM3IPUYM3mQ5GY4hVAxXklGx7d8dLF5EEkCgZvTsHQc88NsmPgOiGHtIrh5PaLBvFb35SmcRPR
qJis27LBqQNty6ag8ggTLEjiJCwiAS55buBI7LJiiB98jUJUXFNohQWykMZfjo4xfmaM5exboV4B
UVRQMDPb9rC/IahgmrVMth9wUO55cidb4mCGlrre5FUlUX/0H4fO6kJjqfugxMuE0PYqCppIcQZm
Ff4jJfTtqO4CuG75wYRsECSNHE6lPm6jxrzIRJpQhciKzGvHO6dJAZWwY+aUuT5Us2SXDwSR4+Fo
7XXx2ucJRROcCOLyoieQpyLIlbGJNMvcoJXAnd1uAo8cTQa4c7l1FZ6pJe9egWI3YLgmwkor6zC1
hg0cI8WWAtkbEuWAsArN+JIlH0efDDWK/J3ucZvROj1NFZpgortgB6XFeXTSeUNGB0S6ifIQfhvi
zNitORfz6lhV1r0PwWSPLvVTXvZPMGswvXCWu66gVzE6G0Y1XEjEwd2mtmaCy2u7ucZ5aoCirxnP
DN6II8+L4mnqyF4Hz+S4m4k3laJBv1bBD0kYqgaGrEDXiuWpUDWsKLhaYVpF6eesERsxucvdAoFz
O+UOJm1YvTuTFz25Ir9SSW9dGsvvwl6VXymAocsn7VbIpQoTXOl4pAN0xzbBYrUvnhpLkglu9fFO
WaW/tfClpvD2CLTVZH6NEcfqtZ0VO7yO1MXxole9bXAMJ/Fvn4zZdKdm6JB+64hwzl0qH1H7N3ot
L+U09xdDr8KiUqT0tc2Km+jzxcCxQSPAhxyRykSkPzCE993xisnv54qeA+X6B8NbXuLa2bui7a9o
dWduRga7ZjlGXjZsYabt8+Sr5imSapxWvxKtrA8qa26JFMQcIGGLTJQXQmDQd3VNiwuhztzjA7M3
KluAWMkzElMOUamf9Mx7grOOzWm6vExu/ynq49eqynh/KvOu767dKnqqhqWDtF/GHzUN0VyPGgNZ
wBLGpnu1+N57r642je9X+4wDMsAKA0MUxBZkhOviyrLqOzlSoWmt1MOuX5CqZ0gWL1lUjZRo2i06
7cELsmJaOBZkxMflNFDQD+pkN3tksjS8wR/nJvliItAPzGicg8TEeC4YLdwXUMcUH/JKYrafpqIg
UMbAk2yqzJwir2rcDZ435d0ItZIUrkkRMuJke5lqcRPWBoLBsMoY/BqjgKoHAEqjU6unsfdywM5k
OFJZZ0ffTcq95ZfWrp6X+IxZnLMjTPtxblDiY4V843u9vC1TTXy107Y/L0nqnLCXwBsvn7NTj6HB
zh6t5tEqZ6yQG+OFPl5eZ6VFkx9j5rbEAyqPKr4yQe3CHhb7NbAxvgMLiRBmhRZVDnRMA+41u47J
xqZBWBmZJbyv0rQ2MdzBoFDM7NK2W4PnMUKBVYfJDGFgTi3NrZHk0Y0DVRiD1fkVlw8/KAwX4m7O
HaOwvS57fMQbOR9JWIC6OA4XKHiUFm0CGTXzP+J+lW6U58L9LBKIubVdUgo1y2bM+PGtPwIp0mg5
EyUfnf8OQ1es8ScjZI4idwnuJEdqxyM2gbC182LYrQatW3b0mUdvl9scIaokOIGGyrvvpWbtaYdB
XcxJfhgyH2/IyNKza45rTqKRjuEyt/4Z/2gvqEm32BgR5oAEGoYasHdQCUOd3bnV0Trm6aHNLBE2
TS0x9W/1c5ep7tRW5le1YMUCFQsju+S9saQXwe6+nVBL3sqGx1hliPn8DBulPB9DDWZZ4FRpt8ng
dJ9HS96mBgTHrCquY8d9rjy/3VNjKxzXef3badqVQt8TbTps8s6mnyG7YXUv4EdB3oT82H1Zqho2
YXc9g+HjqRiBcpvwghW9lmGWYYFyKRi7hI+HNgpFVAi/mF3Z1qNDgrP8FuGaTeEyn0ZWativjgZ6
37FH2qLBe2V4HVz5iiScuCJ1i0p0OqYYHm5oI89s0c+YH5eYg0xb2i3eZJD+sBvaMWA16BcyFI29
N41AKQsHL7gvzG1xP0vt6Ml+uwxOFmJcUPo0O0v5Tlka0Mk4jt7OAGdm77w35njmEw3dNnNGui9v
DOOGlrDTdExwEcOBCmxElI6nBJOAAEvP17Kr/DsZazxIb7X5VMkG1uHyBKvilgw5bHxqYSB31DHx
JNHGahpMMymWNTSx7ozdmCsfiyj54gl1aRfjnHnOiykMkPGXThT7vvO+NgOaK91L5y3RXzJsC3+j
cDgVspabRQ1f647Mk1zLPiYYZ27VCv+3tRZmRlUBrHjgJYv0401ZggckYqF0kRFW5fK2Sdigw7Zv
nAmqL06YaMWMk0ZdX0OtJQpvHGjMBzVj/dlzkkN6xzpCr9W2bKey2SSdy2zfOdeY2KCwCvFPZX4z
ZXm/A8mBhZP3dpAtwlWc0LPqr5gqN3sLvxk/QCbRHNNcMQRhV+sC5oeNXVAeqwReL1V596hZTtHu
Cg/G567RsrEJTcZs1dmhT5jZPow+3UnLFwrhMffIjmpwBxSm+lWPDOa1zSY367BC81tQi+8j5//f
mP3+S3V5Kb60/2P9wZ8oLtjnku5//vzH9vuf4y/VioD/9Idt2aXdfNd/aeb7L22f863fQ5DXf/l/
+5f/cQf+ExoPQA52/V+rlm6/lGVLtuRLmb78pFz6/o0/TBYthEaGhymi58Jj4Kv/Dch7+l8Mz9E5
GWs+i81b/H+US8Zf/K/V/9AgLgRbdURN/wHkTQwYYcWhx+SUJ8WPAI4fN+H2+5yc+/dfJ0N/84r/
+zwd/pTFwEDoeMkjsnmb55EXJlSwWp8P0MGzedOvMBlV8mhejGiCLwYuAWkde72m2I2do/yAo7s5
Wl4l9N1C0JcMk1ynvkOKkMPkRqWlBTBLYQT7n+qhi25GB3eTYhb6xkr7SQQgw9QxxAa0W5aBRcxr
bsB2N1tBcgApcl1gMPJE9CiTBas3o3omOqg5zVIlFyZz+tbVluUpMlaI1ELxvG1Yg3KbVIV6iLOG
th/9LRQwMekuqXyMZ5kCVzSIFbP9MdBrHMZwhsWOJCkPKS3mF02I+NO4aOn1xPe8t+dK9htf862r
BM0Fc3cXXXzgmj62M3SuGN1po32LQ1V+Hkxf3qRV0l0PY6vtRSTRxOgRRTcReRMJExFqBhd9Mx7A
WRxO09iDHwDfUUP7QIA1oDYzc/MJ4pIZCg2wIugNeF+lE/fbkm3hAEk/3uLi4gcW1kenkayB204z
nV3nLMUdwubqVpLzdAOUYRnkNmTlyXaNOpTeEoXZmLg0aIbehY1XXJcuhofb2XXGJGiymu2ztPV3
wnW7q76y3iMW6R4EAQre3sNoeXX0ksgOit7L9rRw5jPkT2Mne9NjnIk6IRyWKLq2kDRtZlOn84cJ
cG3bQ3vv4idI9hyknROaC/1rqznl1irEvTvcFn4OrxzPkL0V67cWXNKKUs8wLwKzug9iruOnpjCn
m6GVNtpiZ4vSqgttqECB+7/YO5Mlx7Fr2f7K+wGkHfQHU4J9E32bE1hkZCb67qDH178FZpVUVdck
3TJ7k2emiUyqEoMMBgns49t9OeLhDq59duS2H5y9KinubdFal9QyXuPBctZpSVp1croJVS8MHqfO
rtHBbFpMRO6LUm/RlZPkAYqVuO20xl0HozUcQofxN4EsxnF68KNOlKArypzgV18G+8QLbPjKefrT
G4ZPPfC0bUkAhM1qm+kY8tikMi3UBwhSrBQy1iWYjIZ1ahrW2ins+5JPm08O8QQpPlrlsnbWLOnf
2LayQR05gkQG2DD0fF5lE9l+2IXBSu/0+Jj1kfaG1zM8VFlUP9hZVV0mmFZocQ13EaJhG6XDQ6Uo
Lrox+5rPDR9bLPjOZOxIGBKLKSJI2sJCuqiQXTa4asaHaWiXFHFsleHOsfIp1J/xb43xtvH0weQk
qc+W062TIQoj+TA4HNQqf9IYkx8NI7WHR7tZspgsmNNIf9EtPgsbTG7xyVHCvW/ZcUSvozXnnDuw
e5hbWB6LU5mzKc+PmQBdznj1zIozZ8bJkQVHYEZYq/RSs99GzyySA5xOPH1ZOSf8NokgpL5TJZLX
Y08l7/BINAf9aAWFKDFRZYEnvadpq9j2zH1aAMWO7MbwqaT0QJY1xsiVrYvD8D3X43A5pMJJWqda
iX/bJKINH5ngHAl8PR759SX0CpJdSSElOBmzhQE4sdR4765oQPcXJ5D3yOtQtLu2PMas0OxxVQRp
C1ub+JUGEyaMYz4hjHPBU5F2zuSLGgclhgRoiHyx9PGXF+v/9T34En+qsil/tn++615vGv+8Jf//
dKdmo8z98V/fqS9lQWfQn2/Svx7z2036yv7HXMiZZUkrcC/+x02aWyKUZE5HJIh1PKfGH27S3hch
wBMLLJfIWNcygd+35tYXk1CA55KwwF9OpOPv3KQt8y/WRPzG1EMv5XQmAREsyH8xvVWcZCB0TlAE
UAR0htucAyM2Q8jytZNOe5cwZMHRJCQ8vwT6LtBnNT9j+PreBOxrVi64IHgIIqpHaJA1p5KycZ3P
GZTXBriCtJDuqulcokNkr/Fs1Wcw8uJ7YoYjTLEuBRYuCH8toNO+N3ex5pTPbPRcNs+11/dHpEM1
XFTFRT7C01TARFhOhpMDVw/vk693QcsFTjuLbqriFQlS4IJJMRtrpumvfWcQWOOMe7D6UUz+lEj9
B8ZTxuVrp4snAyjjwVBwCLOcKL5QqjQcuqxz95rq1KEv84RhNy7G+77WdkbSGevS8F4H+EuA0LMW
iS0sl1eFlv462g1s9s5E5ydaGHk6Xp5F0NZ1DsN60K67MksQ5PB22u1KLxbOEme1xp+1gOl9xV+e
d1nMnc75MbaPILmaO9CSiXMadNf+5B0BB9N4SaCe6JudDwQBG806uSoc002igCpbXFKrnZJVBJly
NAYo+RZcw2w53eu6KLasY/IeWLEVRa25p0s2wl/K0qvqO/c0I+agjfp6Q0/quIEf2CWc6Wm4IXl1
0HNWU/2JwE3CUhJNCxPv1frmuhUYBBvElWnoD01DqhghURu/e4VbJT89NOWfdNAYy+hXUFlHlg+F
duu08eJRxB3nvlUwDS2YNF5/BvmYHh2WG7xRKg3o1sm65BCjspgblaX3ul6qjYhZTQZROtwuk/RK
xHHCxxKZaT1VTEPEk6k8o8gBTqWYt4AC010KR1mPq/GhdToLgJSWGevYU1HhZ3UbHqVsXcu3TN5t
30hkQGZMcD7NzImWjFGo7ezNzUdpVNmn0da6ufVSSCsrVXPOa2UgEUNB0LDR5U53bEwWEpYZZsck
R4jfW0X3NUqsvvXn0rLvlrZZmzVVFVKUaIlTmFj5FluIRj2Fha2Ap7tkjlnt9Fkf7wuAtIuqKJNb
Sw9cDmSSWS81RHpaNnocyo0GXS51ikMPtOgmboMEPbPNrDM2zPlYBDOnarC067SLPniNuBUEK6ou
C2+cqOmw7VnOmWAOOegxDb5GKvK2ZJ37HQKRtUlr5r5Od6tn7KE34Fbt++WTfRvojVi7wsSCUOuX
GZ7lCuxK60uU3a2M0dB4Byrxs6RH+La00/AtrGKCdbVFFrNPs33DvZ8iCCfcJUmf7gjmUDpaV813
Y8D6ClHUewwtjTIwSABn+HYvsyFuCzPB4MHq5pzOvX1mUajtk6QZXu0aJg6dCOPAIs803mECs7ju
SG2HlNAL88Eh77fRSWT+1FyJ0N7ybmzTOWkPXZt9cn7xcMAEJHa0bmIkTnvHeqzMYYzYEfXlpyWn
8Ik1QChWJfScb+jaYIAwbvAzKu1AdpfoKPyBFYij7DAIVl7piPlCJkkCzxkjqVmEcj/aVKsOQN/k
qnMQwFo71Pmgd2180r2oe2qjRWPg/XlqxvqejzXrIGOCJh3BT0gDb69BEpErCYnlKJVGDhNIovw+
UsBy52Uy3vdBWXx3Y+GtM0GeelVhrHM2U2lBahU6lLnkoc2VPOCDGhkkJ/tRB6GZr/RhMtghmoE/
tKgqIgEbMdp4LVy3jm8SghGrshPm1zILaVuLOqxVg24la5Jx9rstBw+jaTU/lCN7KctVwyvyOkBL
MykvRlalhDbc8RMKKRtfw2x/hki2fmrXsGWzqMEmbJhvBtaG21mPvdseLN3dVNjlVs9wVxlIdCca
U8Wjq6s59ZtapfW2LJtw05S1+MA8qtbW2JUPEIzKluVuhBkKT+vK0tvwJ7qd2Bd94b6bNGBpnAuV
t6EUBCBaO/XOCiTRsC5KrvxyYNngyt65GPXMocrWzK0VUqhCKqE6ycGOjqWnqrtaR7pryefwznrR
9COeWBDTaFsnPi0dEMbFlOGe1dlkBCNhdh3u4mFW09T52Gp/cOhlkucQDIbKKC8YBBIfspg6k84f
7jNX21Ck5V1qTCXxCiNFFAAN0tJLJPR6jYKZfM2aHqoStYYXt5IYbQa9Ya0GIP3BAkK772U7Hsox
iC2YuRa4HUBZt6qv0tfcK+vXUBbqDmE3AIUUxKeOzo5VNMj5WVfWROlGmewmhJ5NMLXo7ZTxgVfg
ty19oE+iPdD40TMhu90zQA4xrWKrKdZajPDr2BTa1CISd3XjIli6MiiPxaCxKcvTYTrRGJOnfqw4
hEtqd3kf2+HNGlFo7R4LCZYJ/FS4IOajHuvOp8HP1/wyKOI7EnsDupfwXqfZxrdgzdzoJWUOC0Cu
ibdOnDpnMI3VE1xxjE8amQ4KRgIZW2s5jOeuLtW2qSAK/tdU+qvk6j/JWMRa/u1wfPPjm/po0j9P
x78e9Nt07NlfTJ0g2h8JO795Sq+Ds83M7Eg0qsUc+g/2jslwTGCHjuNrgO2P7B3xd4Zh7Ep/cZBK
y2bWtEyYNeSBeGH8+z84SDOz0wQEqv5s5rPXR5c5VYbBp8ikNGMqznAwrKnKMdshI3MBlFQBx+nw
ZEvlcEJvg8csl8G8Knj5F6Unzq2hGuc84sbGBEikAmt4xjhlmArPyhx3b1aT54Bb3DpZ94bXbb1W
xjcGoTOujCpkd9zT1FCRs/Mx7Jg3LfhgSi1EvRW9zO/SVBR3LY2LD17hsFeA/JK+YFAcjkuevFuN
hHnfBDDyl05EGhEGzN4PWSTzB2W0Lw4ErQPgTBqadDe8c6AuLog69bDADbaIT87tHMDn1AazPaYV
UyHAiRRHK8dLK4J/vorTOnvq8Pt8uG5e7+OmDDAczpjda+7id6Qso1cqtzrOp2VSrc2wN7Ze5DL9
2XX0YI9OsumF1fNdFdRxqXDgLl83z3kWI3swgOIqspgofWFW81PRdqkv9PFbOtIhsjL7lIuA1sfn
Oi4odSoqu/kKg4cRoOZv+JylSX4jhz7aam00H1WO13kVMfOvs166i7ceU0ESaPGd4TXJXsvCW/ZV
yRaDLojhyEb9JwW7F0PJOBEV3Rl8YIwpKnfgSYL5eOTK2G1Tsh9+iz3qVrJo309GXVzcWgxnLojT
Hiip+ZFYZnnENtI+UqyajVwGtXRTGBXeJBXhXoV33l3w5YttrbvaGiZAca+1wnxsJ6t9x1Od/ZyM
RjwZfRevHQ5Atzk00hsTsHyIPvXGe1VNfj0WHpdcmb+ZKu63uqyKdcG1ejMUKYEwYWtYYdX4vR6a
5lZvK7IxYzv6HqzRepXwwQGSo3ne58JfVX6tdGxr2myCd6FAON1YTBf3RYMCuHK8uiVhnM+rXJQs
68gjYjCwPnqjl6drOB47eHVjKT30uwJlTIOPRgt2SCOMrnnjpmf4PVd0w1NsX8k9t9DsR1KEyR3y
KT1haTjfpnZSUW9lB9on22ZY/EHY6BArBwdrGwn97lTEjsv1K4qOMefKFZSWBM0qs99Y9IpXRc/M
2fFSsYmsprvEboWEUlZ1fw8McX4HWEpllHZtj7Lj8Al8nX0rqZbi2BTu+qVtKl56p4ylgSq1Tcqo
oFaykdGXjiob7x8iEAictXMtsWpwPdHdtnRbsUIPDrTBq4N9rb7CU8nKmQmAU66jgvyFy0jFXENj
VhHSndV3ub2JtUpc3Gu1FiDZymfckhu1NG/lSweXimjjcpZerixeKrr4bo+vzbW4a5TdRDWZCdPL
XJq9sH7qe+bL/NjNPaVr+bUErKd+pN/SJSKgwhCyxmh0rQxj2f7i6kVdsSIqA0C5dR1wJYmreT3n
5fdMFyBc0SbHi3ktJYuvBWXJ0lUW9g21ZQlB+wDJgDYz81psRg6LkjP0SgrPqqX7zFha0NS1EI2t
n6IdLfvVlabj6Vmq0yj56wB+MJmEuQcK/tqyNoquEY/Br/610M2r9qE14ZfjkyXzXhznysBc7bcS
a2q1tnojHR5VMobyE45xwHkucjMx2M85CRKqS2WFb2SrdV2bfJ+QOfR0h5tVKW5cKD//Fcn+wxxg
msLg7vyvRbIn1lk/mubHjz/usn571O/hEqB5tusSMibvzQ/7PVgimA9s06V5eomAXldcvwVLTOcL
vHOmA4vqMZ1yS+Iov++xrC9Et7k6sxazJRnfv7XHsty/5EoWhh3Zew+0HEodqfC/UA/cSZka/JQC
bixm9WqHK5ity4bjyACKKReSXg64KANAqGnyc9hia4Zxc+fCwtnXOWQdGlZwDJKO0W+a2nKexlSk
GycWBUB+pwG8qky69JzxDat1TRuIaZsfXoit36gEXUyePfgA3KwNQsn3rqjaQ2824c6Oi3DNXbym
TT7FYDi33W7q6TrBd2eVq9kbmy1bXtC+hWT3k0zlm1XVxNmwLx46ihS3gKi3XeO6awG/1O+TGN6x
CuS+mOLsyYi4Oaz6hoaJFepy+RbpXb0zem0+Nj2VZhRkOs63AKIyDue84riTqzC8lGpqn1MCbcw9
s3iAjWSsC6jtfad7FzCE9VrmYfiVMx/EVzPtMTd2eOHjmrN/ItQOEh7VIbHlp9gF78uqdA9w49Ct
tHRaQmH6beF68FjTtV2O6Z0mAw5sAedcfRrkJgsbmj7S2n7EQF5shtoSPgq/dfbQ3Q4kDDWg8bMO
oibSaDHCbJty0MMAlsxrbEjlpXaA5WxwcSwy6NA9IRhZG4Nm4nMY5PbOwtC5NWoTsP7czPdVbzQX
iIEB9lLjyRnz8XNCkN80Q4ItxU2b+5kI6YrLWrZ1unJca9U4PVhx4n7rAqwAxfRV5HGz0ysTT3wf
GjvTIOHSg5XecitxqMhAhL10k5FcQtZUq4yrKmiusQVTl2f9Oo6k3DeOUtvaMViVieVgBY1xaRvN
sI0o75tUxfCTK6u3nRmzpF/j693wvbHurWlosvOUVM8Ry5RnOZbTh+YQl18Vsy0uGm6vk9TIvpa5
4I8ce7Ctq5CuAAKSch3NqTwGHA5vTb0vL9mgP5PqZMdKYVW9l12Z3o9lrR0leOJbI1feyYLAN64q
4JPKjympdved1sVYDjAfIzJS9Jn6KJDYSmDgJ4XRe+ywlLkFti59Q6/ZotSlke+nTrJdnD2iVkg6
WFgzoyPmOsy9sU5qAqGNzn5tNOb8TtNIOLNLWkVdUV+UY3yUWe0GZ5IWY3QiKvzqAKt6yEt7F2hS
18iQdFZg7LLWTFJ31XtD4X3OgMziTRhMM+WaI4psB77sEzkymM8Ie6tCtt2zXY3mHVN3pDosS+6T
FTTJBjuEvgmzwjsOpWtg6QiabFrDq6oeqlHLCThS/RnuK4vy02cjG6x0XNusWfH1FI5bukfUUtlo
BHMSpC8ulLzveQ+GGRWncMgUh4F4n6OaBjhRaeENrsPcfRVI/bXaNARW74vR64LvyWJLBW/rrbjC
IUtYmrURXUnuI7BTxre8wxuoLD31xz4DECdaL/mGyDZpe1n0dNXZZYbDrpQdYuEvpmIAmsu6DNy2
X/IJ0mgKz4hPipj08KBHLUnkoh7GO9DB1vfJYtO1Y+sPY9GdapfsOcIV5nw9gCpX2ClPCdhfOSuE
Vv3JDFmQ+ingiWQlBkpIfmVlMUmTy2VcJz6ah3FirvrYK8pbQlhGidWnqyOzPaXZYIt1WfYaAsXo
hhsBjf927J1xa1uku4XI6EuiAIsYiaMH01M20BegYG4q/FqqxoGZewPEUJOaec+qaRugH90a7WBt
p9ni+O1MCqd0I9oVbi93JXrdXWFk5zkkoLhSul1yYLCjU1BV7rYcWguiMY2bfKn6mGarruj0VZs4
xlG6amdrQOj4rnKCodcu3qiwNLWtQL57JAXPmttg8+ubg62tHK0obtwIjUv2rkO1WN2/2+AMsUWa
3mkyJWlbBvd1OlrhrlUtuZ957jK41M08fcKD+8Y9St3A+nC2gxtoPi0KDHiGqMVjSOJoO8IceLat
sLmnMSLg5lDAhydNc1u2UqNQdhLHvhDB52w49h0MtnVD19KBS2ewz/lRb6mrx2s8U/K9J2ZcrtqA
UEIC/f7kzu58sWxDrsKa41U1TMlXSBb6Ec22v7E4GrRaYaFYC2wDjHo6wz9C+CaZgvnO8dBPyXbu
mqyoniFBtofJ6bvdkh3e2X1uc4DRWa3PjQYGnWLjWxhoRCRYWWCrNrnEw5ex15UyMczx/I+jZ4GX
1mOY+kh1d9UUoo/NyykH89bO4RfYVk1Kw5POkoRL42y9mWhz3Attr/roiapcgBXqP9gtlVsb7OGG
3Y6+d6ioeEXfpBLDwx9Jlj/cJuhRG1W02U0qhvql43t46VSr7mz8O2fJ9O3Tm5ScaQKJdxRL9zcp
bQk+nRnOHo3tay2t+DyxqnklJCIwz+oeP6RxmASWDoJOlsIHKiduGkCtrR/zzb+zE3oecQapD7n0
5jROujbHub1Xjb3g+HPpHHKMWvcpbZEnnRXJt6EJ61U1kpRLpxIgowhfA1XQeFDkguGB8KSmTXSa
GKmSK6Frb2MRcLJkcXTh2DmdTK1hlOfuX6+J1TKR6xFljmSVnjUDW926Q6ADRQGZytOGctX0o4Op
hxoDH5MwKbEiNFq/zqXhOiuROnrITxOokabkS636do2/2/5AFmGmsCIQna5IuBIoReCXb5UzRe6j
qRIZcssDjxxGT43DLvD+v/P91fT2H+Z7iCjmv53vb370H9//rPL9esjvO3Dd+iKopaUHGMUQxtU/
k+P6ghP6PSpuoOsBR2Tat+jjgX73z4ne5l/Zi2mNcd+QC277L060f+dM+59JcQfbEU9DThyfG+zh
hT3zB50vaq2xL1RlXtygcakEsGy2ITp5TXvOqMGLcobwsSqPnApqHctwTbJnJnAE1STbdUZTn2nB
6ow3UMjpTelmKjrVhKeI5lY1skCHiP5i9lb/RsW4WrfhhF5QQdTyvV4id1VtglvViYp+1w2T/tDR
zvNe9EF/OyuPsVBqxbLfmxVmkzpQwzYmVLN3FTx+cMY9frFqancOXJNyVUUIVpQWA4hY8yUd76wJ
D9Y2GuUQ7j1Ln7s1VFvxjZLPZlrhOU+/165W38Yhl04m3Hy8DQL2KBTQB/zuVERO6YIpTt1DOSmL
1anesVDmLM6/NRc+6hHs23RXR3Y9HQAAc6XN82lkzuMFAuYJZipcOajn5r2B///es5LwYU7S/rbO
BvAWeLfXII4Q7wNKdXfJoNz9Ytuq/cQq6Z8E/0DPgexSNgqWIj97MVPjua2q1p2r9UC9blvvA92O
u10eGCQNdhI5I9y6CkacWIPtVYXw00KON7S654Xus+LRDlajlx3LsLAmS5c4liyKlNKXTMsQUxhJ
4bTi7kGTMx3uPtKOg368Seve8iDYZrHyVrQWYlRE1pDhqjMZD0LCm1ESsAedtC1bN70ZsOK1Jlv9
uuvxvYEn7jkm1YJRbi+aQQ9OhsJuv66tpl8+OPQ4zCOgl602JgOo2dyhKOLYtl1XiRsK7JLWJD3f
NP2AoJIOBgSCtxDDgjG/I55MhfpOxUmbY+aFS5wF/73g/e8WG2hgYAH/taBx82P4P8cfqvkx/VHR
YF5ZHvbbRc81v9AP4Lje4oH9bYHxm6pBO7rNP4FTsTSZk9j45yVQx9zDtUnSRWCAil0WEL+LGvIL
92z2Ifybq+Dxty6B2HD/vOpYOtjhd9FugHPYtQgW/fkSyPmgAClhqz39mLEJYNhE1QUqlZ7g0dsn
DAh1/xjaTXAsRRx1h55S8vuoonATN6MOtljRgUk3U8q2FyyNSaRZASuvxpCLUWDF96QxBZmHAi6w
x1Z0HrXhhrLmyFwT8wyeRqOw35yi/8j0ib6wLH/q68DGfFfO943ynkqMf8weVcoCk1IWWo+wyvLt
pB2m43pdEFKSWE0IS63aqhVvHlBqmOFabDwUxZAeG+aGTZnLmJQLDxwoFd4Q0B1v8rEkWYAv9yGY
DQ2ggub9bAyFX7AqzXFY9fmsDrDCsZdYY1p9mL3ebuah8fzZokbz+kZdOZDKjb7x94/hHzU8etB7
VN9UzRhc4aeVfpJ3h5kAig+Tgwc29tAYpF2XOAczZu699slch36RSfFGKfh8careY/SjECgXUELa
ocF/pHU8uy6HYUVOd9o2cesBYS/NDgXaU2T4Ysay1dCYMxkdyTHYqELtvevoU+dUwaXB6Uz9rGTj
id1g69nLlGakhPqw099UvhQQpKPgp2V5NN7KKtN+ztHg+aNZB0em0ui7ljXwnZFrd9fX1yyvik+2
IgfOfx4M8ivF6trK5DpuMWyF6opd19HdU0oOqnHJm9xQX7yhH6GLVm4bG+dQ6sCnVl1LR9YZMSGK
YJ/r6cwM3S7nfRvU/M6cTWIVCfcT+BRlepyt8tArq0VzS/pu28ah8VbB1HC2ejVJUpopDWIdetyb
R1T4mHRNs+bZCck2jR1v6LajYp6p+UXRQfBIQ8b0VldRc0af8J4SoIpbsmPKWaMxm8cCHvqJDuro
NaErFxLuZJ+0ij+2dBKiP2lrx35PGNpPZlYr9mw0xQ66rbXC0YDzB96Gs8T+5/e5GKadtBpvl2WG
+XNw4A/4gcrzEoo2gF9UtCROt14i2ugmzUp+lkcf99Ypyaca2JF6/sLA90s3oWgybR4CSghpERxS
31zM0XMrgkvuUApCNcggd3rr6VuVRSYd9Vircwkna8Woj+N6bONc7lJdNI8tjmy65UgR4tHmVjlR
cdjXi32GiC2kcVjkeUiXnd/ojrOlGw20hYvNr1ss4OzUcYPHizGcu0551yxm8WaxjQ/TlN9RuqMf
u7DA3bfYy/PFaE6AueVYZM3HyKrRIlOsYJzVMKdjIhMrO58IBVOdwRd1sbFbi6Ed0S/ufXexuRct
hnejbPG+i8UG3y2G+Loym0u3mOTZl6YndjD2HWYaoulRz0FAXJ314dVlLxfDfQa1q1sPiw2/Xwz5
wWLNn1SScNOgeWLiTz8vBv7i6uVPrr7+6erxF1e7/9X5ryVLCoCuz/qxvmYDhl6PNl3UkxigZX1+
Hm0sv/MSKOjNSh1nUZWUKdjTzqhdYWwoIi9BsYSV0DYFxmAKiLKWjBoEcrLUBemFgQuFvuqyQaz7
Jd4wBAxREUj8V4/f3wTwxchwoFTSbdbOHKpjFwAv0SZnQYMNMgXDsvDKVqLuOg6XbglPr6iUrzIj
enJc3HCs9LAYGSpPTj3CAy1SirOwSAxS9qYDTl95/UjzdVj4w5R/QKyrNyqejEMZ1O5NOXXaU5qS
1FvSBPPWG8aEwGqRtfQ7yVkxu2Hfc/E3relamu8Nzur5unG6AKGKK0udtsFPb8zTY1byDaUPRSdW
v3yL6PWyH8eZa5QacrjJmuCy2i+ZTyww3GFU6RQ7ZGt1qAqinHwdBuNBt5cnwjQ1rguj4ZVkPcVQ
g6AMA0eL5hU33LanG3K25YQqNFO50ZEkUJjVT/89H/7vzoe6iZHi349Llx9j/Fn+ZVxaHvb7GVEs
rg7QUqa3wF//dEYUuKFtVi9s6H9VNP1jXjJdHsRs40ljOdH9aV5ilGLRinsE2L4AZSb/zpHRXpwf
f8gysfbh6W1I2wgzJKqsv4xLFONl8xCi1CiycNOHhYmzoXrDbdFRIzhGGLkGAkvTPgbnn2uHJWJg
K98j+rQHsyl26IvTd2WGHQtxUdn+yB51Po2ovD9qlblr9tmOmut90YbQlbjDZMNkPWps12UH17sD
8NF8z9yCZbeYwEfZG0b+JCJUHmst25WSzYjJV6gFdvRoFjCxfGeAbPMOZy+L2ZxQywKskLhtkR9j
qQ3+KF1tZaCfTRRvhLOdjtHZ6VkHy8fIcGnNS3wBNJ6IKwFPGjqSosqbp4bNm76RyKOZeI1rt6X8
rKgQxWiTFjnwtRh+KRFQUX9GSKpbt66mO/SsArFnGhIe6kza/LUq0Dh/1Q3/dwH7HwQatoEOn9d/
/QV8ieHA/iVL+NuDfj+t2F+M5cvnYNK+Rgn5Zv52WpHmF4xWYHg9BqSF08f68/cdLEhA4gn4ALBL
OYYu/qDYOF/4aVB7GfqkgUnqbx1XXP1/7GB5eqQhfiSvYpGB/nxcwZBZliVhor2UuCeY0kvpK+FR
rltM9TkezA2a5NepkPaiiobRs+iq0LcEfUxxFHY3ZsnNzVO9Cc8m0AP6tlBKoymsUP6L7KksFoYu
F5FDHbRPQR+wJ2Of8IHzKFXU9vIGPzdKK16MpVKrygfkx97Q1Hd7aQAro9A7W5hlPwpRQ1AdDVqN
zMpZthWO5b20Tqn9ICM7PqdmmY8/lnYQNznGjTXcRKW7UXCzZDgmJ0idFXN2HxRPg2lhJ1+FGtSK
rjVIEBhRqZHUtdmwoRn3m2rp83Exwq6aPK6ttWuY442uxmw91J32zSGb0J+atpe8LaVh7HXIt2eA
NJ1PGTP2HmGY5SbgZGFvcR9Zq6BJv1n5XJzCpZbIlrO1tmmXf1NJw75QD6y1Rn+enwXm8AKdY1qW
Zux6MNjQqljl1V3gzcLdjQFVHGLstfeWulG033F8jgQG0jROYOHVc1+7L1UTY4V3nZGmpVktFU1j
EmBrC65lSO7MlH8LtAKQumY7+pNCB//oKipAV042VO9XUDZSo/70qwPpVyNRtDRIeanNwnKC2vD0
C+idka2H4M7lqmeCoBihgQbe+W7bkC8wmSTYpNo9qysZefDM6WuCpXolW+uMTEypC+T6F1oYfA4r
qror+P8hEvIY25xS91wtJSec22C/QuYNXhJLLmUdnSPPbW8t8bSIBQssBtt7+VUuVrRwpfVOY7Wu
ZF+y/GT59sSamT/ptUaU0D4g77H1zIMZtfZHNWZ1s7NayRoCp9l88oqJ57/2ExiUPEGLteYlMLG8
KRzu6ZxrF44vGPuJFzCwkAF7HCZA1PM+gO98hTeHATnztY3BIVnLEVThWrqcO26CPlvatdpAhIe2
WgoewjJpvydJydYonfnfFmiWeMUGADZvliSwk+HL0EbKlmppDkFegw0NV4v/LucWyX6+NnupYeSf
XAHLRM6pKhwj/ixz01bvhFIh+mkVv0TQGeIOkI9zvj4jHD9Yxr0GBnzI2MevsEXz/iZLydugUtC5
poVPfW0NBjBcpXTrQ0wTiF0WS2TYBTU0NWMm9Ed7pAYsTmzrPkwokkjNOioPMQGjZhNwTjbxbsf8
/NDM+LWmnH1DFGTOK5zBSXu5vkqZzV24B7UbF2TkbV6sXTlkWDTUoRtPgWxbZWnDpqlxBkjZsIdg
NLcDeLAtVOilTVAs749cSI837eRRF+c05WlCfwDqPcVsPKUXcv8nwB+TWCEku/IwPe1+4Z8BxKm9
lQt92sZ1lf2cqegCROFoPFcBSKpchbYm8x3TwFCeXB1SKYC+dPSXgD59q54x75vZGR5Yr9AAx9n2
3eSTZmLQ7HTgkFFB3SosJEjcsvNLjv3TyjY0EEGNgeGry+m29yfYnTeOcINT4k3eS81VO1ozpekP
STS1wKNUU723VtcEuCmN8RFUmInOK/PtjBrmiz6077u4bT6ThcGKpYGvReZl46N0gDu4BubwlaEG
xS/DG3BmMNT47fIUqWcuqcDx20Fl8JY82nB83jIKpUcGLfhhnvtZozBjrS9KudAyBqDxBoyPQ0jC
5kBDAu/vtLTqKES4s4MnnBOmkQ+3g25bG6yoRrjRWhPEZ82qjZWWVcEhi80dhb5RxPg0hfeFXhUP
xMSoiOacnJCASyPj2Stnd6sNavphubl5DFQb75Ne6t8z251fZNiNLpXgMQxM5cQ/zHocnjrbnjjI
FflmSjIqzmLtWSWaeokMq1nTrAurNvMkHY86XhQ4odlZHwtIQN5YwGjKgVRwmCN5EMKnZMhrTiSD
XcBvBHEscLaB+T6lSXNqYaLUPnojENVZpRcgnzY4sAGPPHhKYqP0ErtnO6zhtav8B9JlZG1miby3
Gqd6OhbtKG/Y/j/oOeh9wrj/l70za44budL2X5mYeziQ2HExN7WxiixSLJKiRN0g2E039n3LxK+f
J8H2Z4ndVo+/a4fD7rZCZBWAROY573kXYXfbPJh6cS7gbbSXxbGT02SGV4Mesi+TPeEikje381gB
PRhjdF9NUO8H5W8wwmnGB1FVX+14hiA6hP0C43JM7XOTk9r+OSJB8Rkzse4RMsR9giXgAxoWBDwQ
QB/o2P1H7D4ZqI+YRH9qyUxFZl80ezNOzK+xNUvmD8HTAjPpy8jI4qqWbs2QfSYLgfcDD87jhF07
L/58xDyScUpj3fd9XIPINYm7LxAunGlai62K2sG89Eld7yXKzn2hxXW0lx06iWmAB0N/Xpk71Mjz
t4jRaYHZ8OhmB7McRwgqbVEQ8EA69X6y23obSHN4sqAcv6QEXOChnmLBM2bOCIfWaE6TZ7OqsXz/
Jjneb1DCjXdwd7/NXdDeNkzv0QrOsvHosiOmCt4CW9wJrUcVov1TMhMXvGmH3yZHdt8UFubtK5P0
YrqkUE7jG6TLiPSKvNo2bffVUkt0Scjz3uVejiNPIOR5GjAIIBwchY4HntDbxqeuG2AxWXasNlBK
/l4MKCjaJUXI5CrrkqXD9AI1KdrFZeLdh03ofpLjjFYorxiebUyc7O6gj+S3ZtRaJNyPpnFxGG3v
fGfEtrYsoNY4nrxu+rL6lo6Ds3Xr5nPE2OM6N7vngSNxn2DOrjlZL8KKT9mc9WdDuc7XeY7tkncO
qxSSGgU0vCS5wREv/mQH9Xg7+h3coxlfWd8a0EgjDyXdsZHOeU4GhyskztpK6F7wwGE4zeFn3GFz
Yl2Bcp9LrFsxZhJfoszxN3FBum5HvOm2moccs5mi2Ams79gL4YQlDLE5KcJo2cUOCh/oOI44hETL
yA3Nmn0JYse7D0J0QXWHj9imq6aa60mwCVjkwfCHCa5c7m6aMf7sma24qVBz7YSto98rTPNCBjuP
yL/QXWVI3QkPhF4hLRx1940pDdBTD+qD6pPkHjtW+4BUXT2ZwPI3qrfNLwja2aC8GGaW60+M1fq0
3w1leLEHE2FfNeLlP1hOc4PWoX3AKquYtqrq5z1SdOCgBOO/69HJRiRonrnrIu8Enhyc6zxWn82+
iDxQu/E5GZOvuD1HW/rmINrEcoo/Tw1een4vceBqe/vaa0p5lGZsbZwwCaDBeTyHoctm2D6liawg
8EevO6g8cXkTygE3Aem2Bxw9OB2LJGSahuP8VTM7AT6PXPjUyO4xymr/gEIuyvYch/MRl1hcqDQ/
Gougreyr8gE7ZPIM8frACETF/Q3epY69MRM13sjOwWXYsqR94GfkrV/KJNj67DdvWTt6vwVFMu8R
FLnLEbva4tcGDdxRJ0XsC11a0Qh3m2JSJAw4mGFtizLzoHG3zT6D5LMNxmC8nbUbUaQKxGhTq81+
fSyHsnK6Wwiatz9zvuW3BEzC+dhi14Gt1MAYps/d+mEsZew9FFgWwgQh3ncDSkdZUM3OLzkD9fgQ
ehU89MmkFoQtkX+KOWQZochzleN8osYcP+2M2JxLTxmgxXfYz1ZIHxgzTFW9W4gmwDMrfGEGUD8s
0YzCuYyTA9kx6uz2rnvXVglOqGHbGiiW3fEa973hRooWJLtK5b1wh/4pmctrTJhummCRuza0YKv3
df8r43bziqDq7loQrX7VxcEzhdp88PtuN/mdc8kmVZAfMOU59iWyRCELxkEUQBoui9rMpIBk27qo
8FgsLW95GG38SGVeFihLQgulL6FD0MZh3YHbw7/Lx84of1WalmeEEPQwnOrg6jWpO/4SDM1TM6oK
Il/3TusrDTa3UyS9K7hi/kMN/69ZmYCYkMIKtCvzdZjD5lYyUobRz1o45XMa8Zwzle8Dki/8B8Q8
gOZpyb91M1YnVXRfNz2hHICunVFs3Wb+siRODXbfBbF/H0MKuOf0O2FOXBrz8btO/nfbnf/Ch/y+
ZsDW/89/a6rCd8AUczyE+zYe+ljyC8fxPpCT43CGHBpT1/pd55xmm07UTRPraVF+/xZ24i+jyphO
fvhATAQC14KobULZcrWG6jvuBPolhX6+r4kp68LzkFC6YxsF/88Y4OVZ9fgrpj2OcxdPwYgtWOfZ
kWKMYCTlbeZm5NuuCY1eWzndp7KbxF2JSWRz3VlQmyZmWgwfagpAZ6kiyjYya97M2LRDGnpQqEfL
M8ilgETWHVOm5C8YAruvtTvNwyMKEbc/LIMQ2BJXRO043wC9MI2NAknDFhO7Qa0f04vk7BhPpW83
L3Oh+jftUfYbASHVox3GVPRDy+6x9SyzeTHxJJeMq3BS0XunSYMljOiy4CbTM7OhcbgKGJoeFX+x
++TUDRErXSI8ue+JcXxZe+ESdfTdzx/6BzSShw5nxQGpAZBElv0xhw+rSyvC4LE+ukqHB7tpBnox
ioJ27ecfpFfPj6uLD8IKijKA8Afr4+pC14aLMjnKxyIhcRxwgnjsYU0V4d0jDSwN6K3jGqEZzsqE
i/67nx6Qbgj5Husl8tg+0nQacrR9U8mayWYDu3qeg13apor6kYzUWmJ2tPEGnybAmHWq8c8/XIg/
XHtgIi7Q5qj4L/3h2klRMKI66uojnH9+O3bK8F39vLWeqqynbXYExquUMYpYghjPgY2J8SONXxX7
xTF2pHhav9B/4M2/gDctAGWezb+GN+/qbkj+a/va1UX6wYvl/Uf/CXKyYXm8LmhNgCT1evoHyImr
iqVDTUzhwP1xvgc5QTIDDNGQkpj2O5L5/zgZ9t/4q4IVwuJ8N3f5N2hpvvmHrVUgckd86mq9i2mv
QpTvtlZf2wV0BWpEmhuWlgjzhHAjyJnzzpo6pHPD1Jg1ARp+gkUxForOiSFpiJHnwlBra83YAh4Y
Kpf5vnbruEXVWAtsu5sJIieFj92/4QsVnJG4OqdGY2G1WzgnWnU2XCQG7QtWxDZUDwFyOWdwoxhD
QIlADBucwySCpEbt8tKYC3swnv28FXMlgrOgY0VVovfyUIcq1FXseZuxhv91ZWGjBhU919v2e+xU
jtzw3moHmKyM5rA+ZBZK1nYfyIcVIStTIR86TC5PUa4TxuxG+oRB0T7V1zVJ7AGuk5xtfcAmXgAL
IBVNKgOy6pqjDgx7r/CbBnsZQy6jCR22CcuKScvjEH3SY55XX0dT1bUxHu0psT8vGgypbPZxCmfA
HMwQxV1stVx/g4jnOVuz6ts25XDww4yoDtSw/VvWabDoPX8dIf6LHeEHsJF2x1/j9Scar3bdVxXz
c5sx5gu4YtatLAbY96YdI9+PcJbbjsAn4Jqh5KodnfIX5JxMRWZy7WHhgluNs2nTpODBXCFOubNz
IzsHxGhtujnFzztKp5Ndh/mpwpyebmdF4LBb1Vii5HTdsa65w+8PlDOCjLY4BX+0Rv2EJzWCaKNm
6b96RH3K89xEJN1JIsXKHYV+nl6M0uISapXxWxpsw8Cv+gKc2y1GTp+ZvG28dsEn8LVQ+HXgzuHH
0JmH0sUsPi8TBJleTypVUS6QESCz/ZZEOAptzKkKn1UxP8BVdw+qSvDhJ5KGhBcmuRefHtfZYFZt
bBHdsOtii/aCibFetSULHZ77GB2wdOM3LQiAAMMT9Lx8E/AkBLTyPvEwPYdxMrEarI7qFMHRADoE
mcM+BY5gPyftHOyyiXsWn2GRZRVN2hzMn5vhjZGI1gsMjbhL5paX0A8lD7huSCH6HaXLMyQ81xVO
sOk2D5mJ7yeWKHYPvJbnuuFkPRKGY5+MDM8LXClsvne6jACoZR5JTP8x7ydxoGTFRGIk/A3HuBim
jIb9Jr1OFCTPl1E/osDGZbV0qXkCQWO+HVozvSKJO9z7DoG0aprCfeOI5oUCOnpel3Bq+NzfHHyx
1i+7dot4ibxJPgBNcktmCx7nGrRZLhbMzQRR9GEdWDBZ5cYNBHjZ26YIWDCjb9KMVR5/vL4SUFTS
K0zXuHk4/fOwTTYORn/tezBl6zYUg7R64smZ6+jZyEz0GA3dL4yeNkaShsyLgI6a2MjFAuMqEnee
NtibcTkmcXJpL3mgran4W9CCWWCGzUsOLZ/7E2mwfLIGrpowPWpFy7QJjq9DsJsiPC+tPpiHNSWb
ioyCrzCCDt9rv0/s+2wNLDQwfmQ/jZdwZ5K1efTcziRDM6N6bqWBliiBDSzrnOu1Jcr0w9KrMUFJ
gP064CTeOBvo6fKhtDCdeVC9xBhLQ8opSqErG+OZhzxkew6qnAlHKQp+zwp45zl0hWyorSfTjMTT
4DYjd5Aq86Fhoaf4U+btSw5qcgzRD1xFA6W8b7PmPQbC0SFIsm557EnndI5yZIu08QQ8yzxnRRkh
/Pxdgf3bU2TioXsd1z7xSTb9UnKNPhoXZRNMeXQspgXTTHxokepE15T86D1CGNYUxB4WOJmTPNau
p+IzyTnH/bpiqNCOxN9lrppxEcJDEXGxWbNeRE/Jvqa8zzD+aOl1tZvqSUxZCr5PhptjtJ9CvXKw
Ya/VNeovfr0VR/0b+C7J1YnL6tZzC8ac4TPG9CK7cTB0OeI5xExoXfOOhf/I1hy4ZmzY9foffU/c
jelEPifUQK5zBdYnJh0DVl0uEwMz7dnfuh4FAnwovR5DPRVAAhk+01vzIN+3tKwXablr/Jml5EZB
N54yLBDx8ZmcucN9wRD3jsfbVRR5mME94vbSMx7WN66cAud5BiIVW9m6XXJYd1bi6GkE5iRonwUK
lOp5jmOVf3HxT0gxVNS7lJjm9MrRo51QB9hnY1teRDJaDAKrtyqR4alrGn0YtEj6CBKI2YHDYiGP
eXHZyBBn8wYHUOzERiZJJZJPlkrUke3HLuediEdKCCrzCvqPVy/hTVn14KaWH0mQqD4Ni8uSobs3
U9iAW7z842eOUiJFB7hY14So6TZplOy1vJP4D7PF1MTPWvgiIIXx3uqqfK5j0V3DVx/NeaOwWKEO
sbsniyFqHeqDiLSb4gl4uiEUZQzu0c6bEe8uM9iuhS7VCjHcuXpCix1vTAAYU9vUbxngMov91g7W
3rDqFhI1U95u8Lemn/EObMb3Lnqgoe6TsSEzJ+zK6N7UHXcYDl8qbBkYIjE5hJx53zjTJqNVj9am
HRkmKjnwwBKtPjZiJbsqhmsoouB+2TD6d43ZQKH0rIV4ox422cZrnWzbaNWhWAWIqdYiGk4O3rYK
FIlaPZhas+iS8UaGhz8rDD6qBj9v5WH9fwypbrptjK0zuKCfhDeD7SyfAjn4130WcsylEuuMVThZ
IqF0tJbS0KrKVOsrfa20LIRDUZIEmJkFGUJMs5GEX+f+eEN6AtYBNg3ypjdc+Vo4dfYZwPYzcZFt
cWZm6Fww0qwYavQzAzH0BYcAgP63XqEMTbRGtJ9Doi60brQlv2YXQIQjmyYLMWYAtlISpWm5ik4d
B5EaUoXsNuiSTN1yv7w3dL7VYRmxGFFFau7jdP4chuTS5SniNj+avzFK1/2p/wvKKwXMqKqdILni
YOeMKqzB7S494D3lT+Xt0SfJXzOEtAZhckDefX8bpMlyKRflbmt/LA81gRBXUTgxcw1TZx+3/VMb
joxHulW225dtfUvcJ1sUCRFbdwaoj6kbrseyE9cWE/yjG9b9KUdreq5t4vW4aRWIA3phImpq7LDb
YG+QqrLJ2LEI9irze7xfdj5Vp7Hk4hOHgKLkwxudxFfvVGiNMpK9rV3Z1dGC8HKFKQE1qyLfS8ZE
Ybk5D4y4MOOlxwZilzVdiFWaHoAR4jVUlfmQw9s91wCFny1pGWe1SqmNVVYNGub9Mqxi6wjS//Ug
q5aEgqH+mlG+61ExwjvWt5U/WVq37c+2cWd6aBg5ef1dHjiH0Sd4I6vzEkcy33818vKrNDQFUxB0
A/Ov64GiWTbA/DMGYVpDbmo1uat15Wz+8W5xCw6iOEF1XrlvDVrMvTWIeSu0Np3dSpxU1tmvUWei
bkRKIr86NT7GOKpSCWqNu9Jq96FF9x617Cjs/F25T2sBYzK1/KOptfLkTqldr/XzLjPe+ZyMho+b
oT1m4chGgrtKuxtc84GwnwJFrVt0ilqcEITsIY0E7hoiK7XJ4dJP8Rubf3xgfNDulkA0GP1NRJ/E
SQSJqcbb5mrwEoONqUu9Y5CP87OR90gTlRdZHrRWkew6HCfAjds985D6Nu15L1J7mJ8JailOC3oz
5vUqP6C4X+B+mvzfzMeBConM5zmWAUucEGDHuE5dXfixkZZp+CtZmPE5bss7Bkj9F52TdlN2wa2X
M/vh8IoeS8beX8MZNfeGFKAI0522VSQoec1onsocTvG10YrFIl/NzkIceuyxnTHhMKiciAWxUaIM
4Uw1qwkF0k3r4CVqCzb1KMvmRrF9KzOMINJ3C+YEjNYXd2sVxBJu4t4wZ4j7rjnaL1jjcerqMEKP
6KLARlozR25505odf44JMlQG0y0Zu0+dFXZ7d6QGxTKQeq2aewoRb3I4m/R8Wl2bYpFM8GBjUIsW
21JLguHLUZ991/H/CQz6B6BKQN7HqYEG2sJGwvoAg47M6bEeTLNjVGPfvCtruPxfFmcZ+6+OWuCR
OGVINVJXbgF9mzy1v8JFtaX6j1CZRsgEJvhEedt8iw8MpTnxRL1YQ3x0Jfbdm6jqY9gvoYgsbT6d
xBSbUXMF2SBhJNdESwVZr4/u4moQT4E5iju8rqkq/+3bAmHLdk3KdqLUff2lv0MUKnuMsCd34mNl
UPq1ktN/L1OyEKnIomILF5/KZyyJrd4ZU/xX+J124vp4T/h4T/+XEhzl34ePV34+VhOiLlcVtEKZ
aFXDidMGZcYDSRSq5sWeA/spR498Err8rhzsAW4mp22sT46nIPMiCR3i5DjoDrpp4WD+1kcYTc8V
pj9/cbv+5CFqFxJX432mie3Vh/s14axs2EZQkP42IQAJlRx70jPzhqLJxUdgCwcSu0vZt69I8tRD
O4BVYM1hPaWAoA8lKrafP8A/EN+gsFIDORDfHJ9U2/Ubf/cEDbc1lpG6AQwUccvGM4gMH4Cknnsg
HqKdSG8HUrCs/s0Bxjw1E/1FNdfwV0THkbzt+0b3YNzZn38x+yMjT38xDyNizwug6GtJ5g9Ly5/M
piu7Njk2XkyFGkP2LsYNLuadL8kNtfvqEQ/awDmpmrJ1J+HF5teTY00PozOFPWP0OXzGPJBu2Vnr
YjHQxq7DgdhZKN/TGMZJEdW6htdYTxWavNkGER6Upn4nCWgBGHx7b0rTcpYPIyQjNiHVSGZ/muqB
wkbe6zruNa1y1hajtzzfMJymA/r57bD+oKfSFi++4xETAIQYfoTkE2GATE++cWUn+Cxg67sQRh6M
utWpJN+ejT88KyuYjMfKWjRJsEz4Wiodl0cJB6h6jG1Bd+IujJAgyvGv3Cz+F1qWigl5paW0LQ0z
z2TxYGc4j3F6rPGWKLf4W03xPp7gBi2q5NNdi0kjZmFqYoXQELytF/sfJPqvkGhOF7awf41Ef0rS
Hznu7z/wO/68pnJow290f8j7Xe3F/U/8GYcjwc6jjYveJdL/kEWLv4EIW2yiJH3wD+0g/k9NoLYq
ZMkxmuHHcSb6N/Bn8RF+hnUqUB7iQmSjUAMF//GNhiwVT0nlMoUnAxIf+WzJH5Kiia5dx5m2GMUi
QUF/d2g6eh4IKdF1gOjjJexN+dmtAIYdL+u/YLvTf4klvPHv7uT/4YTn21kml88XZCLgfdwIQ+RG
kZhD55RNTv3qJg4ug1h76Dxe9sUWOexV2JiE7DQ1msGffzbn94eTLND+6LzY2KX7gbfOB74/SNHc
Ao2PaXuK4uhr2UbgD/OYhrd5iCpl5zX4AzFKwjPBVp5/I50w/UxEbfpNLtXy5o89rVSzKPs6xqBo
n3tjQYJpN+b7rq29i58EWPhJSvVTNJfDWTR2c3DMhoBIwg1RY5c4sztTX35KLGViECcmATef6hBi
J+5N47iUaoP1jNFu7AGLnQl7kRc8XokOBXLbsO1BBuydZc8IZXxAa1TRSTkVoNpgB/khbknR2oZR
QnOfOpo60hkMu/2nUS5dQdfYsu34XlPddQ4FhJHoirOr7emo2I63OUaBm4zOAZWBP0+kiUdkEjdJ
RQ4j8QhfqywosdvDFvvszlm083CI+kJ8CbLM1IRHhaVEIieccAPqcTtXB/hf3pUMke4ZjjX3GNBa
7YNu8y5mn5IhkyGpJtjN9KjnfLMjVhlO1zzifHiYbAllMeVVepARnGr8pFuvgKaRDE9irJM9fjTz
eAqDsCCnyaqGB4mQLdkKe8Z8OvVIngG2igICFwZg+I3rgf/snXjRAXodQEccp9ZMciBtCVAccYoN
iWRHd7IsY1OQ5riZXfern6lgn7hedZ9XnTwwwcELe8QtYOPoFPhNbEpxMDMyjLsB1ZoCtLsCBo3f
2sSaDrmZQv6Zph1vaniCUFE+LJaaELrWY3a9ZAFkXXfwXxN/aI5LaS77sGiGo0q7ejmQZhdjkJFZ
VO8AWHLYTm3FlHrIBAbKgbwOAxE925nuIuaELOTCd5O/O7M5fRK1kO4mreB7cdLpwL6ltTctNmMY
F+EzTl7stLj2xvMJ6d3x7j0ma0YGuWWji2NLhHz9kezbVELR9SuolREjkXibyagSmwDHy7cq42DG
QLPLIMLW8xtwKITTKU9KRF4NOhLzFo/7Ln2d0gKyXlhxBn7q+y66XsbFPuHinU1fPZnCclCuVb8u
hj2MBAWPsuOtaI3h1yoas2LXhUOLvQ8yx3Q/jF1l7OsoULeTEhVkBNMfxH7EyCx9VHat1BGGDpRw
I9Kk5brqynjXjUncfGMAgN6GNF4krgwNKnCcOTePyHYTjoKhOncJXPldC4j12teUX7rmYqlLHJPA
3fMHTPv1Zgg+h51DWn3KltG/s8a6JRnNCvm0Tl8bYSr4lUWLmMFg+kjXRk7/ZUi9DEvKdOLbyxir
gLZGFZzW8N8pgOuXecIKiaTvCaghmXmR90QJaV6YKcdfTFLqTKJeO9e8CyPw/m1jNfUroG6IFY5R
oNvTW3nIlRN8AOayh9zFPgqLY7qTqbU8FzBlSM/JZ3vBjF1G5MwtO04CoV7dcaTZvw4w/eEfeRyG
DusI4ydcX2qxzNPXKiYoFlY0TpOvoxpKlk63wMDqFu+u7QXfmB61Ng4ztufZBkdL0tQDq/jEDGiS
OknP6je9yCQwSUwfUNe8WCkW+586t8DQjvkiXMIABPYka3+wmCSRnHoujQ5QaeYbsHbxVT2BWwf4
C7X4gdJouNG4q/rO/wYeMCNfTvGP2RYxOam7GlWSuQHbCbpN0vrzS40n+l3iqbDcofitNxFcgRM8
K/xA577+pcfbBrG4d5pAu1wtup0vo1fAKjRIKJ6uAqBfZyOCtAQMrDHJdHBqOgjks7eJPcEnwlCn
Oidknj5ZwKweo6vR/dWdKo+ilew1fKPIc7BqXC4L4cqzA8/4BmPihMC1pdMUFYAI2QYNqTuyEzjw
FMMpBCLCnrSP0GdyzsC5t0O1I9gWWrhoS9/CnbvvsfREDQINevArdVXNtmL3m7ys27GPY2kRu85B
Rmz4PfldX/5TOP5fJJIcXc5PKQxfXvsEt8ahrr6XSP7+Y/+QSJIXA8/L9Tw3CG10V7Qgv5ePVGt/
09ooaAMWVd0/KkedImM5K0UMttBab/4jRQYLCkx2gIhwUead5dv9G5Xjj4WjAz+fHnCtWgVHMTjI
j4XjUi8IjvrRu5T4OCxbKILjBR6DlsDPbf/t57XYj0jP+mHUqZS9qOmpAj/yz2JX6mS2wbkkBuqF
dfquBqZAeTrQSq6srdj0nddwyrrj/8dHA8WZAd7jHk/ix+tMjVwQlCmcC9aafHTYaRxFzQyfYLAy
vgokjXBvdkynemwL0r+oQn9EU/SV++BbAkYSnCjEJR8+3rJTRPVkXl2K0mCOFBjQLPVIjFFfWuuP
k1qx8vNLtn5kQf3+oSwV0ANBj6Elu98XvlXDgRo3oXVxrYoZPGDTySo9ADUf19TnZoBO4qScFNDP
RthwyTAObx7yrqvC8LgPLXv5FRPjTB57o2MSuCzwxrwAD6Vt5E6muJlWukG66D4frAIkShYVc+ef
X8eP7fn7ZazaQRSOjMY+IlEBIBMKjMS6ILpirYzQXmQxgjIEPUQtBLL1jczd/r1R/pcZiOgfv8O/
fv/UkNfDD3gx+OePNw8tlJ9JtxOXjIr96R2D86vkNzOT7UVpaNR1YBe4fkhpuM7Rf37Vf3wxwYwC
O/BxdWTdfHxXOJwqwlukuKywUapfGEWtdA9U8FeURPEnCwWpNW+W5uyhnvywCUTKHyoTHPPipKF8
IKKZ4fA7kyiyIR7J3MEj3PSal9g0Ecq9j1sZ9Mj7DC/Wv3jcf3bhtumwW1JhQaT6sGotQkDC1oxM
gqpbXhIHskF9tobSnKhvQYJ+fpv/7CUBdNbvJf+hWf/QOYuGOaphT9ZlHTZXKgHfWcVnK22i7LT2
aIKGAYWIVb6OccspxCpHafSe2cVS3xiamBG3Lg1WblooB3NGzoJu7j5JsObYVSv9xg0qZo1hQuzF
4ecX8QGsXRerDzKBzTFHRciK/XGxZkUcjYEKxSXCh7c9LBCKj+u6YQQIq6QryVcKKD4rkknOZcDQ
Ok4XjTCqsD02xHrEmLc7bXG1zAtAnYjM/i3oTPnw8+/5J7ugFvrDRID6CtP6w9c0pDVOXuSIi7v4
bDvrbRYNGj+hCRVt0f3VytYn6A9vMegmq5oz1xSuCTHvwyeWAxYtZq76y9wwrEbh6b5GIWLfiBIa
KzDNNOpsD+4D1CWoFAQGJjhNYrj7mNIaNZDV1fBm1xMrXRMwTIOXILUdNk69JtZb1HNqwBpKk/Dc
Tz56QCCaM3ivc7J8LmhRaFB/fhu5go+XxZXwnG09LnF8OLY/Pu8lyEMfzDK+1DCCt2GjFtgavpF9
whtXDccKG5V5m/kTXnWWaxToxCawVwIcUFBuCn63uVWIqMjKsrDHKwf/ANJvDMfE60eB2ipW9gZ7
WfQxpr2g4jCx4/jcGGU87Ey/rumUY0UiJcJvlChgZrwZxDiR0ISkqNnkGVWrQ4zBZcSp9Sboy+xs
lUF9N2XI2Qih78hNbazC+CqYMtC7quJXM+/FjvCIDqIDQx9yJeWUvCm3Vt71oJJqlw6c39cQCkr6
WjtrNIIEA08mIZlMTk2cFZH3pHpMvm80z2NVZPPOjnz/MQzbxNy0WczwqLMYjG9KN+6WTQilpKPP
tIJfYAvCMarKfsgxdVtoSjBgIXnZYoaH5ABw6WzFI4OvZoquAbrCRzVPiLF9VIfdhZAN4ZB4MFQu
lp0WA9iSBrS5J12v6LY4libRLshAzONk5NjNWSN4ovDKrRSqtkygRVEawJ4SA1OklXnYk2uQbqsA
0gglIESqqWF4wCyaH1M+SSQ7cuKNbdBH6LIlEiNfh2zlEJIikYgAO5dqNP3mGnoB437PhoxhSOCD
Q6zqMsFLL5XByYnT5I4Y9uFX4CYPyaaVmGipaCdCu4zvOssB5AhTHAGhh88wub6CcqfXhEVIOqvA
+kUNdQ1DAHWzH1rRwcL16Rv+pO5XjHDdTes1yRsLRf49xudGK9/jameOPJ5tEg0Ed8aNuyuFP21Z
WCWsSgZvUjLMpcHaBPXw5sBMI8YpjZsnww3S/GaqAgSh11VVhOWTj22fidsV0+fa35U+hli4EitG
fKS+MPxgIowxL0ZMbrPNndQQuGArvHboConCa74aCdo9vm6eEdKNWLIMDgYY1VWxMKGqkbgwjjCm
+saMA4ohdnDntQ1mKIg9MnaStfFc/CyNniemIhh6pVJ06hMcU1S/WgCcKlblJgkEh6lDtoK9DYUP
5IpjNsZmYuGhohAztqbZBbuZjDD4qDHmA/Dk2LJTJ76MPvrr7aI85zVC9LmJU5N6ddDcwqyc3VcZ
LeHzOj/qEa2coOyx8TjsQz4T033ZJW0PmJMwiMDRkV+vWq1RR5RS31DWkSzjMXDKVVnf4J5oPbWm
Vtsz8kEaMkzsz2xnUQQyFgKqQPjhT+JFck14IUMFWDlbi6/l0YHLzekgKBVE5TAsIh1FZHe4drPF
IA0I9Og8PId+LR8s1+NQTw121HWPpIYLzpHLIbrqo6M66N9ISuRWrrL6vtdsx/Xbos5kLGS3gMc1
LFcLUC5V9zT8/GvOiLL7tLKg4hgu84iU5G6l9ys9v54IZSVJEt+DlXRmF5km8Focz4NsZkgOVI8E
tbivotTSeF5JPilPpv4trVkMxCj2b1OnYHqiwschIZ/c10BTvzAp7d+agtO2DeP2JctLql+Z9uph
LRSWvIViKrPCe10dcFcWZ9fyZfA3zt5QMqLuTX3bPmG2bt4ByxkwviIsgclKrM8sI54dqkGK97rl
4Ok1zVkPUM3MpAivwaL2rshhho4Fp7nKsbXYR3h1vXrEd0c4bUALPrW9ZjVP/AwE2HpmANUaHaOn
tcAZdamig/Te3psfoj05wiA3lbvCVQ4IspG3Ga6lHozbmTBiwq9dB/zSZkzJscMXbCzSAphmVnO2
b0oR/VIgGIIau75CInLhzU6y02UQJ8+w6+ZL4MwY4oQwtekgAoo7/m8YCw7gynHZ28iNsU8Ai+mV
UJq+qAmqHk/6jgBA/8Tl1Df2ZHgPqRoV3Iik4NsiRO6OTDDF3aCXp1sV4s6MM06mHK5xt88mylUH
8f5428yxkRxLGMdUaR6pPaBHC5pzNDt8GfA5QBon556tw1o5pf5TlgdtAREG3u47wXYV1SQl2OtG
NiXXv24CeWFDmUih2m8hX4dnT8FWbkPesMbTH1/OUC9WY4RiEM0LRmWYCGgREuV+e2Q0wVMFP4M2
xkHOfZhh7pLqAgk3gRsvVey9dsHA+2oSFL630gWGeOzyxnddzzdZV6KDqLi/Wem4sDHZMMTqheHE
bdzfh4CB8ymo9QPKWoetycIZ7AjFKnxOh4VY14F2tN8v3kBRZAUjNZCFUfyjMhFrEZEjnixMCspt
mNGGODIQTzOJWKj6LCVgu0dZCAcwDbUnRMOL3gpII+sVchJRI/ceO1BXd+nV2vAus9G8LJrbP8W0
qOTw5Lgx0tI+jS1/WOMeZe9XPvjC0KF4rxjXY1MtJiuqKQx4tMFqROE2TImtwMAHzyoBgUc6GX3X
umaSIaHVAgy0018n8biKXPNnm3Hgfa20BQwaa14rxjzRzse98DD2BaYKLu7Xb22a83IxdGN3TPoO
FD1hyRMdoGngSRp59n6e0Jiq1IVE7mIB6D7IbgZxRvbJtNroTPf1d9MNzd1fZ8qIzJ1T3tZGvSe2
ZC6uS7KUyn0xJlb7KEyLgMVCayi25HhBys3WvU9amXEFdZNNnlIEr849biv0K/iH1zeLvgHve5Fu
3KfMYl/QG2sXY8n4zjmPYk3NlkPTHaWfql86jqHLuj4da4yuMoCAK2yknPzWHwOWCOQWPCvcfLpO
YoWB+PuCKOcy+K3xpxz5azd1RyOrmPbrIAG0IzAW9KrwcC5m1m9F0J81x120FSx2V6MNea/BaXSw
otpgQMlOhIuVQXSSBQjxv+ydyXLcSLZtf+XZnaMMgKMdvAmAaBgkg8FGFKUJTKJE9H3jDnz9W6Ay
X2WqslK35lWDLDMpI6MB4H78nL3X7skLX4Ns+0I/nGG0wcuwR807AFOIOZyw3htnw+IrcMsZT3bq
NIhmSZrEBIxI7cEEpiP26N/VZcob/1mQb3SHqWi956TOTa1rBgODcRNRv6+AVgHpGUy5y489xu/Q
Dsh65Ka4cmsGsQGREJyIRSLOGlkUQAnP8b7TsIfv6mn7tPk0biLmbuF9k3ZBWb4g/gtajmrPvgKz
kdgJ3xuupsfdjRpai3LwyHhAqIXWx5leszqO01yndwam+eYKpYpx7vWZT2F7I++QZA13u24gg0N3
PlGEJFqBBGMLWKgJr+D7ur68WKhNHidPVXdQ82F4xaR04nk50ngnWaZnZcfEkr8lMKsDF0xGIByO
1MAwBQ+wYnuEec+OtGSShCZanj4VyuI8FznycTtruaCNLVd10KZc7PWaJn6QdDARafyTrNe2+a2A
1WyE7JrVFSd7ddyAG0uIi7m+jRvRvPmqpF5wNg+PRZG5DVHM0dspNYz6qdsW/1MeJzQifTgH52qy
Gk4wJWEGWmNuMhKXS9eVjLsfk9zk8vRVyz87Mm1XhpAoRugAysAD6HaEKs+61G2immor6boUzX+R
4Dx496Wgv+OZ2Q7KBSbJayl8HlU/7TB16D0fD7AGzSazoT6ARcInVe+bSUzAwacVgV7xvaHGZHfx
WyTg2x4O6iN+jr3Nu/N+MExwiLSnssw3BdLImtY4CvAK/TQcv5vjIdtsBrL1MSwpfC8GQt9v5rp4
kSM27Am3k9hv4YBq3zPwOE5Vwmq1Opn59K4Ae183fUJzL+smJNstXc0zUW71Zhvj+kKhiEIsbmlf
SWW1n979YM3IutfD1DmPmw0ki7XipDX23km2lXldG3Ygznbp0bTT7Ls1O/pwjdGBJ27c0mTsovNv
GH9tFUbXXE8b2KcC2G1dAcTW3SsObCSYDpxvmGlP/aEZh2lfWqbpcVZBy6MTlf3keRis+MasSvR5
+EncXGPbiGPcAYd3E4KDUfkppWMdvfOGiIDjeVg3Hf2PktnWqzeHkU5Al6zS90lRud7OWUZzzzun
T2k/qQ8qddab1FqyD1AaiogZn8/qzGlnhbFqTi5T8Uo3w8VqtUtPcrkKKadrbyd6oY4mLJ7XqRX2
N0Ss6/eSqvKtKdVAuS2xs1NXmddGO+g3BkUZeFhPvsBaczDbkHNC1E1X592OoV93soXKzqh8vCjJ
nexj1Y7Jo0ONr8KpQjdbDLZ+WDx7OfuijT+kmlu8Nt3Cf8muMUFQKdd+cllrjRMr/i8JEXTUoTXD
+XR+WHb/Kw36tTTIRzPyN9KgovxCL+HLH+c7dPO3F/023/Gtf2AmpV8JKoqa3/ZpyPw+33mnYzqO
yxajbwMW/uq3Ic87AnMTByJNMelc/S4Ngtpn2AD7HN5ke91/JA3CMfOnZhEtcyJYfTr6Bp+AUurn
7m4/FzQeHaM7sfGQ9meV+xEZ814gA763UXqQEOQTBhCMwBxAU/bOpH3A3JKDrHRMamHM2i2eiqry
s5ilnyzKJ0K2y2sv8bP8Mjp1/xkKrfvJXp36lBpJCbYoNyNfQ7RLwZxVJ5Oh5N4pfGKX57wGZNdp
+FHTtmGqP7XroVqMQyLXOUzW1Gz3FQ4n/9OcLcI7enq6rZ48ES+zVJN3WUzbRdMP8YUZKwhPAfey
DjH/eygPRi19mRhfVcemh3aybwlId24Qn6djstfKSrc2DHKWqqCSyKPluUwtx3P3FPdre4Zpy9dN
FXNmcD1LbsVHqmDRq11FULVWQZa2bLLiOzP24dsUE06Zs2euMQlMccnv2dFhqCZk3LHt6zKa5tk1
QiONDf1VAnmS665IMxvVDLpxG0V7nTdxEVZTv9LxcCZ8CORRmRpdrdG32FtSb+0sIyJR01rDwqFG
bkO6JmbqEvyUT82af8MwsQw2QaZVstjRnDSZxdZuzcnBLFTcn91q1K50itELCUExwXKaCORsgQQd
0poAIG0+JHZrPhYaEqlADPoazEYt7w2imPYOncUvbpsXO7hGgJWKJQXLjT+HBNviBuQNcK3Bqq6w
KE6Hop67MejqxgGvUk5XHkucO6XFvqoAl2CUTe5s06/DOS1V5JD2GFkjtXQO5gaumR/f99SVH+Na
G+kgxqUXrNrc3pW586FoquReYBi5yHR27wkknz+l0LEjUpviU9+m6p77ocHV1WRoH1R8Kc1mIcO8
1cxQThNiFrw4FI6Ze/b9In5OKZmO7A/anYasegwwl/j72e3FTQz48aDlWrZGhtsXy3PbeXZAY8P5
0DlG/TgsqjACeqkJ1pi8EyrEYuWqsKFneVX3Jt5pfyQvcKLzeSWRYB1kWSTPom3Etb+6nCCM1pZP
SNFJ9PDanujTqejLN+KKkDoReoHTCOdXTbRdw5mSGeoFxR4xetJ+yjvS0fIJDo4llHtjYJ9NUEKs
ZQ1+e5rv8CmzKSmYC8yVJ0jrC9d6Kof+Hk1W/dwPqj7Msdt+lWb60ej6OaSV5J240lDMWhJQlqH1
blcc2PcQKtJTDZPqKYF0/jLhuKs2WrT5mtO8vdbWGrFG1wn3JEvl7628/T77XXykCd9BV0L4XcRu
/ugX3vSiO3n5cUFC81HIMbNDu/OKjx3bWiTRWzCmGPsDem5z57ty3Getcy2b3AnB/5cHzCnLXe3X
9kmqwZfog3HtBrxWuzNArwerDUcXoZeeXeo4VyesWKiJmqQgX8ygh5PanqLNNmpDBAxj2TVyakMZ
A0vndxkD1y3TMNH0sLUHSViCX0dIJc1ny9XE3aj1H7K1f8xbzf0Gi6xAquJvKbpYAV3cF+2aPxGb
Yl1XOF1v9BEdDRpKjo9ZcuVbg3u7yL7j0ZiGx7X0ysju9ebVmYjtauXaXATIza/UoH0XGASZQAqU
LbVhYn1IUssOnQ5MdiArAilXOvC3DJenT6NNyHCD4Y6TIVlnhWHAjlT9iVN68mUQFGylpEAe5u6G
45zc2Y5UUTpP4sVEu3UUmotXRjHeuDEVBYlVOCj0xtHUeOKsVD9DmtT2PfoZXDG619yDoKMcbEeD
491mKJyHjPIYmze9BnofDIZNOmgPjdwkz0UiBbzA2PtayIrKe8o2w+d7myyO0+WBXDK8UviQvkyQ
AGAnwoxHybI1t9/nMIlRx5jtvXSg42BhjfM53cHPG84uZqwlSCbBOU9gH8KTlV6RD4F/ql1gGHCg
a84gskDxS7sJR129dux5D4Z0tpibGEIrGcZhkscDKQ8tsDuaiDfauOULeC3Js01vvzWa9Y2MN/OG
hvQA+KlDlln6+a7jGMFDrhW3Es7ULbGXxU2qN4h98vU11c0Op/M27gCV2uj9I/m5eugZfRrWoLWw
JDnpPkM8TF999e87o292DNdTEVqDHI70oc5lMSd7a8riqK97Ay6zbR1y7Dx7nvfXfK29h84knSZF
CvSUuFDnjbRvT5Je467vY7u8tRtofPZQwySr9eSoSUUul1M548HCJ3nPnVtFtc7xkEl5/61TGIYC
k/jEOyLxvOeEgdyJT7hEpmzhP9gtesCysKtLFWv2vjTpIBr1CPsRrXC0DHp2gxjADTi/N4dxUlNk
AfT7ZPZ9GpVeA7fMLT6Pg/E17+D3rGyPN7OsEjKUB5nSgOuI/RqaIkJDT/Et1PBmkAe+m4xlesx1
x969O3ebBG2rhUc2orsUP2azMWzYyvEgfVJIlyHr7+YkF8YuX31giBbjJfosqXYlMVZmFh64Wn7t
dav8DK1x2ifA9b9Vnmvs6BtxXT3vc+qV3/siG64EyjMMqkURYQJ22bpdP1hs2znO2ahf6TR8I2bh
5h7PunGztlr+6ueezdqZagfaFxqJB3F5n9P4xqWYZ3sSorqriYJkN8EnOxLnOuxdReVFfpp9KMx0
vs6qBuBCqTDdjYamRTrevZBEqHkn3KF+HW3JycjCgDslRjgtqXOUsAjDzL5dLdkea4s0UR1hx74x
7NdOb++nyaN0IEwdPeB6YInWgkUwXiPzPkhTJ9tDfqXCKHWHAXVzdtv+3tWHgz90THyrKdCrgvZC
Wj942kj8BllOezK2vICcBDOgR4BPn7jugZzHfWyVt6LStAd/UPJQOpN/tJYcq6Go7klRuGDNS/dM
60HFgpUNnXK59+eJaEO6aAdgsU00rgScW0lDey2djEM9w0pLNFfcaSPeWNZ292m0zOy45jG2YNv4
3sUOOR1LXtEXmqoAoIXNRlak7Adiupem4b9m1YLjT+P2awbt6BARhm5i9tiM15TsP4aaut9OVwru
1ZHAcvIls9U7VeNyX2b2Zyt2P7wfEP57lvrlWcp2OH/8zVmq/0798ueT1PtL/qCUw4PDKMxkvr3J
4v55kkIpZzvinZzlo9l0kOz8Lpdz/oGxm4kt2jJXRxj3z9OUhQcDEavrYmSDhI6a5j+Ry2HO+PNp
SrctxGMc9GydHhq0kJ8UBcUwrYWc/AzpCxoCH5KwrrqgZ7p858etZd1bTkevsin1ut8TkYqZhII7
c8Iinhupzp3YQspgUcH+HrNiFA+sRFuSmY2/qNBDB0IDzd26OKJu1eVlpHf3rdJbSV+LxSGDnW6k
9BFNAICYr5vUhOd6aHyLuJa0y09VXhtvIuFYF/B4e1+1jbesHC85uSg8GAAl+JdGt3yw6agfSGtd
I+GX+h0cClTftXCmiQNOzwqzli0hRauwtA+urn31SL2LKlyxPHU+EOF0zq4ycgxAWFjZlctD9llu
YmTMDz6T9tpJH3rXK1I6L2q5zNMa+1FryqrfiZZvTH9opfM3dGUb+Toc0I4zYjJngGUT6XzN5Dx+
GGYnzc82/NwIYJF7l7GiwyvIVAqKgdlKOLppSlizr3woxzrYkEfXHsc64kosL/HCcqBRs01wg+Pk
0bWouYKhWThzLXz8KyCo6fUqFa5nrAn2wbGUfpUQebzzyXGoQx1jsrF3sRxjochE+3HpqS6TpMup
KNy5OmlDDdOJ2XQ7hVW8endeId0pEKXFLZGvGVJdV6XDGuWId/vIKd3lE1aLzrnwTUw9NJHQq8gv
UxVl2HcRgVMSVVqevrl9CaY0yYrjkFnTXibCiewtAwcfhHvfrXg5ghrbbmQygycOtOpPS2PRuqw6
416zfbmr58o5xZa7aEHf2863rc8YKVoQZ7oEK5OMH0KAZNlUAV2ttTfWu1ZA/yEcMAtLIiPwYTZ7
3m5zaLfQx9O6vVjFRt5e6wzRgy4QodScU8HVQncYILXGBazTANW85yEzMCxh0X7l17ufhoRrtRqz
+1i1dQaSB0VC+1z2zE4CZm5beOOm5ejfdR1CqS0kxyQTnP0oBlfotEn6rercpcVj58KFLL2l0m5m
9AHDxgmkBNS87GbeJCdOXMsv5g8xyqZLWdq6Wq7Uu2hlaMy6DxDF6OkReLPZgHmwSnJ9DYrRUL7r
YPS+cvd1kmWXTKH1o/iaU/TxfVzxZBObvpGtloxZZt5MzAXosc4365pNXWRqlggbNF4iaudqZt95
b93l7208572l17OJubdqrWg/bN2/HhpElCbwernjLIJwc5fivNTc7Kyh75nJJ9x6ijR66ApWW6vR
3JqOo6+65GTpw8OqoLTfY7J51d47mMN7N9Oz88U+j40YcJZ0jIj2yUSMvEI1YQXe1iZdqc6agxW3
fX3gD+n/koYyjkdWouXR6nzVXP02rif/yjlAWGZ2+M5EEk3bv0nN+mBvmgOR2QNjjMIkIloWqUEi
U7wgEWk11O3Io27XODfvLaytnFQtRsu7PGE1sye9Doqlyw+rEt4p17yliDypQW1UxoZAx4e6RrxT
cfC8eNiVRsJAI+NaNYxZACmb0KvvtXbR572Y0jIibdi8bhyGUcKjo7zTso1kZKWoRNvVytAylSbX
ubCS/GvfufmXXB+1Dwyy50/UtnOPxcqyeNYsNUeEygvgP5xOr/okgW0FzmDYOZwj+mv+BfDPhrYx
XnD/EUIcOB4+7JMFyIMwFTQodqsH+VLiMVKcAEJzcHRmOU6fbFHS7XzUun5LcBgrmYwMVRh0ULy3
kwcZNS6fDOZNz7C2PmK0dsbgB1DJh7F9dFCg3Ds2RqpkBJUxmml35fo4qQBPQV0pNTtOwkZhqK3j
wTqXFYo7UOhuZdwCZW9uoR44+cHrGvHSjeolUYqg9pHMdiMyMpou4Tzr4xBMc45Hl0DRTb9mDA9V
3pD7jnhAJfeGmuMeholVLutyrIQ7upBlON0l8QlmifTORCgYPxSO/62nflVPuQQq/V099ZA2377/
n6uh/FJ/+1NV9eOFv1VVrvEP6MJQEnGoAij0/xDjy195BF3qVFxYAVwKp99rKvMfvIKG9WYStzYN
9P/vUFNTITR9pyZupdZ/YD9Agf/nemoDoXrIfQWfgc8lfrbtd30y9ZXvN0eN6oZnJm1oG3HWgpfD
vCYz7RdZzfNtqbXQUqb2pWQyQ0MTK1YzlTRPCf+OWpqQnDKq+lJO+jP5vgmdgbLL9w23Y7TSsr7q
YaaE1qK5exzYTAiJQWiJGwtMZVxyJfsvTCNviXC9FZoE3YWHdoQagFMU+2M582DS4n6b9Ck7V/yO
Yee2dQAjv2Oc7K0QOzAWkmF73fj6xTEGEfi9/LI9h0zM+t1iEczbj9nbUOZFVLHS76DSnF2hDpLR
EAy7+s0v6ltpzA+xslOSIac9rK/baVkvVr6gQePfohEBLyr7srRjEzXd+mpzVitn47VxnZduGUip
gAvRV6n4GHfWMes9aBk6RvwGRwNaNo8ZnnghHP2LCwdkzzDpQe+L2+0XGKtpaweVb3m7kdpIr9kj
JKVrWxFtOyUuZyg5PyVCPmyjhNAzCY/vS/+V3d4/kBh+hJF1XUwmdcEmRNLkwA+j61inkAtuZCxV
qCeHJpBsrZdUFCc8ZkwhcwLq7LObCsoexxp2Fl9IWtlbMy4Xiw1wv4hx3/ktnitrC5HEUKswiwW1
SW/PbPihzLSPg9juxwAHcgr22x/DaVPtjW22MCTffsu0+kJ3QZK9BRtolM0Sbu/VWvwLWrde5KBf
RlMe0ABdGx58O23W0cc1Woi38U3gL0Bjld0Whbo2uThHr6G8zTO+IVDyZ+QZnORHp4wyX2iM83ij
Gfp0lJKYeIOa4URr+Lm3GLbDSnuqdDtSSy0RnfQjxJ3sSw1LYVea6tVr1uvZTAhHSfvsXHTuS6b0
r14n7nyZQQKDs72Y43G1kWSQWP20dvYRiOXIjSqOScU10nSvDItxHgNcxdfIZNKdlFxPDCni5Lvc
CWhbadGblQiYXT7XifHq05QFNdkz/knKE72vp66fkHCUbxXK0VB3GMADNX8S6EoDfDotHaEG8J+j
YT0zMjpo2+9u1A6ddeulYe65hzxB6Kjl0gXgdXxPRiqkw0vhvGRuv3A653bUDJJJaTx+zlFhhS7p
IxGNnvleoFiLSpXEdOBogy6YaY/UfPOpgxR9NVSOd6VmTbsr0qXcdWtb3VG6Lns9JXyZ888Qmlop
Xkdj+LzMvXNjePA/uGuaLWWpZyKQRz4ZoZFbrPJL7DY9nQCUyM4ht7r6GR74c6WYhESrNSB8regQ
kjhyRif1mU70HBaq3DE3WMJVZFE7LuCsLZUaUe84NAQzaIMnhKuExLrdGRXcpW6sZked9Nxo9OiG
yaa9NSHcrJf+ta5NNEQU+7vS6QLPJVu2XX1nX9HkoKxv4osx2mPAzGdDmJuvjdG08FcqSveZY6Iy
jT35L1y3hUeAs1RM3rhBiDZCpTtLd6eD2hQeZBy9uJpznsxOXsVz/0bOybXlFKc/bDp/4fD/6VS8
SexNxFjwd98nlj8TRbLcsSZisBk9cIgNxNSNW0l+zuyO4s9wfuGmYuf5g6p/izljnsmGJkBoW4bn
/HQG9y3iSZyFeL6ERz2qjeJkAuMPHBqJv3inPwvt399powcwfsCOtxnX+CR/QLhI11UiJ8XzaI7F
F8y4KItZjnNDLqHA5kprFDDTj1rnf+k8+u09SXam1UHEM///5/dMRE3WwhDXx2W00509zE+N4sHW
hHWUGmKo7fuCcL3uB1a3v7+M/0KG2awSwgdbs6F0jB/Ggz98XxglEly+Vx+HqhdRTpP9skAE2JaL
a2rA4qj76lUOCqe7nOdTPg88tz5B0cTrvKac3pJ6vZ4SNDd4do++j/Ekn/qd6clrSYxowMx7U2Nz
rzb5LbEbECLnB5IEntEeQz1RBKbRGwhV0/gHm1yRTwmd2BDp3RL9/Tf9i1tIoMjAUeYYum3+3MYx
ywxVpmnVx9Qc9lajX0izuBAf3f3iF90QHz/fq7yR2EorWB/2z9N3Xxo0TrztXvWRDpOodlloy+4Q
cHIU4MQSwbW5HROjuieU4oK4o7pPNxqytSZv3cy6vJUqJL1uWnZ1nWigDnw5PWm+cxb9fEg9lnu7
zYDkJynRCMqkqrfN5VAlZgsvasmuJ70fHupCPauebX8yM+s0Zl61k3jsr9HmvcWZTQYK2tWgV15z
UFr+FjfrM8FH+3Uc2LxbcQT4dIRVmYWIs965zteFC+3GnNaLu4AawL9Mgoqnfe5tUmldAut+8UP+
xQqDUsLzXUMnfZ3O25+fipXmbmcBkj2uaGC2ckKxsjG5Jm5LiuPf3xxU2P9yzWydfcrzXNf/F09Y
by4kE1lLDQFwfrCG7FSRYf2Lt/iLlQXKKRbf7Z+++bOFJ0sJiUIPTcSoP7dkgysCo+P1dVvps1Us
hxG4QGFaR18zzzL20x0xvSfG1R+HPP/qIXoIzGruA6/MxXHO2cRTn9UJL9ct2chvqyPFzo3pH5XC
QaFok4s1AYq+KTNnN3vtB2/kj53BIwRwyVDoAYcNDEOMaOm6dm/2ZhoIvzMPkyKzUDezN5vZK6iW
4nZWxamwaVZgrqdANSTVr9GGdU1TjsPjQ1Ob6c4S6y9MT9ZfPLFcC+hMOuswlmjzzzdAbbajapaq
PholB4UZdXiYjRMVPFzEWwOKQoBUNI/KxTtXtkNQ99DrtJuqO5ojzx5tKQZvNa20eJWceI0mgv73
Qn6KiICyM7CenXMMmDacYvucAgtmYMtK1MLGimCCPCPJfV0HPcjc7BEgFlVVxxfuNXUoUv15oRAL
2jhtD6KUwGzkQ2I7G2aE+9NqWfgGZ5a0V6w8quLSP5j2+uy3/fwjRvXfbh1/8ZCwZ2z/wx/O6e2n
30gmnUvc01wfJSBDShxoXpKPY+G3itvkF1fE+Mk3+r5TeezCLGvA3r1/eSY7SyzCtKb62JOhjpR+
aCLkj6eYnco3uD4rKIQAQSOaEpNlKs+pAJMSbCIF4NQQQ9TUfstwde7ouK6Md7ahfL14X4fCuGF8
c4fPB4abT7Wv6kZEoh1e0do/qHK5rtxtM+Y2S0TxJZZblUrmer7qt91UR7lqzJBydUf+jrcfuaTv
x0v6piJCgWPiLilONHd4RStn9JLTGJTrmF6pzVyzHYLwIjUR2VHNqZ7kUzZykPSKhFjujqOevcqn
fkyAblo+YPIZEoRxgQF9EoJqzaCfh652QUIyRVrFn8TzdkO207w3LAILt8doUPa5ceWTQyMnKG0E
0J7TIvruqJYISr9VjLAjBnXDrtfsly7HxUTyZHfj2+q1H8dIAqakEZrdkouCHF9RioPfe8GrAiLc
AmbU2EeyA07aDHem6rYRBQ/wOJYnDsWHKmZnIX6PG5Onw5HjLayKz+kg61Nh2Az650iY/RJuByNU
LNlBdszsPSp7Is9fzD771X7s/MXjTa1jI4xixkPS1rZe/qHyKBeRd6ZlV8fBXV7rYX4A9XKmvuDH
s3mst/rr/ajdjL6xH30qvfdnvk7H/SIHicGPl3WViIqxznd+4Ufe3As3KscEYrXp1TtfTcuxNAZS
qLKCpLMEwExXl8kr9j//FrhrGq0J+yIjQ5wEm7FydcXZ1Fhj8nF5ngXllt6LNkRuMoUqGcmL9Kis
Ew6GrbpORcMFIfCBFun0NMKix24Ii9TjSIon4HaepgfLhrfelGTMADARUSfXa+x/eJHITK8MDfpb
s7zi3Wn3fTs+uJwOjkXm4GTi/FSO05PAUrxV86P7+/763w7bLzpseDMNaol/P7F8bKZ/E1Hy20t/
77F5cDkMnb6bg9n4vV32OyFO/IOZIQXFP6WevytAyW6Gv2jjIASQjnKRu/53FSjtN/Y6m0cCNaiJ
bfo/6bPZ/rb0c48ybL369n//x94ioHVbZwIKzoDz/s8nmSkz4VnlWXNUiBLlzk8JUmTTzvxDik9v
79Qs5MB5cu/eJ7wX9E1WZ2fpsAjOZep5US8mGPJxJj6iDVsuRM3Wj/PgxJ99y1CXdhUIE1wA58e2
33T9Pr/RNTY/Ns+iRlstFUOqCAEq+WXEd/nihjo/PRdGw3mxxNV+mtauRDPtZ9Bv+mWhyitonato
RTL6NlSbE8n1F2tfaIN1h79QXYo0tkKtoR+w0ztNnJg6gLtCbVvnkSZSk2RLNRDzg4f4Fmdc3LKc
EegwYdI7SQxfV6yaer1TZTeTFsWHiroqHr/zLliZequG3BZPWM4Q6nXE6rloGX7kTwDFcsjRpH4u
iI6T9GEAf7g7sSJLz7jgRxuT3sWpbZy9xprF31bHZgUuwGJ/bFfoyGHMJ/toITv7WEu9ePALHceB
ytI7OREg3QJ9uxuHfl6uVacSG4kNXZYgTl0PfHxVGjGToq6hvElb714VfC7MtvyQuRHHVcBULlYc
VJV7T95v+9lIPO8CRQG0Emu5bkSxT+4Ec0fZ7F2vIgcXhSEutvauMDr/YsO7QV1r+fZx4Pfbz9gM
b0onQyuSphveGeGJSucKeKVdN4+w1b17jXMEp5SUnQgx+7Ey2JPYY4gzgOh3he9WnLQSS7ya3Oau
6DtQmqtFDKrj5gZjEylxdRSTxd5s2sNx1aqR72yIPbGv3VfJ/vWpB330sdWJAQx9Wl/ORjsavhla
5e2IGIJX4+Hav1cMCYOFXfmRPSq5V2KFyeAr9J2hPYvPNPAGsJqMSQB4p5r84gFqD7Ge45xqhZvs
p0VnpqbyOjtiVR/Xq2laOExl8aThDNRw1UuYbgQWQIqGDS78fLxK7cLGnCvb6QHom408TCj/0nqa
IQKDztCH2lis2/QHp5nZMPIr7wfB2XnHOSfqne2s/UZ6fsc+L+8I6A7SFpy/DQydthskujA2fB/O
GdwrO8/1vH2ChQseXEwnazyNTgtuuuywrX802wHoNDJzG53xRqd240TDt97TIiviW9xO6JDmcfiY
grUGh5DclFQU/ivRWRv32vxBwcaX7daRu9GxbQHbLlsBaOsbOzveKNr6xtMehV5edWsicRCaWaT5
aXMLurDbDexhWMrQDJfbOQ2wHZa6gnvo2XHixDnyeGtPpBLHKJZ65NATuNMWOCLc72wjgDsbC5wa
bQALXvMZiGrL8N3NkzlFy6jUtebp+VUz0VNd/PqhWSFvoMCEMmkMKPsadZIY53auykpaywyfMWQc
6MZp3+yVlaaM+7CLSer2jPywZKYR0Fl3z0h8Hwm1SSI3kRt7z342+h7k2IQwYoM53ElPfzCEMBkJ
cBTWBuqGxOq20Bf0ix5I3T0A6XDI7fpar9vhe764Z301409dX5BdK7vysXYobvO5GdBUW5AFy2G+
kHZKouWG0pFZuhwsZz1nnbccSksfwzQdyv1ioD1WGq8y6AeEWd83LaD49RPmNVqlpXu3tv0tidVx
2CIzCwtikQ5djA4ldzT9FrWgvHMGlNWMj7+CFusODPG9XRYv8R4cb45k0R5CEvy649pQzJTzrJ1y
Mp2ulxKr1+Qmnze6W5QYnHwKlzgA058aCpOm/yjzTh51ABEf6PeM3BhSOyS9ept6B58wmQO7sX93
YpvxZ1HYWhW8B+yByavyQOOUcTXh4yuOorLs65rYpb3vIzAPWhTth3bC9e/F9BuUprn3U5v6hwwr
OgklGPZH20LCNjure16Grt6inbe0W6/LRkRqXfzsdzaPrF3FO/be9EwiVve1bjCuB6vKipcWmj58
Nw7TcWZ6eygQ/qFZ5/ZTK2P9I/JCbTfOZHQ1sl7P6PPxR3f4yypRefeCv7gdHKXdcZR+dvG566Hh
E2ORDODyeuyPKkAeWRgnW+XJjV9UHsmztd2R25FNbliYVI2QEtCbWxLFqT0ShTFj4zgLRLMBQ2WF
VgG5xMFFd3BwWxe7Vp9ASWyRVHa4MZ7HVh+QzQ91F2UTGmJd9A8OEav3NPv1s8iLOvLGjQ5QchtY
cq8rcwjVNrQxCR4I5sHSmNe7+XfBFO37VPX04YhcIWdmjKXNPuiQkkSbRIT50tnRNnz+0KTT/JAi
7/6mvCnZERrr3XSx+Vnzp7cMWNqLY4IyhZOnh4Nlf8DVrZHtMBShKYoZaTb8hHXp4g9Jbx1osH4m
wf3VMzv7sDYWoIgYKwjKkpdlXvxoLBszct3+S1eVRTALHWe4gr5qmO33JHZncCNaE5lw9Y+zyUgu
NNeFEGwnNi4lPP5dMcjivjacM4bG+oYW37SrRhMVqInaaAxl2st2NxjVek6WMcbBPnyb8vSJMQSl
FPUF3RiD4cVMQgGwn4jpIppff1tcCxvAQio6Lxw51ZG4rYldWsfZF7MonjTTYX4mO/1zarrQnjPP
/d4b/cM0G28xpw+vzwhp0NxPGNV1pKf4ElWhuyd/IRm11SdsHKL7hFqr3a/+9P/YO5MlS7Fr2/6K
7PYJ29TQuB3glF7X4dHBPCpq2Gxqvv4NPJRSRKaUurLXzZ5MmZ6ngsXaa8055nnCbUztlHKHPxeZ
RDKax3xeKuBE8mQvyDRzR3/KpqW4LLnmEYM6+l5XHaOGvIfoKvIDqeDy3PTzg7Wm3V5fId2Uox0O
ab5+7ek/w94cmgfG9mOYIfUsgrgyF+Yp9YiQHJcnCcPVfh4agpU170ucGB9JVYlfRWubNyjCSAjw
bBTOPdeV/aUyKh152MCiLc3khSRA+WJojW9uNYX0BV+ZerYpDplSkv7WTUdPxnnQWYQzZy1Sm9Fz
0gMdi3uva0sSQVskn5vu8cao3fhWxc1Z8aM3pTpk6NbTpSOF2pVcomzw0BHNBlbvXL82Zf40F9Jh
q5oOBzmRLIs7pianNx0acna1wB3JLsGCElg80i+1tnMiQrqf+zw7bM1mq9c3UCqT0Jp8TnnNd9RG
RxZoeHM0cRNP3Q0YpaBM+y5UnRvksvrEXrQG2zs/Tt1wK/UeI0F9RbcGbclZmbT18Rwu8F/oAYeN
IsVtjqkoBRmLjoZVFeCkS7C73qVTtXWYIqwyFtcGyEksyq2h6uLHGOevg99/OvhxfGMI8e8Pfo/f
5rfuZ02F+eMvfvP8mR9sscVH6jDikJdyQPun58/54JgGcckes13P20Ssv534nA8WEgzDJdWB5RU7
pX+c+Az7A3EPTNWIsqR320Qa/4WyQgck/uuRj5mcbSH2wO6FNMzktX4dqXC/aGPbNOI0Ieh8GTVy
0bty+eLNRnm9Ar3fpZpO2WK4fe9O3hVxAwB6x7x9kI32QGRIdx7QSQat565XVjNopyU2nfgwNnl6
C9xFextcF5Wp04j2aHkxG2j430AmatdezDvLygqjwqxT6u5p1ZVnXLMSF81TR4bQwEO/WBvzIIte
yiucUOD2QoHmaZ6xVI99ZeEHLnKLoJZEUOTlpFT7VHqEXDHUJBdNP6f+7EBqwozX79xUWN0+xWks
zz1co5J6WBekzwUzwTRkuzE21M9us2DuWZIO8e3KPhUBqRXP3oHB1GKfBmzrgiLL8D9/jKEQIZ3S
3WJso5S8hjdyer2vm0uaXE+Dg1G7U2kjRtQQZMyIB05WueRQAf7/UDB9vPBAZ3Xh4PjpRZzrPNEm
hFLdHg5LPu7Whi0bJKz8WCVsueY666sAdmJ/zLXZ200AAV+X0UaoZybpMeuyhwSoMj/WkF+1FLBj
bkzPeYMBL8dsGeiVnxyLKQFF2BIH/pLNGUfPBYWu681XjaUuUnxwL11S1SHOp1uTzHQEpKPP6Thx
vvRzPAVqmF5JN+J4AOG4mM0TrIjneeyhH/h6fvY86zMYAtS7cTE8rN7QBWQdVgfOR8+sZZqA+jsd
OjfFTWnUB/yo9+OaPTulgXE66y/WrmEAXiTXa9q6YTX0r03VQb1o6mMBsQXblBmhiQTCuWABk1Lo
e0g5t2lSNWAkimdJFlc0UPV3RTV+w5PgXMGyjG8nH8Mh8j0t8Idtzg7Ao6C6HqzRollexxsjRzs7
jrgRIcygAZog8cLLUVdePxk7lxXzCTtptq/n1Q4GLUnDddNN414aDxXq0s9e2uIsYySxk62t3UN4
sHBuJt8gZDc3ttY/8OyeHxCYlgchq4xHr8yOALWIUc2EE0CpJiultod9TyT0ibqQ7pUy/H0CSCe0
U80/jM4ETYCcJw6yTYRZ0QkYNWd1yEjgc4ODJBztutqRooJEU1Rd1DRmRVpxT+QSCJjAFmO5wylF
uKcxP+o4xwMAQs+kep7WtSYEtmMGbffai73EIjCLOT+nLeomDRHMdxM71qdhdXl2MqIvQJYAfmod
C16FKC6rsRguHKfnjh+U10amtWrocxxWviM+fjtooBHC3M5Hnm0L4omjUYjhngnK5D6UUHRuHWFU
NdoERC0S9cCehtfbxS4I+VAvh/yxc6oez5a+JgfM/Qbj9kShoTR7Xo0LCy8h0/0vA0QcaAHjeIvM
QEemyGWR+CO6XW+el6+tpKjuEtdazkOf1azrp2XC6MWlNYdAv8QctrzbDao/9d91EkGBWU0xc695
GNLvSw5wjQmC33IYE62crll3dK+dzdViBKmVEpowVuIirf0KyRbC6LTVjIMw0F+0BRPfJXcOMB2o
EjPLhUZwZrA5GyATXiFuydbcYfcrD/RL5ER668eZNKJnN5PzdZlrb9xSL8aaiaAG+7SrWk7yWmtd
58IoIlgF+UWtZV/jzlNRZsjsGSgljjOCC7IrZvQjflQA6xGrLnYQVfyEc7DA+UIq96W0yuas+5i9
XXO8HJmh3aPE0x4Kq3PfjMrOoqTw23CtfJACQ5JyG2PyNHZxUxOSWC7iykFFv+vjnlNf3/cIltMG
CUtGCIEmloPa7lrW+Q45b2QDxiAw0VSV6cEtx1u81Rmhmt1x0lEOB/FmxWm9FcBb7NR3wKtf64El
hTVW/hdldHfubGHp6QqyCUyv/+gsm+FHCG1nmOMJ1S+sMkZCJkJt2bOgtqxdrvXaxQKcf+9tFqNa
QNaSzQyxPPE2p5JOPfCW6wz3182qifEKMhH2hWVw2c/gNZq7nFsLpsgOw1FyQLI1B2KCVeHnOYRC
XR0WLWHHavZX/kDVYi+7IDTjKCSIczuhJLYDZ8IkkejT/eCtgMg8RoLN5s/is/notIClLC2BkGKM
OVnPYFgcv/qybF4vAQA/HDb/l+wK4uXeTWEIQrpHfPV+RLrDErVW6Udd3558DQyj0uT3uXWfqsxt
disygL3oJCm+iw9lyEJqlNZzuh/Qa52hdn3lHHxFuzlgCi7JUZi2U6fh1jcspQUOUH7YWiz5ftp8
bitj6KNm431rJdkTeOqhFCdkzaHKXoIBpCP75oJ61zqf1s1DV29uurToPxmw8kCEQIrTlxqKhwmf
XS65fsk10B2wL6ThVBTfQaz7+1munxLJf7V4t+0hUI/hwpCzRewFpb/wk8+VJJ9OlL26jQsjDtPN
+TdZ3sjD3cBhKxL47vZ3TpzfrD4r96VNwzDO1kulBsCLRdc+lx7/qVVZhGdz9P6uBostX4fw0qKI
4qHBhkh2dn7nA3c5iXeDYoHgccK3OFSxiCimDVU7G188YHih1ZsPWeZgXE8YPuUzqsrBycrPxmaK
rDZ75GBVzh6+2BJiXqv3bNSqS3az065fVisczeVzl8YLO1DHDSaf9zARN7kTHJqfO2GstwU8Hr7Q
1UeGkbrDXPOFSd7+2Bf5K7d90TPUqb3H1rX5W1MsD0SLnBzivUM2VwnOinK6tfs4f3Vz5wEI+RRi
Er62jKY7moOXgKRLc4mSCMJKwGzXemJKOUFW5Gyx4MGx1tgxQFe6Cb/0SEjsuplfM2dkAJ40BsO3
uWbExu+8+UabG3B6/VGss3t0Z9v7NBWdeCW54Esu4/5mFaaW78YxHY+57M0bu3JGhuD5XFNZZT9i
+oNYaow+82zb5ooQ1X3r+fY9QqpOhFRNjRbDkEZoW135vVOmB+GyyxN+U/RZW9ihcg5S6ja3TM0I
/sghdx1CzMZOhG7+AeEnZM5eXHpMBz92ji8+10l7LidCBFE0pUnYJubX0ulsxnCZ8QWfuAZmC7tZ
ERBhNZ/ktJmysyLNh2i2l/mL2Ozb8t3IvVm6Y4rn1Zhq5YHgy1ugFxcxR0Q3GnkczEe2eDmXszO6
X+PErcLU6Nwbv7ezF1sq60ofMjuCdFDubBxFyAvkyjCnZabc9GZzr0xLAfLjq7ieC8Nj1ho38Ad6
EDbRCvoNzt3cYYnfzPGJrvJ9vJnm4X8bO8n7QjXiaIecwILqgBQge6GaFS884oaP5TSLhyLv46Mg
8PAk7ImON26dc1uPeLoyhEUFOYpT+ZwYUJ8uRm0hOmRN1RkFCjdEKog1kFnpn40NHZBWs14Es1XL
CC6F2K0CzkCPE+VFeOvw1WarfvS6xr9o8ry/sZJUPTWmrQruvwYqrdk6UVFtvEm6K6QQqq+anOND
N0EcoMKGnJMGP1p9aSKgKOUy7rKc++HC9yzId94GZJhib3U+JuQ8rxFIUp6s3mD53IgKpAPZZEz+
rcJyrqEppa+jOxEKShDpQ7nWix5Bv9CuynrOXuPKrvckcFabUWkumfjXIiKoJfECi0x3L+g2LoWI
5/hu5F89zhXlFcn6A3E/NU1YO3yuN8KFlrpoX/s1uVDvDIx3HEZfjdUji2rUNMI1DtPGzcg3gsZS
9fD9krYMpbaWrGCUtPfTRt5gGaag/6wscnIW1bsx14fLql4HXM55DbNsTm4NacbLvefmqrmZE1LT
Iz+ZResU+NIcg2ahYkS6bHkRg8Ei4CvtZsagjuy1drIeiB/F30YZWxrPVd0x99PKJ2OeiJiLcrZg
UHY5QZ0tGsDIIgg6kOgPZ1onxzz2qWO/kPqNRnWdEtK3VcG9+BlrQRwJAFjJZTaOWcsOBkoRur9k
wsQ1jIj+iNel+vSquQTTIo9D5+v3c0s4cEX4y2G1cReO/aKdma3Kk+KajKDzZZcyt7Mwhtf0vcKe
80XU28BcZYyrQQjKx67w4+wVGwMOPMufmDI6m2RuXZlU4lz7RspycnQGfIuBzsYnbDPlPq/5JHaZ
Q3Xe+V1Z7DujW98EjfXFBMUuKDkfN64UB/IChvNqtP2dlJn8mM5WdT9Nun1eZTaFBp64yE51oob0
tALJVqBeaQT5UqLdYlcK3F8Kh9i1ZbVVZPIenzq6yB2bCx8+r57vEp51NOeAKWZD9buhdE/Meseo
4eB+3yeZv1fwxN9s/EZHEp5lELM6C0pS7PEjNukhS8wxUg0cfzOrHH7eLp0+lz5MF+ARNyZs5K+4
UG8A9cGa64FdScNYjq1etrRSQ3KJ3tmbAx09Lcskp91L0Ni7lpUEuuS1FMDNMyTkcUV4esljPJ61
4lNHTx9sIdFHLYtNTO08SerJqbEulUzBNKEtmNA3Il1sodT3Xe2mN9flXk7pcWBVeTWTK8nyrjYV
HbhWAg5M029SOtZVHGcZhbZNWGcR3FR0FP5B5mw20jJcFXhEhbqdh8603KW98K/HOSFqhVHnsXAy
e8eWioLZNc05E/qt5xHg0nXd3ITDhsdw2QrXzYJqQ7KxvC6wYBHkR7ytXsbgm0vffIUn4wbm1IEk
rLK0etVk9wrkpEBx7R0sIGQiaOT4VQDBPXrYPU5LRcaQzsEzw2TeD6iUkg2Tw24odxOyxdbyzfbN
dDfya5EsPX+UHoeIxIuWtSVQqfzY5eN2vQ2i2Q19TW4TLL+dg+04QKAan7EZ2G8FRBtww7CQ6Zl1
co9riLI7BehjwInWXsKiqLlaOvegi8INDWVllwDLilvmD0JEgzUP3m6UYrzuevptMLBG1G7jn9nr
5MlvAZuS+7Me2f2Lb1PNES3v8/FYWf0QTVprwDZwmQhI9aVP5/7sVjDEBbTpM9uUKE0XeWLp1fIA
BiXHcnS8W4s0IUy9/cx5jVZsqVELWWtenepBjkWYIBp+YblAONg4XZmoBZ5ppR4zrW1DV/XuReog
TWjnlcaxSYlVW7cx+6CpqB6HT77e4pOBT57mxnOtUfLyEdeedCB4T7bpvWD3qwKCzllwC29EoRrb
j2tT2Gy5C+MCwP8lTLXXXrrdcenSB+Vgl6aS7qeF7qhOZP2QNsarmeols/Xa+tpBHIlEghwaAPrz
TArgdykrbd0ntYc5j6kHzfcsB7Y1TnXvLT1OvybJ9aiXXvxpFAMbj3kccRr4y3TfwmxhZebFbHMY
QEx7u0OASfPPuNwqZwARg+nf1xQs9ISQmh0+Xoyn2FNpr3EnVDtHFOrMGDyY1iyZOerEET+VdK8K
NGI3o2MxJNALbYsAKzI9IA+9JCbbQ/i0G0Qqr3GJeSf+B/8IcN93IzHurbyheHhZeiaGrzgvNg9X
UtW+xIUc2kOhFSTPwv+FlwNo1y7n85q55KUL/VnxSApLHWTTYGyzQFkz0vY3uJ7usOixya2PN2s1
ekeLIHWDkuDMapyOGGeP7th+Srz1jD5ahGQAs9lJtKvYZ/e6lna7A4ByljqoMjJG3Z1bOOVZ2oz/
oFJ0YU2rD+UD2WxstZcqGe8gXX4VVcYVHy82S//6rrUgTTCYcU+1Bb7H1fr0wNmFAeJaaTeQOF8w
MXcXUD9lNCkHcXNp1odUyGSXNZV+nMltjZQ9dKcasR+Ti74h0ZYgbQS5d4MmGMPFoDrSZvlUJOyc
jX4x926hcKr15mcyUvSHybMLdO3s3RHCN9M3u3PHB2ofWA3HJvhMtMNZtQyjMJuHeqxZV6DoNeYs
WWbslCiKo+/UV1Be8TivpoUzJJt8dtoIxlk3iLQ4E/LGynFtyG1f5FsHUvh1U6JXWybU+gXeCPsG
fSm0twaX+I0rSu2Y88BT0Kbc+egVubqEDGCE2DtyAlyyhNUKMAEToPln+ixurURWbxmblZtmMmMs
pOnwRcuc70gPFhn4qdadW8bQd+tsxdDg3akOZSamJ2+2h1vDSK31etOVy2Byq+bAFLQCL9SbcgMb
OXu9yYg7d4psjiSaIxUiMZBgoJDPWSLWrnVUvWNo8zA4ZvH4uCT2Ex2C/dDGCTbglrQD7gOEJKpj
S+d7z9OGfyfBxHhIBMulLjVvPL2L36oZUSf57l4IegKZQskhXbuYDJqay5I1fdD2Y3pBD9HP+4To
cOx2mTOcrZr6Ezi9kPkhiRHUMiTCjD0xC6OnqRw9qDnc0N5NjSQz3WnUs5JWe9G2ngckCegk2WSC
Gd8iczxN1IVXUJO+ec0uSjzi0dedyGuH9WVADh5wG8cMjRhQp2yJl+7KHORw6XL1kBYkJ/A3bZ0B
oZFSRTywsO6qIaFjWlA/62Sk9Dzmt06IKvNK6rj7yVKpx6095P1ReiAhWm1uaVo9C15MopUj1gpz
frAH2TN8EmzKAo5hHr8ESTvlu/ACFDppiwnk4IiZ2nK/gK4sCD2vst3abqQht+PgPRs8omlBKxmN
pvw+0V7vWBHcLRptPdRdcZbIpSJbDtMhyeL2bk5G4yXP6cAjVHUV53VbvwUpCjsAOZZ339mK5ym1
rLktAcG9aFY2nE0AF0NQscC/UovWvxRyo6ZX03IwJLpoDq+deddh57n3tZjji9Jj/0LTUpIKyqw4
9503PhjGJtEliYS7tKkpq8RBeABuvC5FqGJ3+JzdCW9gNExMBQNToT6+ZsK/USV8ZZaYf4zF3vfO
ZPNLVzkmbpXk0Vx0t2vSkaLnLNIAcdHMj2J1k3NuUSrrMl2+l9ipX2O9o1FbnR7BJwMmlOYI3sDK
Z+3L4NjNftJ46iaNxcOMSyrisJPtRNLlB6mhOwkYjV6oeHZP4yT6neyc4lLqdd3R2eviskFw/URI
ZU8O3wz7FYWTFTrKiiknvXYni1ZeI/T3YJ/rya4bV3nA/WiFpiy4SjSFDNjDl/KR6a3GQ2ySj4L+
7lIBH94PPd0/40yXKY2W3iPpGEPPTzC4s8sIE9lVV0Pvf9FGnaODXgF2S+0+0pZVv8LgYIfEVuLP
bEHdk09xi4t0Pk2LPZ4dzUWQD3YPHCCnjoGOMWTerM4dOZ1XsJmKS8/xP9ferO/GGLNV7i1vyVJh
qt8iMmIvZ6yoxxWzMrU8gySM9y6ElJ0kjWKncaEf0lF24agW41R0DTObpqgXI/C9NUKopUf4g1w4
1MjLNbGq1wzjR8hRYT1C+8Aj4eqscT23YQ6s+2UZ1bYxlvczdFz2zDxscnsTkhD/XlxqhJtMNusb
Zqw6nUaT7nXkOVscxLVdrPz/Ir7rzHm5mcjLDoyxePY746OZUKxtrd5lyNkjJiVvfq3gCMKMjqYp
TaJOK0VUY4DZG3qBCcyqDiAM7lePLMbGsm3kxWAbk2S9AQFnBmXevsiuzW+dBGGYZhxprPrDSODp
J21mDWJAhjIFaalipUOeka0fJBmMAVKOtwqu+900tHeo7colEI3Hox2Gs2IFr914hBKG6B/SUwuM
gAwc7aulucPVO1FDUf+xQK4Iyy2soP3Erj2p5stRyhmzcPtXHuG3/1MeoYV25s/W1k/9W/rL1vrH
H/x9aw0N9oOwBaZ78Zus+B9ba936IBxsjpBErA2wxGr6JxYAeFvd2/gAvwmU3Q9YuIWJfnlj1P6X
IIB3v9NP+mThoVo0Belu75tqQAW/LqvJmAHhuRD06rNWXBlkTHJZ9sTS+s9VZREHMYOVZAabyAvW
Mig/lwXFTIYg/p17rTacNwIN3BvDQPhJpsPmXxb7lirbCTMA3kwIKdbUSQycdarKgep9r7nLXHN0
8UcYCU90Sn7FZKKC2+MkE/GqgShj7cav2FGcG5UzaQwNmHred1O6xL8fJ1Tf83hK3AF6xikG85Zj
tPba8QHqtrAetLpxmcxZqWHtknxSOMxZONKREB0QCl6Wx7xkR5hURrIZEtYFw0Blkc0xldl1XFUp
YzwKWTjVTvxYVwbQFoguRz4ULmnABp8nfFCPHjh5OI1Vmt/NDcyXmSkljPJknzbx8BZn8ltr6Iw3
M1pT3As5EtpmRC+IbWRFDnPOUULZLo+lgu0PnnExthcGPXKthzmF9zpNilE7zRPhIVFRaMnyoC36
sDIqT4p8W7RI23APBlwm4gNi0fTtURdJrGdlULE/L+Z70HOZupLwh2p+hApDZjWe3q/yv3Qs/0nH
AokM5ce/17E8f1NVU/e/1IQff/Obc0H/YLkmtl+q/ntKPQS3v1sXXBOwtQVUzbH0H7aGf9YE+wMa
fpwzxpafZ8E8/UdpsIwP4NswL/Pw8bDXUkn+CyXL79yY1CMbT5vLO+RFNtHMr5XB02GHZY0HeQGE
fFClqRdgszGDn76T2x+V5m+cm2+brO67//2fzV/0U/0Bc6Lj03UofDjn+Ca2f/6T/ygeyJE2myQ+
DjnJFMTl+Ey0gCV9qnuyiirHJcKaMHUVNWsvf5DX/61tb/u9/vDiUGqxNvK1uXzZv7546pTlbBae
f0wsn3wEhrITg358FZWNO4COs3lLKE3Qy2oWrt26ZN9mrQcT7CjHjMjNgxVMFMWh55wfmq3Wnoei
SdGk5tuhp4wRuiwKlSM9wtXQufF95ZRT9Odf4L/8EC4qI33zcHEh/e4bFMqSMLBXtp4rVWS2SDSv
tAr1vzstT60pwDDrBdEVWgVJAWoemWI+2BG7gVwd9iRP4pggk6lhbMtkaEWAR2AHqOmCuGT8Xux4
J/2xygYMX8COEBBVyGL//DP8wYTGRcCk0wdO5uGp+r0rvLPMYVjcyT+ym5kiJdaS0Y1aEN/m3//8
lf7g1NxeyRMmci+bdNjf28IZDXTbptM/jmYicPq3/HiO155Vb7Z3wsY+8eev97ub6P3y9oXrWehL
tg31dgX+dHkbekfQCtvC45hk6o6K0gXrQO7Nn7/Kv/j+LBhlJv2Aiafp91GtvqJclJPmYQidsgPy
pu/S9LNj0XmPf/5Cm4Lu93eMbeiCwrTVhT8UhTxBeDdxDR7xnZen1e2MXepzzSwLP9xSAfViKO+Q
1tL0xT1KKo9oHIcVMA6Z+3QAUlDZdnunFgeNuTMir5T6RjUewV0fk1LG56YkYjvj2nwaE2DwIeYe
C1hIPmFUsBJeZJaWsdM9QKWd4XQvk7Nmxz//kOa7qf2XooRCDde17Rqk1vm+TUf286+2BbeDpVHz
cYJ1ywy4QWqSQDFmdl3sm6JjikSoylwqLbILwMhcvPmxrPJhPyKS2DOzVdeyyBC79DV2Q6cWLzo8
yGsbbesnd6qqF/b5O6VPxoMOF6UM1FSytOA09miIwt+nBN9HzEXmJ7L7DMYA2XIAq6/nY/KJclYc
nd62b5LBwGuakWXF0yWlOYk5ACdOdgR6t4SNnVU7GiD90JmN96gIBDvlGoPEWm9TaDRJ/CXFTxdW
XYEZXaLYkqU+EeS4uhZZpYSSjjFYYDkanGUtSIvk3LGW73W48QWU/+ceVGOJkTNg0qfd2DDrvy7L
stl80p6lTG8e7NjiKJ87qQE0WzoRR07rzk5N8SiHrnpxk7T4LvW0QXoo/IX1tELGHUzN1jfW6fzR
9eoicitDHW3fL0/5ks+Xa+s7N06JSbf3stoPzCqbbpjhYy3IS4JO2m4H3zAn6rD4prFGvEIIqYG9
zZKd5qozDSjv2tFbSO/+hrSpr5tYxoEx18xyEsW4WHNrBGX55fZ9InXOZWgCWAA6ArRbr8xXko+m
APwMzEqCoi7h+C1PWln0HFQrsV6TlgxaexlTYyd4vjD7mswD7B7vNMDNe1Mw3m9zvid0LHSiEK06
87Gw9sQycEWMyL+H1jTfGny/+yI1tMhkC1gF21HvicnUwDEa/u8Yz8i25yY5TsuwT1PzzoirYUdt
G08I9xfCHOfeC1RqfCWPh1guR5d3iyqvsthO4USNBZkFJVhLNlsBjMIhVIJZkQGLUCQWaxl/Th4Q
213hF/qUYpQ6pn0v7mN9XXa5cl5Y56BjqmvGt10earnjP/d27O1NpRCgzMNEZkPhB824zuF7xOSQ
t1rQj+g8XcYYlCj4jXr1Dk5uNkNR4h/Yt9Thonkx+5904c3M8R7KqhVimWwa+JTtyMWFvi3iMVTs
s8RzMJxPGfLExDEOquu0C3K3mstea0SokBC85YxZ7oascz3UR7hBISrk8mZlWUiZ6vT2Yll064R6
pzzqZiaObsPt4mhLA24eCsNaDDsDaj/qkBQYUJ/G4Szy+osareRjHuvDV8ftlo/mqKYzOeLjqRj9
HmWntC6V0OSh7bEEYVwYTwNC1BttYYU3lAtqiQAxQKefsIG6axvprVPtKpFgztHW+ckaRb03t+O+
KMBZoyWz8IAgssR/RqKX09aXGaswBocMHm3YT5d5PRSYt5y5fd8kRE4zLAfNwbXYdqLYx/m4fB97
NTXXYsHEErOUCtdxQa7YIHWTULyjLOHJQSwZYWNikDtWRMaOT6zOLlGtuwnXWWSkYrnA3NK9oIGy
bgxu1OslY5IeFXGPYFmgrvqm52rC4iiY4+S5+pKyNt+Ti+Y+p4zyLmvb1R81QX/BNjUFfjvRnYy0
fDAOBYc/stqjmJyoNhh0QTMjnOK+xOX1Mc/NIirEOkWYW8mwtCUOrUI3T5PVkrsEqf6ZzCP8cIwS
v65aKo5lblF7FB+ylbRfTtnE5xUl9JHAUHltpmt8djsc9stkYgx1TPYFOSzIna9GPjlhJTdIPqfI
HkxjhyMRwK5tJTerK1mgsQvnbwy/7F4S9gnhoMihmorBF4dx7PlImqMnGPTcFawu+6Gd6af2jU5h
YAGNdUr2xooexClD3x3iM72KDc3U8dF2luo8Olyvusnokh54fM5GRV1vjPYM2XIkrcK2DFaOVXsg
tMO+YLOv3S+8QBoBV6W9wEDJ215S+9MEoY10Vyft74VLGlaMuvVeCSx+yk31j4idLyA+5AcWQs2h
yw0GgvSL5oU9i0PfUhR0NZjXINBZRiDGJXHKcMKxzNN9Y8bprqmHR1YnZH30fQZwb7J3KLJxidRg
gdlFjgclxyU98PWTrqQsr00vVVe1kFYX1mxI+YgX6CslImViibr0kYRIKuvSoZH2DCu9RtQ5V+tf
B9b/2wTLgRX2UycUvfVvf/vxl9dv1bf//Z+Xpakwif1yYP3xN/8YYjGpsk3DdQQ9OoMputnf4pZ0
nX+05ULyMPxxKP1thrWdV4VhAil7x4CbtJR/H2VZYmOEMyEXHsb4bZb1/3Fe5RRnbz0wYzSElEy1
tib5p1abNCAdI087XQ/V16QrmZx+/unb+BdH1a3r+6kr/MML/G5UpmazrOTMC3g5gkEeyoP/lo3X
mY8q6+ufv9Q7VeeX1+IoZANUp8n2bZifv8MuAX/VS7u09KvcRg6cS/DUhontl/m5UbT2py6fE+8L
cyavJztaGp22Ij60yUA9Mzpsk+orkz3PTWgSSRjx3UOski3wrB6+ZZ5AR3Q5KLC51oVw5HoqOz+P
FfMsCrxjaU38uLT9Pjcy+9yxHbjNwYah7s3jtu5DAwwk2lzFLWyMDsxJOOumz5KprNq0eGh9DH4E
fFs1qewRb4KHFJofDj7Yoc9Kl9nTMpfDRRm3GDF5CpXTvhozcpwuXNKvIpvp/7Wn4+3+xHMcRb6W
IO73ekORFrEN8Rh9y/Ui79mAPky4E6x6Z45J7JNvTa3FU4EKWmXd4f0X+WvM9Z/GXNzp3LH/fsz1
8q3r//acqQQwxS9RbeaPv/xt2OUym4LRAfTyHauxlYHfOB3GB4cIKs9ydF//O/H2t+IhMHRRPlwP
uislZKs4/5yDM+lytqMooPAthOC/KR6O94cztOkwaLds10URxrv83d2dLNZU0vGmwC7d4aLxakKy
gF91F+aCRLG0ejouH4nxvekiCKmSMsAVzz5b6NOxSBXi2xiO1V71vnqA7Y7sxCz958zrSwTurPXM
bPCbi2a22/2A9aIAppbaJxCxrtoP+RCvIWneE/snzy7twCps3DM+XZctq5mIYuLXvQJnlFpQxieV
lzzh3/TxEdsqDn0n/+hP07PeldCdrLhbntZ+XDHdlMs+GzUR9VY+3CVTo5/7pgaqMWP+xF+wraJX
LW7v7aXNLvkTGABYwsYDVrS7LJZ5F6VzPh2V2QKxnpYaSbApXlb1/9g7s+W4dXNtXxFTnECQh39P
ao2WZMnTCUu2bM4kSHC++v3A8qpttRP5z/muSrJKkVaTDYIfvuEduvEyBxH9QPHjHZZOp7dupNHT
jCC4baISlMjerYJslzl5ecDXAd20dFqq90kK+Nj1ZsTkNb8Gh+Fc4iL6CC0cOH/Yj9ehv9ByKvut
1drNLkGKIcF4yO/fFyqXt6DWvbsYHSNwkUxYnUOzDAapGlrrLhrwGcAgwN+7jAEYCLclYEmW0NO9
v/WbCA8TS8pNPHuM/Qt1dNDbkP5CNjWk70DEjJieLojS7yTV29YXE4C8Mll9Kgq8Z2kCgjsKg7WH
odsfo6nuH31NlrtR6HjvrZEIhUolDKFO14LnIYarNXSPfW5/RldBwLqFfUCq/CGuF/simrpHnN18
lDvs+ksHDPTCSZXcVEuY0lVARdfpxa7Mk+Re+1jU7Qin5XWYV0ic1ilM5qisUrlRVRMQ5HUAnN2K
DRp2/Bx3sXu3ELP3Ignmq2VV33sX9WOKoDXYx22Gs+WU64sZ988uD7wtipgzUiNQnUsniHdDbcV3
jtd/wgUAzGAvi3P4sHFyOfV2Od7NGEu3T8iz6y/21MI8R/jhLqiUuDT94fdFgNqaJerhSmjdBtt+
rFiySVXdNXoYX/BEHW4skA6UVvZ3v65oiExoK4Dxbc/HHIX3MvPsd4xJHL2ruiX8HCbp8LBahjk8
xuU+aOnOwJ2Bb3G0/UEAxg6autyW9TR9SXHWsHeYGmW0XaEV01rIO2ez8pT3QvYoW6NxZd+NzYpk
r53aV6rFDwVe/gLMWLm3k3A+rzr6bHcDFacX7TsJuAIwUKairU8Z2J0Bo3PP7MQNPlLxPiSx+m4D
dkOpQpZqT5Zr4/s7ojMBJVEBxAyNsnDgokPpOfd8Ap4Wnk5vdJtd0nuazmenRgqmgZ6GNWmiJ/da
RxpSVhgja0tloT5XmaXI2/tFckv6kFtDjK8HnKGuLdT1MgJGxbFjPgw2cBffS88LxuLtnbu6YXUc
YkiK23BY8svCs7EUzLSiZzPbjbjWwov30gPshy+5s29VDyJAgr1yVBB+9LtqEZt+vaxtaR0TbCrP
ihATVkgL1kHEKFNE9jIdap/UAF3p4tMs4K1XCFJchpk8+DXUShUzsALjAbmt6HJxh90naPYAaF7A
BG0bjpT3eVtR2hTM4JthUGcjwo/b0amS62lEyGc75Ov60Ja2OBd92F3P0Gs/TFDThxKFTZw4qlIr
vObwNdrPllcdcnUZLPMnJGeCXdNp93xG12Av+KvLUtjNtVN6LdWKb6Hw0Data1PiCU+eF2iDEKm6
9s4Db/JA+zgFEIEjRCoAkm8XtS5nsQXlYBuVRQFlE68/f5bTJTgamuLd+IWmFNZ345CiPi6j7uCi
MGWokDflmiw/aCgCTBqlPKQi8UuQxAqt4Fh/g8aF5opE1mGTBrWzayjAzwFWlAj/x91VVg5fOFiC
w9SX47Fe24m3FKDuCmppmujfVVn/za05bfbSl/rKr2JMFRPnfSJp03oW9LmM6m/b1WF+VkoUQOhs
HrUC1eJwwO5r2LloAVjjEZK7fW4vVLZxVKTnweTPCAWBnA16inNO7PCgFfiDAbmdy7mWGfDp8j42
7HqpE3k2qQjoO4TDHwNcEMMYgUKC8a6/RWC93NEcb8+xjK7QxUwgXtmzd9s5jVGScg2h0l+uU5Vk
NxmKANuiRJQP4fBoJ9zMuaBRHx/AR1zCAmj3cGD0s2g6qKWVmvY5FN0rHOUZpJLsnndr9BXxt+o8
EdiuRcmwH4rpK8PsYW87C1CXgeMGp7jzsNPJkYmvhzZkeDPSoaaliQJI5QJlH0ZxBx6pOnSWRqEi
vx9sbd1NaX6LqHZ4gSK5y9tY3sA1WQ8zJqscjVkiaGKgznUQK74zPryqeiPGod92VLWPfgGlaxpY
1/t2yJLgYs37ZbjG2y1p9i4nJ5ID2Qysvbe9BT0lH810ew/Ee7X3aRyp9T0oy8j6NGlIZLtMSqA0
tDuwiBuLGilNLDJL7Gtk7zgGbZ68L4pG5gh5raQyGte5m7FwOraVQCHJzdFC2thOV31fIMiJjT2s
7Tu3ca10p/Ju/ejB4vpYNfZ8ISkBEJGo9Vm7WFO/HSuJGD3YxvGC/sxE6C9r1mBM++NCB3TvVETM
EGfTpwU+Bz5EQ37BXG/wcO2QQHXXAWVXQ6dFAnovMVBHYD1MnmGnWziVTeJWL2F7mMIWpW34BvWm
qgmvReuxQAjwzIfUThL45DHs5dxg71SBokRUeUZ8H7jNzkasnTbyAMqf042uRsOI7LJTA4h66giQ
CWg7DHSdOLnsg0CtBIXkJQ3zrZZAytcCO/RFOzV42FCPA6jdhXolLSwGAC1+obhnI04IqCJ65wgr
6LdNv7bZAV0SRP/DaAW14w0QbZLWhsuaI1Q+53Z+F6Zde59HNCUh7y/ZtkG1CqJejM84qJHj6qTz
CK11Hu2NvXRSYx2/9B9LSuhdDGvjqspD44rAw/+EDrp/gEp15sEzhDS1Ym+Eh8nk8e9n8VY3kDkT
JNKQsco0oNLZqm78xViNkwFBfqlwqzj3M9/+iNyNgZHZMY6cA9zHAzTrGgB/0dsoHfX9J4L3ioqP
DjBZcL6CqoOuJDEC3/BEY1gRhQH2IusJY6Ef8gU+u3C3PTK3ausHKTrxrQ7prxUpbE+RXisxoTEE
h+dqGqQ4D9JQwd/zkDDRZTcUey3q8sxH520f8dAu4Lu3466s/eV5jsP0S0TO/egugbyM/bQOttky
yittk5rt4sRJomuU/r2tu8hPfeXpj3hOYRKTCP9QWvTi3FnY5527rB06UXnw2VM+0mIaGQQmj5I4
ULrRdUl3/ruLr8qW6aDzRDzNLrLJwsOw9XFDHvEa2GIWJuODhTwdcwhEpjYJfSzmo713jz+YtxfB
hCXeIos9Jl3RWTTTnBeg0S9XOU7IJSXTvQawjFjCNG+BsrmbplDpEwJHOFi5TeMfnAy290Y5qtu3
iLhuK8Ov9eK+RU43DQ7uaMtnKvH5SumMehlJ/vdqAuWyJZ7nMMUd6Ky1XX5KHLtMaAfmEY4IWMWg
sGxf2CpuAUyL9pJWQXDnrT0Ca7Rvz90VI1lrNawd6av9UkuH3B/7QiFiRg+yTwtCc1UfpkCJs7y0
6vPZJhdXiNo9NF3pHSy72/eqzd9lCRjPPK/Gm1xK95IgMaIVm/KySIgQGgfqa8/gYlKrVWgL5AF2
HU7VbItxaTdoFPCud35+qUAW7nGQbkmg+vJbWgRiPeIfOwFqHAK62s30HCCrEG5VGc3Xo+vO3mHq
/Obwf/X//w/uDbjUmzKd/6980sWruv/l3/inZehG/0IJhUw2lJ7tB2bg/lL20z38FwNkgHEuxf/P
+v0f2BveOB4AaJBwdL4RORbU4r+qfsGvhB3xWw9QCm3F/0qe0wNh81tLz9yO4zokaIED7o4u5EnR
T7G4VNVg+99Te1X5jxKRdc8G/elaLQYffe4uH/IyyfqDXmj+bbVehPg2x6Wqr5AxIXs8KIsAweEU
WsBR6ygmkDIBRSrrsbOxlFs4+lWwBhvCfDLibeKNrY/KVonFDJLI+aDddyBTlKSot8Ea4wA/xN2+
zIcEqLK/RBmqVytSe+GZp+H2CLKMXETdFl4po7JDPeaGig6jhmHAX7ALjmky/m8TEuYtFvaGlsJ/
aaxB5H3dUYV46DBUWcV3paeRWrHCkYYBZed7XnEdJSLikrOT1dWPNkCa+MEHncStuenQ8X1qZ0rm
x99aS7cv1/4dLfQTCfLqlsgHHCGRiBf0g6LTLg1ahujm6C55dqgIimuENJKfDjUtU5XUCjLEqSuZ
IVNqRLvCgepvVoVhbKimwBhIL4yW5IDW4kVpjxoLlTVOVjiV5cyj2PdoJawfUgbxFqnvWrTBzYrd
M39WRb4WLcNRPcDVf/tLvcaIgPJikRGKBfoJ4Ao7TXpcrxrXaTFnVlHW3+0JyYz3os6s5r4ix19v
376QER76bfG4EBkVrfFAOOBEuN7rC8FiaqMVG5hnEF9o3e1VGRc+lpY2b/jsydx/N+lG4OixBKK0
+q1yEjneF8iN/g2G87rZZr4ylgw0rJHg9ejfnQKvHJoROFrkwfOIukZwwzQvxyGnqyxO4YsEwS4o
+W9/9z8WWeAFQShhmGdLVuHku+MDY9E/kd63cmC0Dmp9URZi1mO4xkjwv30t8168XmcCl+9EIPhc
YG2mafn7A4VOUxYKSdXn2UloXX13aWakMOrUwL6jd2KWuFwCA5h9+8J/fkn2UGD+g04KQZdg+/uF
Qd/oLsoL/W0mOQMBT0sixNoKZjKr+/alnD8fIWL39IZp3bKjotMJRd40DtNbt3rWMKcreYQ3WT+W
bk+Mwh8U4op6N0drbFdXTdbVgb0XY1qsH3ItlfI2VUlAxDcTxnx0RyqGzheaE7VbXmHL3YULdZnv
V93x7Zv+48EAi8TKAIFWpLmMK9vr9QGLi1CPa9ff6qXvuAv0aYv8x+gsSL03TRVARoiRRkIZ/u3r
On8+GKOv7kKoYzgFVPnkwrFlcHedsL6SWjnuythXZIPeylClHcqVGCTqkiaTX8inJS0TJDbbrusQ
6a+s2R0fsmqdwPenIdqSXxMozBEKvYG7XIpq8XW4e/tuT3vhPh1wWrI/XxPGSSBJT14WgahuVw1d
8xWHUboYG7gf/XqL3mbHplrR6l1GTKyhwdxYXpzxNuna9zkMcAdaCJYRVo/LNzZglf8I4MLyCVns
44sAzssnO30JwABniC5iBr3xSSdRFP+sLAt2Kt1fzdOpuz7gGK49uIjYeFWxCdEWfCEu6DJDCu8w
fujnz+tiUogNzFVEO3YUth5B3l6zACc612+NxUabThlq2XQmq+/BBGrc2VA56fWW1z8Sn7DwZmt2
MGq4R0flUY3PZD04n2CuqBxKVTCX64eVgf74MHZtMN4zfyv527TOiSDG67vhmbkpKrPtpoIOghlL
7inUsDcxcgx8mQb9Mei5C0VLLTZ6yl3+MgC+zp9kwEiq4EyMc9rf9dD1OMyWFhZkv9XkwNjW5UnE
pS04iPw5mt/mauDBFWY0UZG1n9swE+Mx9sc2uy79GvnayQFOc4lc0jJc4BaP5et2DmMT+TJs1ZfL
cIS0ThEb9+bMbMPY5W1TYdvTT2iQl4AB+esLiBxWDp7f0mbMsLMhB7Kgwq7ZfnpOTBArK4yKq32r
MQynwypxQ6GUVnRe//mMVrVWt0cfW2QpNnYhjpYbIBhGnXtAcZRLzyolOC44nAY3ycuq+sBDWDlj
88sfTBPFx0VNkYgerZNG5ooeo8D8xwJ0gmVRi2z5egR6s12aCD+CH14BSEHv8zjIq3s07Brab5Dk
zXZRIqfhheJORNdql7god4E2nEF+/QCr6sT4qCV9ESKg7WPn862tsOxUW1TPc64vCIxO/D7E2Z01
WSXuSdh8BfUINQr/aJO75c7s8bsFUJ/5Enmkgvm69eKxTvYNqujcsXRHosC+WxFfQYjEjc3+ZdTi
81MSeq03XkR69PmUBpdhXoUhZ0ZGcz3pJWdX5zY9t4Ssk7nQNOTmXvwoNTYUgURV5ht9FDTxdt4a
BP5xDEKP20NYODR5WzzaIBI17pDiUzb4/IBh3SK5LSTIzRq3GDvmP4Z5GljOFSoWn1SSAvpHhqxY
tx+gxpstalLr8UGFNf/bOqgRQM7Oe2IDqeNKluHjtTjeL92ymuCRQtt6ylsaO7zSoK75UNylHZ4E
+ucD/+iV440PEhFDVgEip9LLcZxtnVfXIwNxPrDtdMf9QfsbzK6GsounnypooIkjihli7na5/QDi
JovGHSM//Bzw/SvRWz0ENq1r2nLKO/TFkvgMxtK1REh6tNV6K5ZlZvuHGr00JCpQi0FruV2mBjET
IUYDlbONL/gWnV8ve9egxwwYiFzdPOE6A1DlHBAb0pA2Mm3jYLiBEcLccDuXgNOmyyLW2H/BDdM8
m9YPET58qukz8WXqOMdT4D1g0NgHkoiCC01QDC+Y4O0JxISbfe8lKAHTq0HhCs4leTvtothFI+4Y
e/kgEqbyBWE2+LZOjBLxjnT8he8c5TB4GPl16ZymiE8gIuxIyCpo6bJ5kLwyOxGOKW4ExRKbfWkP
s2YPxV7WFskl7MaV39GFGDp8aYVHqETvmVXaVQXPg8anbTlDe6OnwCXk5kiz8JRqxzcWhVgHTXxW
xDCPRRpYfHaunSFZNKIsS8vCQ2lFt/wO5yUTlwp7rOa7qEe/BnMlf0gIT8qfARpcIiRCdBhZRd4F
x+01G2psOw8tKJ5+u4jLcEnY6WGpV248na2BS/sOgDJ1IFxyHI2LkpzyVQwlVu9DvzSHbN8PLdtx
RmMZgyEZdgvxgTGc5b+b6cSBnCJECf+o2r7mK4VN13RoRLsmxTJMzeUbeFmqEZwyTR1C1DeLMzWt
h50a+iEhfcEkzSfPOjfTDARF8GZNdm081THkRNpo7+OWEdQlchUl0X5cJskdyxxW6nhoGPPxYucQ
f9g8IWNkVvDXtgb8an63+I3Hxl2hAXLnQWMcvrfaCjm0HItd6e092WGNStuzTGzeT4vmYA8JOQaP
hyyWI9EnyAi7Ox0VXY887+oswRernsruvV3N5UPkuhF0665rs/YiqNGTANU3Duob7KfWuuySCgo9
iiXM0gDRZe2XjJi7HgqJocuzn5drd8+gsuqeJnDj07s1glu5QYYEKzTkFiZcXeFMRJjttPBiNHZR
E27YN10LNwzJPbrFzpVXcqzuAbyg79LyjGjaYtDXrsxc6pEGOzzogu4cAOZuWsoNFux08zaqs5b+
c+Q6g/8+KPvFTxg4+YXRrSzdJW5oXfH9Y/ZpnPQIQXKSlVu5ltPKQDkrV7s7xADjmsuZl2PYBH1x
Pdm2gz1DJBNvJ0jQ1ocEkm3DwRf0qHMgMhxuPL93nS3o0ggwLl5DOtpZjWu0VmmGYWYvyuQoXa8H
IGPjRhPTq7PPnMlJ3UOsGAkCj5PlSncs9oR1q4qm8h9phSJrA9pHLgrnJlrzuLH1Myp5lu5r6963
fI2Ecs2uRtcoCLpHuo0Jc0J8UmWnzhAGSNYZjocEiw0FrSzO4qzP5wPq3yG6jlHReG6KFshPIU6H
dnP9nMLtG+cdJPKl/R7lAqLGdpCqkRvX0wLsUR/XrQh3Q2EL7DzjyiqwJHWkVRRnmC+R1qbf0xCB
VTTNGgAMbrNzBPpswT7wes9K0Grny+S3v7JvewHA4NxPqI8Ct5gQg+NYUki+K/EIbVkpf6fiqYtH
8ilIcMWR9q8gG4sZRGPeA1CZ/Y/ze85r2HlwSDhW8IowL3cbmvSx4wDndUj9wEQ4aD4mw8ysJXZi
HIrLCVgHX0xN4eXaJhYpqcCDnqMHm8ScU6avReKuZ4uUfOZhEI3J/gJdmMpB5g6wUVzIxwqnsaGt
suCTQB+eW3GUJYvoLLF6eg1qaAVhkuE4mb0Zkyj3DI8asuDJJnfD4WyZFLEsDzNzaMTWFMNI9yo8
6/cjjq+rd4x8tyQlql3qbOscX3ubL0peEtJvEoKhOQGRXjZn9BR6PqkJUoU9C6RqaU7OkDYzd9ol
qeTag1xls74ffYEh07aJse2oKcyamHdJM2Xj/oGHmThZ+LLkT9zcibijOlbawcC5wywsO4vikWjj
9kMXfJ2QS2gOgZvL+ippmLHgHKXgunsXtZImZUkZz7FGQFGC3vkxWHph0AcFYhzKDechfQP0XVAI
hsNtYy5XXRPDF5Mi/Wz3BLoyp9SvE8x3GtaxaBDY6LcM1M3dO15ssZAq8fOowWMCkbMf5WCxsMYC
xNzBoC3EAI//rMTa8gptBuWtZKSyTvnEpuoDgD+FgzFaiUAtrtU439nkAfeimmPxCfoXvaeXx8iB
6TgfKP+G/iFs45lv7OW1wzMa9CjRG6ihciKACOzCjqPPY4F3e3EE8p9U07lPOoqvMPApvpWzKtN8
6rphzNJzZQMVwTMaXXRS8AmDRA7FMKBp/6miX+fM22yyO4lrS+GSpSRubLL5sYGAIo7oqegxvAXF
7TbZVRCDZOiOiG+Z98DzwNND9mCqNj6U2jevCHN40/Cq85Y/iEffJGoOni2fstYxG8yLhwxrwtaV
MAx2ycvpmo5jwqGJxgqJ6hYfNrLAwOtMvtkHZj/GZY6N5tZmBfC3XGXND/z/5q/JSjqMoMtQclw6
6P5xhqUpWkQ0VIMhMck8SvLczMvrUfRoADyUw9TwUDtN4KuuvBns35cxnKBXHWFMFzgJVi17oWQ0
RE6QH/zON3u3rN2ovq4mJwHlk5TMpNC16KvKI6llzsqzHayx4lr12vEVbDVmplmBwyjWxWNDyZfI
KOuexm7IgPjoYlDI0FFb+t6VPzl9UaOr6LLPKts1RWCuBBWb7aAIzWvkM729pfDkOfeLWJdLb3Kp
nwI8j+bxbHa9tngaU2dmUeKXzEcn9kiuoZuw49tmMxLOy/5XRRyuNf7MhzlJYJDsUVn0+CmhZsHy
3LKs+RsSuGg42zhq21svVSnlyJh2ibaOYaC84QGBLG+w4IFghHNrgTwwOTs0OLKwbkYyHPmFqDOJ
fKKYJD7EOk54an1FQ7fZzWCtImaDaCOTo0QCy1JW3UTc1Wmpec9bqepJm/qB7RQILk9rD28JPlYR
k4OjkgI/cZAHM1v/6IQOJrZLge7qt5dXrx5Lk1qVVmVUOwEyYa0AHWrUZmPUk+kfWbG3mC2JFPxU
v7P9GT45C7KailtEVs9CMg0zrzjVcqKug6DwSV6XKU/OYggfw10wy1Wfh8PslMdQu9QUHGyouSYU
gT3aTwdIRg0fE/l9R6zK29pkogb8SpyZXqrGuUggCpy3AKAIUiT8Q4Db9ER03iPRYarAl8KijNGO
oQewztOCDmbL9Jcpf7hS8fpjmLPRKZJsdv+U1jWPNAOQxq0P9cxJiPP1EPc9tCbUlK6lojnCH6LW
s94ubmECVs9jxBd8LjQmIBuodXplMpAi4vzkNahQRvvlJXJEszaJbuXATfubZfNpP5CeEbxK5I0Z
6EgBjvN1by2cmxB5pnL6Ose9qTONUmcqdpYPDA8CLe40PNK3G1WnXTVzScpTfKl9x8Uy9qTPuqi6
Du0+6L+KYDLTm5etARbQdHb/20sBDiXHBQmHW9IfNGU3TRRQZa/5mvmxiU/gtTysNWaCNbHr7Wv9
7Ab+3j8Gd0Ob2gMN4XvQ+U7blNoGxzmVhfd19qqBQmZIK5edKHo/5TVMOywLK5xWGoLGgMcLXo0Y
erRQkOGVUHfThTCTjYiS18Sel8j8a/ZRd4kpEbAK0JwJiA9O/PT27f/xVPBgAogfOQAg8EI45Y3P
HejIZJLiqUcMgvvggDJlIYcrJdTbl/pjz4HZhW8gAiZBLlzbk343aVTmokWnnqI09HCZjJcwBwW7
SvOK4HU1/XXLnY5QHB4MBGVXcE1I+D/5sb+RDLpWe2FC//4JcQkTo/qZl+12yIjs94kLMHLB5Y18
n2Ri4efvCD/b3TuiXSVeaCz/kbx+usxMTSHo06RlTIoP7ClxHvTpPE5R4n2hJ0HpiJojXaqwxjDo
b+7kp6vsCib8DGJt9AiYIJ02r1HbbkMPW5cvYA5lcd2r0pTmWU6ldgQoa7LGtx/ra6IFQxPBGCxE
3cATTPhoH70OJX0ergSTpfvS1cyJ0n3nxSbMERQXnmvcteXsIKicLGm0BcWQcjK+fQPGQ+TVBIdU
y3MjGwYwyHO++mlkQTi3dJSsv7Rw3pJ6zyxrBZvS1mmUn72kLWOXmtQ48FHxQ7r5pSluid60vKoA
oaH0fHpZnApLMtaI1v/CW9wAPqdaWPHU4EjQxdSEehd6vRVOm8wpeqK1nIQ5LIFINBg5prHNi7/x
iE7kIr0caB45UzfDLh4LWnT7kGTe7c8zRssgwprCMrmVHpHeXrZW50qqGJ215jgPVEZuA+PUHPGI
mSluS7406DWpPVGzKFyTNOXQSszx6jomWY7zCvX/jQ1shfUPk7yjM+mO82iaLHVBW/bt5f9jw0nf
hQcAmz1yoQucbu2BygKbn3X53KStR86aKCyxml209iYD+NWyfvuSJlL8HnJNqI1+zmhCsADSIA5+
n5wxKANiqMPpc5QEpsc4ZFFQXCNp5hbWja1R0I5BmaNGrw6zgx0LTdiyMnfz9m2cfnPPC3ybyIkU
Av8Tngoh1HA7J55l+rkAiFddZBUCzY9uMbndlav7m7cvdrrJcdYU0qNTFKDlDfPhZJMjwJVkqdL6
y9gq3IhFLs22yHNlMqu3L2WIZr+vL5+OvgPY50AyeUNw6CQ7SFDBLst6dB9r3SN0F9O+7BErpY1K
pZvlE6fDhoF3xT8kDRv25Sy86APFmujCn0LItGAoecz8Xk1eSR7qrL5J1LOECgWCLm9FikOOaWvN
lmkDhD28U7xIw8C0iYuK6cjDiDkkX84qBGdRklhmUoQ2sInXFATF3J4jW5ct5aHGS8L/i0v4yXqz
BhFxxeY9Rfblz4mpEEkfVcEwPw5Vbk7muGFUgfj51FA5v73ehk3zer0JYAKRBmICx6J3up9RRaSn
6vjxQ+g3P681CFqnBaJA5mgi1BOCXmbvJSAdVgGtedMl/fVTN6IZnFEg2Cyu8PE/NQONUhHp3ErH
dBSsIh+s9UrzqkL9zVRVTGeLN1Aw7ZE3pjzOcHqlLPk1+GNaZIZIVpm7vDtriJfliMMpSFFvs4qc
q4BxJx2WL62J0aEDioydSM2TzB2ylmkjRwJ/s+s7vF6pjF5GaLyR7N2cmQfnXgw+jg9cHLQJm7+c
t+Hrx4fVFF6+LubuNsI4qG/ZJ1u45RuMIci5b+XoyU95hyLdwWU8egyKUPn0+LHETvw5ulxQiY93
yo/rY+UW5QekP5C4qMOhZmgK9zuyFpjZsHLbx5j6Vd+Wsx7TbRqO7hGjjLuKUdu3Ufl46AadhWw/
s5zg3Sji5jK1M33NiZQaw6EUFr+lc+/jyhx5vIjhkIgNKDjb39E1xIdmtXqKg3IGvq6j7tbnVCoO
fml513Lpxl2vlnbPTLz8gMulf1GWLlOCXPW085piYoTXO+UXUBPicpkRxdsAEMbE1lOdfHA5n59U
iiUEeO8gpYWRaI3lXV0/TNIbPmSeh+9naONPixahUJ/hRuvn0lLd+8DXmrQoHvDRG/IDY4LFWKwz
XN7OU5RZm8Gvxouyxv5kikYaNmmefxxCoPibMB6KXT91zcOKqOuO9NNK6fZZ/tYO7Du/X+yv7tLr
Lw46E4/pIIZtOgfVZSF1tkdaMntxcPuPGdjrYM2GYKxMMBOkCr5LonCyIRraP7JFUfuZ5zXfRm5c
F3to5kjkBJ0dPL79Rr9+oV8uJgHKmWOeHO40I4lXn9Sui+rnwJYVGKHZfnBq+qubqiquR98zYqBJ
U90xIkT48u1r/7Hzf35NsDqMbAjip/XIIDTqSNBBnnH5pHD1SgUIu/JQm/zLMfHzk/73GP75LX3X
BZ8TwQT0otMicsbrxB3Byjw7iAuM5B8cF5uGgifbzWkp72u3iu8zHVsKiTgRqZ034o1whoxasJvL
HtgXYL3gXRd00UVtYdnCeYs9E33FHjk7khe3ryu1cXvHv7ONwXUF5vmqpj17N7qL+zEyLqobp3Fs
tU2K5J1XwatHEaQK6N4UzOKQDqKx1kXLM9rNPaOEoTs4ibCf7Ln3tivP7y+50AkIjyUxaQBpEOvi
cUafpgSOJfXsh8v67A9m8dPMS8+8Ji+P8zo/1WhjfvasaN4NbsLQo+2s4OijdVHv3t4CwmzmV09G
GrAmMl0upBCO8ZMEySniivFBKp+TgcEB7TQ8JeYQnstOMyXpd6MPTVFWPV4t0JUqpj1NhfvmHF2P
Khj7TSkT693qJP4RVXoaZ10cfYG5UottV1jXGUjjq8Vbzmqv8h7ogZbvGouHhkApYrfbtZ8Zu2Dg
EG+liuQ9aeOIZisuWkuQZzeeVNlZQaf4CA1IvUPDu+x3TayHr0jYD4+2cIs7qw45IILZmQ4eLlWo
/WJU/TCVEfD3tLX5AgiYI8DQJ4wAZN7mDEI4E9/7wgqvsnTxPyKOgzoNQweksN9eXLN2p2vr012A
H081K13z/v1WVA60hHnuMn5uM1/cWK2XfwD2vCD6h97njTMZwubbV3ReA1/ZVXCBDOoWPJIHBM8/
qZwh7JddxdH5PVe5f0HbDF5QPCzWJY1KNNkxAiLSi6R7VrhMf0DwvL/Kssi+s8bIO7x9L8GfW4tU
k/D5U9IucE7BgN1UCR0mdf09mRkwULc38ZemW7HmxA9HbFrsuOhwVA2iLT1crGUHn04cU+CwO/ok
UbRl4FmlGDIE8lMGScq0fmmh15ZOrzEo0EcEdeabYEgTKEEy8TeoQ7s4Xi0O0i5QH3Ax7pyw2YbV
KtSZxbIc8qK3rqPAMUKRk7SuAp0ut8s8cZzhi6EOycTpDYEjK64qxrxklF4FT7VsS+ODDJdzPzL0
/CBGSlNyEf2+R2AIll2J+0IngcuwExkXbQO6frdIddWMXEHUQWqdmSv16AYlkDikup7gVMEOzNDZ
37J+jXMOOGXqzuwgcT8i/ZF9GhAu+uFnbmb843LMZN5+On/GH3ZKBGgO6FpgJAdPTjnPZRKK5FDx
HXa2LTfRFOVfQXksTA15ZNRU8nnVxheptr4uYw7vYQlGVf3tNv7Nhg0NBJmjD01QegOv3xGQUrrS
qyy/x1WwDJiM8ECCdUhLCHIBxtfrGD20XT0csM7ETTiK589p2I2KfbI6D39Zk3/zwhqRC6MI4YK1
PEXswj2dxmYu8u+JtIP3beDoe7eENylp7F5yLg43+Ob1Fwp26zkKg851X0sOMln2820m0xBAcj2N
GCIM3g+Q863Y4JpdvP/LXf6RMkikZj1EMVww0xSVJ0s2VmhxR60/fKfr3SaPZBYCmq3r4zalcaVw
g7FgpoRhNo6YnWh+pKstMejEBGo682SjP4ioTK5sORWPmFsMTEg4BQ7IsZYsd5LLrd8y7n150P+n
s/CwKDRWnp6RWNllmiLlW/+70gqDJFOk/WedhePT9JRl/+Zf+YdpIfx/hbToQEi/cCbcf5gWFhKi
/6JBzFtDsS/4E16uXwILrvsvcguOAuCePorFIQ3PX1QLJ/wXBABBXKYcpL8eOf+NwIJ4vRuNvic2
m5EBwaKC7EPseP0C0/IosTlN3PdaK4XL31rpBYgS97ldy8p4JibdXZqV3TfM1t2HFLrdvRu1pAS+
RYVQZqHYlnrGZgj1rmmHwtK2R/PD0KrUZ3pYfE5gJUiTWGOT3eYduP+NpYQRPp+Lw0B6tVcAZ69c
i2Q9jWqUpGiQnTXu/3B3Js1tI9kW/iuO3oOBeVi8XoiiJMqSbKk8rhiURBMgQcwkAfz6/hKAbAGS
7epORxTioWrhKslJZDLz5h3OObfa3tUb5Ae9NZQ7X1P2K6GEDNbLRORKKRGCKqMwoPM03MQl0LFq
CUiO3iFrn2WbInNEaJRts/oMZlV6aVVKcr/X/c2SJHj1XtnS9Eqn3vm1ymCdeQkxw9So6mJ1yNba
iZ6E5nxNOv127du3WqEEqOOHuf5xb5T19jc+XBMj/PAzmq/AtlHSUEFrI0HhChv7zM/YkTDZKIvc
/qvODG8OlgN5P70UmucxLYbwtmkLdRLoO+89V49+FUGDCU4S26VhbwAs67z2udgIi+I5nd8O1zVa
cjf63owfuQeVz+BAcrSfuXmtYLO53luFRgjoF+GnMKTrytrPkrM9WoTvXDf7WISGdUG3sitnfdQ/
6L5OG0/vcZPa6f2zQ/K+nd1zxoho7PzMuWLSpsiRU71xVdU0KRb1J52QHlkvVNrLmPFu8VUT3/4a
7PoXCgroiJGdB5NlZHMynMUMSiGNc3bANM5yY1Nfg5tV75OtxjJ41rF8t6YCd3mMDeuvRcWfUkzq
CoCM9nat6Md3/t4GpbROy/eWu/hEKkA/94Ig/ETJ8gABMlQvguhInxMlU863B9E2L6b7VK0iSQga
WT28VWvjMbL3V8dM1y7gAVkXFRzlAkEPqEJltZ2VFqpsauL5Z1bwNUw8yodmfHxAwRv5+YLOMQm4
0jnAp+wiKzTQgb5/mCYHWuAGx/KOQ7m9cQ7o5IT5FnVQ45FuEpsMHzuz89PtpgY/Z6KAimB3uT8N
AupK8Ie9c+T5CZwCNGOdKCrvqLQi9EGCe3O98430CniEjiBglKzcMN3B+zlmNDmzLC8lRHE0CpF5
fuGVSfCWFLR6vfCr8r0baYdra5syOd3Y010n9esNyv/+hhZd5lq/g7FQvsthMl8ZANPOSCbVF6Aa
OZv0r77dHY75Z9PP03uPKO3KpMI/Vddl+ZsE6cBmkeJxyZ+JfKVmNIG30d87CBktFuuDo9z5kDxv
C48MDq27w094ggB1HeQbSeazd7K4fjjqbj3Nixw6q3ms/McNoug3ia0vLtNCTT87KV3LaKilnqdu
8qX0zO0p/MXdx13KKNtDZoW0naMLTsh3fxXDyj1Ri3UNHXZdzqpdrN+VakaDMBI33rTaK9W16S+A
hwHvOwO5owuDGm8vMysptBkth/VZoO4RFt2Uh/Im28b1bbNtkw1NpgPkmK6z1NKutCRe0CbaVb+4
yi4n+tXyz7QgS2/ofE1nWrrZ4VcbRhTc06TkPI0zOjYCJafnEjgw+9yEoO/Mtq7vvnNVsNezXx/d
AdlLLD8KWC5ulm1T66LA21/+Y6rlyrrOFndwtm3ltNAAK1ZZqvy1qT1moG10oLhprnzYVAGeulUm
XnIN/scvz10SZRUovJKV0cN0celuD8lye7AzJLTSY7KG3JQtvmZmxWQIhjSUA/fKbyKb1yZgiusV
z5l7mTpafwJRvc3pibF27kK7LmZ4/OUNYoTrsxRQeIaeDHYGwTLshS70cCPfUmhCFiVLCObWW+1o
L75x9gwMcxUvjdLRrmyAW5dg8vaLs5RmVh9CJyUJ49P+zP2Nwz3UQxKLD/8SKghxqaebw3c/7mj2
V5tH6y7eW1aEn5gvvrGbF4gM51lIkTWorzdlXr4LnUN0XuxcZqBHkU1XsuBwGe/QPTl6ejYPrWM2
j51U+QCeCir0kf6x0yzdR+8g11OC1pn/cQcY86TIj/k3cCoJX1Fg3ueLI9T7uqaZ2BZp6/d787iN
zp2Dk01pTojcgU5TvoLm4591+H4Xiqu4l9S56KJMKeIszI31WRL65dfMjurz7HhYzIPKz2Z15ETu
tIAnvCJpib3Sd6ZymOaJrs1qI4FZE2/vBXKLFkZRStfuJJmH5mHxNXI46vgE5fvm6CE4tn7MFop/
mIEt4fWiLQKTZabfQeYhQtltjAMNV1P/UU3y+oyeUYuv7LzDygx3woKIpdk4i0uaOtfXplqzfOYO
y5cEmXpSkQgDg6TTxdpM7eCLs9s8GPEunqd0nZxTD8qnWaYf6D4c6lewTvJTywnLG0JK7pJfn0Kc
RHbpD7eBYwiRDZ9BQ4WycQcHbgO2GlwUpYM7aqL0jUSuCIWTxjZDQk3Pq0VKrsRfMAG/huKCK5Ys
bb2ob2t6rm1n610+h+TtIMi3CS/TIMyPJ+hEBNspzSaDHQ1UorOCzo0cV81R7yuSDx8FYe1eP5qH
1T5wTOUUSuPOOc19Nw7OycqE1wfIHDPi6Ip9gDpSeBIa4YK2xNoiVhGh2u0v3LVS0u8vcea0j/xI
EwXN4C1zZFUUHbhiaiu3ZFmr42m+V/ePwLcxkdtIpBHS+KLU6vzc5NRCNacH8YkqvtfkGBSf83J7
YSmQ1E9LPahnnlF91hLanaGxTOlKrXywYRsOhLc22awbPUc92XWdB3IwyPCCT76MtY16UXsAGk8Q
p0jP6xTw8DVqt6Y3TfZb/xP3QPApV5A1OampdSGOGuw2n2ke5YGJgpO6vvDxWxDWNbAGJzn4rkcF
lcU75XAUDk5WxpeqW3JVQSo6zeiQg/iYvy9mRenvVKa7xeSFUAxUaEh0b6ZDOPyak8rX68XUBReL
2lmtRR/WoJbnC5Verie1tjHufahe1XSt2cn2rVIUwv3xqtt1AWZ+ViN1cb9D01WIJqAmW2HZRcfE
WrtaW0da27ERXFIpaFUDCPLjqaUZxhctrgOX/bSvbwF/g67WnE15l+FbXhRoWKP7BYPkm059BZxW
rczCPc21gD8uEFdVs/o4Mw8HtI0QEkOqJ1vQmi9T2IUBIA06Oq6z04KGy8oJTbLV08Cow2+Oc7wr
4jQMphZuK1LT4NNhUm93Nw7d0d7rO4ce2DoVlJPcq+rb5iD9v4lsu4kIWdBZowxwu19l1d0qJ8+a
P/WRED9tWjl8oEt5ERTVf/tLvx6o0yP9TawMOwIb1AuVm3dq3uVXQ4Rgjor9I3G4QTselXtAF6WG
5vnXmzBGSL39seJYE9QBAHFpbvtjwlU+8Nka/WwVfj3Bdjl//Tu/mkGr1zp//L9/QYQnlJFaBFOb
WKKIRamYjkI8rGpvEegnQj8BIG+jmz05CRHpyU3fmABrQnTyafq4Z73pi+VhizTxslgeMir/yB54
iPdRIY7iOoij5xkgXQCX/s4aDEbonQNLwJwoo/cn73FAADqC1ugOSLvaIzoA0JL5wv7O7AdJt2ez
Z4NDfSQlRUZEPIMd4NoT0ge4AeR4n6zEP7IDBjP4YQVoEt2ezbZq/d08/zem0Jw0ZWWqu+0c+aaf
HwMNaWcWCUweugLiaW3viHYCxkCoPcttBQ9hGcB6iBo0kxzaQrDGqNSCORKgy1GugkawJnsgTHNC
eUWlBEnrJ/FwxfT3gskqgE5GcfcfMoY/PQpEJySv5TaBM9Et0wZ919mDwYUIMHtiky2nDNatz9gW
AWhdd1lLGAQLq4fBI0/fHgW+6uebAKsoBGIskIrffz42q4jZltwLpsUshd178hAHZtH2JugiUQ8F
F9Y87VU8IrOIfKC0m0xNSQgToYjQTnJgDzw0vGiqapGda7fC6BxFxxYgIzmrQCEMkoGFzWsnObQK
qjURGEjDbs3viLaAuM3+wOyhGLi06eubAYdGpCQ2hS77WA8Aqfv2mvrfjaHuTsh60VPC4HLpWUG2
vossEQpP7a4Y3ZcP90ZQJ+T2Ptr8QJPIUHUe8MAKujSqNIFCIJ430lUAOadJB8omZg5bTzjYbvXB
KuARUkZXcR4FeGlkdyHIHen5qxPKoczfUl+9BlxvAiKHHkm0VGyfEa6CK2sKyBnhGIK+7RZBuJs9
i2BPyJUAjgRM0Twj3AvACyUtAk1mcXkg54AHbZ5BzOwZEzF9yqbdz9vrd0SXIttU1Dik7KLpTITW
EBSln1gEXZ3AEeTskUERT/uBI1oFfFdddhUMlztQAEkdp5nkMGj2XMJJ0kiE59/t5risowEgRvaO
JGgGt+shMPlkGAZ2wSONKtopw41unvF5CmKjSp4Iw5lAWIYKIVi4PbNoYRbZIMDL2k0wOrMIvkM+
i0Yz74ZHB3GveQZBAvlUuLPipHSOVHsnj8kgeLiysptAnQAso7Ii4ALPN4GnEUgKBr3bnZHRbQKI
6tJ3I/bQE4fAGngGjj1xgOF6MFraIzA6CwBKRZP2DPASaeKOIeyOwCBv5GAnIVODZmwXwRvfHiDB
J5st4DZwBWSeiLmd5ktzCB4RL1L4kuIZnX+kq6h9SxoCvETypMSFzPU1c4jEOzrFlFa6MzciO6gT
MMqGCqZIkTYUti4sHt4G5gQaFWULvf2kUU0f2r3st09qiKKy5pEXaJ7BbQCHlrQCSRVbJJXG5RGi
xd4Vev/3pJFBXREFWIxde8RfRIpMHyQ8CcUuozg+GwC1VfYQcBuiz0JmuAuBxLL2fAIyaA5MeOKx
dpnGtwo6jStkzwIoAgpGBkiC9iwMV8Gb4DEJr3CsKXQhJCcdKZIiB0MNEWkwfYfUEd4iEN9ueca3
CUB/Sx8FEoi60A4yu1m+MIj2BIIW3pMgZYzMIKL4I/v14w7g/Oo0BukM3mD+wK0wh4BQnjAII9wF
tuDlSieNCBL5jkkXNE/fIOI2E0QKpsGThzy2vdD19JVaBa4FIDdkzgiImmeQTHfp+ctR4Sx0YUTr
i47JRaI63r6UhIuAQQReRSK1vRVepM5Ip2AQaG/cJRjbe2hcqyBdXKQDPBKPFr5yl0Ac2AUXRwr4
Ob1ixnoiYEbIW0cD6wgPjVJ1eyIG6QMKeSSTXfLN47sccGNljwKbwPUgj0NIfDVaoNAMedQVSeZ2
eUaXOtMFilD2ciAihsEPw6LbA4O8ARGzJUiMAonXPKMzi6LSKp1F5iigIoqz9Ppe4HKA/s8NSqam
eUbnKAAa0tuXkrgcSBaTPCEg+FE3eR45NZBMh2yqbo9v/oTPsu4yOTQVsSP+GdwH9AyEC0jDMFzl
5hkd3gjyvbQpEKUUnCNV7PTmGa4CHhTWEBZ9502PbxVsRIBlDSIxA9lRHRGL9rseGESCZm5FDU43
DLXm+fve8t9wo75TXqaIDjw2ZJdglb9Gd/nZLzyxPF7+vGN4CBqHgPD3flFwX9rPblHe4r//3QO9
NiyUZz98YqU0n9P99W6CLz+691lPs3r6nxfBKltmDz5K4oLb073mzXIHY4ZGn/fL3fI5/QATzc78
8SYv5C2+xwm/Gfj1DqI/b0/698bNAiRo+i/coOWlXzjb0pZnmT9NXXyNLdZSduTpMgy+xVkU9N66
BTZLjx2HcbZ8jJ+/dQuOlB8ZoZ+HInjYF73BG4KS7OCnqxDhk2z1fOSW/yU9cqfC8ib+9mYawx28
7y97i52U/ZQzVj147H2fuDYioSQ78vkqztb9V+4Qf7Ij/1xqRvJIzh+Xfm8DdpwF2Reeh2EQxUH/
RLa4N+mho8dgObAiCM7/ge9vHh/72wKtEu5M2Rd++9I2tUgf6YEZYP+wrZ5esTF7LXBEduireI+i
xHCZWzyC7NjXyyDqWQ8Kb4IcID9uVoXL6PFppOYybzEE8kPn+fLB3+eroujt6a4yKz1+8IA6+rJP
JWxL3/JDcxfkcdHb2V1FVX7sPA/4N0mC3qK3Bbs/MXq8z4ZDi3qF9NBxVAw2t641VVbZkW9W99mw
/zoYG1G0kh/6sOzfWx3NTn7g45uL5S7J/aB/rXec3j8x/uUqy1c9S9UBXP7E4NerMnjoXWMM/idu
9JvV8c3XONs+fXmNSWmrL9LvjZSU/2a6zGJuyv7hbKt7f+YDTpfb4dmnZEBqTHb4d37QX3F0df6A
EX+3DfFI+lENYs4iuy/9xtlqPWRrN6li2YHfr6IImZLDchAm0IhZpGJlh7/z48fVm3n+4m5rc5yy
w/8V73+yEbv04Z/5gJcbseOByA7/gdVfoVDecyk61qX82GU/quyAqbLjfiyW/tPGEDalS1HKDvtp
le242Xojt8k/6ZEDIpvB9u4Sa7JDf15y79CAuX80O0qA9OCrvHjz6bWXp7pN+kp6/CB/iGkY2fPc
Ogi79NhVjDTp+uklm33SZvF+PfJrmabvQikv809PAiiv/bV+ck38xkO4Wmb//g8AAAD//w==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withinLinearReversed" id="21">
  <a:schemeClr val="accent1"/>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Reversed" id="21">
  <a:schemeClr val="accent1"/>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withinLinear" id="14">
  <a:schemeClr val="accent1"/>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withinLinear" id="14">
  <a:schemeClr val="accent1"/>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8">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defRPr sz="900" b="0" kern="1200" cap="all" spc="120" normalizeH="0" baseline="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tx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solidFill>
        <a:schemeClr val="lt1"/>
      </a:solidFill>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solidFill>
        <a:schemeClr val="lt1"/>
      </a:solidFill>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diagrams/_rels/data1.xml.rels><?xml version="1.0" encoding="UTF-8" standalone="yes"?>
<Relationships xmlns="http://schemas.openxmlformats.org/package/2006/relationships"><Relationship Id="rId3" Type="http://schemas.openxmlformats.org/officeDocument/2006/relationships/hyperlink" Target="#'Customer view'!A1"/><Relationship Id="rId2" Type="http://schemas.openxmlformats.org/officeDocument/2006/relationships/hyperlink" Target="#'Profit View'!A1"/><Relationship Id="rId1" Type="http://schemas.openxmlformats.org/officeDocument/2006/relationships/hyperlink" Target="#'Sales view'!A1"/></Relationships>
</file>

<file path=xl/diagrams/_rels/data2.xml.rels><?xml version="1.0" encoding="UTF-8" standalone="yes"?>
<Relationships xmlns="http://schemas.openxmlformats.org/package/2006/relationships"><Relationship Id="rId2" Type="http://schemas.openxmlformats.org/officeDocument/2006/relationships/hyperlink" Target="#'PROFIT SUMMARY'!A1"/><Relationship Id="rId1" Type="http://schemas.openxmlformats.org/officeDocument/2006/relationships/hyperlink" Target="#'SALES SUMMARY'!A1"/></Relationships>
</file>

<file path=xl/diagrams/_rels/data3.xml.rels><?xml version="1.0" encoding="UTF-8" standalone="yes"?>
<Relationships xmlns="http://schemas.openxmlformats.org/package/2006/relationships"><Relationship Id="rId3" Type="http://schemas.openxmlformats.org/officeDocument/2006/relationships/hyperlink" Target="#'Customer view'!A1"/><Relationship Id="rId2" Type="http://schemas.openxmlformats.org/officeDocument/2006/relationships/hyperlink" Target="#'Profit View'!A1"/><Relationship Id="rId1" Type="http://schemas.openxmlformats.org/officeDocument/2006/relationships/hyperlink" Target="#'Sales view'!A1"/></Relationships>
</file>

<file path=xl/diagrams/_rels/data4.xml.rels><?xml version="1.0" encoding="UTF-8" standalone="yes"?>
<Relationships xmlns="http://schemas.openxmlformats.org/package/2006/relationships"><Relationship Id="rId2" Type="http://schemas.openxmlformats.org/officeDocument/2006/relationships/hyperlink" Target="#'PROFIT SUMMARY'!A1"/><Relationship Id="rId1" Type="http://schemas.openxmlformats.org/officeDocument/2006/relationships/hyperlink" Target="#'EXECUTIVE SUMMARY'!A1"/></Relationships>
</file>

<file path=xl/diagrams/_rels/data5.xml.rels><?xml version="1.0" encoding="UTF-8" standalone="yes"?>
<Relationships xmlns="http://schemas.openxmlformats.org/package/2006/relationships"><Relationship Id="rId3" Type="http://schemas.openxmlformats.org/officeDocument/2006/relationships/hyperlink" Target="#'Customer view'!A1"/><Relationship Id="rId2" Type="http://schemas.openxmlformats.org/officeDocument/2006/relationships/hyperlink" Target="#'Profit View'!A1"/><Relationship Id="rId1" Type="http://schemas.openxmlformats.org/officeDocument/2006/relationships/hyperlink" Target="#'Sales view'!A1"/></Relationships>
</file>

<file path=xl/diagrams/_rels/data6.xml.rels><?xml version="1.0" encoding="UTF-8" standalone="yes"?>
<Relationships xmlns="http://schemas.openxmlformats.org/package/2006/relationships"><Relationship Id="rId2" Type="http://schemas.openxmlformats.org/officeDocument/2006/relationships/hyperlink" Target="#'SALES SUMMARY'!A1"/><Relationship Id="rId1" Type="http://schemas.openxmlformats.org/officeDocument/2006/relationships/hyperlink" Target="#'EXECUTIVE SUMMARY'!A1"/></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6.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A5742814-FCEE-4D71-B4EB-6DAF09F7F817}" type="doc">
      <dgm:prSet loTypeId="urn:microsoft.com/office/officeart/2005/8/layout/vList2" loCatId="list" qsTypeId="urn:microsoft.com/office/officeart/2005/8/quickstyle/simple1" qsCatId="simple" csTypeId="urn:microsoft.com/office/officeart/2005/8/colors/accent1_2" csCatId="accent1" phldr="1"/>
      <dgm:spPr/>
      <dgm:t>
        <a:bodyPr/>
        <a:lstStyle/>
        <a:p>
          <a:endParaRPr lang="en-CA"/>
        </a:p>
      </dgm:t>
    </dgm:pt>
    <dgm:pt modelId="{987469F5-2B7A-4834-A01A-CA4926E0BE40}">
      <dgm:prSet phldrT="[Text]" custT="1"/>
      <dgm:spPr>
        <a:solidFill>
          <a:schemeClr val="tx2">
            <a:lumMod val="90000"/>
            <a:lumOff val="10000"/>
          </a:schemeClr>
        </a:solidFill>
      </dgm:spPr>
      <dgm:t>
        <a:bodyPr/>
        <a:lstStyle/>
        <a:p>
          <a:r>
            <a:rPr lang="en-CA" sz="1200" b="1">
              <a:latin typeface="Calibri" panose="020F0502020204030204" pitchFamily="34" charset="0"/>
              <a:ea typeface="Calibri" panose="020F0502020204030204" pitchFamily="34" charset="0"/>
              <a:cs typeface="Calibri" panose="020F0502020204030204" pitchFamily="34" charset="0"/>
            </a:rPr>
            <a:t>SALES VIEW</a:t>
          </a:r>
        </a:p>
      </dgm:t>
      <dgm:extLst>
        <a:ext uri="{E40237B7-FDA0-4F09-8148-C483321AD2D9}">
          <dgm14:cNvPr xmlns:dgm14="http://schemas.microsoft.com/office/drawing/2010/diagram" id="0" name="">
            <a:hlinkClick xmlns:r="http://schemas.openxmlformats.org/officeDocument/2006/relationships" r:id="rId1"/>
          </dgm14:cNvPr>
        </a:ext>
      </dgm:extLst>
    </dgm:pt>
    <dgm:pt modelId="{747A70C3-4030-4BF4-BA46-C2AB04A0F33C}" type="parTrans" cxnId="{6B58791C-FF93-4F75-94AA-95AB411A284B}">
      <dgm:prSet/>
      <dgm:spPr/>
      <dgm:t>
        <a:bodyPr/>
        <a:lstStyle/>
        <a:p>
          <a:endParaRPr lang="en-CA"/>
        </a:p>
      </dgm:t>
    </dgm:pt>
    <dgm:pt modelId="{D3DCF709-E738-421B-AADD-78779A9FABC8}" type="sibTrans" cxnId="{6B58791C-FF93-4F75-94AA-95AB411A284B}">
      <dgm:prSet/>
      <dgm:spPr/>
      <dgm:t>
        <a:bodyPr/>
        <a:lstStyle/>
        <a:p>
          <a:endParaRPr lang="en-CA"/>
        </a:p>
      </dgm:t>
    </dgm:pt>
    <dgm:pt modelId="{6EC2C4C6-608A-4845-9663-4F7A1B400765}">
      <dgm:prSet phldrT="[Text]"/>
      <dgm:spPr>
        <a:solidFill>
          <a:schemeClr val="tx2">
            <a:lumMod val="90000"/>
            <a:lumOff val="10000"/>
          </a:schemeClr>
        </a:solidFill>
      </dgm:spPr>
      <dgm:t>
        <a:bodyPr/>
        <a:lstStyle/>
        <a:p>
          <a:r>
            <a:rPr lang="en-CA" b="1">
              <a:latin typeface="Calibri" panose="020F0502020204030204" pitchFamily="34" charset="0"/>
              <a:ea typeface="Calibri" panose="020F0502020204030204" pitchFamily="34" charset="0"/>
              <a:cs typeface="Calibri" panose="020F0502020204030204" pitchFamily="34" charset="0"/>
            </a:rPr>
            <a:t>PROFIT VIEW</a:t>
          </a:r>
        </a:p>
      </dgm:t>
      <dgm:extLst>
        <a:ext uri="{E40237B7-FDA0-4F09-8148-C483321AD2D9}">
          <dgm14:cNvPr xmlns:dgm14="http://schemas.microsoft.com/office/drawing/2010/diagram" id="0" name="">
            <a:hlinkClick xmlns:r="http://schemas.openxmlformats.org/officeDocument/2006/relationships" r:id="rId2"/>
          </dgm14:cNvPr>
        </a:ext>
      </dgm:extLst>
    </dgm:pt>
    <dgm:pt modelId="{DFC811E1-AB14-4A6B-8939-5F30B85103C8}" type="parTrans" cxnId="{DC00C11E-DC56-4437-B2E9-A1D9A39D9D0A}">
      <dgm:prSet/>
      <dgm:spPr/>
      <dgm:t>
        <a:bodyPr/>
        <a:lstStyle/>
        <a:p>
          <a:endParaRPr lang="en-CA"/>
        </a:p>
      </dgm:t>
    </dgm:pt>
    <dgm:pt modelId="{D1E983ED-57E9-4E92-9860-86FE717D3572}" type="sibTrans" cxnId="{DC00C11E-DC56-4437-B2E9-A1D9A39D9D0A}">
      <dgm:prSet/>
      <dgm:spPr/>
      <dgm:t>
        <a:bodyPr/>
        <a:lstStyle/>
        <a:p>
          <a:endParaRPr lang="en-CA"/>
        </a:p>
      </dgm:t>
    </dgm:pt>
    <dgm:pt modelId="{C6E6D9D0-27B3-48E2-ABB8-28E62734DE1F}">
      <dgm:prSet phldrT="[Text]"/>
      <dgm:spPr>
        <a:solidFill>
          <a:schemeClr val="tx2">
            <a:lumMod val="90000"/>
            <a:lumOff val="10000"/>
          </a:schemeClr>
        </a:solidFill>
      </dgm:spPr>
      <dgm:t>
        <a:bodyPr/>
        <a:lstStyle/>
        <a:p>
          <a:r>
            <a:rPr lang="en-CA" b="1">
              <a:latin typeface="Calibri" panose="020F0502020204030204" pitchFamily="34" charset="0"/>
              <a:ea typeface="Calibri" panose="020F0502020204030204" pitchFamily="34" charset="0"/>
              <a:cs typeface="Calibri" panose="020F0502020204030204" pitchFamily="34" charset="0"/>
            </a:rPr>
            <a:t>CUSTOMER VIEW</a:t>
          </a:r>
        </a:p>
      </dgm:t>
      <dgm:extLst>
        <a:ext uri="{E40237B7-FDA0-4F09-8148-C483321AD2D9}">
          <dgm14:cNvPr xmlns:dgm14="http://schemas.microsoft.com/office/drawing/2010/diagram" id="0" name="">
            <a:hlinkClick xmlns:r="http://schemas.openxmlformats.org/officeDocument/2006/relationships" r:id="rId3"/>
          </dgm14:cNvPr>
        </a:ext>
      </dgm:extLst>
    </dgm:pt>
    <dgm:pt modelId="{971E8EED-5928-4C2B-8DBE-8930584E93E3}" type="parTrans" cxnId="{C2213D6D-5257-4DF0-A3C8-48B1C699CEC6}">
      <dgm:prSet/>
      <dgm:spPr/>
      <dgm:t>
        <a:bodyPr/>
        <a:lstStyle/>
        <a:p>
          <a:endParaRPr lang="en-CA"/>
        </a:p>
      </dgm:t>
    </dgm:pt>
    <dgm:pt modelId="{A04F18F1-F435-443B-934B-32451AE18131}" type="sibTrans" cxnId="{C2213D6D-5257-4DF0-A3C8-48B1C699CEC6}">
      <dgm:prSet/>
      <dgm:spPr/>
      <dgm:t>
        <a:bodyPr/>
        <a:lstStyle/>
        <a:p>
          <a:endParaRPr lang="en-CA"/>
        </a:p>
      </dgm:t>
    </dgm:pt>
    <dgm:pt modelId="{BDF84CD7-5020-41C6-B92C-D820E75E800B}" type="pres">
      <dgm:prSet presAssocID="{A5742814-FCEE-4D71-B4EB-6DAF09F7F817}" presName="linear" presStyleCnt="0">
        <dgm:presLayoutVars>
          <dgm:animLvl val="lvl"/>
          <dgm:resizeHandles val="exact"/>
        </dgm:presLayoutVars>
      </dgm:prSet>
      <dgm:spPr/>
    </dgm:pt>
    <dgm:pt modelId="{6CE9A57E-B57F-45F2-9302-DD15E3A75920}" type="pres">
      <dgm:prSet presAssocID="{987469F5-2B7A-4834-A01A-CA4926E0BE40}" presName="parentText" presStyleLbl="node1" presStyleIdx="0" presStyleCnt="3">
        <dgm:presLayoutVars>
          <dgm:chMax val="0"/>
          <dgm:bulletEnabled val="1"/>
        </dgm:presLayoutVars>
      </dgm:prSet>
      <dgm:spPr/>
    </dgm:pt>
    <dgm:pt modelId="{1F407F83-4BAB-479A-8994-8CB988D49004}" type="pres">
      <dgm:prSet presAssocID="{D3DCF709-E738-421B-AADD-78779A9FABC8}" presName="spacer" presStyleCnt="0"/>
      <dgm:spPr/>
    </dgm:pt>
    <dgm:pt modelId="{0B82706D-6AF5-4F22-8E61-14BDE61FDCF3}" type="pres">
      <dgm:prSet presAssocID="{6EC2C4C6-608A-4845-9663-4F7A1B400765}" presName="parentText" presStyleLbl="node1" presStyleIdx="1" presStyleCnt="3">
        <dgm:presLayoutVars>
          <dgm:chMax val="0"/>
          <dgm:bulletEnabled val="1"/>
        </dgm:presLayoutVars>
      </dgm:prSet>
      <dgm:spPr/>
    </dgm:pt>
    <dgm:pt modelId="{2A804CF1-DEDD-4069-8318-4A134EF1AC2C}" type="pres">
      <dgm:prSet presAssocID="{D1E983ED-57E9-4E92-9860-86FE717D3572}" presName="spacer" presStyleCnt="0"/>
      <dgm:spPr/>
    </dgm:pt>
    <dgm:pt modelId="{FE33C95A-E355-41B5-AE99-883EEE23F220}" type="pres">
      <dgm:prSet presAssocID="{C6E6D9D0-27B3-48E2-ABB8-28E62734DE1F}" presName="parentText" presStyleLbl="node1" presStyleIdx="2" presStyleCnt="3">
        <dgm:presLayoutVars>
          <dgm:chMax val="0"/>
          <dgm:bulletEnabled val="1"/>
        </dgm:presLayoutVars>
      </dgm:prSet>
      <dgm:spPr/>
    </dgm:pt>
  </dgm:ptLst>
  <dgm:cxnLst>
    <dgm:cxn modelId="{40F69706-4255-4948-A985-73D51E96F4F8}" type="presOf" srcId="{987469F5-2B7A-4834-A01A-CA4926E0BE40}" destId="{6CE9A57E-B57F-45F2-9302-DD15E3A75920}" srcOrd="0" destOrd="0" presId="urn:microsoft.com/office/officeart/2005/8/layout/vList2"/>
    <dgm:cxn modelId="{6B58791C-FF93-4F75-94AA-95AB411A284B}" srcId="{A5742814-FCEE-4D71-B4EB-6DAF09F7F817}" destId="{987469F5-2B7A-4834-A01A-CA4926E0BE40}" srcOrd="0" destOrd="0" parTransId="{747A70C3-4030-4BF4-BA46-C2AB04A0F33C}" sibTransId="{D3DCF709-E738-421B-AADD-78779A9FABC8}"/>
    <dgm:cxn modelId="{DC00C11E-DC56-4437-B2E9-A1D9A39D9D0A}" srcId="{A5742814-FCEE-4D71-B4EB-6DAF09F7F817}" destId="{6EC2C4C6-608A-4845-9663-4F7A1B400765}" srcOrd="1" destOrd="0" parTransId="{DFC811E1-AB14-4A6B-8939-5F30B85103C8}" sibTransId="{D1E983ED-57E9-4E92-9860-86FE717D3572}"/>
    <dgm:cxn modelId="{2B873626-F4BC-48ED-8F97-7227999ED064}" type="presOf" srcId="{C6E6D9D0-27B3-48E2-ABB8-28E62734DE1F}" destId="{FE33C95A-E355-41B5-AE99-883EEE23F220}" srcOrd="0" destOrd="0" presId="urn:microsoft.com/office/officeart/2005/8/layout/vList2"/>
    <dgm:cxn modelId="{C2213D6D-5257-4DF0-A3C8-48B1C699CEC6}" srcId="{A5742814-FCEE-4D71-B4EB-6DAF09F7F817}" destId="{C6E6D9D0-27B3-48E2-ABB8-28E62734DE1F}" srcOrd="2" destOrd="0" parTransId="{971E8EED-5928-4C2B-8DBE-8930584E93E3}" sibTransId="{A04F18F1-F435-443B-934B-32451AE18131}"/>
    <dgm:cxn modelId="{2EF312A2-65EC-43C1-A3B0-7C919D436641}" type="presOf" srcId="{A5742814-FCEE-4D71-B4EB-6DAF09F7F817}" destId="{BDF84CD7-5020-41C6-B92C-D820E75E800B}" srcOrd="0" destOrd="0" presId="urn:microsoft.com/office/officeart/2005/8/layout/vList2"/>
    <dgm:cxn modelId="{22B8ADD2-B42F-401E-9BED-9EF77A707311}" type="presOf" srcId="{6EC2C4C6-608A-4845-9663-4F7A1B400765}" destId="{0B82706D-6AF5-4F22-8E61-14BDE61FDCF3}" srcOrd="0" destOrd="0" presId="urn:microsoft.com/office/officeart/2005/8/layout/vList2"/>
    <dgm:cxn modelId="{4454C7CA-8A42-484D-B61D-8D8283879CD2}" type="presParOf" srcId="{BDF84CD7-5020-41C6-B92C-D820E75E800B}" destId="{6CE9A57E-B57F-45F2-9302-DD15E3A75920}" srcOrd="0" destOrd="0" presId="urn:microsoft.com/office/officeart/2005/8/layout/vList2"/>
    <dgm:cxn modelId="{8FC3CB32-D70F-4200-AC69-3F7B89B815D0}" type="presParOf" srcId="{BDF84CD7-5020-41C6-B92C-D820E75E800B}" destId="{1F407F83-4BAB-479A-8994-8CB988D49004}" srcOrd="1" destOrd="0" presId="urn:microsoft.com/office/officeart/2005/8/layout/vList2"/>
    <dgm:cxn modelId="{BCFC72FD-14F8-4568-BBFA-67DDB0F4858E}" type="presParOf" srcId="{BDF84CD7-5020-41C6-B92C-D820E75E800B}" destId="{0B82706D-6AF5-4F22-8E61-14BDE61FDCF3}" srcOrd="2" destOrd="0" presId="urn:microsoft.com/office/officeart/2005/8/layout/vList2"/>
    <dgm:cxn modelId="{6822AE20-2153-4934-9D32-925FB7C15DBD}" type="presParOf" srcId="{BDF84CD7-5020-41C6-B92C-D820E75E800B}" destId="{2A804CF1-DEDD-4069-8318-4A134EF1AC2C}" srcOrd="3" destOrd="0" presId="urn:microsoft.com/office/officeart/2005/8/layout/vList2"/>
    <dgm:cxn modelId="{EEED2F25-072F-4585-803E-9858BFA9EB23}" type="presParOf" srcId="{BDF84CD7-5020-41C6-B92C-D820E75E800B}" destId="{FE33C95A-E355-41B5-AE99-883EEE23F220}" srcOrd="4" destOrd="0" presId="urn:microsoft.com/office/officeart/2005/8/layout/vList2"/>
  </dgm:cxnLst>
  <dgm:bg>
    <a:solidFill>
      <a:schemeClr val="tx2">
        <a:lumMod val="90000"/>
        <a:lumOff val="10000"/>
      </a:schemeClr>
    </a:solidFill>
  </dgm:bg>
  <dgm:whole/>
  <dgm:extLst>
    <a:ext uri="http://schemas.microsoft.com/office/drawing/2008/diagram">
      <dsp:dataModelExt xmlns:dsp="http://schemas.microsoft.com/office/drawing/2008/diagram" relId="rId8"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A5742814-FCEE-4D71-B4EB-6DAF09F7F817}" type="doc">
      <dgm:prSet loTypeId="urn:microsoft.com/office/officeart/2005/8/layout/vList2" loCatId="list" qsTypeId="urn:microsoft.com/office/officeart/2005/8/quickstyle/simple1" qsCatId="simple" csTypeId="urn:microsoft.com/office/officeart/2005/8/colors/accent1_2" csCatId="accent1" phldr="1"/>
      <dgm:spPr/>
      <dgm:t>
        <a:bodyPr/>
        <a:lstStyle/>
        <a:p>
          <a:endParaRPr lang="en-CA"/>
        </a:p>
      </dgm:t>
    </dgm:pt>
    <dgm:pt modelId="{987469F5-2B7A-4834-A01A-CA4926E0BE40}">
      <dgm:prSet phldrT="[Text]" custT="1"/>
      <dgm:spPr>
        <a:solidFill>
          <a:schemeClr val="tx2">
            <a:lumMod val="90000"/>
            <a:lumOff val="10000"/>
          </a:schemeClr>
        </a:solidFill>
      </dgm:spPr>
      <dgm:t>
        <a:bodyPr/>
        <a:lstStyle/>
        <a:p>
          <a:r>
            <a:rPr lang="en-CA" sz="1600" b="1" baseline="0">
              <a:latin typeface="Calibri" panose="020F0502020204030204" pitchFamily="34" charset="0"/>
              <a:ea typeface="Calibri" panose="020F0502020204030204" pitchFamily="34" charset="0"/>
              <a:cs typeface="Calibri" panose="020F0502020204030204" pitchFamily="34" charset="0"/>
            </a:rPr>
            <a:t>SALES</a:t>
          </a:r>
          <a:r>
            <a:rPr lang="en-CA" sz="1600" b="1">
              <a:latin typeface="Calibri" panose="020F0502020204030204" pitchFamily="34" charset="0"/>
              <a:ea typeface="Calibri" panose="020F0502020204030204" pitchFamily="34" charset="0"/>
              <a:cs typeface="Calibri" panose="020F0502020204030204" pitchFamily="34" charset="0"/>
            </a:rPr>
            <a:t> VIEW</a:t>
          </a:r>
        </a:p>
      </dgm:t>
      <dgm:extLst>
        <a:ext uri="{E40237B7-FDA0-4F09-8148-C483321AD2D9}">
          <dgm14:cNvPr xmlns:dgm14="http://schemas.microsoft.com/office/drawing/2010/diagram" id="0" name="">
            <a:hlinkClick xmlns:r="http://schemas.openxmlformats.org/officeDocument/2006/relationships" r:id="rId1"/>
          </dgm14:cNvPr>
        </a:ext>
      </dgm:extLst>
    </dgm:pt>
    <dgm:pt modelId="{747A70C3-4030-4BF4-BA46-C2AB04A0F33C}" type="parTrans" cxnId="{6B58791C-FF93-4F75-94AA-95AB411A284B}">
      <dgm:prSet/>
      <dgm:spPr/>
      <dgm:t>
        <a:bodyPr/>
        <a:lstStyle/>
        <a:p>
          <a:endParaRPr lang="en-CA"/>
        </a:p>
      </dgm:t>
    </dgm:pt>
    <dgm:pt modelId="{D3DCF709-E738-421B-AADD-78779A9FABC8}" type="sibTrans" cxnId="{6B58791C-FF93-4F75-94AA-95AB411A284B}">
      <dgm:prSet/>
      <dgm:spPr/>
      <dgm:t>
        <a:bodyPr/>
        <a:lstStyle/>
        <a:p>
          <a:endParaRPr lang="en-CA"/>
        </a:p>
      </dgm:t>
    </dgm:pt>
    <dgm:pt modelId="{6EC2C4C6-608A-4845-9663-4F7A1B400765}">
      <dgm:prSet phldrT="[Text]" custT="1"/>
      <dgm:spPr>
        <a:solidFill>
          <a:schemeClr val="tx2">
            <a:lumMod val="90000"/>
            <a:lumOff val="10000"/>
          </a:schemeClr>
        </a:solidFill>
      </dgm:spPr>
      <dgm:t>
        <a:bodyPr/>
        <a:lstStyle/>
        <a:p>
          <a:r>
            <a:rPr lang="en-CA" sz="1600" b="1" baseline="0">
              <a:latin typeface="Calibri" panose="020F0502020204030204" pitchFamily="34" charset="0"/>
              <a:ea typeface="Calibri" panose="020F0502020204030204" pitchFamily="34" charset="0"/>
              <a:cs typeface="Calibri" panose="020F0502020204030204" pitchFamily="34" charset="0"/>
            </a:rPr>
            <a:t>PROFIT</a:t>
          </a:r>
          <a:r>
            <a:rPr lang="en-CA" sz="1600" b="1">
              <a:latin typeface="Calibri" panose="020F0502020204030204" pitchFamily="34" charset="0"/>
              <a:ea typeface="Calibri" panose="020F0502020204030204" pitchFamily="34" charset="0"/>
              <a:cs typeface="Calibri" panose="020F0502020204030204" pitchFamily="34" charset="0"/>
            </a:rPr>
            <a:t> VIEW</a:t>
          </a:r>
        </a:p>
      </dgm:t>
      <dgm:extLst>
        <a:ext uri="{E40237B7-FDA0-4F09-8148-C483321AD2D9}">
          <dgm14:cNvPr xmlns:dgm14="http://schemas.microsoft.com/office/drawing/2010/diagram" id="0" name="">
            <a:hlinkClick xmlns:r="http://schemas.openxmlformats.org/officeDocument/2006/relationships" r:id="rId2"/>
          </dgm14:cNvPr>
        </a:ext>
      </dgm:extLst>
    </dgm:pt>
    <dgm:pt modelId="{DFC811E1-AB14-4A6B-8939-5F30B85103C8}" type="parTrans" cxnId="{DC00C11E-DC56-4437-B2E9-A1D9A39D9D0A}">
      <dgm:prSet/>
      <dgm:spPr/>
      <dgm:t>
        <a:bodyPr/>
        <a:lstStyle/>
        <a:p>
          <a:endParaRPr lang="en-CA"/>
        </a:p>
      </dgm:t>
    </dgm:pt>
    <dgm:pt modelId="{D1E983ED-57E9-4E92-9860-86FE717D3572}" type="sibTrans" cxnId="{DC00C11E-DC56-4437-B2E9-A1D9A39D9D0A}">
      <dgm:prSet/>
      <dgm:spPr/>
      <dgm:t>
        <a:bodyPr/>
        <a:lstStyle/>
        <a:p>
          <a:endParaRPr lang="en-CA"/>
        </a:p>
      </dgm:t>
    </dgm:pt>
    <dgm:pt modelId="{BDF84CD7-5020-41C6-B92C-D820E75E800B}" type="pres">
      <dgm:prSet presAssocID="{A5742814-FCEE-4D71-B4EB-6DAF09F7F817}" presName="linear" presStyleCnt="0">
        <dgm:presLayoutVars>
          <dgm:animLvl val="lvl"/>
          <dgm:resizeHandles val="exact"/>
        </dgm:presLayoutVars>
      </dgm:prSet>
      <dgm:spPr/>
    </dgm:pt>
    <dgm:pt modelId="{6CE9A57E-B57F-45F2-9302-DD15E3A75920}" type="pres">
      <dgm:prSet presAssocID="{987469F5-2B7A-4834-A01A-CA4926E0BE40}" presName="parentText" presStyleLbl="node1" presStyleIdx="0" presStyleCnt="2">
        <dgm:presLayoutVars>
          <dgm:chMax val="0"/>
          <dgm:bulletEnabled val="1"/>
        </dgm:presLayoutVars>
      </dgm:prSet>
      <dgm:spPr/>
    </dgm:pt>
    <dgm:pt modelId="{1F407F83-4BAB-479A-8994-8CB988D49004}" type="pres">
      <dgm:prSet presAssocID="{D3DCF709-E738-421B-AADD-78779A9FABC8}" presName="spacer" presStyleCnt="0"/>
      <dgm:spPr/>
    </dgm:pt>
    <dgm:pt modelId="{0B82706D-6AF5-4F22-8E61-14BDE61FDCF3}" type="pres">
      <dgm:prSet presAssocID="{6EC2C4C6-608A-4845-9663-4F7A1B400765}" presName="parentText" presStyleLbl="node1" presStyleIdx="1" presStyleCnt="2">
        <dgm:presLayoutVars>
          <dgm:chMax val="0"/>
          <dgm:bulletEnabled val="1"/>
        </dgm:presLayoutVars>
      </dgm:prSet>
      <dgm:spPr/>
    </dgm:pt>
  </dgm:ptLst>
  <dgm:cxnLst>
    <dgm:cxn modelId="{40F69706-4255-4948-A985-73D51E96F4F8}" type="presOf" srcId="{987469F5-2B7A-4834-A01A-CA4926E0BE40}" destId="{6CE9A57E-B57F-45F2-9302-DD15E3A75920}" srcOrd="0" destOrd="0" presId="urn:microsoft.com/office/officeart/2005/8/layout/vList2"/>
    <dgm:cxn modelId="{6B58791C-FF93-4F75-94AA-95AB411A284B}" srcId="{A5742814-FCEE-4D71-B4EB-6DAF09F7F817}" destId="{987469F5-2B7A-4834-A01A-CA4926E0BE40}" srcOrd="0" destOrd="0" parTransId="{747A70C3-4030-4BF4-BA46-C2AB04A0F33C}" sibTransId="{D3DCF709-E738-421B-AADD-78779A9FABC8}"/>
    <dgm:cxn modelId="{DC00C11E-DC56-4437-B2E9-A1D9A39D9D0A}" srcId="{A5742814-FCEE-4D71-B4EB-6DAF09F7F817}" destId="{6EC2C4C6-608A-4845-9663-4F7A1B400765}" srcOrd="1" destOrd="0" parTransId="{DFC811E1-AB14-4A6B-8939-5F30B85103C8}" sibTransId="{D1E983ED-57E9-4E92-9860-86FE717D3572}"/>
    <dgm:cxn modelId="{2EF312A2-65EC-43C1-A3B0-7C919D436641}" type="presOf" srcId="{A5742814-FCEE-4D71-B4EB-6DAF09F7F817}" destId="{BDF84CD7-5020-41C6-B92C-D820E75E800B}" srcOrd="0" destOrd="0" presId="urn:microsoft.com/office/officeart/2005/8/layout/vList2"/>
    <dgm:cxn modelId="{22B8ADD2-B42F-401E-9BED-9EF77A707311}" type="presOf" srcId="{6EC2C4C6-608A-4845-9663-4F7A1B400765}" destId="{0B82706D-6AF5-4F22-8E61-14BDE61FDCF3}" srcOrd="0" destOrd="0" presId="urn:microsoft.com/office/officeart/2005/8/layout/vList2"/>
    <dgm:cxn modelId="{4454C7CA-8A42-484D-B61D-8D8283879CD2}" type="presParOf" srcId="{BDF84CD7-5020-41C6-B92C-D820E75E800B}" destId="{6CE9A57E-B57F-45F2-9302-DD15E3A75920}" srcOrd="0" destOrd="0" presId="urn:microsoft.com/office/officeart/2005/8/layout/vList2"/>
    <dgm:cxn modelId="{8FC3CB32-D70F-4200-AC69-3F7B89B815D0}" type="presParOf" srcId="{BDF84CD7-5020-41C6-B92C-D820E75E800B}" destId="{1F407F83-4BAB-479A-8994-8CB988D49004}" srcOrd="1" destOrd="0" presId="urn:microsoft.com/office/officeart/2005/8/layout/vList2"/>
    <dgm:cxn modelId="{BCFC72FD-14F8-4568-BBFA-67DDB0F4858E}" type="presParOf" srcId="{BDF84CD7-5020-41C6-B92C-D820E75E800B}" destId="{0B82706D-6AF5-4F22-8E61-14BDE61FDCF3}" srcOrd="2" destOrd="0" presId="urn:microsoft.com/office/officeart/2005/8/layout/vList2"/>
  </dgm:cxnLst>
  <dgm:bg>
    <a:solidFill>
      <a:schemeClr val="tx2">
        <a:lumMod val="90000"/>
        <a:lumOff val="10000"/>
      </a:schemeClr>
    </a:solidFill>
  </dgm:bg>
  <dgm:whole/>
  <dgm:extLst>
    <a:ext uri="http://schemas.microsoft.com/office/drawing/2008/diagram">
      <dsp:dataModelExt xmlns:dsp="http://schemas.microsoft.com/office/drawing/2008/diagram" relId="rId14"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A5742814-FCEE-4D71-B4EB-6DAF09F7F817}" type="doc">
      <dgm:prSet loTypeId="urn:microsoft.com/office/officeart/2005/8/layout/vList2" loCatId="list" qsTypeId="urn:microsoft.com/office/officeart/2005/8/quickstyle/simple1" qsCatId="simple" csTypeId="urn:microsoft.com/office/officeart/2005/8/colors/accent1_2" csCatId="accent1" phldr="1"/>
      <dgm:spPr/>
      <dgm:t>
        <a:bodyPr/>
        <a:lstStyle/>
        <a:p>
          <a:endParaRPr lang="en-CA"/>
        </a:p>
      </dgm:t>
    </dgm:pt>
    <dgm:pt modelId="{987469F5-2B7A-4834-A01A-CA4926E0BE40}">
      <dgm:prSet phldrT="[Text]" custT="1"/>
      <dgm:spPr>
        <a:solidFill>
          <a:schemeClr val="tx2">
            <a:lumMod val="90000"/>
            <a:lumOff val="10000"/>
          </a:schemeClr>
        </a:solidFill>
      </dgm:spPr>
      <dgm:t>
        <a:bodyPr/>
        <a:lstStyle/>
        <a:p>
          <a:r>
            <a:rPr lang="en-CA" sz="1200" b="1">
              <a:latin typeface="Calibri" panose="020F0502020204030204" pitchFamily="34" charset="0"/>
              <a:ea typeface="Calibri" panose="020F0502020204030204" pitchFamily="34" charset="0"/>
              <a:cs typeface="Calibri" panose="020F0502020204030204" pitchFamily="34" charset="0"/>
            </a:rPr>
            <a:t>SALES VIEW</a:t>
          </a:r>
        </a:p>
      </dgm:t>
      <dgm:extLst>
        <a:ext uri="{E40237B7-FDA0-4F09-8148-C483321AD2D9}">
          <dgm14:cNvPr xmlns:dgm14="http://schemas.microsoft.com/office/drawing/2010/diagram" id="0" name="">
            <a:hlinkClick xmlns:r="http://schemas.openxmlformats.org/officeDocument/2006/relationships" r:id="rId1"/>
          </dgm14:cNvPr>
        </a:ext>
      </dgm:extLst>
    </dgm:pt>
    <dgm:pt modelId="{747A70C3-4030-4BF4-BA46-C2AB04A0F33C}" type="parTrans" cxnId="{6B58791C-FF93-4F75-94AA-95AB411A284B}">
      <dgm:prSet/>
      <dgm:spPr/>
      <dgm:t>
        <a:bodyPr/>
        <a:lstStyle/>
        <a:p>
          <a:endParaRPr lang="en-CA"/>
        </a:p>
      </dgm:t>
    </dgm:pt>
    <dgm:pt modelId="{D3DCF709-E738-421B-AADD-78779A9FABC8}" type="sibTrans" cxnId="{6B58791C-FF93-4F75-94AA-95AB411A284B}">
      <dgm:prSet/>
      <dgm:spPr/>
      <dgm:t>
        <a:bodyPr/>
        <a:lstStyle/>
        <a:p>
          <a:endParaRPr lang="en-CA"/>
        </a:p>
      </dgm:t>
    </dgm:pt>
    <dgm:pt modelId="{6EC2C4C6-608A-4845-9663-4F7A1B400765}">
      <dgm:prSet phldrT="[Text]"/>
      <dgm:spPr>
        <a:solidFill>
          <a:schemeClr val="tx2">
            <a:lumMod val="90000"/>
            <a:lumOff val="10000"/>
          </a:schemeClr>
        </a:solidFill>
      </dgm:spPr>
      <dgm:t>
        <a:bodyPr/>
        <a:lstStyle/>
        <a:p>
          <a:r>
            <a:rPr lang="en-CA" b="1">
              <a:latin typeface="Calibri" panose="020F0502020204030204" pitchFamily="34" charset="0"/>
              <a:ea typeface="Calibri" panose="020F0502020204030204" pitchFamily="34" charset="0"/>
              <a:cs typeface="Calibri" panose="020F0502020204030204" pitchFamily="34" charset="0"/>
            </a:rPr>
            <a:t>PROFIT VIEW</a:t>
          </a:r>
        </a:p>
      </dgm:t>
      <dgm:extLst>
        <a:ext uri="{E40237B7-FDA0-4F09-8148-C483321AD2D9}">
          <dgm14:cNvPr xmlns:dgm14="http://schemas.microsoft.com/office/drawing/2010/diagram" id="0" name="">
            <a:hlinkClick xmlns:r="http://schemas.openxmlformats.org/officeDocument/2006/relationships" r:id="rId2"/>
          </dgm14:cNvPr>
        </a:ext>
      </dgm:extLst>
    </dgm:pt>
    <dgm:pt modelId="{DFC811E1-AB14-4A6B-8939-5F30B85103C8}" type="parTrans" cxnId="{DC00C11E-DC56-4437-B2E9-A1D9A39D9D0A}">
      <dgm:prSet/>
      <dgm:spPr/>
      <dgm:t>
        <a:bodyPr/>
        <a:lstStyle/>
        <a:p>
          <a:endParaRPr lang="en-CA"/>
        </a:p>
      </dgm:t>
    </dgm:pt>
    <dgm:pt modelId="{D1E983ED-57E9-4E92-9860-86FE717D3572}" type="sibTrans" cxnId="{DC00C11E-DC56-4437-B2E9-A1D9A39D9D0A}">
      <dgm:prSet/>
      <dgm:spPr/>
      <dgm:t>
        <a:bodyPr/>
        <a:lstStyle/>
        <a:p>
          <a:endParaRPr lang="en-CA"/>
        </a:p>
      </dgm:t>
    </dgm:pt>
    <dgm:pt modelId="{C6E6D9D0-27B3-48E2-ABB8-28E62734DE1F}">
      <dgm:prSet phldrT="[Text]"/>
      <dgm:spPr>
        <a:solidFill>
          <a:schemeClr val="tx2">
            <a:lumMod val="90000"/>
            <a:lumOff val="10000"/>
          </a:schemeClr>
        </a:solidFill>
      </dgm:spPr>
      <dgm:t>
        <a:bodyPr/>
        <a:lstStyle/>
        <a:p>
          <a:r>
            <a:rPr lang="en-CA" b="1">
              <a:latin typeface="Calibri" panose="020F0502020204030204" pitchFamily="34" charset="0"/>
              <a:ea typeface="Calibri" panose="020F0502020204030204" pitchFamily="34" charset="0"/>
              <a:cs typeface="Calibri" panose="020F0502020204030204" pitchFamily="34" charset="0"/>
            </a:rPr>
            <a:t>CUSTOMER VIEW</a:t>
          </a:r>
        </a:p>
      </dgm:t>
      <dgm:extLst>
        <a:ext uri="{E40237B7-FDA0-4F09-8148-C483321AD2D9}">
          <dgm14:cNvPr xmlns:dgm14="http://schemas.microsoft.com/office/drawing/2010/diagram" id="0" name="">
            <a:hlinkClick xmlns:r="http://schemas.openxmlformats.org/officeDocument/2006/relationships" r:id="rId3"/>
          </dgm14:cNvPr>
        </a:ext>
      </dgm:extLst>
    </dgm:pt>
    <dgm:pt modelId="{971E8EED-5928-4C2B-8DBE-8930584E93E3}" type="parTrans" cxnId="{C2213D6D-5257-4DF0-A3C8-48B1C699CEC6}">
      <dgm:prSet/>
      <dgm:spPr/>
      <dgm:t>
        <a:bodyPr/>
        <a:lstStyle/>
        <a:p>
          <a:endParaRPr lang="en-CA"/>
        </a:p>
      </dgm:t>
    </dgm:pt>
    <dgm:pt modelId="{A04F18F1-F435-443B-934B-32451AE18131}" type="sibTrans" cxnId="{C2213D6D-5257-4DF0-A3C8-48B1C699CEC6}">
      <dgm:prSet/>
      <dgm:spPr/>
      <dgm:t>
        <a:bodyPr/>
        <a:lstStyle/>
        <a:p>
          <a:endParaRPr lang="en-CA"/>
        </a:p>
      </dgm:t>
    </dgm:pt>
    <dgm:pt modelId="{BDF84CD7-5020-41C6-B92C-D820E75E800B}" type="pres">
      <dgm:prSet presAssocID="{A5742814-FCEE-4D71-B4EB-6DAF09F7F817}" presName="linear" presStyleCnt="0">
        <dgm:presLayoutVars>
          <dgm:animLvl val="lvl"/>
          <dgm:resizeHandles val="exact"/>
        </dgm:presLayoutVars>
      </dgm:prSet>
      <dgm:spPr/>
    </dgm:pt>
    <dgm:pt modelId="{6CE9A57E-B57F-45F2-9302-DD15E3A75920}" type="pres">
      <dgm:prSet presAssocID="{987469F5-2B7A-4834-A01A-CA4926E0BE40}" presName="parentText" presStyleLbl="node1" presStyleIdx="0" presStyleCnt="3">
        <dgm:presLayoutVars>
          <dgm:chMax val="0"/>
          <dgm:bulletEnabled val="1"/>
        </dgm:presLayoutVars>
      </dgm:prSet>
      <dgm:spPr/>
    </dgm:pt>
    <dgm:pt modelId="{1F407F83-4BAB-479A-8994-8CB988D49004}" type="pres">
      <dgm:prSet presAssocID="{D3DCF709-E738-421B-AADD-78779A9FABC8}" presName="spacer" presStyleCnt="0"/>
      <dgm:spPr/>
    </dgm:pt>
    <dgm:pt modelId="{0B82706D-6AF5-4F22-8E61-14BDE61FDCF3}" type="pres">
      <dgm:prSet presAssocID="{6EC2C4C6-608A-4845-9663-4F7A1B400765}" presName="parentText" presStyleLbl="node1" presStyleIdx="1" presStyleCnt="3">
        <dgm:presLayoutVars>
          <dgm:chMax val="0"/>
          <dgm:bulletEnabled val="1"/>
        </dgm:presLayoutVars>
      </dgm:prSet>
      <dgm:spPr/>
    </dgm:pt>
    <dgm:pt modelId="{2A804CF1-DEDD-4069-8318-4A134EF1AC2C}" type="pres">
      <dgm:prSet presAssocID="{D1E983ED-57E9-4E92-9860-86FE717D3572}" presName="spacer" presStyleCnt="0"/>
      <dgm:spPr/>
    </dgm:pt>
    <dgm:pt modelId="{FE33C95A-E355-41B5-AE99-883EEE23F220}" type="pres">
      <dgm:prSet presAssocID="{C6E6D9D0-27B3-48E2-ABB8-28E62734DE1F}" presName="parentText" presStyleLbl="node1" presStyleIdx="2" presStyleCnt="3">
        <dgm:presLayoutVars>
          <dgm:chMax val="0"/>
          <dgm:bulletEnabled val="1"/>
        </dgm:presLayoutVars>
      </dgm:prSet>
      <dgm:spPr/>
    </dgm:pt>
  </dgm:ptLst>
  <dgm:cxnLst>
    <dgm:cxn modelId="{40F69706-4255-4948-A985-73D51E96F4F8}" type="presOf" srcId="{987469F5-2B7A-4834-A01A-CA4926E0BE40}" destId="{6CE9A57E-B57F-45F2-9302-DD15E3A75920}" srcOrd="0" destOrd="0" presId="urn:microsoft.com/office/officeart/2005/8/layout/vList2"/>
    <dgm:cxn modelId="{6B58791C-FF93-4F75-94AA-95AB411A284B}" srcId="{A5742814-FCEE-4D71-B4EB-6DAF09F7F817}" destId="{987469F5-2B7A-4834-A01A-CA4926E0BE40}" srcOrd="0" destOrd="0" parTransId="{747A70C3-4030-4BF4-BA46-C2AB04A0F33C}" sibTransId="{D3DCF709-E738-421B-AADD-78779A9FABC8}"/>
    <dgm:cxn modelId="{DC00C11E-DC56-4437-B2E9-A1D9A39D9D0A}" srcId="{A5742814-FCEE-4D71-B4EB-6DAF09F7F817}" destId="{6EC2C4C6-608A-4845-9663-4F7A1B400765}" srcOrd="1" destOrd="0" parTransId="{DFC811E1-AB14-4A6B-8939-5F30B85103C8}" sibTransId="{D1E983ED-57E9-4E92-9860-86FE717D3572}"/>
    <dgm:cxn modelId="{2B873626-F4BC-48ED-8F97-7227999ED064}" type="presOf" srcId="{C6E6D9D0-27B3-48E2-ABB8-28E62734DE1F}" destId="{FE33C95A-E355-41B5-AE99-883EEE23F220}" srcOrd="0" destOrd="0" presId="urn:microsoft.com/office/officeart/2005/8/layout/vList2"/>
    <dgm:cxn modelId="{C2213D6D-5257-4DF0-A3C8-48B1C699CEC6}" srcId="{A5742814-FCEE-4D71-B4EB-6DAF09F7F817}" destId="{C6E6D9D0-27B3-48E2-ABB8-28E62734DE1F}" srcOrd="2" destOrd="0" parTransId="{971E8EED-5928-4C2B-8DBE-8930584E93E3}" sibTransId="{A04F18F1-F435-443B-934B-32451AE18131}"/>
    <dgm:cxn modelId="{2EF312A2-65EC-43C1-A3B0-7C919D436641}" type="presOf" srcId="{A5742814-FCEE-4D71-B4EB-6DAF09F7F817}" destId="{BDF84CD7-5020-41C6-B92C-D820E75E800B}" srcOrd="0" destOrd="0" presId="urn:microsoft.com/office/officeart/2005/8/layout/vList2"/>
    <dgm:cxn modelId="{22B8ADD2-B42F-401E-9BED-9EF77A707311}" type="presOf" srcId="{6EC2C4C6-608A-4845-9663-4F7A1B400765}" destId="{0B82706D-6AF5-4F22-8E61-14BDE61FDCF3}" srcOrd="0" destOrd="0" presId="urn:microsoft.com/office/officeart/2005/8/layout/vList2"/>
    <dgm:cxn modelId="{4454C7CA-8A42-484D-B61D-8D8283879CD2}" type="presParOf" srcId="{BDF84CD7-5020-41C6-B92C-D820E75E800B}" destId="{6CE9A57E-B57F-45F2-9302-DD15E3A75920}" srcOrd="0" destOrd="0" presId="urn:microsoft.com/office/officeart/2005/8/layout/vList2"/>
    <dgm:cxn modelId="{8FC3CB32-D70F-4200-AC69-3F7B89B815D0}" type="presParOf" srcId="{BDF84CD7-5020-41C6-B92C-D820E75E800B}" destId="{1F407F83-4BAB-479A-8994-8CB988D49004}" srcOrd="1" destOrd="0" presId="urn:microsoft.com/office/officeart/2005/8/layout/vList2"/>
    <dgm:cxn modelId="{BCFC72FD-14F8-4568-BBFA-67DDB0F4858E}" type="presParOf" srcId="{BDF84CD7-5020-41C6-B92C-D820E75E800B}" destId="{0B82706D-6AF5-4F22-8E61-14BDE61FDCF3}" srcOrd="2" destOrd="0" presId="urn:microsoft.com/office/officeart/2005/8/layout/vList2"/>
    <dgm:cxn modelId="{6822AE20-2153-4934-9D32-925FB7C15DBD}" type="presParOf" srcId="{BDF84CD7-5020-41C6-B92C-D820E75E800B}" destId="{2A804CF1-DEDD-4069-8318-4A134EF1AC2C}" srcOrd="3" destOrd="0" presId="urn:microsoft.com/office/officeart/2005/8/layout/vList2"/>
    <dgm:cxn modelId="{EEED2F25-072F-4585-803E-9858BFA9EB23}" type="presParOf" srcId="{BDF84CD7-5020-41C6-B92C-D820E75E800B}" destId="{FE33C95A-E355-41B5-AE99-883EEE23F220}" srcOrd="4" destOrd="0" presId="urn:microsoft.com/office/officeart/2005/8/layout/vList2"/>
  </dgm:cxnLst>
  <dgm:bg>
    <a:solidFill>
      <a:schemeClr val="tx2">
        <a:lumMod val="90000"/>
        <a:lumOff val="10000"/>
      </a:schemeClr>
    </a:solidFill>
  </dgm:bg>
  <dgm:whole/>
  <dgm:extLst>
    <a:ext uri="http://schemas.microsoft.com/office/drawing/2008/diagram">
      <dsp:dataModelExt xmlns:dsp="http://schemas.microsoft.com/office/drawing/2008/diagram" relId="rId11"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A5742814-FCEE-4D71-B4EB-6DAF09F7F817}" type="doc">
      <dgm:prSet loTypeId="urn:microsoft.com/office/officeart/2005/8/layout/vList2" loCatId="list" qsTypeId="urn:microsoft.com/office/officeart/2005/8/quickstyle/simple1" qsCatId="simple" csTypeId="urn:microsoft.com/office/officeart/2005/8/colors/accent1_2" csCatId="accent1" phldr="1"/>
      <dgm:spPr/>
      <dgm:t>
        <a:bodyPr/>
        <a:lstStyle/>
        <a:p>
          <a:endParaRPr lang="en-CA"/>
        </a:p>
      </dgm:t>
    </dgm:pt>
    <dgm:pt modelId="{987469F5-2B7A-4834-A01A-CA4926E0BE40}">
      <dgm:prSet phldrT="[Text]" custT="1"/>
      <dgm:spPr>
        <a:solidFill>
          <a:schemeClr val="tx2">
            <a:lumMod val="90000"/>
            <a:lumOff val="10000"/>
          </a:schemeClr>
        </a:solidFill>
      </dgm:spPr>
      <dgm:t>
        <a:bodyPr/>
        <a:lstStyle/>
        <a:p>
          <a:r>
            <a:rPr lang="en-CA" sz="1600" b="1" baseline="0">
              <a:latin typeface="Calibri" panose="020F0502020204030204" pitchFamily="34" charset="0"/>
              <a:ea typeface="Calibri" panose="020F0502020204030204" pitchFamily="34" charset="0"/>
              <a:cs typeface="Calibri" panose="020F0502020204030204" pitchFamily="34" charset="0"/>
            </a:rPr>
            <a:t>EXECUTIVE</a:t>
          </a:r>
          <a:r>
            <a:rPr lang="en-CA" sz="1600" b="1">
              <a:latin typeface="Calibri" panose="020F0502020204030204" pitchFamily="34" charset="0"/>
              <a:ea typeface="Calibri" panose="020F0502020204030204" pitchFamily="34" charset="0"/>
              <a:cs typeface="Calibri" panose="020F0502020204030204" pitchFamily="34" charset="0"/>
            </a:rPr>
            <a:t> VIEW</a:t>
          </a:r>
        </a:p>
      </dgm:t>
      <dgm:extLst>
        <a:ext uri="{E40237B7-FDA0-4F09-8148-C483321AD2D9}">
          <dgm14:cNvPr xmlns:dgm14="http://schemas.microsoft.com/office/drawing/2010/diagram" id="0" name="">
            <a:hlinkClick xmlns:r="http://schemas.openxmlformats.org/officeDocument/2006/relationships" r:id="rId1"/>
          </dgm14:cNvPr>
        </a:ext>
      </dgm:extLst>
    </dgm:pt>
    <dgm:pt modelId="{747A70C3-4030-4BF4-BA46-C2AB04A0F33C}" type="parTrans" cxnId="{6B58791C-FF93-4F75-94AA-95AB411A284B}">
      <dgm:prSet/>
      <dgm:spPr/>
      <dgm:t>
        <a:bodyPr/>
        <a:lstStyle/>
        <a:p>
          <a:endParaRPr lang="en-CA"/>
        </a:p>
      </dgm:t>
    </dgm:pt>
    <dgm:pt modelId="{D3DCF709-E738-421B-AADD-78779A9FABC8}" type="sibTrans" cxnId="{6B58791C-FF93-4F75-94AA-95AB411A284B}">
      <dgm:prSet/>
      <dgm:spPr/>
      <dgm:t>
        <a:bodyPr/>
        <a:lstStyle/>
        <a:p>
          <a:endParaRPr lang="en-CA"/>
        </a:p>
      </dgm:t>
    </dgm:pt>
    <dgm:pt modelId="{6EC2C4C6-608A-4845-9663-4F7A1B400765}">
      <dgm:prSet phldrT="[Text]" custT="1"/>
      <dgm:spPr>
        <a:solidFill>
          <a:schemeClr val="tx2">
            <a:lumMod val="90000"/>
            <a:lumOff val="10000"/>
          </a:schemeClr>
        </a:solidFill>
      </dgm:spPr>
      <dgm:t>
        <a:bodyPr/>
        <a:lstStyle/>
        <a:p>
          <a:r>
            <a:rPr lang="en-CA" sz="1600" b="1" baseline="0">
              <a:latin typeface="Calibri" panose="020F0502020204030204" pitchFamily="34" charset="0"/>
              <a:ea typeface="Calibri" panose="020F0502020204030204" pitchFamily="34" charset="0"/>
              <a:cs typeface="Calibri" panose="020F0502020204030204" pitchFamily="34" charset="0"/>
            </a:rPr>
            <a:t>PROFIT</a:t>
          </a:r>
          <a:r>
            <a:rPr lang="en-CA" sz="1600" b="1">
              <a:latin typeface="Calibri" panose="020F0502020204030204" pitchFamily="34" charset="0"/>
              <a:ea typeface="Calibri" panose="020F0502020204030204" pitchFamily="34" charset="0"/>
              <a:cs typeface="Calibri" panose="020F0502020204030204" pitchFamily="34" charset="0"/>
            </a:rPr>
            <a:t> VIEW</a:t>
          </a:r>
        </a:p>
      </dgm:t>
      <dgm:extLst>
        <a:ext uri="{E40237B7-FDA0-4F09-8148-C483321AD2D9}">
          <dgm14:cNvPr xmlns:dgm14="http://schemas.microsoft.com/office/drawing/2010/diagram" id="0" name="">
            <a:hlinkClick xmlns:r="http://schemas.openxmlformats.org/officeDocument/2006/relationships" r:id="rId2"/>
          </dgm14:cNvPr>
        </a:ext>
      </dgm:extLst>
    </dgm:pt>
    <dgm:pt modelId="{DFC811E1-AB14-4A6B-8939-5F30B85103C8}" type="parTrans" cxnId="{DC00C11E-DC56-4437-B2E9-A1D9A39D9D0A}">
      <dgm:prSet/>
      <dgm:spPr/>
      <dgm:t>
        <a:bodyPr/>
        <a:lstStyle/>
        <a:p>
          <a:endParaRPr lang="en-CA"/>
        </a:p>
      </dgm:t>
    </dgm:pt>
    <dgm:pt modelId="{D1E983ED-57E9-4E92-9860-86FE717D3572}" type="sibTrans" cxnId="{DC00C11E-DC56-4437-B2E9-A1D9A39D9D0A}">
      <dgm:prSet/>
      <dgm:spPr/>
      <dgm:t>
        <a:bodyPr/>
        <a:lstStyle/>
        <a:p>
          <a:endParaRPr lang="en-CA"/>
        </a:p>
      </dgm:t>
    </dgm:pt>
    <dgm:pt modelId="{BDF84CD7-5020-41C6-B92C-D820E75E800B}" type="pres">
      <dgm:prSet presAssocID="{A5742814-FCEE-4D71-B4EB-6DAF09F7F817}" presName="linear" presStyleCnt="0">
        <dgm:presLayoutVars>
          <dgm:animLvl val="lvl"/>
          <dgm:resizeHandles val="exact"/>
        </dgm:presLayoutVars>
      </dgm:prSet>
      <dgm:spPr/>
    </dgm:pt>
    <dgm:pt modelId="{6CE9A57E-B57F-45F2-9302-DD15E3A75920}" type="pres">
      <dgm:prSet presAssocID="{987469F5-2B7A-4834-A01A-CA4926E0BE40}" presName="parentText" presStyleLbl="node1" presStyleIdx="0" presStyleCnt="2">
        <dgm:presLayoutVars>
          <dgm:chMax val="0"/>
          <dgm:bulletEnabled val="1"/>
        </dgm:presLayoutVars>
      </dgm:prSet>
      <dgm:spPr/>
    </dgm:pt>
    <dgm:pt modelId="{1F407F83-4BAB-479A-8994-8CB988D49004}" type="pres">
      <dgm:prSet presAssocID="{D3DCF709-E738-421B-AADD-78779A9FABC8}" presName="spacer" presStyleCnt="0"/>
      <dgm:spPr/>
    </dgm:pt>
    <dgm:pt modelId="{0B82706D-6AF5-4F22-8E61-14BDE61FDCF3}" type="pres">
      <dgm:prSet presAssocID="{6EC2C4C6-608A-4845-9663-4F7A1B400765}" presName="parentText" presStyleLbl="node1" presStyleIdx="1" presStyleCnt="2">
        <dgm:presLayoutVars>
          <dgm:chMax val="0"/>
          <dgm:bulletEnabled val="1"/>
        </dgm:presLayoutVars>
      </dgm:prSet>
      <dgm:spPr/>
    </dgm:pt>
  </dgm:ptLst>
  <dgm:cxnLst>
    <dgm:cxn modelId="{40F69706-4255-4948-A985-73D51E96F4F8}" type="presOf" srcId="{987469F5-2B7A-4834-A01A-CA4926E0BE40}" destId="{6CE9A57E-B57F-45F2-9302-DD15E3A75920}" srcOrd="0" destOrd="0" presId="urn:microsoft.com/office/officeart/2005/8/layout/vList2"/>
    <dgm:cxn modelId="{6B58791C-FF93-4F75-94AA-95AB411A284B}" srcId="{A5742814-FCEE-4D71-B4EB-6DAF09F7F817}" destId="{987469F5-2B7A-4834-A01A-CA4926E0BE40}" srcOrd="0" destOrd="0" parTransId="{747A70C3-4030-4BF4-BA46-C2AB04A0F33C}" sibTransId="{D3DCF709-E738-421B-AADD-78779A9FABC8}"/>
    <dgm:cxn modelId="{DC00C11E-DC56-4437-B2E9-A1D9A39D9D0A}" srcId="{A5742814-FCEE-4D71-B4EB-6DAF09F7F817}" destId="{6EC2C4C6-608A-4845-9663-4F7A1B400765}" srcOrd="1" destOrd="0" parTransId="{DFC811E1-AB14-4A6B-8939-5F30B85103C8}" sibTransId="{D1E983ED-57E9-4E92-9860-86FE717D3572}"/>
    <dgm:cxn modelId="{2EF312A2-65EC-43C1-A3B0-7C919D436641}" type="presOf" srcId="{A5742814-FCEE-4D71-B4EB-6DAF09F7F817}" destId="{BDF84CD7-5020-41C6-B92C-D820E75E800B}" srcOrd="0" destOrd="0" presId="urn:microsoft.com/office/officeart/2005/8/layout/vList2"/>
    <dgm:cxn modelId="{22B8ADD2-B42F-401E-9BED-9EF77A707311}" type="presOf" srcId="{6EC2C4C6-608A-4845-9663-4F7A1B400765}" destId="{0B82706D-6AF5-4F22-8E61-14BDE61FDCF3}" srcOrd="0" destOrd="0" presId="urn:microsoft.com/office/officeart/2005/8/layout/vList2"/>
    <dgm:cxn modelId="{4454C7CA-8A42-484D-B61D-8D8283879CD2}" type="presParOf" srcId="{BDF84CD7-5020-41C6-B92C-D820E75E800B}" destId="{6CE9A57E-B57F-45F2-9302-DD15E3A75920}" srcOrd="0" destOrd="0" presId="urn:microsoft.com/office/officeart/2005/8/layout/vList2"/>
    <dgm:cxn modelId="{8FC3CB32-D70F-4200-AC69-3F7B89B815D0}" type="presParOf" srcId="{BDF84CD7-5020-41C6-B92C-D820E75E800B}" destId="{1F407F83-4BAB-479A-8994-8CB988D49004}" srcOrd="1" destOrd="0" presId="urn:microsoft.com/office/officeart/2005/8/layout/vList2"/>
    <dgm:cxn modelId="{BCFC72FD-14F8-4568-BBFA-67DDB0F4858E}" type="presParOf" srcId="{BDF84CD7-5020-41C6-B92C-D820E75E800B}" destId="{0B82706D-6AF5-4F22-8E61-14BDE61FDCF3}" srcOrd="2" destOrd="0" presId="urn:microsoft.com/office/officeart/2005/8/layout/vList2"/>
  </dgm:cxnLst>
  <dgm:bg>
    <a:solidFill>
      <a:schemeClr val="tx2">
        <a:lumMod val="90000"/>
        <a:lumOff val="10000"/>
      </a:schemeClr>
    </a:solidFill>
  </dgm:bg>
  <dgm:whole/>
  <dgm:extLst>
    <a:ext uri="http://schemas.microsoft.com/office/drawing/2008/diagram">
      <dsp:dataModelExt xmlns:dsp="http://schemas.microsoft.com/office/drawing/2008/diagram" relId="rId17"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A5742814-FCEE-4D71-B4EB-6DAF09F7F817}" type="doc">
      <dgm:prSet loTypeId="urn:microsoft.com/office/officeart/2005/8/layout/vList2" loCatId="list" qsTypeId="urn:microsoft.com/office/officeart/2005/8/quickstyle/simple1" qsCatId="simple" csTypeId="urn:microsoft.com/office/officeart/2005/8/colors/accent1_2" csCatId="accent1" phldr="1"/>
      <dgm:spPr/>
      <dgm:t>
        <a:bodyPr/>
        <a:lstStyle/>
        <a:p>
          <a:endParaRPr lang="en-CA"/>
        </a:p>
      </dgm:t>
    </dgm:pt>
    <dgm:pt modelId="{987469F5-2B7A-4834-A01A-CA4926E0BE40}">
      <dgm:prSet phldrT="[Text]" custT="1"/>
      <dgm:spPr>
        <a:solidFill>
          <a:schemeClr val="tx2">
            <a:lumMod val="90000"/>
            <a:lumOff val="10000"/>
          </a:schemeClr>
        </a:solidFill>
      </dgm:spPr>
      <dgm:t>
        <a:bodyPr/>
        <a:lstStyle/>
        <a:p>
          <a:r>
            <a:rPr lang="en-CA" sz="1200" b="1">
              <a:latin typeface="Calibri" panose="020F0502020204030204" pitchFamily="34" charset="0"/>
              <a:ea typeface="Calibri" panose="020F0502020204030204" pitchFamily="34" charset="0"/>
              <a:cs typeface="Calibri" panose="020F0502020204030204" pitchFamily="34" charset="0"/>
            </a:rPr>
            <a:t>SALES VIEW</a:t>
          </a:r>
        </a:p>
      </dgm:t>
      <dgm:extLst>
        <a:ext uri="{E40237B7-FDA0-4F09-8148-C483321AD2D9}">
          <dgm14:cNvPr xmlns:dgm14="http://schemas.microsoft.com/office/drawing/2010/diagram" id="0" name="">
            <a:hlinkClick xmlns:r="http://schemas.openxmlformats.org/officeDocument/2006/relationships" r:id="rId1"/>
          </dgm14:cNvPr>
        </a:ext>
      </dgm:extLst>
    </dgm:pt>
    <dgm:pt modelId="{747A70C3-4030-4BF4-BA46-C2AB04A0F33C}" type="parTrans" cxnId="{6B58791C-FF93-4F75-94AA-95AB411A284B}">
      <dgm:prSet/>
      <dgm:spPr/>
      <dgm:t>
        <a:bodyPr/>
        <a:lstStyle/>
        <a:p>
          <a:endParaRPr lang="en-CA"/>
        </a:p>
      </dgm:t>
    </dgm:pt>
    <dgm:pt modelId="{D3DCF709-E738-421B-AADD-78779A9FABC8}" type="sibTrans" cxnId="{6B58791C-FF93-4F75-94AA-95AB411A284B}">
      <dgm:prSet/>
      <dgm:spPr/>
      <dgm:t>
        <a:bodyPr/>
        <a:lstStyle/>
        <a:p>
          <a:endParaRPr lang="en-CA"/>
        </a:p>
      </dgm:t>
    </dgm:pt>
    <dgm:pt modelId="{6EC2C4C6-608A-4845-9663-4F7A1B400765}">
      <dgm:prSet phldrT="[Text]"/>
      <dgm:spPr>
        <a:solidFill>
          <a:schemeClr val="tx2">
            <a:lumMod val="90000"/>
            <a:lumOff val="10000"/>
          </a:schemeClr>
        </a:solidFill>
      </dgm:spPr>
      <dgm:t>
        <a:bodyPr/>
        <a:lstStyle/>
        <a:p>
          <a:r>
            <a:rPr lang="en-CA" b="1">
              <a:latin typeface="Calibri" panose="020F0502020204030204" pitchFamily="34" charset="0"/>
              <a:ea typeface="Calibri" panose="020F0502020204030204" pitchFamily="34" charset="0"/>
              <a:cs typeface="Calibri" panose="020F0502020204030204" pitchFamily="34" charset="0"/>
            </a:rPr>
            <a:t>PROFIT VIEW</a:t>
          </a:r>
        </a:p>
      </dgm:t>
      <dgm:extLst>
        <a:ext uri="{E40237B7-FDA0-4F09-8148-C483321AD2D9}">
          <dgm14:cNvPr xmlns:dgm14="http://schemas.microsoft.com/office/drawing/2010/diagram" id="0" name="">
            <a:hlinkClick xmlns:r="http://schemas.openxmlformats.org/officeDocument/2006/relationships" r:id="rId2"/>
          </dgm14:cNvPr>
        </a:ext>
      </dgm:extLst>
    </dgm:pt>
    <dgm:pt modelId="{DFC811E1-AB14-4A6B-8939-5F30B85103C8}" type="parTrans" cxnId="{DC00C11E-DC56-4437-B2E9-A1D9A39D9D0A}">
      <dgm:prSet/>
      <dgm:spPr/>
      <dgm:t>
        <a:bodyPr/>
        <a:lstStyle/>
        <a:p>
          <a:endParaRPr lang="en-CA"/>
        </a:p>
      </dgm:t>
    </dgm:pt>
    <dgm:pt modelId="{D1E983ED-57E9-4E92-9860-86FE717D3572}" type="sibTrans" cxnId="{DC00C11E-DC56-4437-B2E9-A1D9A39D9D0A}">
      <dgm:prSet/>
      <dgm:spPr/>
      <dgm:t>
        <a:bodyPr/>
        <a:lstStyle/>
        <a:p>
          <a:endParaRPr lang="en-CA"/>
        </a:p>
      </dgm:t>
    </dgm:pt>
    <dgm:pt modelId="{C6E6D9D0-27B3-48E2-ABB8-28E62734DE1F}">
      <dgm:prSet phldrT="[Text]"/>
      <dgm:spPr>
        <a:solidFill>
          <a:schemeClr val="tx2">
            <a:lumMod val="90000"/>
            <a:lumOff val="10000"/>
          </a:schemeClr>
        </a:solidFill>
      </dgm:spPr>
      <dgm:t>
        <a:bodyPr/>
        <a:lstStyle/>
        <a:p>
          <a:r>
            <a:rPr lang="en-CA" b="1">
              <a:latin typeface="Calibri" panose="020F0502020204030204" pitchFamily="34" charset="0"/>
              <a:ea typeface="Calibri" panose="020F0502020204030204" pitchFamily="34" charset="0"/>
              <a:cs typeface="Calibri" panose="020F0502020204030204" pitchFamily="34" charset="0"/>
            </a:rPr>
            <a:t>CUSTOMER VIEW</a:t>
          </a:r>
        </a:p>
      </dgm:t>
      <dgm:extLst>
        <a:ext uri="{E40237B7-FDA0-4F09-8148-C483321AD2D9}">
          <dgm14:cNvPr xmlns:dgm14="http://schemas.microsoft.com/office/drawing/2010/diagram" id="0" name="">
            <a:hlinkClick xmlns:r="http://schemas.openxmlformats.org/officeDocument/2006/relationships" r:id="rId3"/>
          </dgm14:cNvPr>
        </a:ext>
      </dgm:extLst>
    </dgm:pt>
    <dgm:pt modelId="{971E8EED-5928-4C2B-8DBE-8930584E93E3}" type="parTrans" cxnId="{C2213D6D-5257-4DF0-A3C8-48B1C699CEC6}">
      <dgm:prSet/>
      <dgm:spPr/>
      <dgm:t>
        <a:bodyPr/>
        <a:lstStyle/>
        <a:p>
          <a:endParaRPr lang="en-CA"/>
        </a:p>
      </dgm:t>
    </dgm:pt>
    <dgm:pt modelId="{A04F18F1-F435-443B-934B-32451AE18131}" type="sibTrans" cxnId="{C2213D6D-5257-4DF0-A3C8-48B1C699CEC6}">
      <dgm:prSet/>
      <dgm:spPr/>
      <dgm:t>
        <a:bodyPr/>
        <a:lstStyle/>
        <a:p>
          <a:endParaRPr lang="en-CA"/>
        </a:p>
      </dgm:t>
    </dgm:pt>
    <dgm:pt modelId="{BDF84CD7-5020-41C6-B92C-D820E75E800B}" type="pres">
      <dgm:prSet presAssocID="{A5742814-FCEE-4D71-B4EB-6DAF09F7F817}" presName="linear" presStyleCnt="0">
        <dgm:presLayoutVars>
          <dgm:animLvl val="lvl"/>
          <dgm:resizeHandles val="exact"/>
        </dgm:presLayoutVars>
      </dgm:prSet>
      <dgm:spPr/>
    </dgm:pt>
    <dgm:pt modelId="{6CE9A57E-B57F-45F2-9302-DD15E3A75920}" type="pres">
      <dgm:prSet presAssocID="{987469F5-2B7A-4834-A01A-CA4926E0BE40}" presName="parentText" presStyleLbl="node1" presStyleIdx="0" presStyleCnt="3">
        <dgm:presLayoutVars>
          <dgm:chMax val="0"/>
          <dgm:bulletEnabled val="1"/>
        </dgm:presLayoutVars>
      </dgm:prSet>
      <dgm:spPr/>
    </dgm:pt>
    <dgm:pt modelId="{1F407F83-4BAB-479A-8994-8CB988D49004}" type="pres">
      <dgm:prSet presAssocID="{D3DCF709-E738-421B-AADD-78779A9FABC8}" presName="spacer" presStyleCnt="0"/>
      <dgm:spPr/>
    </dgm:pt>
    <dgm:pt modelId="{0B82706D-6AF5-4F22-8E61-14BDE61FDCF3}" type="pres">
      <dgm:prSet presAssocID="{6EC2C4C6-608A-4845-9663-4F7A1B400765}" presName="parentText" presStyleLbl="node1" presStyleIdx="1" presStyleCnt="3">
        <dgm:presLayoutVars>
          <dgm:chMax val="0"/>
          <dgm:bulletEnabled val="1"/>
        </dgm:presLayoutVars>
      </dgm:prSet>
      <dgm:spPr/>
    </dgm:pt>
    <dgm:pt modelId="{2A804CF1-DEDD-4069-8318-4A134EF1AC2C}" type="pres">
      <dgm:prSet presAssocID="{D1E983ED-57E9-4E92-9860-86FE717D3572}" presName="spacer" presStyleCnt="0"/>
      <dgm:spPr/>
    </dgm:pt>
    <dgm:pt modelId="{FE33C95A-E355-41B5-AE99-883EEE23F220}" type="pres">
      <dgm:prSet presAssocID="{C6E6D9D0-27B3-48E2-ABB8-28E62734DE1F}" presName="parentText" presStyleLbl="node1" presStyleIdx="2" presStyleCnt="3">
        <dgm:presLayoutVars>
          <dgm:chMax val="0"/>
          <dgm:bulletEnabled val="1"/>
        </dgm:presLayoutVars>
      </dgm:prSet>
      <dgm:spPr/>
    </dgm:pt>
  </dgm:ptLst>
  <dgm:cxnLst>
    <dgm:cxn modelId="{40F69706-4255-4948-A985-73D51E96F4F8}" type="presOf" srcId="{987469F5-2B7A-4834-A01A-CA4926E0BE40}" destId="{6CE9A57E-B57F-45F2-9302-DD15E3A75920}" srcOrd="0" destOrd="0" presId="urn:microsoft.com/office/officeart/2005/8/layout/vList2"/>
    <dgm:cxn modelId="{6B58791C-FF93-4F75-94AA-95AB411A284B}" srcId="{A5742814-FCEE-4D71-B4EB-6DAF09F7F817}" destId="{987469F5-2B7A-4834-A01A-CA4926E0BE40}" srcOrd="0" destOrd="0" parTransId="{747A70C3-4030-4BF4-BA46-C2AB04A0F33C}" sibTransId="{D3DCF709-E738-421B-AADD-78779A9FABC8}"/>
    <dgm:cxn modelId="{DC00C11E-DC56-4437-B2E9-A1D9A39D9D0A}" srcId="{A5742814-FCEE-4D71-B4EB-6DAF09F7F817}" destId="{6EC2C4C6-608A-4845-9663-4F7A1B400765}" srcOrd="1" destOrd="0" parTransId="{DFC811E1-AB14-4A6B-8939-5F30B85103C8}" sibTransId="{D1E983ED-57E9-4E92-9860-86FE717D3572}"/>
    <dgm:cxn modelId="{2B873626-F4BC-48ED-8F97-7227999ED064}" type="presOf" srcId="{C6E6D9D0-27B3-48E2-ABB8-28E62734DE1F}" destId="{FE33C95A-E355-41B5-AE99-883EEE23F220}" srcOrd="0" destOrd="0" presId="urn:microsoft.com/office/officeart/2005/8/layout/vList2"/>
    <dgm:cxn modelId="{C2213D6D-5257-4DF0-A3C8-48B1C699CEC6}" srcId="{A5742814-FCEE-4D71-B4EB-6DAF09F7F817}" destId="{C6E6D9D0-27B3-48E2-ABB8-28E62734DE1F}" srcOrd="2" destOrd="0" parTransId="{971E8EED-5928-4C2B-8DBE-8930584E93E3}" sibTransId="{A04F18F1-F435-443B-934B-32451AE18131}"/>
    <dgm:cxn modelId="{2EF312A2-65EC-43C1-A3B0-7C919D436641}" type="presOf" srcId="{A5742814-FCEE-4D71-B4EB-6DAF09F7F817}" destId="{BDF84CD7-5020-41C6-B92C-D820E75E800B}" srcOrd="0" destOrd="0" presId="urn:microsoft.com/office/officeart/2005/8/layout/vList2"/>
    <dgm:cxn modelId="{22B8ADD2-B42F-401E-9BED-9EF77A707311}" type="presOf" srcId="{6EC2C4C6-608A-4845-9663-4F7A1B400765}" destId="{0B82706D-6AF5-4F22-8E61-14BDE61FDCF3}" srcOrd="0" destOrd="0" presId="urn:microsoft.com/office/officeart/2005/8/layout/vList2"/>
    <dgm:cxn modelId="{4454C7CA-8A42-484D-B61D-8D8283879CD2}" type="presParOf" srcId="{BDF84CD7-5020-41C6-B92C-D820E75E800B}" destId="{6CE9A57E-B57F-45F2-9302-DD15E3A75920}" srcOrd="0" destOrd="0" presId="urn:microsoft.com/office/officeart/2005/8/layout/vList2"/>
    <dgm:cxn modelId="{8FC3CB32-D70F-4200-AC69-3F7B89B815D0}" type="presParOf" srcId="{BDF84CD7-5020-41C6-B92C-D820E75E800B}" destId="{1F407F83-4BAB-479A-8994-8CB988D49004}" srcOrd="1" destOrd="0" presId="urn:microsoft.com/office/officeart/2005/8/layout/vList2"/>
    <dgm:cxn modelId="{BCFC72FD-14F8-4568-BBFA-67DDB0F4858E}" type="presParOf" srcId="{BDF84CD7-5020-41C6-B92C-D820E75E800B}" destId="{0B82706D-6AF5-4F22-8E61-14BDE61FDCF3}" srcOrd="2" destOrd="0" presId="urn:microsoft.com/office/officeart/2005/8/layout/vList2"/>
    <dgm:cxn modelId="{6822AE20-2153-4934-9D32-925FB7C15DBD}" type="presParOf" srcId="{BDF84CD7-5020-41C6-B92C-D820E75E800B}" destId="{2A804CF1-DEDD-4069-8318-4A134EF1AC2C}" srcOrd="3" destOrd="0" presId="urn:microsoft.com/office/officeart/2005/8/layout/vList2"/>
    <dgm:cxn modelId="{EEED2F25-072F-4585-803E-9858BFA9EB23}" type="presParOf" srcId="{BDF84CD7-5020-41C6-B92C-D820E75E800B}" destId="{FE33C95A-E355-41B5-AE99-883EEE23F220}" srcOrd="4" destOrd="0" presId="urn:microsoft.com/office/officeart/2005/8/layout/vList2"/>
  </dgm:cxnLst>
  <dgm:bg>
    <a:solidFill>
      <a:schemeClr val="tx2">
        <a:lumMod val="90000"/>
        <a:lumOff val="10000"/>
      </a:schemeClr>
    </a:solidFill>
  </dgm:bg>
  <dgm:whole/>
  <dgm:extLst>
    <a:ext uri="http://schemas.microsoft.com/office/drawing/2008/diagram">
      <dsp:dataModelExt xmlns:dsp="http://schemas.microsoft.com/office/drawing/2008/diagram" relId="rId5" minVer="http://schemas.openxmlformats.org/drawingml/2006/diagram"/>
    </a:ext>
  </dgm:extLst>
</dgm:dataModel>
</file>

<file path=xl/diagrams/data6.xml><?xml version="1.0" encoding="utf-8"?>
<dgm:dataModel xmlns:dgm="http://schemas.openxmlformats.org/drawingml/2006/diagram" xmlns:a="http://schemas.openxmlformats.org/drawingml/2006/main">
  <dgm:ptLst>
    <dgm:pt modelId="{A5742814-FCEE-4D71-B4EB-6DAF09F7F817}" type="doc">
      <dgm:prSet loTypeId="urn:microsoft.com/office/officeart/2005/8/layout/vList2" loCatId="list" qsTypeId="urn:microsoft.com/office/officeart/2005/8/quickstyle/simple1" qsCatId="simple" csTypeId="urn:microsoft.com/office/officeart/2005/8/colors/accent1_2" csCatId="accent1" phldr="1"/>
      <dgm:spPr/>
      <dgm:t>
        <a:bodyPr/>
        <a:lstStyle/>
        <a:p>
          <a:endParaRPr lang="en-CA"/>
        </a:p>
      </dgm:t>
    </dgm:pt>
    <dgm:pt modelId="{987469F5-2B7A-4834-A01A-CA4926E0BE40}">
      <dgm:prSet phldrT="[Text]" custT="1"/>
      <dgm:spPr>
        <a:solidFill>
          <a:schemeClr val="tx2">
            <a:lumMod val="90000"/>
            <a:lumOff val="10000"/>
          </a:schemeClr>
        </a:solidFill>
      </dgm:spPr>
      <dgm:t>
        <a:bodyPr/>
        <a:lstStyle/>
        <a:p>
          <a:r>
            <a:rPr lang="en-CA" sz="1600" b="1">
              <a:latin typeface="Calibri" panose="020F0502020204030204" pitchFamily="34" charset="0"/>
              <a:ea typeface="Calibri" panose="020F0502020204030204" pitchFamily="34" charset="0"/>
              <a:cs typeface="Calibri" panose="020F0502020204030204" pitchFamily="34" charset="0"/>
            </a:rPr>
            <a:t>EXECUTIVE VIEW</a:t>
          </a:r>
        </a:p>
      </dgm:t>
      <dgm:extLst>
        <a:ext uri="{E40237B7-FDA0-4F09-8148-C483321AD2D9}">
          <dgm14:cNvPr xmlns:dgm14="http://schemas.microsoft.com/office/drawing/2010/diagram" id="0" name="">
            <a:hlinkClick xmlns:r="http://schemas.openxmlformats.org/officeDocument/2006/relationships" r:id="rId1"/>
          </dgm14:cNvPr>
        </a:ext>
      </dgm:extLst>
    </dgm:pt>
    <dgm:pt modelId="{747A70C3-4030-4BF4-BA46-C2AB04A0F33C}" type="parTrans" cxnId="{6B58791C-FF93-4F75-94AA-95AB411A284B}">
      <dgm:prSet/>
      <dgm:spPr/>
      <dgm:t>
        <a:bodyPr/>
        <a:lstStyle/>
        <a:p>
          <a:endParaRPr lang="en-CA"/>
        </a:p>
      </dgm:t>
    </dgm:pt>
    <dgm:pt modelId="{D3DCF709-E738-421B-AADD-78779A9FABC8}" type="sibTrans" cxnId="{6B58791C-FF93-4F75-94AA-95AB411A284B}">
      <dgm:prSet/>
      <dgm:spPr/>
      <dgm:t>
        <a:bodyPr/>
        <a:lstStyle/>
        <a:p>
          <a:endParaRPr lang="en-CA"/>
        </a:p>
      </dgm:t>
    </dgm:pt>
    <dgm:pt modelId="{6EC2C4C6-608A-4845-9663-4F7A1B400765}">
      <dgm:prSet phldrT="[Text]" custT="1"/>
      <dgm:spPr>
        <a:solidFill>
          <a:schemeClr val="tx2">
            <a:lumMod val="90000"/>
            <a:lumOff val="10000"/>
          </a:schemeClr>
        </a:solidFill>
      </dgm:spPr>
      <dgm:t>
        <a:bodyPr/>
        <a:lstStyle/>
        <a:p>
          <a:r>
            <a:rPr lang="en-CA" sz="1600" b="1">
              <a:latin typeface="Calibri" panose="020F0502020204030204" pitchFamily="34" charset="0"/>
              <a:ea typeface="Calibri" panose="020F0502020204030204" pitchFamily="34" charset="0"/>
              <a:cs typeface="Calibri" panose="020F0502020204030204" pitchFamily="34" charset="0"/>
            </a:rPr>
            <a:t>SALES VIEW</a:t>
          </a:r>
        </a:p>
      </dgm:t>
      <dgm:extLst>
        <a:ext uri="{E40237B7-FDA0-4F09-8148-C483321AD2D9}">
          <dgm14:cNvPr xmlns:dgm14="http://schemas.microsoft.com/office/drawing/2010/diagram" id="0" name="">
            <a:hlinkClick xmlns:r="http://schemas.openxmlformats.org/officeDocument/2006/relationships" r:id="rId2"/>
          </dgm14:cNvPr>
        </a:ext>
      </dgm:extLst>
    </dgm:pt>
    <dgm:pt modelId="{DFC811E1-AB14-4A6B-8939-5F30B85103C8}" type="parTrans" cxnId="{DC00C11E-DC56-4437-B2E9-A1D9A39D9D0A}">
      <dgm:prSet/>
      <dgm:spPr/>
      <dgm:t>
        <a:bodyPr/>
        <a:lstStyle/>
        <a:p>
          <a:endParaRPr lang="en-CA"/>
        </a:p>
      </dgm:t>
    </dgm:pt>
    <dgm:pt modelId="{D1E983ED-57E9-4E92-9860-86FE717D3572}" type="sibTrans" cxnId="{DC00C11E-DC56-4437-B2E9-A1D9A39D9D0A}">
      <dgm:prSet/>
      <dgm:spPr/>
      <dgm:t>
        <a:bodyPr/>
        <a:lstStyle/>
        <a:p>
          <a:endParaRPr lang="en-CA"/>
        </a:p>
      </dgm:t>
    </dgm:pt>
    <dgm:pt modelId="{BDF84CD7-5020-41C6-B92C-D820E75E800B}" type="pres">
      <dgm:prSet presAssocID="{A5742814-FCEE-4D71-B4EB-6DAF09F7F817}" presName="linear" presStyleCnt="0">
        <dgm:presLayoutVars>
          <dgm:animLvl val="lvl"/>
          <dgm:resizeHandles val="exact"/>
        </dgm:presLayoutVars>
      </dgm:prSet>
      <dgm:spPr/>
    </dgm:pt>
    <dgm:pt modelId="{6CE9A57E-B57F-45F2-9302-DD15E3A75920}" type="pres">
      <dgm:prSet presAssocID="{987469F5-2B7A-4834-A01A-CA4926E0BE40}" presName="parentText" presStyleLbl="node1" presStyleIdx="0" presStyleCnt="2">
        <dgm:presLayoutVars>
          <dgm:chMax val="0"/>
          <dgm:bulletEnabled val="1"/>
        </dgm:presLayoutVars>
      </dgm:prSet>
      <dgm:spPr/>
    </dgm:pt>
    <dgm:pt modelId="{1F407F83-4BAB-479A-8994-8CB988D49004}" type="pres">
      <dgm:prSet presAssocID="{D3DCF709-E738-421B-AADD-78779A9FABC8}" presName="spacer" presStyleCnt="0"/>
      <dgm:spPr/>
    </dgm:pt>
    <dgm:pt modelId="{0B82706D-6AF5-4F22-8E61-14BDE61FDCF3}" type="pres">
      <dgm:prSet presAssocID="{6EC2C4C6-608A-4845-9663-4F7A1B400765}" presName="parentText" presStyleLbl="node1" presStyleIdx="1" presStyleCnt="2">
        <dgm:presLayoutVars>
          <dgm:chMax val="0"/>
          <dgm:bulletEnabled val="1"/>
        </dgm:presLayoutVars>
      </dgm:prSet>
      <dgm:spPr/>
    </dgm:pt>
  </dgm:ptLst>
  <dgm:cxnLst>
    <dgm:cxn modelId="{40F69706-4255-4948-A985-73D51E96F4F8}" type="presOf" srcId="{987469F5-2B7A-4834-A01A-CA4926E0BE40}" destId="{6CE9A57E-B57F-45F2-9302-DD15E3A75920}" srcOrd="0" destOrd="0" presId="urn:microsoft.com/office/officeart/2005/8/layout/vList2"/>
    <dgm:cxn modelId="{6B58791C-FF93-4F75-94AA-95AB411A284B}" srcId="{A5742814-FCEE-4D71-B4EB-6DAF09F7F817}" destId="{987469F5-2B7A-4834-A01A-CA4926E0BE40}" srcOrd="0" destOrd="0" parTransId="{747A70C3-4030-4BF4-BA46-C2AB04A0F33C}" sibTransId="{D3DCF709-E738-421B-AADD-78779A9FABC8}"/>
    <dgm:cxn modelId="{DC00C11E-DC56-4437-B2E9-A1D9A39D9D0A}" srcId="{A5742814-FCEE-4D71-B4EB-6DAF09F7F817}" destId="{6EC2C4C6-608A-4845-9663-4F7A1B400765}" srcOrd="1" destOrd="0" parTransId="{DFC811E1-AB14-4A6B-8939-5F30B85103C8}" sibTransId="{D1E983ED-57E9-4E92-9860-86FE717D3572}"/>
    <dgm:cxn modelId="{2EF312A2-65EC-43C1-A3B0-7C919D436641}" type="presOf" srcId="{A5742814-FCEE-4D71-B4EB-6DAF09F7F817}" destId="{BDF84CD7-5020-41C6-B92C-D820E75E800B}" srcOrd="0" destOrd="0" presId="urn:microsoft.com/office/officeart/2005/8/layout/vList2"/>
    <dgm:cxn modelId="{22B8ADD2-B42F-401E-9BED-9EF77A707311}" type="presOf" srcId="{6EC2C4C6-608A-4845-9663-4F7A1B400765}" destId="{0B82706D-6AF5-4F22-8E61-14BDE61FDCF3}" srcOrd="0" destOrd="0" presId="urn:microsoft.com/office/officeart/2005/8/layout/vList2"/>
    <dgm:cxn modelId="{4454C7CA-8A42-484D-B61D-8D8283879CD2}" type="presParOf" srcId="{BDF84CD7-5020-41C6-B92C-D820E75E800B}" destId="{6CE9A57E-B57F-45F2-9302-DD15E3A75920}" srcOrd="0" destOrd="0" presId="urn:microsoft.com/office/officeart/2005/8/layout/vList2"/>
    <dgm:cxn modelId="{8FC3CB32-D70F-4200-AC69-3F7B89B815D0}" type="presParOf" srcId="{BDF84CD7-5020-41C6-B92C-D820E75E800B}" destId="{1F407F83-4BAB-479A-8994-8CB988D49004}" srcOrd="1" destOrd="0" presId="urn:microsoft.com/office/officeart/2005/8/layout/vList2"/>
    <dgm:cxn modelId="{BCFC72FD-14F8-4568-BBFA-67DDB0F4858E}" type="presParOf" srcId="{BDF84CD7-5020-41C6-B92C-D820E75E800B}" destId="{0B82706D-6AF5-4F22-8E61-14BDE61FDCF3}" srcOrd="2" destOrd="0" presId="urn:microsoft.com/office/officeart/2005/8/layout/vList2"/>
  </dgm:cxnLst>
  <dgm:bg>
    <a:solidFill>
      <a:schemeClr val="tx2">
        <a:lumMod val="90000"/>
        <a:lumOff val="10000"/>
      </a:schemeClr>
    </a:solidFill>
  </dgm:bg>
  <dgm:whole/>
  <dgm:extLst>
    <a:ext uri="http://schemas.microsoft.com/office/drawing/2008/diagram">
      <dsp:dataModelExt xmlns:dsp="http://schemas.microsoft.com/office/drawing/2008/diagram" relId="rId11"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CE9A57E-B57F-45F2-9302-DD15E3A75920}">
      <dsp:nvSpPr>
        <dsp:cNvPr id="0" name=""/>
        <dsp:cNvSpPr/>
      </dsp:nvSpPr>
      <dsp:spPr>
        <a:xfrm>
          <a:off x="0" y="15485"/>
          <a:ext cx="1800860" cy="316082"/>
        </a:xfrm>
        <a:prstGeom prst="roundRect">
          <a:avLst/>
        </a:prstGeom>
        <a:solidFill>
          <a:schemeClr val="tx2">
            <a:lumMod val="90000"/>
            <a:lumOff val="10000"/>
          </a:schemeClr>
        </a:solidFill>
        <a:ln w="1905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45720" rIns="45720" bIns="45720" numCol="1" spcCol="1270" anchor="ctr" anchorCtr="0">
          <a:noAutofit/>
        </a:bodyPr>
        <a:lstStyle/>
        <a:p>
          <a:pPr marL="0" lvl="0" indent="0" algn="l" defTabSz="533400">
            <a:lnSpc>
              <a:spcPct val="90000"/>
            </a:lnSpc>
            <a:spcBef>
              <a:spcPct val="0"/>
            </a:spcBef>
            <a:spcAft>
              <a:spcPct val="35000"/>
            </a:spcAft>
            <a:buNone/>
          </a:pPr>
          <a:r>
            <a:rPr lang="en-CA" sz="1200" b="1" kern="1200">
              <a:latin typeface="Calibri" panose="020F0502020204030204" pitchFamily="34" charset="0"/>
              <a:ea typeface="Calibri" panose="020F0502020204030204" pitchFamily="34" charset="0"/>
              <a:cs typeface="Calibri" panose="020F0502020204030204" pitchFamily="34" charset="0"/>
            </a:rPr>
            <a:t>SALES VIEW</a:t>
          </a:r>
        </a:p>
      </dsp:txBody>
      <dsp:txXfrm>
        <a:off x="15430" y="30915"/>
        <a:ext cx="1770000" cy="285222"/>
      </dsp:txXfrm>
    </dsp:sp>
    <dsp:sp modelId="{0B82706D-6AF5-4F22-8E61-14BDE61FDCF3}">
      <dsp:nvSpPr>
        <dsp:cNvPr id="0" name=""/>
        <dsp:cNvSpPr/>
      </dsp:nvSpPr>
      <dsp:spPr>
        <a:xfrm>
          <a:off x="0" y="369008"/>
          <a:ext cx="1800860" cy="316082"/>
        </a:xfrm>
        <a:prstGeom prst="roundRect">
          <a:avLst/>
        </a:prstGeom>
        <a:solidFill>
          <a:schemeClr val="tx2">
            <a:lumMod val="90000"/>
            <a:lumOff val="10000"/>
          </a:schemeClr>
        </a:solidFill>
        <a:ln w="1905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9530" tIns="49530" rIns="49530" bIns="49530" numCol="1" spcCol="1270" anchor="ctr" anchorCtr="0">
          <a:noAutofit/>
        </a:bodyPr>
        <a:lstStyle/>
        <a:p>
          <a:pPr marL="0" lvl="0" indent="0" algn="l" defTabSz="577850">
            <a:lnSpc>
              <a:spcPct val="90000"/>
            </a:lnSpc>
            <a:spcBef>
              <a:spcPct val="0"/>
            </a:spcBef>
            <a:spcAft>
              <a:spcPct val="35000"/>
            </a:spcAft>
            <a:buNone/>
          </a:pPr>
          <a:r>
            <a:rPr lang="en-CA" sz="1300" b="1" kern="1200">
              <a:latin typeface="Calibri" panose="020F0502020204030204" pitchFamily="34" charset="0"/>
              <a:ea typeface="Calibri" panose="020F0502020204030204" pitchFamily="34" charset="0"/>
              <a:cs typeface="Calibri" panose="020F0502020204030204" pitchFamily="34" charset="0"/>
            </a:rPr>
            <a:t>PROFIT VIEW</a:t>
          </a:r>
        </a:p>
      </dsp:txBody>
      <dsp:txXfrm>
        <a:off x="15430" y="384438"/>
        <a:ext cx="1770000" cy="285222"/>
      </dsp:txXfrm>
    </dsp:sp>
    <dsp:sp modelId="{FE33C95A-E355-41B5-AE99-883EEE23F220}">
      <dsp:nvSpPr>
        <dsp:cNvPr id="0" name=""/>
        <dsp:cNvSpPr/>
      </dsp:nvSpPr>
      <dsp:spPr>
        <a:xfrm>
          <a:off x="0" y="722531"/>
          <a:ext cx="1800860" cy="316082"/>
        </a:xfrm>
        <a:prstGeom prst="roundRect">
          <a:avLst/>
        </a:prstGeom>
        <a:solidFill>
          <a:schemeClr val="tx2">
            <a:lumMod val="90000"/>
            <a:lumOff val="10000"/>
          </a:schemeClr>
        </a:solidFill>
        <a:ln w="1905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9530" tIns="49530" rIns="49530" bIns="49530" numCol="1" spcCol="1270" anchor="ctr" anchorCtr="0">
          <a:noAutofit/>
        </a:bodyPr>
        <a:lstStyle/>
        <a:p>
          <a:pPr marL="0" lvl="0" indent="0" algn="l" defTabSz="577850">
            <a:lnSpc>
              <a:spcPct val="90000"/>
            </a:lnSpc>
            <a:spcBef>
              <a:spcPct val="0"/>
            </a:spcBef>
            <a:spcAft>
              <a:spcPct val="35000"/>
            </a:spcAft>
            <a:buNone/>
          </a:pPr>
          <a:r>
            <a:rPr lang="en-CA" sz="1300" b="1" kern="1200">
              <a:latin typeface="Calibri" panose="020F0502020204030204" pitchFamily="34" charset="0"/>
              <a:ea typeface="Calibri" panose="020F0502020204030204" pitchFamily="34" charset="0"/>
              <a:cs typeface="Calibri" panose="020F0502020204030204" pitchFamily="34" charset="0"/>
            </a:rPr>
            <a:t>CUSTOMER VIEW</a:t>
          </a:r>
        </a:p>
      </dsp:txBody>
      <dsp:txXfrm>
        <a:off x="15430" y="737961"/>
        <a:ext cx="1770000" cy="28522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CE9A57E-B57F-45F2-9302-DD15E3A75920}">
      <dsp:nvSpPr>
        <dsp:cNvPr id="0" name=""/>
        <dsp:cNvSpPr/>
      </dsp:nvSpPr>
      <dsp:spPr>
        <a:xfrm>
          <a:off x="0" y="2890"/>
          <a:ext cx="1800860" cy="486720"/>
        </a:xfrm>
        <a:prstGeom prst="roundRect">
          <a:avLst/>
        </a:prstGeom>
        <a:solidFill>
          <a:schemeClr val="tx2">
            <a:lumMod val="90000"/>
            <a:lumOff val="10000"/>
          </a:schemeClr>
        </a:solidFill>
        <a:ln w="1905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0960" tIns="60960" rIns="60960" bIns="60960" numCol="1" spcCol="1270" anchor="ctr" anchorCtr="0">
          <a:noAutofit/>
        </a:bodyPr>
        <a:lstStyle/>
        <a:p>
          <a:pPr marL="0" lvl="0" indent="0" algn="l" defTabSz="711200">
            <a:lnSpc>
              <a:spcPct val="90000"/>
            </a:lnSpc>
            <a:spcBef>
              <a:spcPct val="0"/>
            </a:spcBef>
            <a:spcAft>
              <a:spcPct val="35000"/>
            </a:spcAft>
            <a:buNone/>
          </a:pPr>
          <a:r>
            <a:rPr lang="en-CA" sz="1600" b="1" kern="1200" baseline="0">
              <a:latin typeface="Calibri" panose="020F0502020204030204" pitchFamily="34" charset="0"/>
              <a:ea typeface="Calibri" panose="020F0502020204030204" pitchFamily="34" charset="0"/>
              <a:cs typeface="Calibri" panose="020F0502020204030204" pitchFamily="34" charset="0"/>
            </a:rPr>
            <a:t>SALES</a:t>
          </a:r>
          <a:r>
            <a:rPr lang="en-CA" sz="1600" b="1" kern="1200">
              <a:latin typeface="Calibri" panose="020F0502020204030204" pitchFamily="34" charset="0"/>
              <a:ea typeface="Calibri" panose="020F0502020204030204" pitchFamily="34" charset="0"/>
              <a:cs typeface="Calibri" panose="020F0502020204030204" pitchFamily="34" charset="0"/>
            </a:rPr>
            <a:t> VIEW</a:t>
          </a:r>
        </a:p>
      </dsp:txBody>
      <dsp:txXfrm>
        <a:off x="23760" y="26650"/>
        <a:ext cx="1753340" cy="439200"/>
      </dsp:txXfrm>
    </dsp:sp>
    <dsp:sp modelId="{0B82706D-6AF5-4F22-8E61-14BDE61FDCF3}">
      <dsp:nvSpPr>
        <dsp:cNvPr id="0" name=""/>
        <dsp:cNvSpPr/>
      </dsp:nvSpPr>
      <dsp:spPr>
        <a:xfrm>
          <a:off x="0" y="564490"/>
          <a:ext cx="1800860" cy="486720"/>
        </a:xfrm>
        <a:prstGeom prst="roundRect">
          <a:avLst/>
        </a:prstGeom>
        <a:solidFill>
          <a:schemeClr val="tx2">
            <a:lumMod val="90000"/>
            <a:lumOff val="10000"/>
          </a:schemeClr>
        </a:solidFill>
        <a:ln w="1905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0960" tIns="60960" rIns="60960" bIns="60960" numCol="1" spcCol="1270" anchor="ctr" anchorCtr="0">
          <a:noAutofit/>
        </a:bodyPr>
        <a:lstStyle/>
        <a:p>
          <a:pPr marL="0" lvl="0" indent="0" algn="l" defTabSz="711200">
            <a:lnSpc>
              <a:spcPct val="90000"/>
            </a:lnSpc>
            <a:spcBef>
              <a:spcPct val="0"/>
            </a:spcBef>
            <a:spcAft>
              <a:spcPct val="35000"/>
            </a:spcAft>
            <a:buNone/>
          </a:pPr>
          <a:r>
            <a:rPr lang="en-CA" sz="1600" b="1" kern="1200" baseline="0">
              <a:latin typeface="Calibri" panose="020F0502020204030204" pitchFamily="34" charset="0"/>
              <a:ea typeface="Calibri" panose="020F0502020204030204" pitchFamily="34" charset="0"/>
              <a:cs typeface="Calibri" panose="020F0502020204030204" pitchFamily="34" charset="0"/>
            </a:rPr>
            <a:t>PROFIT</a:t>
          </a:r>
          <a:r>
            <a:rPr lang="en-CA" sz="1600" b="1" kern="1200">
              <a:latin typeface="Calibri" panose="020F0502020204030204" pitchFamily="34" charset="0"/>
              <a:ea typeface="Calibri" panose="020F0502020204030204" pitchFamily="34" charset="0"/>
              <a:cs typeface="Calibri" panose="020F0502020204030204" pitchFamily="34" charset="0"/>
            </a:rPr>
            <a:t> VIEW</a:t>
          </a:r>
        </a:p>
      </dsp:txBody>
      <dsp:txXfrm>
        <a:off x="23760" y="588250"/>
        <a:ext cx="1753340" cy="43920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CE9A57E-B57F-45F2-9302-DD15E3A75920}">
      <dsp:nvSpPr>
        <dsp:cNvPr id="0" name=""/>
        <dsp:cNvSpPr/>
      </dsp:nvSpPr>
      <dsp:spPr>
        <a:xfrm>
          <a:off x="0" y="15485"/>
          <a:ext cx="1800860" cy="316082"/>
        </a:xfrm>
        <a:prstGeom prst="roundRect">
          <a:avLst/>
        </a:prstGeom>
        <a:solidFill>
          <a:schemeClr val="tx2">
            <a:lumMod val="90000"/>
            <a:lumOff val="10000"/>
          </a:schemeClr>
        </a:solidFill>
        <a:ln w="1905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45720" rIns="45720" bIns="45720" numCol="1" spcCol="1270" anchor="ctr" anchorCtr="0">
          <a:noAutofit/>
        </a:bodyPr>
        <a:lstStyle/>
        <a:p>
          <a:pPr marL="0" lvl="0" indent="0" algn="l" defTabSz="533400">
            <a:lnSpc>
              <a:spcPct val="90000"/>
            </a:lnSpc>
            <a:spcBef>
              <a:spcPct val="0"/>
            </a:spcBef>
            <a:spcAft>
              <a:spcPct val="35000"/>
            </a:spcAft>
            <a:buNone/>
          </a:pPr>
          <a:r>
            <a:rPr lang="en-CA" sz="1200" b="1" kern="1200">
              <a:latin typeface="Calibri" panose="020F0502020204030204" pitchFamily="34" charset="0"/>
              <a:ea typeface="Calibri" panose="020F0502020204030204" pitchFamily="34" charset="0"/>
              <a:cs typeface="Calibri" panose="020F0502020204030204" pitchFamily="34" charset="0"/>
            </a:rPr>
            <a:t>SALES VIEW</a:t>
          </a:r>
        </a:p>
      </dsp:txBody>
      <dsp:txXfrm>
        <a:off x="15430" y="30915"/>
        <a:ext cx="1770000" cy="285222"/>
      </dsp:txXfrm>
    </dsp:sp>
    <dsp:sp modelId="{0B82706D-6AF5-4F22-8E61-14BDE61FDCF3}">
      <dsp:nvSpPr>
        <dsp:cNvPr id="0" name=""/>
        <dsp:cNvSpPr/>
      </dsp:nvSpPr>
      <dsp:spPr>
        <a:xfrm>
          <a:off x="0" y="369008"/>
          <a:ext cx="1800860" cy="316082"/>
        </a:xfrm>
        <a:prstGeom prst="roundRect">
          <a:avLst/>
        </a:prstGeom>
        <a:solidFill>
          <a:schemeClr val="tx2">
            <a:lumMod val="90000"/>
            <a:lumOff val="10000"/>
          </a:schemeClr>
        </a:solidFill>
        <a:ln w="1905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9530" tIns="49530" rIns="49530" bIns="49530" numCol="1" spcCol="1270" anchor="ctr" anchorCtr="0">
          <a:noAutofit/>
        </a:bodyPr>
        <a:lstStyle/>
        <a:p>
          <a:pPr marL="0" lvl="0" indent="0" algn="l" defTabSz="577850">
            <a:lnSpc>
              <a:spcPct val="90000"/>
            </a:lnSpc>
            <a:spcBef>
              <a:spcPct val="0"/>
            </a:spcBef>
            <a:spcAft>
              <a:spcPct val="35000"/>
            </a:spcAft>
            <a:buNone/>
          </a:pPr>
          <a:r>
            <a:rPr lang="en-CA" sz="1300" b="1" kern="1200">
              <a:latin typeface="Calibri" panose="020F0502020204030204" pitchFamily="34" charset="0"/>
              <a:ea typeface="Calibri" panose="020F0502020204030204" pitchFamily="34" charset="0"/>
              <a:cs typeface="Calibri" panose="020F0502020204030204" pitchFamily="34" charset="0"/>
            </a:rPr>
            <a:t>PROFIT VIEW</a:t>
          </a:r>
        </a:p>
      </dsp:txBody>
      <dsp:txXfrm>
        <a:off x="15430" y="384438"/>
        <a:ext cx="1770000" cy="285222"/>
      </dsp:txXfrm>
    </dsp:sp>
    <dsp:sp modelId="{FE33C95A-E355-41B5-AE99-883EEE23F220}">
      <dsp:nvSpPr>
        <dsp:cNvPr id="0" name=""/>
        <dsp:cNvSpPr/>
      </dsp:nvSpPr>
      <dsp:spPr>
        <a:xfrm>
          <a:off x="0" y="722531"/>
          <a:ext cx="1800860" cy="316082"/>
        </a:xfrm>
        <a:prstGeom prst="roundRect">
          <a:avLst/>
        </a:prstGeom>
        <a:solidFill>
          <a:schemeClr val="tx2">
            <a:lumMod val="90000"/>
            <a:lumOff val="10000"/>
          </a:schemeClr>
        </a:solidFill>
        <a:ln w="1905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9530" tIns="49530" rIns="49530" bIns="49530" numCol="1" spcCol="1270" anchor="ctr" anchorCtr="0">
          <a:noAutofit/>
        </a:bodyPr>
        <a:lstStyle/>
        <a:p>
          <a:pPr marL="0" lvl="0" indent="0" algn="l" defTabSz="577850">
            <a:lnSpc>
              <a:spcPct val="90000"/>
            </a:lnSpc>
            <a:spcBef>
              <a:spcPct val="0"/>
            </a:spcBef>
            <a:spcAft>
              <a:spcPct val="35000"/>
            </a:spcAft>
            <a:buNone/>
          </a:pPr>
          <a:r>
            <a:rPr lang="en-CA" sz="1300" b="1" kern="1200">
              <a:latin typeface="Calibri" panose="020F0502020204030204" pitchFamily="34" charset="0"/>
              <a:ea typeface="Calibri" panose="020F0502020204030204" pitchFamily="34" charset="0"/>
              <a:cs typeface="Calibri" panose="020F0502020204030204" pitchFamily="34" charset="0"/>
            </a:rPr>
            <a:t>CUSTOMER VIEW</a:t>
          </a:r>
        </a:p>
      </dsp:txBody>
      <dsp:txXfrm>
        <a:off x="15430" y="737961"/>
        <a:ext cx="1770000" cy="285222"/>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CE9A57E-B57F-45F2-9302-DD15E3A75920}">
      <dsp:nvSpPr>
        <dsp:cNvPr id="0" name=""/>
        <dsp:cNvSpPr/>
      </dsp:nvSpPr>
      <dsp:spPr>
        <a:xfrm>
          <a:off x="0" y="2890"/>
          <a:ext cx="1800860" cy="486720"/>
        </a:xfrm>
        <a:prstGeom prst="roundRect">
          <a:avLst/>
        </a:prstGeom>
        <a:solidFill>
          <a:schemeClr val="tx2">
            <a:lumMod val="90000"/>
            <a:lumOff val="10000"/>
          </a:schemeClr>
        </a:solidFill>
        <a:ln w="1905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0960" tIns="60960" rIns="60960" bIns="60960" numCol="1" spcCol="1270" anchor="ctr" anchorCtr="0">
          <a:noAutofit/>
        </a:bodyPr>
        <a:lstStyle/>
        <a:p>
          <a:pPr marL="0" lvl="0" indent="0" algn="l" defTabSz="711200">
            <a:lnSpc>
              <a:spcPct val="90000"/>
            </a:lnSpc>
            <a:spcBef>
              <a:spcPct val="0"/>
            </a:spcBef>
            <a:spcAft>
              <a:spcPct val="35000"/>
            </a:spcAft>
            <a:buNone/>
          </a:pPr>
          <a:r>
            <a:rPr lang="en-CA" sz="1600" b="1" kern="1200" baseline="0">
              <a:latin typeface="Calibri" panose="020F0502020204030204" pitchFamily="34" charset="0"/>
              <a:ea typeface="Calibri" panose="020F0502020204030204" pitchFamily="34" charset="0"/>
              <a:cs typeface="Calibri" panose="020F0502020204030204" pitchFamily="34" charset="0"/>
            </a:rPr>
            <a:t>EXECUTIVE</a:t>
          </a:r>
          <a:r>
            <a:rPr lang="en-CA" sz="1600" b="1" kern="1200">
              <a:latin typeface="Calibri" panose="020F0502020204030204" pitchFamily="34" charset="0"/>
              <a:ea typeface="Calibri" panose="020F0502020204030204" pitchFamily="34" charset="0"/>
              <a:cs typeface="Calibri" panose="020F0502020204030204" pitchFamily="34" charset="0"/>
            </a:rPr>
            <a:t> VIEW</a:t>
          </a:r>
        </a:p>
      </dsp:txBody>
      <dsp:txXfrm>
        <a:off x="23760" y="26650"/>
        <a:ext cx="1753340" cy="439200"/>
      </dsp:txXfrm>
    </dsp:sp>
    <dsp:sp modelId="{0B82706D-6AF5-4F22-8E61-14BDE61FDCF3}">
      <dsp:nvSpPr>
        <dsp:cNvPr id="0" name=""/>
        <dsp:cNvSpPr/>
      </dsp:nvSpPr>
      <dsp:spPr>
        <a:xfrm>
          <a:off x="0" y="564490"/>
          <a:ext cx="1800860" cy="486720"/>
        </a:xfrm>
        <a:prstGeom prst="roundRect">
          <a:avLst/>
        </a:prstGeom>
        <a:solidFill>
          <a:schemeClr val="tx2">
            <a:lumMod val="90000"/>
            <a:lumOff val="10000"/>
          </a:schemeClr>
        </a:solidFill>
        <a:ln w="1905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0960" tIns="60960" rIns="60960" bIns="60960" numCol="1" spcCol="1270" anchor="ctr" anchorCtr="0">
          <a:noAutofit/>
        </a:bodyPr>
        <a:lstStyle/>
        <a:p>
          <a:pPr marL="0" lvl="0" indent="0" algn="l" defTabSz="711200">
            <a:lnSpc>
              <a:spcPct val="90000"/>
            </a:lnSpc>
            <a:spcBef>
              <a:spcPct val="0"/>
            </a:spcBef>
            <a:spcAft>
              <a:spcPct val="35000"/>
            </a:spcAft>
            <a:buNone/>
          </a:pPr>
          <a:r>
            <a:rPr lang="en-CA" sz="1600" b="1" kern="1200" baseline="0">
              <a:latin typeface="Calibri" panose="020F0502020204030204" pitchFamily="34" charset="0"/>
              <a:ea typeface="Calibri" panose="020F0502020204030204" pitchFamily="34" charset="0"/>
              <a:cs typeface="Calibri" panose="020F0502020204030204" pitchFamily="34" charset="0"/>
            </a:rPr>
            <a:t>PROFIT</a:t>
          </a:r>
          <a:r>
            <a:rPr lang="en-CA" sz="1600" b="1" kern="1200">
              <a:latin typeface="Calibri" panose="020F0502020204030204" pitchFamily="34" charset="0"/>
              <a:ea typeface="Calibri" panose="020F0502020204030204" pitchFamily="34" charset="0"/>
              <a:cs typeface="Calibri" panose="020F0502020204030204" pitchFamily="34" charset="0"/>
            </a:rPr>
            <a:t> VIEW</a:t>
          </a:r>
        </a:p>
      </dsp:txBody>
      <dsp:txXfrm>
        <a:off x="23760" y="588250"/>
        <a:ext cx="1753340" cy="439200"/>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CE9A57E-B57F-45F2-9302-DD15E3A75920}">
      <dsp:nvSpPr>
        <dsp:cNvPr id="0" name=""/>
        <dsp:cNvSpPr/>
      </dsp:nvSpPr>
      <dsp:spPr>
        <a:xfrm>
          <a:off x="0" y="15485"/>
          <a:ext cx="1800860" cy="316082"/>
        </a:xfrm>
        <a:prstGeom prst="roundRect">
          <a:avLst/>
        </a:prstGeom>
        <a:solidFill>
          <a:schemeClr val="tx2">
            <a:lumMod val="90000"/>
            <a:lumOff val="10000"/>
          </a:schemeClr>
        </a:solidFill>
        <a:ln w="1905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45720" rIns="45720" bIns="45720" numCol="1" spcCol="1270" anchor="ctr" anchorCtr="0">
          <a:noAutofit/>
        </a:bodyPr>
        <a:lstStyle/>
        <a:p>
          <a:pPr marL="0" lvl="0" indent="0" algn="l" defTabSz="533400">
            <a:lnSpc>
              <a:spcPct val="90000"/>
            </a:lnSpc>
            <a:spcBef>
              <a:spcPct val="0"/>
            </a:spcBef>
            <a:spcAft>
              <a:spcPct val="35000"/>
            </a:spcAft>
            <a:buNone/>
          </a:pPr>
          <a:r>
            <a:rPr lang="en-CA" sz="1200" b="1" kern="1200">
              <a:latin typeface="Calibri" panose="020F0502020204030204" pitchFamily="34" charset="0"/>
              <a:ea typeface="Calibri" panose="020F0502020204030204" pitchFamily="34" charset="0"/>
              <a:cs typeface="Calibri" panose="020F0502020204030204" pitchFamily="34" charset="0"/>
            </a:rPr>
            <a:t>SALES VIEW</a:t>
          </a:r>
        </a:p>
      </dsp:txBody>
      <dsp:txXfrm>
        <a:off x="15430" y="30915"/>
        <a:ext cx="1770000" cy="285222"/>
      </dsp:txXfrm>
    </dsp:sp>
    <dsp:sp modelId="{0B82706D-6AF5-4F22-8E61-14BDE61FDCF3}">
      <dsp:nvSpPr>
        <dsp:cNvPr id="0" name=""/>
        <dsp:cNvSpPr/>
      </dsp:nvSpPr>
      <dsp:spPr>
        <a:xfrm>
          <a:off x="0" y="369008"/>
          <a:ext cx="1800860" cy="316082"/>
        </a:xfrm>
        <a:prstGeom prst="roundRect">
          <a:avLst/>
        </a:prstGeom>
        <a:solidFill>
          <a:schemeClr val="tx2">
            <a:lumMod val="90000"/>
            <a:lumOff val="10000"/>
          </a:schemeClr>
        </a:solidFill>
        <a:ln w="1905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9530" tIns="49530" rIns="49530" bIns="49530" numCol="1" spcCol="1270" anchor="ctr" anchorCtr="0">
          <a:noAutofit/>
        </a:bodyPr>
        <a:lstStyle/>
        <a:p>
          <a:pPr marL="0" lvl="0" indent="0" algn="l" defTabSz="577850">
            <a:lnSpc>
              <a:spcPct val="90000"/>
            </a:lnSpc>
            <a:spcBef>
              <a:spcPct val="0"/>
            </a:spcBef>
            <a:spcAft>
              <a:spcPct val="35000"/>
            </a:spcAft>
            <a:buNone/>
          </a:pPr>
          <a:r>
            <a:rPr lang="en-CA" sz="1300" b="1" kern="1200">
              <a:latin typeface="Calibri" panose="020F0502020204030204" pitchFamily="34" charset="0"/>
              <a:ea typeface="Calibri" panose="020F0502020204030204" pitchFamily="34" charset="0"/>
              <a:cs typeface="Calibri" panose="020F0502020204030204" pitchFamily="34" charset="0"/>
            </a:rPr>
            <a:t>PROFIT VIEW</a:t>
          </a:r>
        </a:p>
      </dsp:txBody>
      <dsp:txXfrm>
        <a:off x="15430" y="384438"/>
        <a:ext cx="1770000" cy="285222"/>
      </dsp:txXfrm>
    </dsp:sp>
    <dsp:sp modelId="{FE33C95A-E355-41B5-AE99-883EEE23F220}">
      <dsp:nvSpPr>
        <dsp:cNvPr id="0" name=""/>
        <dsp:cNvSpPr/>
      </dsp:nvSpPr>
      <dsp:spPr>
        <a:xfrm>
          <a:off x="0" y="722531"/>
          <a:ext cx="1800860" cy="316082"/>
        </a:xfrm>
        <a:prstGeom prst="roundRect">
          <a:avLst/>
        </a:prstGeom>
        <a:solidFill>
          <a:schemeClr val="tx2">
            <a:lumMod val="90000"/>
            <a:lumOff val="10000"/>
          </a:schemeClr>
        </a:solidFill>
        <a:ln w="1905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9530" tIns="49530" rIns="49530" bIns="49530" numCol="1" spcCol="1270" anchor="ctr" anchorCtr="0">
          <a:noAutofit/>
        </a:bodyPr>
        <a:lstStyle/>
        <a:p>
          <a:pPr marL="0" lvl="0" indent="0" algn="l" defTabSz="577850">
            <a:lnSpc>
              <a:spcPct val="90000"/>
            </a:lnSpc>
            <a:spcBef>
              <a:spcPct val="0"/>
            </a:spcBef>
            <a:spcAft>
              <a:spcPct val="35000"/>
            </a:spcAft>
            <a:buNone/>
          </a:pPr>
          <a:r>
            <a:rPr lang="en-CA" sz="1300" b="1" kern="1200">
              <a:latin typeface="Calibri" panose="020F0502020204030204" pitchFamily="34" charset="0"/>
              <a:ea typeface="Calibri" panose="020F0502020204030204" pitchFamily="34" charset="0"/>
              <a:cs typeface="Calibri" panose="020F0502020204030204" pitchFamily="34" charset="0"/>
            </a:rPr>
            <a:t>CUSTOMER VIEW</a:t>
          </a:r>
        </a:p>
      </dsp:txBody>
      <dsp:txXfrm>
        <a:off x="15430" y="737961"/>
        <a:ext cx="1770000" cy="285222"/>
      </dsp:txXfrm>
    </dsp:sp>
  </dsp:spTree>
</dsp:drawing>
</file>

<file path=xl/diagrams/drawing6.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CE9A57E-B57F-45F2-9302-DD15E3A75920}">
      <dsp:nvSpPr>
        <dsp:cNvPr id="0" name=""/>
        <dsp:cNvSpPr/>
      </dsp:nvSpPr>
      <dsp:spPr>
        <a:xfrm>
          <a:off x="0" y="2890"/>
          <a:ext cx="1800860" cy="486720"/>
        </a:xfrm>
        <a:prstGeom prst="roundRect">
          <a:avLst/>
        </a:prstGeom>
        <a:solidFill>
          <a:schemeClr val="tx2">
            <a:lumMod val="90000"/>
            <a:lumOff val="10000"/>
          </a:schemeClr>
        </a:solidFill>
        <a:ln w="1905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0960" tIns="60960" rIns="60960" bIns="60960" numCol="1" spcCol="1270" anchor="ctr" anchorCtr="0">
          <a:noAutofit/>
        </a:bodyPr>
        <a:lstStyle/>
        <a:p>
          <a:pPr marL="0" lvl="0" indent="0" algn="l" defTabSz="711200">
            <a:lnSpc>
              <a:spcPct val="90000"/>
            </a:lnSpc>
            <a:spcBef>
              <a:spcPct val="0"/>
            </a:spcBef>
            <a:spcAft>
              <a:spcPct val="35000"/>
            </a:spcAft>
            <a:buNone/>
          </a:pPr>
          <a:r>
            <a:rPr lang="en-CA" sz="1600" b="1" kern="1200">
              <a:latin typeface="Calibri" panose="020F0502020204030204" pitchFamily="34" charset="0"/>
              <a:ea typeface="Calibri" panose="020F0502020204030204" pitchFamily="34" charset="0"/>
              <a:cs typeface="Calibri" panose="020F0502020204030204" pitchFamily="34" charset="0"/>
            </a:rPr>
            <a:t>EXECUTIVE VIEW</a:t>
          </a:r>
        </a:p>
      </dsp:txBody>
      <dsp:txXfrm>
        <a:off x="23760" y="26650"/>
        <a:ext cx="1753340" cy="439200"/>
      </dsp:txXfrm>
    </dsp:sp>
    <dsp:sp modelId="{0B82706D-6AF5-4F22-8E61-14BDE61FDCF3}">
      <dsp:nvSpPr>
        <dsp:cNvPr id="0" name=""/>
        <dsp:cNvSpPr/>
      </dsp:nvSpPr>
      <dsp:spPr>
        <a:xfrm>
          <a:off x="0" y="564490"/>
          <a:ext cx="1800860" cy="486720"/>
        </a:xfrm>
        <a:prstGeom prst="roundRect">
          <a:avLst/>
        </a:prstGeom>
        <a:solidFill>
          <a:schemeClr val="tx2">
            <a:lumMod val="90000"/>
            <a:lumOff val="10000"/>
          </a:schemeClr>
        </a:solidFill>
        <a:ln w="1905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0960" tIns="60960" rIns="60960" bIns="60960" numCol="1" spcCol="1270" anchor="ctr" anchorCtr="0">
          <a:noAutofit/>
        </a:bodyPr>
        <a:lstStyle/>
        <a:p>
          <a:pPr marL="0" lvl="0" indent="0" algn="l" defTabSz="711200">
            <a:lnSpc>
              <a:spcPct val="90000"/>
            </a:lnSpc>
            <a:spcBef>
              <a:spcPct val="0"/>
            </a:spcBef>
            <a:spcAft>
              <a:spcPct val="35000"/>
            </a:spcAft>
            <a:buNone/>
          </a:pPr>
          <a:r>
            <a:rPr lang="en-CA" sz="1600" b="1" kern="1200">
              <a:latin typeface="Calibri" panose="020F0502020204030204" pitchFamily="34" charset="0"/>
              <a:ea typeface="Calibri" panose="020F0502020204030204" pitchFamily="34" charset="0"/>
              <a:cs typeface="Calibri" panose="020F0502020204030204" pitchFamily="34" charset="0"/>
            </a:rPr>
            <a:t>SALES VIEW</a:t>
          </a:r>
        </a:p>
      </dsp:txBody>
      <dsp:txXfrm>
        <a:off x="23760" y="588250"/>
        <a:ext cx="1753340" cy="439200"/>
      </dsp:txXfrm>
    </dsp:sp>
  </dsp:spTree>
</dsp:drawing>
</file>

<file path=xl/diagrams/layout1.xml><?xml version="1.0" encoding="utf-8"?>
<dgm:layoutDef xmlns:dgm="http://schemas.openxmlformats.org/drawingml/2006/diagram" xmlns:a="http://schemas.openxmlformats.org/drawingml/2006/main" uniqueId="urn:microsoft.com/office/officeart/2005/8/layout/vList2">
  <dgm:title val=""/>
  <dgm:desc val=""/>
  <dgm:catLst>
    <dgm:cat type="list" pri="3000"/>
    <dgm:cat type="convert" pri="1000"/>
  </dgm:catLst>
  <dgm:sampData>
    <dgm:dataModel>
      <dgm:ptLst>
        <dgm:pt modelId="0" type="doc"/>
        <dgm:pt modelId="1">
          <dgm:prSet phldr="1"/>
        </dgm:pt>
        <dgm:pt modelId="11">
          <dgm:prSet phldr="1"/>
        </dgm:pt>
        <dgm:pt modelId="2">
          <dgm:prSet phldr="1"/>
        </dgm:pt>
        <dgm:pt modelId="21">
          <dgm:prSet phldr="1"/>
        </dgm:pt>
      </dgm:ptLst>
      <dgm:cxnLst>
        <dgm:cxn modelId="4" srcId="0" destId="1" srcOrd="0" destOrd="0"/>
        <dgm:cxn modelId="5" srcId="0" destId="2" srcOrd="1" destOrd="0"/>
        <dgm:cxn modelId="12" srcId="1" destId="11" srcOrd="0" destOrd="0"/>
        <dgm:cxn modelId="23" srcId="2" destId="21" srcOrd="0"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animLvl val="lvl"/>
      <dgm:resizeHandles val="exact"/>
    </dgm:varLst>
    <dgm:alg type="lin">
      <dgm:param type="linDir" val="fromT"/>
      <dgm:param type="vertAlign" val="mid"/>
    </dgm:alg>
    <dgm:shape xmlns:r="http://schemas.openxmlformats.org/officeDocument/2006/relationships" r:blip="">
      <dgm:adjLst/>
    </dgm:shape>
    <dgm:presOf/>
    <dgm:constrLst>
      <dgm:constr type="w" for="ch" forName="parentText" refType="w"/>
      <dgm:constr type="h" for="ch" forName="parentText" refType="primFontSz" refFor="ch" refForName="parentText" fact="0.52"/>
      <dgm:constr type="w" for="ch" forName="childText" refType="w"/>
      <dgm:constr type="h" for="ch" forName="childText" refType="primFontSz" refFor="ch" refForName="parentText" fact="0.46"/>
      <dgm:constr type="h" for="ch" forName="parentText" op="equ"/>
      <dgm:constr type="primFontSz" for="ch" forName="parentText" op="equ" val="65"/>
      <dgm:constr type="primFontSz" for="ch" forName="childText" refType="primFontSz" refFor="ch" refForName="parentText" op="equ"/>
      <dgm:constr type="h" for="ch" forName="spacer" refType="primFontSz" refFor="ch" refForName="parentText" fact="0.08"/>
    </dgm:constrLst>
    <dgm:ruleLst>
      <dgm:rule type="primFontSz" for="ch" forName="parentText" val="5" fact="NaN" max="NaN"/>
    </dgm:ruleLst>
    <dgm:forEach name="Name0" axis="ch" ptType="node">
      <dgm:layoutNode name="parentText" styleLbl="node1">
        <dgm:varLst>
          <dgm:chMax val="0"/>
          <dgm:bulletEnabled val="1"/>
        </dgm:varLst>
        <dgm:alg type="tx">
          <dgm:param type="parTxLTRAlign" val="l"/>
          <dgm:param type="parTxRTLAlign" val="r"/>
        </dgm:alg>
        <dgm:shape xmlns:r="http://schemas.openxmlformats.org/officeDocument/2006/relationships" type="roundRect" r:blip="">
          <dgm:adjLst/>
        </dgm:shape>
        <dgm:presOf axis="self"/>
        <dgm:constrLst>
          <dgm:constr type="tMarg" refType="primFontSz" fact="0.3"/>
          <dgm:constr type="bMarg" refType="primFontSz" fact="0.3"/>
          <dgm:constr type="lMarg" refType="primFontSz" fact="0.3"/>
          <dgm:constr type="rMarg" refType="primFontSz" fact="0.3"/>
        </dgm:constrLst>
        <dgm:ruleLst>
          <dgm:rule type="h" val="INF" fact="NaN" max="NaN"/>
        </dgm:ruleLst>
      </dgm:layoutNode>
      <dgm:choose name="Name1">
        <dgm:if name="Name2" axis="ch" ptType="node" func="cnt" op="gte" val="1">
          <dgm:layoutNode name="childText" styleLbl="revTx">
            <dgm:varLst>
              <dgm:bulletEnabled val="1"/>
            </dgm:varLst>
            <dgm:alg type="tx">
              <dgm:param type="stBulletLvl" val="1"/>
              <dgm:param type="lnSpAfChP" val="20"/>
            </dgm:alg>
            <dgm:shape xmlns:r="http://schemas.openxmlformats.org/officeDocument/2006/relationships" type="rect" r:blip="">
              <dgm:adjLst/>
            </dgm:shape>
            <dgm:presOf axis="des" ptType="node"/>
            <dgm:constrLst>
              <dgm:constr type="tMarg" refType="primFontSz" fact="0.1"/>
              <dgm:constr type="bMarg" refType="primFontSz" fact="0.1"/>
              <dgm:constr type="lMarg" refType="w" fact="0.09"/>
            </dgm:constrLst>
            <dgm:ruleLst>
              <dgm:rule type="h" val="INF" fact="NaN" max="NaN"/>
            </dgm:ruleLst>
          </dgm:layoutNode>
        </dgm:if>
        <dgm:else name="Name3">
          <dgm:choose name="Name4">
            <dgm:if name="Name5" axis="par ch" ptType="doc node" func="cnt" op="gte" val="2">
              <dgm:forEach name="Name6" axis="followSib" ptType="sibTrans" cnt="1">
                <dgm:layoutNode name="spacer">
                  <dgm:alg type="sp"/>
                  <dgm:shape xmlns:r="http://schemas.openxmlformats.org/officeDocument/2006/relationships" r:blip="">
                    <dgm:adjLst/>
                  </dgm:shape>
                  <dgm:presOf/>
                  <dgm:constrLst/>
                  <dgm:ruleLst/>
                </dgm:layoutNode>
              </dgm:forEach>
            </dgm:if>
            <dgm:else name="Name7"/>
          </dgm:choose>
        </dgm:else>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vList2">
  <dgm:title val=""/>
  <dgm:desc val=""/>
  <dgm:catLst>
    <dgm:cat type="list" pri="3000"/>
    <dgm:cat type="convert" pri="1000"/>
  </dgm:catLst>
  <dgm:sampData>
    <dgm:dataModel>
      <dgm:ptLst>
        <dgm:pt modelId="0" type="doc"/>
        <dgm:pt modelId="1">
          <dgm:prSet phldr="1"/>
        </dgm:pt>
        <dgm:pt modelId="11">
          <dgm:prSet phldr="1"/>
        </dgm:pt>
        <dgm:pt modelId="2">
          <dgm:prSet phldr="1"/>
        </dgm:pt>
        <dgm:pt modelId="21">
          <dgm:prSet phldr="1"/>
        </dgm:pt>
      </dgm:ptLst>
      <dgm:cxnLst>
        <dgm:cxn modelId="4" srcId="0" destId="1" srcOrd="0" destOrd="0"/>
        <dgm:cxn modelId="5" srcId="0" destId="2" srcOrd="1" destOrd="0"/>
        <dgm:cxn modelId="12" srcId="1" destId="11" srcOrd="0" destOrd="0"/>
        <dgm:cxn modelId="23" srcId="2" destId="21" srcOrd="0"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animLvl val="lvl"/>
      <dgm:resizeHandles val="exact"/>
    </dgm:varLst>
    <dgm:alg type="lin">
      <dgm:param type="linDir" val="fromT"/>
      <dgm:param type="vertAlign" val="mid"/>
    </dgm:alg>
    <dgm:shape xmlns:r="http://schemas.openxmlformats.org/officeDocument/2006/relationships" r:blip="">
      <dgm:adjLst/>
    </dgm:shape>
    <dgm:presOf/>
    <dgm:constrLst>
      <dgm:constr type="w" for="ch" forName="parentText" refType="w"/>
      <dgm:constr type="h" for="ch" forName="parentText" refType="primFontSz" refFor="ch" refForName="parentText" fact="0.52"/>
      <dgm:constr type="w" for="ch" forName="childText" refType="w"/>
      <dgm:constr type="h" for="ch" forName="childText" refType="primFontSz" refFor="ch" refForName="parentText" fact="0.46"/>
      <dgm:constr type="h" for="ch" forName="parentText" op="equ"/>
      <dgm:constr type="primFontSz" for="ch" forName="parentText" op="equ" val="65"/>
      <dgm:constr type="primFontSz" for="ch" forName="childText" refType="primFontSz" refFor="ch" refForName="parentText" op="equ"/>
      <dgm:constr type="h" for="ch" forName="spacer" refType="primFontSz" refFor="ch" refForName="parentText" fact="0.08"/>
    </dgm:constrLst>
    <dgm:ruleLst>
      <dgm:rule type="primFontSz" for="ch" forName="parentText" val="5" fact="NaN" max="NaN"/>
    </dgm:ruleLst>
    <dgm:forEach name="Name0" axis="ch" ptType="node">
      <dgm:layoutNode name="parentText" styleLbl="node1">
        <dgm:varLst>
          <dgm:chMax val="0"/>
          <dgm:bulletEnabled val="1"/>
        </dgm:varLst>
        <dgm:alg type="tx">
          <dgm:param type="parTxLTRAlign" val="l"/>
          <dgm:param type="parTxRTLAlign" val="r"/>
        </dgm:alg>
        <dgm:shape xmlns:r="http://schemas.openxmlformats.org/officeDocument/2006/relationships" type="roundRect" r:blip="">
          <dgm:adjLst/>
        </dgm:shape>
        <dgm:presOf axis="self"/>
        <dgm:constrLst>
          <dgm:constr type="tMarg" refType="primFontSz" fact="0.3"/>
          <dgm:constr type="bMarg" refType="primFontSz" fact="0.3"/>
          <dgm:constr type="lMarg" refType="primFontSz" fact="0.3"/>
          <dgm:constr type="rMarg" refType="primFontSz" fact="0.3"/>
        </dgm:constrLst>
        <dgm:ruleLst>
          <dgm:rule type="h" val="INF" fact="NaN" max="NaN"/>
        </dgm:ruleLst>
      </dgm:layoutNode>
      <dgm:choose name="Name1">
        <dgm:if name="Name2" axis="ch" ptType="node" func="cnt" op="gte" val="1">
          <dgm:layoutNode name="childText" styleLbl="revTx">
            <dgm:varLst>
              <dgm:bulletEnabled val="1"/>
            </dgm:varLst>
            <dgm:alg type="tx">
              <dgm:param type="stBulletLvl" val="1"/>
              <dgm:param type="lnSpAfChP" val="20"/>
            </dgm:alg>
            <dgm:shape xmlns:r="http://schemas.openxmlformats.org/officeDocument/2006/relationships" type="rect" r:blip="">
              <dgm:adjLst/>
            </dgm:shape>
            <dgm:presOf axis="des" ptType="node"/>
            <dgm:constrLst>
              <dgm:constr type="tMarg" refType="primFontSz" fact="0.1"/>
              <dgm:constr type="bMarg" refType="primFontSz" fact="0.1"/>
              <dgm:constr type="lMarg" refType="w" fact="0.09"/>
            </dgm:constrLst>
            <dgm:ruleLst>
              <dgm:rule type="h" val="INF" fact="NaN" max="NaN"/>
            </dgm:ruleLst>
          </dgm:layoutNode>
        </dgm:if>
        <dgm:else name="Name3">
          <dgm:choose name="Name4">
            <dgm:if name="Name5" axis="par ch" ptType="doc node" func="cnt" op="gte" val="2">
              <dgm:forEach name="Name6" axis="followSib" ptType="sibTrans" cnt="1">
                <dgm:layoutNode name="spacer">
                  <dgm:alg type="sp"/>
                  <dgm:shape xmlns:r="http://schemas.openxmlformats.org/officeDocument/2006/relationships" r:blip="">
                    <dgm:adjLst/>
                  </dgm:shape>
                  <dgm:presOf/>
                  <dgm:constrLst/>
                  <dgm:ruleLst/>
                </dgm:layoutNode>
              </dgm:forEach>
            </dgm:if>
            <dgm:else name="Name7"/>
          </dgm:choose>
        </dgm:else>
      </dgm:choose>
    </dgm:forEach>
  </dgm:layoutNode>
</dgm:layoutDef>
</file>

<file path=xl/diagrams/layout3.xml><?xml version="1.0" encoding="utf-8"?>
<dgm:layoutDef xmlns:dgm="http://schemas.openxmlformats.org/drawingml/2006/diagram" xmlns:a="http://schemas.openxmlformats.org/drawingml/2006/main" uniqueId="urn:microsoft.com/office/officeart/2005/8/layout/vList2">
  <dgm:title val=""/>
  <dgm:desc val=""/>
  <dgm:catLst>
    <dgm:cat type="list" pri="3000"/>
    <dgm:cat type="convert" pri="1000"/>
  </dgm:catLst>
  <dgm:sampData>
    <dgm:dataModel>
      <dgm:ptLst>
        <dgm:pt modelId="0" type="doc"/>
        <dgm:pt modelId="1">
          <dgm:prSet phldr="1"/>
        </dgm:pt>
        <dgm:pt modelId="11">
          <dgm:prSet phldr="1"/>
        </dgm:pt>
        <dgm:pt modelId="2">
          <dgm:prSet phldr="1"/>
        </dgm:pt>
        <dgm:pt modelId="21">
          <dgm:prSet phldr="1"/>
        </dgm:pt>
      </dgm:ptLst>
      <dgm:cxnLst>
        <dgm:cxn modelId="4" srcId="0" destId="1" srcOrd="0" destOrd="0"/>
        <dgm:cxn modelId="5" srcId="0" destId="2" srcOrd="1" destOrd="0"/>
        <dgm:cxn modelId="12" srcId="1" destId="11" srcOrd="0" destOrd="0"/>
        <dgm:cxn modelId="23" srcId="2" destId="21" srcOrd="0"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animLvl val="lvl"/>
      <dgm:resizeHandles val="exact"/>
    </dgm:varLst>
    <dgm:alg type="lin">
      <dgm:param type="linDir" val="fromT"/>
      <dgm:param type="vertAlign" val="mid"/>
    </dgm:alg>
    <dgm:shape xmlns:r="http://schemas.openxmlformats.org/officeDocument/2006/relationships" r:blip="">
      <dgm:adjLst/>
    </dgm:shape>
    <dgm:presOf/>
    <dgm:constrLst>
      <dgm:constr type="w" for="ch" forName="parentText" refType="w"/>
      <dgm:constr type="h" for="ch" forName="parentText" refType="primFontSz" refFor="ch" refForName="parentText" fact="0.52"/>
      <dgm:constr type="w" for="ch" forName="childText" refType="w"/>
      <dgm:constr type="h" for="ch" forName="childText" refType="primFontSz" refFor="ch" refForName="parentText" fact="0.46"/>
      <dgm:constr type="h" for="ch" forName="parentText" op="equ"/>
      <dgm:constr type="primFontSz" for="ch" forName="parentText" op="equ" val="65"/>
      <dgm:constr type="primFontSz" for="ch" forName="childText" refType="primFontSz" refFor="ch" refForName="parentText" op="equ"/>
      <dgm:constr type="h" for="ch" forName="spacer" refType="primFontSz" refFor="ch" refForName="parentText" fact="0.08"/>
    </dgm:constrLst>
    <dgm:ruleLst>
      <dgm:rule type="primFontSz" for="ch" forName="parentText" val="5" fact="NaN" max="NaN"/>
    </dgm:ruleLst>
    <dgm:forEach name="Name0" axis="ch" ptType="node">
      <dgm:layoutNode name="parentText" styleLbl="node1">
        <dgm:varLst>
          <dgm:chMax val="0"/>
          <dgm:bulletEnabled val="1"/>
        </dgm:varLst>
        <dgm:alg type="tx">
          <dgm:param type="parTxLTRAlign" val="l"/>
          <dgm:param type="parTxRTLAlign" val="r"/>
        </dgm:alg>
        <dgm:shape xmlns:r="http://schemas.openxmlformats.org/officeDocument/2006/relationships" type="roundRect" r:blip="">
          <dgm:adjLst/>
        </dgm:shape>
        <dgm:presOf axis="self"/>
        <dgm:constrLst>
          <dgm:constr type="tMarg" refType="primFontSz" fact="0.3"/>
          <dgm:constr type="bMarg" refType="primFontSz" fact="0.3"/>
          <dgm:constr type="lMarg" refType="primFontSz" fact="0.3"/>
          <dgm:constr type="rMarg" refType="primFontSz" fact="0.3"/>
        </dgm:constrLst>
        <dgm:ruleLst>
          <dgm:rule type="h" val="INF" fact="NaN" max="NaN"/>
        </dgm:ruleLst>
      </dgm:layoutNode>
      <dgm:choose name="Name1">
        <dgm:if name="Name2" axis="ch" ptType="node" func="cnt" op="gte" val="1">
          <dgm:layoutNode name="childText" styleLbl="revTx">
            <dgm:varLst>
              <dgm:bulletEnabled val="1"/>
            </dgm:varLst>
            <dgm:alg type="tx">
              <dgm:param type="stBulletLvl" val="1"/>
              <dgm:param type="lnSpAfChP" val="20"/>
            </dgm:alg>
            <dgm:shape xmlns:r="http://schemas.openxmlformats.org/officeDocument/2006/relationships" type="rect" r:blip="">
              <dgm:adjLst/>
            </dgm:shape>
            <dgm:presOf axis="des" ptType="node"/>
            <dgm:constrLst>
              <dgm:constr type="tMarg" refType="primFontSz" fact="0.1"/>
              <dgm:constr type="bMarg" refType="primFontSz" fact="0.1"/>
              <dgm:constr type="lMarg" refType="w" fact="0.09"/>
            </dgm:constrLst>
            <dgm:ruleLst>
              <dgm:rule type="h" val="INF" fact="NaN" max="NaN"/>
            </dgm:ruleLst>
          </dgm:layoutNode>
        </dgm:if>
        <dgm:else name="Name3">
          <dgm:choose name="Name4">
            <dgm:if name="Name5" axis="par ch" ptType="doc node" func="cnt" op="gte" val="2">
              <dgm:forEach name="Name6" axis="followSib" ptType="sibTrans" cnt="1">
                <dgm:layoutNode name="spacer">
                  <dgm:alg type="sp"/>
                  <dgm:shape xmlns:r="http://schemas.openxmlformats.org/officeDocument/2006/relationships" r:blip="">
                    <dgm:adjLst/>
                  </dgm:shape>
                  <dgm:presOf/>
                  <dgm:constrLst/>
                  <dgm:ruleLst/>
                </dgm:layoutNode>
              </dgm:forEach>
            </dgm:if>
            <dgm:else name="Name7"/>
          </dgm:choose>
        </dgm:else>
      </dgm:choose>
    </dgm:forEach>
  </dgm:layoutNode>
</dgm:layoutDef>
</file>

<file path=xl/diagrams/layout4.xml><?xml version="1.0" encoding="utf-8"?>
<dgm:layoutDef xmlns:dgm="http://schemas.openxmlformats.org/drawingml/2006/diagram" xmlns:a="http://schemas.openxmlformats.org/drawingml/2006/main" uniqueId="urn:microsoft.com/office/officeart/2005/8/layout/vList2">
  <dgm:title val=""/>
  <dgm:desc val=""/>
  <dgm:catLst>
    <dgm:cat type="list" pri="3000"/>
    <dgm:cat type="convert" pri="1000"/>
  </dgm:catLst>
  <dgm:sampData>
    <dgm:dataModel>
      <dgm:ptLst>
        <dgm:pt modelId="0" type="doc"/>
        <dgm:pt modelId="1">
          <dgm:prSet phldr="1"/>
        </dgm:pt>
        <dgm:pt modelId="11">
          <dgm:prSet phldr="1"/>
        </dgm:pt>
        <dgm:pt modelId="2">
          <dgm:prSet phldr="1"/>
        </dgm:pt>
        <dgm:pt modelId="21">
          <dgm:prSet phldr="1"/>
        </dgm:pt>
      </dgm:ptLst>
      <dgm:cxnLst>
        <dgm:cxn modelId="4" srcId="0" destId="1" srcOrd="0" destOrd="0"/>
        <dgm:cxn modelId="5" srcId="0" destId="2" srcOrd="1" destOrd="0"/>
        <dgm:cxn modelId="12" srcId="1" destId="11" srcOrd="0" destOrd="0"/>
        <dgm:cxn modelId="23" srcId="2" destId="21" srcOrd="0"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animLvl val="lvl"/>
      <dgm:resizeHandles val="exact"/>
    </dgm:varLst>
    <dgm:alg type="lin">
      <dgm:param type="linDir" val="fromT"/>
      <dgm:param type="vertAlign" val="mid"/>
    </dgm:alg>
    <dgm:shape xmlns:r="http://schemas.openxmlformats.org/officeDocument/2006/relationships" r:blip="">
      <dgm:adjLst/>
    </dgm:shape>
    <dgm:presOf/>
    <dgm:constrLst>
      <dgm:constr type="w" for="ch" forName="parentText" refType="w"/>
      <dgm:constr type="h" for="ch" forName="parentText" refType="primFontSz" refFor="ch" refForName="parentText" fact="0.52"/>
      <dgm:constr type="w" for="ch" forName="childText" refType="w"/>
      <dgm:constr type="h" for="ch" forName="childText" refType="primFontSz" refFor="ch" refForName="parentText" fact="0.46"/>
      <dgm:constr type="h" for="ch" forName="parentText" op="equ"/>
      <dgm:constr type="primFontSz" for="ch" forName="parentText" op="equ" val="65"/>
      <dgm:constr type="primFontSz" for="ch" forName="childText" refType="primFontSz" refFor="ch" refForName="parentText" op="equ"/>
      <dgm:constr type="h" for="ch" forName="spacer" refType="primFontSz" refFor="ch" refForName="parentText" fact="0.08"/>
    </dgm:constrLst>
    <dgm:ruleLst>
      <dgm:rule type="primFontSz" for="ch" forName="parentText" val="5" fact="NaN" max="NaN"/>
    </dgm:ruleLst>
    <dgm:forEach name="Name0" axis="ch" ptType="node">
      <dgm:layoutNode name="parentText" styleLbl="node1">
        <dgm:varLst>
          <dgm:chMax val="0"/>
          <dgm:bulletEnabled val="1"/>
        </dgm:varLst>
        <dgm:alg type="tx">
          <dgm:param type="parTxLTRAlign" val="l"/>
          <dgm:param type="parTxRTLAlign" val="r"/>
        </dgm:alg>
        <dgm:shape xmlns:r="http://schemas.openxmlformats.org/officeDocument/2006/relationships" type="roundRect" r:blip="">
          <dgm:adjLst/>
        </dgm:shape>
        <dgm:presOf axis="self"/>
        <dgm:constrLst>
          <dgm:constr type="tMarg" refType="primFontSz" fact="0.3"/>
          <dgm:constr type="bMarg" refType="primFontSz" fact="0.3"/>
          <dgm:constr type="lMarg" refType="primFontSz" fact="0.3"/>
          <dgm:constr type="rMarg" refType="primFontSz" fact="0.3"/>
        </dgm:constrLst>
        <dgm:ruleLst>
          <dgm:rule type="h" val="INF" fact="NaN" max="NaN"/>
        </dgm:ruleLst>
      </dgm:layoutNode>
      <dgm:choose name="Name1">
        <dgm:if name="Name2" axis="ch" ptType="node" func="cnt" op="gte" val="1">
          <dgm:layoutNode name="childText" styleLbl="revTx">
            <dgm:varLst>
              <dgm:bulletEnabled val="1"/>
            </dgm:varLst>
            <dgm:alg type="tx">
              <dgm:param type="stBulletLvl" val="1"/>
              <dgm:param type="lnSpAfChP" val="20"/>
            </dgm:alg>
            <dgm:shape xmlns:r="http://schemas.openxmlformats.org/officeDocument/2006/relationships" type="rect" r:blip="">
              <dgm:adjLst/>
            </dgm:shape>
            <dgm:presOf axis="des" ptType="node"/>
            <dgm:constrLst>
              <dgm:constr type="tMarg" refType="primFontSz" fact="0.1"/>
              <dgm:constr type="bMarg" refType="primFontSz" fact="0.1"/>
              <dgm:constr type="lMarg" refType="w" fact="0.09"/>
            </dgm:constrLst>
            <dgm:ruleLst>
              <dgm:rule type="h" val="INF" fact="NaN" max="NaN"/>
            </dgm:ruleLst>
          </dgm:layoutNode>
        </dgm:if>
        <dgm:else name="Name3">
          <dgm:choose name="Name4">
            <dgm:if name="Name5" axis="par ch" ptType="doc node" func="cnt" op="gte" val="2">
              <dgm:forEach name="Name6" axis="followSib" ptType="sibTrans" cnt="1">
                <dgm:layoutNode name="spacer">
                  <dgm:alg type="sp"/>
                  <dgm:shape xmlns:r="http://schemas.openxmlformats.org/officeDocument/2006/relationships" r:blip="">
                    <dgm:adjLst/>
                  </dgm:shape>
                  <dgm:presOf/>
                  <dgm:constrLst/>
                  <dgm:ruleLst/>
                </dgm:layoutNode>
              </dgm:forEach>
            </dgm:if>
            <dgm:else name="Name7"/>
          </dgm:choose>
        </dgm:else>
      </dgm:choose>
    </dgm:forEach>
  </dgm:layoutNode>
</dgm:layoutDef>
</file>

<file path=xl/diagrams/layout5.xml><?xml version="1.0" encoding="utf-8"?>
<dgm:layoutDef xmlns:dgm="http://schemas.openxmlformats.org/drawingml/2006/diagram" xmlns:a="http://schemas.openxmlformats.org/drawingml/2006/main" uniqueId="urn:microsoft.com/office/officeart/2005/8/layout/vList2">
  <dgm:title val=""/>
  <dgm:desc val=""/>
  <dgm:catLst>
    <dgm:cat type="list" pri="3000"/>
    <dgm:cat type="convert" pri="1000"/>
  </dgm:catLst>
  <dgm:sampData>
    <dgm:dataModel>
      <dgm:ptLst>
        <dgm:pt modelId="0" type="doc"/>
        <dgm:pt modelId="1">
          <dgm:prSet phldr="1"/>
        </dgm:pt>
        <dgm:pt modelId="11">
          <dgm:prSet phldr="1"/>
        </dgm:pt>
        <dgm:pt modelId="2">
          <dgm:prSet phldr="1"/>
        </dgm:pt>
        <dgm:pt modelId="21">
          <dgm:prSet phldr="1"/>
        </dgm:pt>
      </dgm:ptLst>
      <dgm:cxnLst>
        <dgm:cxn modelId="4" srcId="0" destId="1" srcOrd="0" destOrd="0"/>
        <dgm:cxn modelId="5" srcId="0" destId="2" srcOrd="1" destOrd="0"/>
        <dgm:cxn modelId="12" srcId="1" destId="11" srcOrd="0" destOrd="0"/>
        <dgm:cxn modelId="23" srcId="2" destId="21" srcOrd="0"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animLvl val="lvl"/>
      <dgm:resizeHandles val="exact"/>
    </dgm:varLst>
    <dgm:alg type="lin">
      <dgm:param type="linDir" val="fromT"/>
      <dgm:param type="vertAlign" val="mid"/>
    </dgm:alg>
    <dgm:shape xmlns:r="http://schemas.openxmlformats.org/officeDocument/2006/relationships" r:blip="">
      <dgm:adjLst/>
    </dgm:shape>
    <dgm:presOf/>
    <dgm:constrLst>
      <dgm:constr type="w" for="ch" forName="parentText" refType="w"/>
      <dgm:constr type="h" for="ch" forName="parentText" refType="primFontSz" refFor="ch" refForName="parentText" fact="0.52"/>
      <dgm:constr type="w" for="ch" forName="childText" refType="w"/>
      <dgm:constr type="h" for="ch" forName="childText" refType="primFontSz" refFor="ch" refForName="parentText" fact="0.46"/>
      <dgm:constr type="h" for="ch" forName="parentText" op="equ"/>
      <dgm:constr type="primFontSz" for="ch" forName="parentText" op="equ" val="65"/>
      <dgm:constr type="primFontSz" for="ch" forName="childText" refType="primFontSz" refFor="ch" refForName="parentText" op="equ"/>
      <dgm:constr type="h" for="ch" forName="spacer" refType="primFontSz" refFor="ch" refForName="parentText" fact="0.08"/>
    </dgm:constrLst>
    <dgm:ruleLst>
      <dgm:rule type="primFontSz" for="ch" forName="parentText" val="5" fact="NaN" max="NaN"/>
    </dgm:ruleLst>
    <dgm:forEach name="Name0" axis="ch" ptType="node">
      <dgm:layoutNode name="parentText" styleLbl="node1">
        <dgm:varLst>
          <dgm:chMax val="0"/>
          <dgm:bulletEnabled val="1"/>
        </dgm:varLst>
        <dgm:alg type="tx">
          <dgm:param type="parTxLTRAlign" val="l"/>
          <dgm:param type="parTxRTLAlign" val="r"/>
        </dgm:alg>
        <dgm:shape xmlns:r="http://schemas.openxmlformats.org/officeDocument/2006/relationships" type="roundRect" r:blip="">
          <dgm:adjLst/>
        </dgm:shape>
        <dgm:presOf axis="self"/>
        <dgm:constrLst>
          <dgm:constr type="tMarg" refType="primFontSz" fact="0.3"/>
          <dgm:constr type="bMarg" refType="primFontSz" fact="0.3"/>
          <dgm:constr type="lMarg" refType="primFontSz" fact="0.3"/>
          <dgm:constr type="rMarg" refType="primFontSz" fact="0.3"/>
        </dgm:constrLst>
        <dgm:ruleLst>
          <dgm:rule type="h" val="INF" fact="NaN" max="NaN"/>
        </dgm:ruleLst>
      </dgm:layoutNode>
      <dgm:choose name="Name1">
        <dgm:if name="Name2" axis="ch" ptType="node" func="cnt" op="gte" val="1">
          <dgm:layoutNode name="childText" styleLbl="revTx">
            <dgm:varLst>
              <dgm:bulletEnabled val="1"/>
            </dgm:varLst>
            <dgm:alg type="tx">
              <dgm:param type="stBulletLvl" val="1"/>
              <dgm:param type="lnSpAfChP" val="20"/>
            </dgm:alg>
            <dgm:shape xmlns:r="http://schemas.openxmlformats.org/officeDocument/2006/relationships" type="rect" r:blip="">
              <dgm:adjLst/>
            </dgm:shape>
            <dgm:presOf axis="des" ptType="node"/>
            <dgm:constrLst>
              <dgm:constr type="tMarg" refType="primFontSz" fact="0.1"/>
              <dgm:constr type="bMarg" refType="primFontSz" fact="0.1"/>
              <dgm:constr type="lMarg" refType="w" fact="0.09"/>
            </dgm:constrLst>
            <dgm:ruleLst>
              <dgm:rule type="h" val="INF" fact="NaN" max="NaN"/>
            </dgm:ruleLst>
          </dgm:layoutNode>
        </dgm:if>
        <dgm:else name="Name3">
          <dgm:choose name="Name4">
            <dgm:if name="Name5" axis="par ch" ptType="doc node" func="cnt" op="gte" val="2">
              <dgm:forEach name="Name6" axis="followSib" ptType="sibTrans" cnt="1">
                <dgm:layoutNode name="spacer">
                  <dgm:alg type="sp"/>
                  <dgm:shape xmlns:r="http://schemas.openxmlformats.org/officeDocument/2006/relationships" r:blip="">
                    <dgm:adjLst/>
                  </dgm:shape>
                  <dgm:presOf/>
                  <dgm:constrLst/>
                  <dgm:ruleLst/>
                </dgm:layoutNode>
              </dgm:forEach>
            </dgm:if>
            <dgm:else name="Name7"/>
          </dgm:choose>
        </dgm:else>
      </dgm:choose>
    </dgm:forEach>
  </dgm:layoutNode>
</dgm:layoutDef>
</file>

<file path=xl/diagrams/layout6.xml><?xml version="1.0" encoding="utf-8"?>
<dgm:layoutDef xmlns:dgm="http://schemas.openxmlformats.org/drawingml/2006/diagram" xmlns:a="http://schemas.openxmlformats.org/drawingml/2006/main" uniqueId="urn:microsoft.com/office/officeart/2005/8/layout/vList2">
  <dgm:title val=""/>
  <dgm:desc val=""/>
  <dgm:catLst>
    <dgm:cat type="list" pri="3000"/>
    <dgm:cat type="convert" pri="1000"/>
  </dgm:catLst>
  <dgm:sampData>
    <dgm:dataModel>
      <dgm:ptLst>
        <dgm:pt modelId="0" type="doc"/>
        <dgm:pt modelId="1">
          <dgm:prSet phldr="1"/>
        </dgm:pt>
        <dgm:pt modelId="11">
          <dgm:prSet phldr="1"/>
        </dgm:pt>
        <dgm:pt modelId="2">
          <dgm:prSet phldr="1"/>
        </dgm:pt>
        <dgm:pt modelId="21">
          <dgm:prSet phldr="1"/>
        </dgm:pt>
      </dgm:ptLst>
      <dgm:cxnLst>
        <dgm:cxn modelId="4" srcId="0" destId="1" srcOrd="0" destOrd="0"/>
        <dgm:cxn modelId="5" srcId="0" destId="2" srcOrd="1" destOrd="0"/>
        <dgm:cxn modelId="12" srcId="1" destId="11" srcOrd="0" destOrd="0"/>
        <dgm:cxn modelId="23" srcId="2" destId="21" srcOrd="0"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animLvl val="lvl"/>
      <dgm:resizeHandles val="exact"/>
    </dgm:varLst>
    <dgm:alg type="lin">
      <dgm:param type="linDir" val="fromT"/>
      <dgm:param type="vertAlign" val="mid"/>
    </dgm:alg>
    <dgm:shape xmlns:r="http://schemas.openxmlformats.org/officeDocument/2006/relationships" r:blip="">
      <dgm:adjLst/>
    </dgm:shape>
    <dgm:presOf/>
    <dgm:constrLst>
      <dgm:constr type="w" for="ch" forName="parentText" refType="w"/>
      <dgm:constr type="h" for="ch" forName="parentText" refType="primFontSz" refFor="ch" refForName="parentText" fact="0.52"/>
      <dgm:constr type="w" for="ch" forName="childText" refType="w"/>
      <dgm:constr type="h" for="ch" forName="childText" refType="primFontSz" refFor="ch" refForName="parentText" fact="0.46"/>
      <dgm:constr type="h" for="ch" forName="parentText" op="equ"/>
      <dgm:constr type="primFontSz" for="ch" forName="parentText" op="equ" val="65"/>
      <dgm:constr type="primFontSz" for="ch" forName="childText" refType="primFontSz" refFor="ch" refForName="parentText" op="equ"/>
      <dgm:constr type="h" for="ch" forName="spacer" refType="primFontSz" refFor="ch" refForName="parentText" fact="0.08"/>
    </dgm:constrLst>
    <dgm:ruleLst>
      <dgm:rule type="primFontSz" for="ch" forName="parentText" val="5" fact="NaN" max="NaN"/>
    </dgm:ruleLst>
    <dgm:forEach name="Name0" axis="ch" ptType="node">
      <dgm:layoutNode name="parentText" styleLbl="node1">
        <dgm:varLst>
          <dgm:chMax val="0"/>
          <dgm:bulletEnabled val="1"/>
        </dgm:varLst>
        <dgm:alg type="tx">
          <dgm:param type="parTxLTRAlign" val="l"/>
          <dgm:param type="parTxRTLAlign" val="r"/>
        </dgm:alg>
        <dgm:shape xmlns:r="http://schemas.openxmlformats.org/officeDocument/2006/relationships" type="roundRect" r:blip="">
          <dgm:adjLst/>
        </dgm:shape>
        <dgm:presOf axis="self"/>
        <dgm:constrLst>
          <dgm:constr type="tMarg" refType="primFontSz" fact="0.3"/>
          <dgm:constr type="bMarg" refType="primFontSz" fact="0.3"/>
          <dgm:constr type="lMarg" refType="primFontSz" fact="0.3"/>
          <dgm:constr type="rMarg" refType="primFontSz" fact="0.3"/>
        </dgm:constrLst>
        <dgm:ruleLst>
          <dgm:rule type="h" val="INF" fact="NaN" max="NaN"/>
        </dgm:ruleLst>
      </dgm:layoutNode>
      <dgm:choose name="Name1">
        <dgm:if name="Name2" axis="ch" ptType="node" func="cnt" op="gte" val="1">
          <dgm:layoutNode name="childText" styleLbl="revTx">
            <dgm:varLst>
              <dgm:bulletEnabled val="1"/>
            </dgm:varLst>
            <dgm:alg type="tx">
              <dgm:param type="stBulletLvl" val="1"/>
              <dgm:param type="lnSpAfChP" val="20"/>
            </dgm:alg>
            <dgm:shape xmlns:r="http://schemas.openxmlformats.org/officeDocument/2006/relationships" type="rect" r:blip="">
              <dgm:adjLst/>
            </dgm:shape>
            <dgm:presOf axis="des" ptType="node"/>
            <dgm:constrLst>
              <dgm:constr type="tMarg" refType="primFontSz" fact="0.1"/>
              <dgm:constr type="bMarg" refType="primFontSz" fact="0.1"/>
              <dgm:constr type="lMarg" refType="w" fact="0.09"/>
            </dgm:constrLst>
            <dgm:ruleLst>
              <dgm:rule type="h" val="INF" fact="NaN" max="NaN"/>
            </dgm:ruleLst>
          </dgm:layoutNode>
        </dgm:if>
        <dgm:else name="Name3">
          <dgm:choose name="Name4">
            <dgm:if name="Name5" axis="par ch" ptType="doc node" func="cnt" op="gte" val="2">
              <dgm:forEach name="Name6" axis="followSib" ptType="sibTrans" cnt="1">
                <dgm:layoutNode name="spacer">
                  <dgm:alg type="sp"/>
                  <dgm:shape xmlns:r="http://schemas.openxmlformats.org/officeDocument/2006/relationships" r:blip="">
                    <dgm:adjLst/>
                  </dgm:shape>
                  <dgm:presOf/>
                  <dgm:constrLst/>
                  <dgm:ruleLst/>
                </dgm:layoutNode>
              </dgm:forEach>
            </dgm:if>
            <dgm:else name="Name7"/>
          </dgm:choose>
        </dgm:else>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6.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microsoft.com/office/2007/relationships/diagramDrawing" Target="../diagrams/drawing1.xml"/><Relationship Id="rId13" Type="http://schemas.openxmlformats.org/officeDocument/2006/relationships/diagramColors" Target="../diagrams/colors2.xml"/><Relationship Id="rId3" Type="http://schemas.openxmlformats.org/officeDocument/2006/relationships/chart" Target="../charts/chart3.xml"/><Relationship Id="rId7" Type="http://schemas.openxmlformats.org/officeDocument/2006/relationships/diagramColors" Target="../diagrams/colors1.xml"/><Relationship Id="rId12" Type="http://schemas.openxmlformats.org/officeDocument/2006/relationships/diagramQuickStyle" Target="../diagrams/quickStyle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diagramQuickStyle" Target="../diagrams/quickStyle1.xml"/><Relationship Id="rId11" Type="http://schemas.openxmlformats.org/officeDocument/2006/relationships/diagramLayout" Target="../diagrams/layout2.xml"/><Relationship Id="rId5" Type="http://schemas.openxmlformats.org/officeDocument/2006/relationships/diagramLayout" Target="../diagrams/layout1.xml"/><Relationship Id="rId15" Type="http://schemas.openxmlformats.org/officeDocument/2006/relationships/chart" Target="../charts/chart4.xml"/><Relationship Id="rId10" Type="http://schemas.openxmlformats.org/officeDocument/2006/relationships/diagramData" Target="../diagrams/data2.xml"/><Relationship Id="rId4" Type="http://schemas.openxmlformats.org/officeDocument/2006/relationships/diagramData" Target="../diagrams/data1.xml"/><Relationship Id="rId9" Type="http://schemas.openxmlformats.org/officeDocument/2006/relationships/image" Target="../media/image1.png"/><Relationship Id="rId14" Type="http://schemas.microsoft.com/office/2007/relationships/diagramDrawing" Target="../diagrams/drawing2.xml"/></Relationships>
</file>

<file path=xl/drawings/_rels/drawing2.xml.rels><?xml version="1.0" encoding="UTF-8" standalone="yes"?>
<Relationships xmlns="http://schemas.openxmlformats.org/package/2006/relationships"><Relationship Id="rId8" Type="http://schemas.openxmlformats.org/officeDocument/2006/relationships/diagramLayout" Target="../diagrams/layout3.xml"/><Relationship Id="rId13" Type="http://schemas.openxmlformats.org/officeDocument/2006/relationships/diagramData" Target="../diagrams/data4.xml"/><Relationship Id="rId3" Type="http://schemas.openxmlformats.org/officeDocument/2006/relationships/chart" Target="../charts/chart6.xml"/><Relationship Id="rId7" Type="http://schemas.openxmlformats.org/officeDocument/2006/relationships/diagramData" Target="../diagrams/data3.xml"/><Relationship Id="rId12" Type="http://schemas.openxmlformats.org/officeDocument/2006/relationships/image" Target="../media/image1.png"/><Relationship Id="rId17" Type="http://schemas.microsoft.com/office/2007/relationships/diagramDrawing" Target="../diagrams/drawing4.xml"/><Relationship Id="rId2" Type="http://schemas.microsoft.com/office/2014/relationships/chartEx" Target="../charts/chartEx1.xml"/><Relationship Id="rId16" Type="http://schemas.openxmlformats.org/officeDocument/2006/relationships/diagramColors" Target="../diagrams/colors4.xml"/><Relationship Id="rId1" Type="http://schemas.openxmlformats.org/officeDocument/2006/relationships/chart" Target="../charts/chart5.xml"/><Relationship Id="rId6" Type="http://schemas.openxmlformats.org/officeDocument/2006/relationships/chart" Target="../charts/chart9.xml"/><Relationship Id="rId11" Type="http://schemas.microsoft.com/office/2007/relationships/diagramDrawing" Target="../diagrams/drawing3.xml"/><Relationship Id="rId5" Type="http://schemas.openxmlformats.org/officeDocument/2006/relationships/chart" Target="../charts/chart8.xml"/><Relationship Id="rId15" Type="http://schemas.openxmlformats.org/officeDocument/2006/relationships/diagramQuickStyle" Target="../diagrams/quickStyle4.xml"/><Relationship Id="rId10" Type="http://schemas.openxmlformats.org/officeDocument/2006/relationships/diagramColors" Target="../diagrams/colors3.xml"/><Relationship Id="rId4" Type="http://schemas.openxmlformats.org/officeDocument/2006/relationships/chart" Target="../charts/chart7.xml"/><Relationship Id="rId9" Type="http://schemas.openxmlformats.org/officeDocument/2006/relationships/diagramQuickStyle" Target="../diagrams/quickStyle3.xml"/><Relationship Id="rId14" Type="http://schemas.openxmlformats.org/officeDocument/2006/relationships/diagramLayout" Target="../diagrams/layout4.xml"/></Relationships>
</file>

<file path=xl/drawings/_rels/drawing3.xml.rels><?xml version="1.0" encoding="UTF-8" standalone="yes"?>
<Relationships xmlns="http://schemas.openxmlformats.org/package/2006/relationships"><Relationship Id="rId8" Type="http://schemas.openxmlformats.org/officeDocument/2006/relationships/diagramLayout" Target="../diagrams/layout6.xml"/><Relationship Id="rId13" Type="http://schemas.microsoft.com/office/2014/relationships/chartEx" Target="../charts/chartEx2.xml"/><Relationship Id="rId3" Type="http://schemas.openxmlformats.org/officeDocument/2006/relationships/diagramQuickStyle" Target="../diagrams/quickStyle5.xml"/><Relationship Id="rId7" Type="http://schemas.openxmlformats.org/officeDocument/2006/relationships/diagramData" Target="../diagrams/data6.xml"/><Relationship Id="rId12" Type="http://schemas.openxmlformats.org/officeDocument/2006/relationships/chart" Target="../charts/chart10.xml"/><Relationship Id="rId17" Type="http://schemas.openxmlformats.org/officeDocument/2006/relationships/chart" Target="../charts/chart14.xml"/><Relationship Id="rId2" Type="http://schemas.openxmlformats.org/officeDocument/2006/relationships/diagramLayout" Target="../diagrams/layout5.xml"/><Relationship Id="rId16" Type="http://schemas.openxmlformats.org/officeDocument/2006/relationships/chart" Target="../charts/chart13.xml"/><Relationship Id="rId1" Type="http://schemas.openxmlformats.org/officeDocument/2006/relationships/diagramData" Target="../diagrams/data5.xml"/><Relationship Id="rId6" Type="http://schemas.openxmlformats.org/officeDocument/2006/relationships/image" Target="../media/image1.png"/><Relationship Id="rId11" Type="http://schemas.microsoft.com/office/2007/relationships/diagramDrawing" Target="../diagrams/drawing6.xml"/><Relationship Id="rId5" Type="http://schemas.microsoft.com/office/2007/relationships/diagramDrawing" Target="../diagrams/drawing5.xml"/><Relationship Id="rId15" Type="http://schemas.openxmlformats.org/officeDocument/2006/relationships/chart" Target="../charts/chart12.xml"/><Relationship Id="rId10" Type="http://schemas.openxmlformats.org/officeDocument/2006/relationships/diagramColors" Target="../diagrams/colors6.xml"/><Relationship Id="rId4" Type="http://schemas.openxmlformats.org/officeDocument/2006/relationships/diagramColors" Target="../diagrams/colors5.xml"/><Relationship Id="rId9" Type="http://schemas.openxmlformats.org/officeDocument/2006/relationships/diagramQuickStyle" Target="../diagrams/quickStyle6.xml"/><Relationship Id="rId14"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microsoft.com/office/2014/relationships/chartEx" Target="../charts/chartEx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9.xml.rels><?xml version="1.0" encoding="UTF-8" standalone="yes"?>
<Relationships xmlns="http://schemas.openxmlformats.org/package/2006/relationships"><Relationship Id="rId1" Type="http://schemas.microsoft.com/office/2014/relationships/chartEx" Target="../charts/chartEx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xdr:from>
      <xdr:col>0</xdr:col>
      <xdr:colOff>1676400</xdr:colOff>
      <xdr:row>0</xdr:row>
      <xdr:rowOff>228600</xdr:rowOff>
    </xdr:from>
    <xdr:to>
      <xdr:col>3</xdr:col>
      <xdr:colOff>76200</xdr:colOff>
      <xdr:row>2</xdr:row>
      <xdr:rowOff>139700</xdr:rowOff>
    </xdr:to>
    <xdr:sp macro="" textlink="">
      <xdr:nvSpPr>
        <xdr:cNvPr id="2" name="TextBox 1">
          <a:extLst>
            <a:ext uri="{FF2B5EF4-FFF2-40B4-BE49-F238E27FC236}">
              <a16:creationId xmlns:a16="http://schemas.microsoft.com/office/drawing/2014/main" id="{97D46AA2-456D-E8B9-53B5-5382A962E0CA}"/>
            </a:ext>
          </a:extLst>
        </xdr:cNvPr>
        <xdr:cNvSpPr txBox="1"/>
      </xdr:nvSpPr>
      <xdr:spPr>
        <a:xfrm>
          <a:off x="1676400" y="228600"/>
          <a:ext cx="5295900" cy="6731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4400">
              <a:ln>
                <a:noFill/>
              </a:ln>
              <a:solidFill>
                <a:schemeClr val="bg1"/>
              </a:solidFill>
            </a:rPr>
            <a:t>    Sales</a:t>
          </a:r>
          <a:r>
            <a:rPr lang="en-CA" sz="4400" baseline="0">
              <a:ln>
                <a:noFill/>
              </a:ln>
              <a:solidFill>
                <a:schemeClr val="bg1"/>
              </a:solidFill>
            </a:rPr>
            <a:t> Summary</a:t>
          </a:r>
          <a:endParaRPr lang="en-CA" sz="4400">
            <a:ln>
              <a:noFill/>
            </a:ln>
            <a:solidFill>
              <a:schemeClr val="bg1"/>
            </a:solidFill>
          </a:endParaRPr>
        </a:p>
      </xdr:txBody>
    </xdr:sp>
    <xdr:clientData/>
  </xdr:twoCellAnchor>
  <xdr:twoCellAnchor>
    <xdr:from>
      <xdr:col>7</xdr:col>
      <xdr:colOff>933450</xdr:colOff>
      <xdr:row>12</xdr:row>
      <xdr:rowOff>114300</xdr:rowOff>
    </xdr:from>
    <xdr:to>
      <xdr:col>8</xdr:col>
      <xdr:colOff>349250</xdr:colOff>
      <xdr:row>14</xdr:row>
      <xdr:rowOff>266700</xdr:rowOff>
    </xdr:to>
    <xdr:sp macro="" textlink="">
      <xdr:nvSpPr>
        <xdr:cNvPr id="3" name="TextBox 2">
          <a:extLst>
            <a:ext uri="{FF2B5EF4-FFF2-40B4-BE49-F238E27FC236}">
              <a16:creationId xmlns:a16="http://schemas.microsoft.com/office/drawing/2014/main" id="{72BF9064-1F46-CE47-9F26-CFA04CCBAC9C}"/>
            </a:ext>
          </a:extLst>
        </xdr:cNvPr>
        <xdr:cNvSpPr txBox="1"/>
      </xdr:nvSpPr>
      <xdr:spPr>
        <a:xfrm>
          <a:off x="11423650" y="5067300"/>
          <a:ext cx="914400"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CA" sz="1100"/>
        </a:p>
      </xdr:txBody>
    </xdr:sp>
    <xdr:clientData/>
  </xdr:twoCellAnchor>
  <xdr:oneCellAnchor>
    <xdr:from>
      <xdr:col>7</xdr:col>
      <xdr:colOff>1130300</xdr:colOff>
      <xdr:row>5</xdr:row>
      <xdr:rowOff>114300</xdr:rowOff>
    </xdr:from>
    <xdr:ext cx="184731" cy="264560"/>
    <xdr:sp macro="" textlink="">
      <xdr:nvSpPr>
        <xdr:cNvPr id="4" name="TextBox 3">
          <a:extLst>
            <a:ext uri="{FF2B5EF4-FFF2-40B4-BE49-F238E27FC236}">
              <a16:creationId xmlns:a16="http://schemas.microsoft.com/office/drawing/2014/main" id="{A5762DB3-0407-E7FF-961A-D0532F3B53A7}"/>
            </a:ext>
          </a:extLst>
        </xdr:cNvPr>
        <xdr:cNvSpPr txBox="1"/>
      </xdr:nvSpPr>
      <xdr:spPr>
        <a:xfrm>
          <a:off x="11620500" y="24003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CA" sz="1100"/>
        </a:p>
      </xdr:txBody>
    </xdr:sp>
    <xdr:clientData/>
  </xdr:oneCellAnchor>
  <xdr:twoCellAnchor>
    <xdr:from>
      <xdr:col>3</xdr:col>
      <xdr:colOff>266700</xdr:colOff>
      <xdr:row>4</xdr:row>
      <xdr:rowOff>0</xdr:rowOff>
    </xdr:from>
    <xdr:to>
      <xdr:col>8</xdr:col>
      <xdr:colOff>1473200</xdr:colOff>
      <xdr:row>18</xdr:row>
      <xdr:rowOff>63500</xdr:rowOff>
    </xdr:to>
    <xdr:graphicFrame macro="">
      <xdr:nvGraphicFramePr>
        <xdr:cNvPr id="5" name="Chart 4">
          <a:extLst>
            <a:ext uri="{FF2B5EF4-FFF2-40B4-BE49-F238E27FC236}">
              <a16:creationId xmlns:a16="http://schemas.microsoft.com/office/drawing/2014/main" id="{B1E7E7DC-423C-416A-92FD-AAE10B413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50800</xdr:colOff>
      <xdr:row>16</xdr:row>
      <xdr:rowOff>76200</xdr:rowOff>
    </xdr:from>
    <xdr:to>
      <xdr:col>12</xdr:col>
      <xdr:colOff>1739900</xdr:colOff>
      <xdr:row>32</xdr:row>
      <xdr:rowOff>25400</xdr:rowOff>
    </xdr:to>
    <xdr:graphicFrame macro="">
      <xdr:nvGraphicFramePr>
        <xdr:cNvPr id="7" name="Chart 6">
          <a:extLst>
            <a:ext uri="{FF2B5EF4-FFF2-40B4-BE49-F238E27FC236}">
              <a16:creationId xmlns:a16="http://schemas.microsoft.com/office/drawing/2014/main" id="{294286DF-1B9A-45CD-880A-7BF1F66DE8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279400</xdr:colOff>
      <xdr:row>18</xdr:row>
      <xdr:rowOff>177800</xdr:rowOff>
    </xdr:from>
    <xdr:to>
      <xdr:col>8</xdr:col>
      <xdr:colOff>1473200</xdr:colOff>
      <xdr:row>32</xdr:row>
      <xdr:rowOff>0</xdr:rowOff>
    </xdr:to>
    <xdr:graphicFrame macro="">
      <xdr:nvGraphicFramePr>
        <xdr:cNvPr id="9" name="Chart 8">
          <a:extLst>
            <a:ext uri="{FF2B5EF4-FFF2-40B4-BE49-F238E27FC236}">
              <a16:creationId xmlns:a16="http://schemas.microsoft.com/office/drawing/2014/main" id="{94360AA4-25DB-4F76-AEC4-148140CD5F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xdr:col>
      <xdr:colOff>101600</xdr:colOff>
      <xdr:row>4</xdr:row>
      <xdr:rowOff>12699</xdr:rowOff>
    </xdr:from>
    <xdr:to>
      <xdr:col>12</xdr:col>
      <xdr:colOff>1790700</xdr:colOff>
      <xdr:row>7</xdr:row>
      <xdr:rowOff>50800</xdr:rowOff>
    </xdr:to>
    <mc:AlternateContent xmlns:mc="http://schemas.openxmlformats.org/markup-compatibility/2006" xmlns:a14="http://schemas.microsoft.com/office/drawing/2010/main">
      <mc:Choice Requires="a14">
        <xdr:graphicFrame macro="">
          <xdr:nvGraphicFramePr>
            <xdr:cNvPr id="11" name="Product Category 4">
              <a:extLst>
                <a:ext uri="{FF2B5EF4-FFF2-40B4-BE49-F238E27FC236}">
                  <a16:creationId xmlns:a16="http://schemas.microsoft.com/office/drawing/2014/main" id="{8E24CF30-9FE5-3329-4F85-4AC49449D24B}"/>
                </a:ext>
              </a:extLst>
            </xdr:cNvPr>
            <xdr:cNvGraphicFramePr/>
          </xdr:nvGraphicFramePr>
          <xdr:xfrm>
            <a:off x="0" y="0"/>
            <a:ext cx="0" cy="0"/>
          </xdr:xfrm>
          <a:graphic>
            <a:graphicData uri="http://schemas.microsoft.com/office/drawing/2010/slicer">
              <sle:slicer xmlns:sle="http://schemas.microsoft.com/office/drawing/2010/slicer" name="Product Category 4"/>
            </a:graphicData>
          </a:graphic>
        </xdr:graphicFrame>
      </mc:Choice>
      <mc:Fallback xmlns="">
        <xdr:sp macro="" textlink="">
          <xdr:nvSpPr>
            <xdr:cNvPr id="0" name=""/>
            <xdr:cNvSpPr>
              <a:spLocks noTextEdit="1"/>
            </xdr:cNvSpPr>
          </xdr:nvSpPr>
          <xdr:spPr>
            <a:xfrm>
              <a:off x="17653000" y="1384299"/>
              <a:ext cx="6121400" cy="106680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215900</xdr:colOff>
      <xdr:row>1</xdr:row>
      <xdr:rowOff>215900</xdr:rowOff>
    </xdr:from>
    <xdr:to>
      <xdr:col>5</xdr:col>
      <xdr:colOff>609600</xdr:colOff>
      <xdr:row>2</xdr:row>
      <xdr:rowOff>254000</xdr:rowOff>
    </xdr:to>
    <xdr:sp macro="" textlink="'Executive 1'!B13">
      <xdr:nvSpPr>
        <xdr:cNvPr id="6" name="TextBox 5">
          <a:extLst>
            <a:ext uri="{FF2B5EF4-FFF2-40B4-BE49-F238E27FC236}">
              <a16:creationId xmlns:a16="http://schemas.microsoft.com/office/drawing/2014/main" id="{9E531CCE-4E78-12AD-7F86-0697DC544610}"/>
            </a:ext>
          </a:extLst>
        </xdr:cNvPr>
        <xdr:cNvSpPr txBox="1"/>
      </xdr:nvSpPr>
      <xdr:spPr>
        <a:xfrm>
          <a:off x="8610600" y="596900"/>
          <a:ext cx="2971800" cy="4191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20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5</xdr:col>
      <xdr:colOff>1714500</xdr:colOff>
      <xdr:row>1</xdr:row>
      <xdr:rowOff>241300</xdr:rowOff>
    </xdr:from>
    <xdr:to>
      <xdr:col>7</xdr:col>
      <xdr:colOff>1104900</xdr:colOff>
      <xdr:row>2</xdr:row>
      <xdr:rowOff>165100</xdr:rowOff>
    </xdr:to>
    <xdr:sp macro="" textlink="">
      <xdr:nvSpPr>
        <xdr:cNvPr id="8" name="TextBox 7">
          <a:extLst>
            <a:ext uri="{FF2B5EF4-FFF2-40B4-BE49-F238E27FC236}">
              <a16:creationId xmlns:a16="http://schemas.microsoft.com/office/drawing/2014/main" id="{49BDC95F-9702-A376-78ED-DB2CAE79CA68}"/>
            </a:ext>
          </a:extLst>
        </xdr:cNvPr>
        <xdr:cNvSpPr txBox="1"/>
      </xdr:nvSpPr>
      <xdr:spPr>
        <a:xfrm>
          <a:off x="12687300" y="622300"/>
          <a:ext cx="2971800" cy="3048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CA" sz="2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152400</xdr:colOff>
      <xdr:row>1</xdr:row>
      <xdr:rowOff>254000</xdr:rowOff>
    </xdr:from>
    <xdr:to>
      <xdr:col>10</xdr:col>
      <xdr:colOff>304800</xdr:colOff>
      <xdr:row>2</xdr:row>
      <xdr:rowOff>304800</xdr:rowOff>
    </xdr:to>
    <xdr:sp macro="" textlink="">
      <xdr:nvSpPr>
        <xdr:cNvPr id="10" name="TextBox 9">
          <a:extLst>
            <a:ext uri="{FF2B5EF4-FFF2-40B4-BE49-F238E27FC236}">
              <a16:creationId xmlns:a16="http://schemas.microsoft.com/office/drawing/2014/main" id="{DD388F15-F1C4-9F97-879B-9A98A1BB35B9}"/>
            </a:ext>
          </a:extLst>
        </xdr:cNvPr>
        <xdr:cNvSpPr txBox="1"/>
      </xdr:nvSpPr>
      <xdr:spPr>
        <a:xfrm>
          <a:off x="16205200" y="635000"/>
          <a:ext cx="3149600" cy="4318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CA" sz="2000" b="1">
            <a:ln>
              <a:noFill/>
            </a:ln>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4</xdr:col>
      <xdr:colOff>571500</xdr:colOff>
      <xdr:row>0</xdr:row>
      <xdr:rowOff>38100</xdr:rowOff>
    </xdr:from>
    <xdr:to>
      <xdr:col>5</xdr:col>
      <xdr:colOff>558800</xdr:colOff>
      <xdr:row>1</xdr:row>
      <xdr:rowOff>127000</xdr:rowOff>
    </xdr:to>
    <xdr:sp macro="" textlink="'Executive 1'!B13">
      <xdr:nvSpPr>
        <xdr:cNvPr id="12" name="TextBox 11">
          <a:extLst>
            <a:ext uri="{FF2B5EF4-FFF2-40B4-BE49-F238E27FC236}">
              <a16:creationId xmlns:a16="http://schemas.microsoft.com/office/drawing/2014/main" id="{47D24831-66ED-9364-40E5-12A43018407B}"/>
            </a:ext>
          </a:extLst>
        </xdr:cNvPr>
        <xdr:cNvSpPr txBox="1"/>
      </xdr:nvSpPr>
      <xdr:spPr>
        <a:xfrm>
          <a:off x="8966200" y="38100"/>
          <a:ext cx="2565400" cy="4699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CA" sz="4000" b="1">
            <a:ln>
              <a:noFill/>
            </a:ln>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5</xdr:col>
      <xdr:colOff>1562100</xdr:colOff>
      <xdr:row>0</xdr:row>
      <xdr:rowOff>76200</xdr:rowOff>
    </xdr:from>
    <xdr:to>
      <xdr:col>7</xdr:col>
      <xdr:colOff>317500</xdr:colOff>
      <xdr:row>1</xdr:row>
      <xdr:rowOff>139700</xdr:rowOff>
    </xdr:to>
    <xdr:sp macro="" textlink="'Executive 1'!B14">
      <xdr:nvSpPr>
        <xdr:cNvPr id="13" name="TextBox 12">
          <a:extLst>
            <a:ext uri="{FF2B5EF4-FFF2-40B4-BE49-F238E27FC236}">
              <a16:creationId xmlns:a16="http://schemas.microsoft.com/office/drawing/2014/main" id="{F5FC6EC5-9D97-61B3-7BF3-4356C4B9F4E8}"/>
            </a:ext>
          </a:extLst>
        </xdr:cNvPr>
        <xdr:cNvSpPr txBox="1"/>
      </xdr:nvSpPr>
      <xdr:spPr>
        <a:xfrm>
          <a:off x="12534900" y="76200"/>
          <a:ext cx="2336800" cy="4445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CA" sz="32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508000</xdr:colOff>
      <xdr:row>0</xdr:row>
      <xdr:rowOff>63500</xdr:rowOff>
    </xdr:from>
    <xdr:to>
      <xdr:col>9</xdr:col>
      <xdr:colOff>723900</xdr:colOff>
      <xdr:row>1</xdr:row>
      <xdr:rowOff>127000</xdr:rowOff>
    </xdr:to>
    <xdr:sp macro="" textlink="CustomerOrderingTrend!B13">
      <xdr:nvSpPr>
        <xdr:cNvPr id="14" name="TextBox 13">
          <a:extLst>
            <a:ext uri="{FF2B5EF4-FFF2-40B4-BE49-F238E27FC236}">
              <a16:creationId xmlns:a16="http://schemas.microsoft.com/office/drawing/2014/main" id="{2BB44CB1-E41E-D22E-85EC-D55AAFD555AD}"/>
            </a:ext>
          </a:extLst>
        </xdr:cNvPr>
        <xdr:cNvSpPr txBox="1"/>
      </xdr:nvSpPr>
      <xdr:spPr>
        <a:xfrm>
          <a:off x="16560800" y="63500"/>
          <a:ext cx="1714500" cy="4445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CA" sz="3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11</xdr:col>
      <xdr:colOff>1384300</xdr:colOff>
      <xdr:row>0</xdr:row>
      <xdr:rowOff>50800</xdr:rowOff>
    </xdr:from>
    <xdr:to>
      <xdr:col>12</xdr:col>
      <xdr:colOff>1752600</xdr:colOff>
      <xdr:row>2</xdr:row>
      <xdr:rowOff>342900</xdr:rowOff>
    </xdr:to>
    <xdr:graphicFrame macro="">
      <xdr:nvGraphicFramePr>
        <xdr:cNvPr id="19" name="Diagram 18">
          <a:extLst>
            <a:ext uri="{FF2B5EF4-FFF2-40B4-BE49-F238E27FC236}">
              <a16:creationId xmlns:a16="http://schemas.microsoft.com/office/drawing/2014/main" id="{686BBC03-A93E-BDA9-A865-95435F6F8364}"/>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4" r:lo="rId5" r:qs="rId6" r:cs="rId7"/>
        </a:graphicData>
      </a:graphic>
    </xdr:graphicFrame>
    <xdr:clientData/>
  </xdr:twoCellAnchor>
  <xdr:twoCellAnchor editAs="oneCell">
    <xdr:from>
      <xdr:col>0</xdr:col>
      <xdr:colOff>0</xdr:colOff>
      <xdr:row>0</xdr:row>
      <xdr:rowOff>12700</xdr:rowOff>
    </xdr:from>
    <xdr:to>
      <xdr:col>0</xdr:col>
      <xdr:colOff>1714500</xdr:colOff>
      <xdr:row>2</xdr:row>
      <xdr:rowOff>368300</xdr:rowOff>
    </xdr:to>
    <xdr:pic>
      <xdr:nvPicPr>
        <xdr:cNvPr id="20" name="Picture 19">
          <a:extLst>
            <a:ext uri="{FF2B5EF4-FFF2-40B4-BE49-F238E27FC236}">
              <a16:creationId xmlns:a16="http://schemas.microsoft.com/office/drawing/2014/main" id="{F656D575-D4D9-4FE1-B0AC-194C5D6FDC7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12700"/>
          <a:ext cx="1714500" cy="1117600"/>
        </a:xfrm>
        <a:prstGeom prst="rect">
          <a:avLst/>
        </a:prstGeom>
      </xdr:spPr>
    </xdr:pic>
    <xdr:clientData/>
  </xdr:twoCellAnchor>
  <xdr:twoCellAnchor>
    <xdr:from>
      <xdr:col>0</xdr:col>
      <xdr:colOff>1790700</xdr:colOff>
      <xdr:row>0</xdr:row>
      <xdr:rowOff>12700</xdr:rowOff>
    </xdr:from>
    <xdr:to>
      <xdr:col>4</xdr:col>
      <xdr:colOff>825500</xdr:colOff>
      <xdr:row>2</xdr:row>
      <xdr:rowOff>355600</xdr:rowOff>
    </xdr:to>
    <xdr:sp macro="" textlink="">
      <xdr:nvSpPr>
        <xdr:cNvPr id="21" name="TextBox 20">
          <a:extLst>
            <a:ext uri="{FF2B5EF4-FFF2-40B4-BE49-F238E27FC236}">
              <a16:creationId xmlns:a16="http://schemas.microsoft.com/office/drawing/2014/main" id="{4D8E5927-70EB-4365-92A9-F82A9E312D29}"/>
            </a:ext>
          </a:extLst>
        </xdr:cNvPr>
        <xdr:cNvSpPr txBox="1"/>
      </xdr:nvSpPr>
      <xdr:spPr>
        <a:xfrm>
          <a:off x="1790700" y="12700"/>
          <a:ext cx="7429500" cy="11049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3200">
              <a:ln>
                <a:noFill/>
              </a:ln>
              <a:solidFill>
                <a:schemeClr val="bg1"/>
              </a:solidFill>
              <a:latin typeface="Calibri" panose="020F0502020204030204" pitchFamily="34" charset="0"/>
              <a:ea typeface="Calibri" panose="020F0502020204030204" pitchFamily="34" charset="0"/>
              <a:cs typeface="Calibri" panose="020F0502020204030204" pitchFamily="34" charset="0"/>
            </a:rPr>
            <a:t>SALES</a:t>
          </a:r>
          <a:r>
            <a:rPr lang="en-CA" sz="3200" baseline="0">
              <a:ln>
                <a:noFill/>
              </a:ln>
              <a:solidFill>
                <a:schemeClr val="bg1"/>
              </a:solidFill>
              <a:latin typeface="Calibri" panose="020F0502020204030204" pitchFamily="34" charset="0"/>
              <a:ea typeface="Calibri" panose="020F0502020204030204" pitchFamily="34" charset="0"/>
              <a:cs typeface="Calibri" panose="020F0502020204030204" pitchFamily="34" charset="0"/>
            </a:rPr>
            <a:t> AND PERFORMANCE ANALYSIS</a:t>
          </a:r>
        </a:p>
        <a:p>
          <a:r>
            <a:rPr lang="en-CA" sz="3200">
              <a:ln>
                <a:noFill/>
              </a:ln>
              <a:solidFill>
                <a:schemeClr val="bg1"/>
              </a:solidFill>
              <a:latin typeface="Calibri" panose="020F0502020204030204" pitchFamily="34" charset="0"/>
              <a:ea typeface="Calibri" panose="020F0502020204030204" pitchFamily="34" charset="0"/>
              <a:cs typeface="Calibri" panose="020F0502020204030204" pitchFamily="34" charset="0"/>
            </a:rPr>
            <a:t>Executive Summary</a:t>
          </a:r>
          <a:endParaRPr lang="en-CA" sz="1800">
            <a:ln>
              <a:noFill/>
            </a:ln>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5</xdr:col>
      <xdr:colOff>1371600</xdr:colOff>
      <xdr:row>1</xdr:row>
      <xdr:rowOff>215900</xdr:rowOff>
    </xdr:from>
    <xdr:to>
      <xdr:col>7</xdr:col>
      <xdr:colOff>762000</xdr:colOff>
      <xdr:row>2</xdr:row>
      <xdr:rowOff>254000</xdr:rowOff>
    </xdr:to>
    <xdr:sp macro="" textlink="'Executive 1'!B13">
      <xdr:nvSpPr>
        <xdr:cNvPr id="22" name="TextBox 21">
          <a:extLst>
            <a:ext uri="{FF2B5EF4-FFF2-40B4-BE49-F238E27FC236}">
              <a16:creationId xmlns:a16="http://schemas.microsoft.com/office/drawing/2014/main" id="{87C9F32F-069F-479F-9754-B497DE05CDFD}"/>
            </a:ext>
          </a:extLst>
        </xdr:cNvPr>
        <xdr:cNvSpPr txBox="1"/>
      </xdr:nvSpPr>
      <xdr:spPr>
        <a:xfrm>
          <a:off x="12344400" y="596900"/>
          <a:ext cx="2971800" cy="4191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CA" sz="2000" b="1">
              <a:solidFill>
                <a:schemeClr val="bg1"/>
              </a:solidFill>
              <a:effectLst/>
              <a:latin typeface="Calibri" panose="020F0502020204030204" pitchFamily="34" charset="0"/>
              <a:ea typeface="Calibri" panose="020F0502020204030204" pitchFamily="34" charset="0"/>
              <a:cs typeface="Calibri" panose="020F0502020204030204" pitchFamily="34" charset="0"/>
            </a:rPr>
            <a:t>TOTAL</a:t>
          </a:r>
          <a:r>
            <a:rPr lang="en-CA" sz="2000" b="1" baseline="0">
              <a:solidFill>
                <a:schemeClr val="bg1"/>
              </a:solidFill>
              <a:effectLst/>
              <a:latin typeface="Calibri" panose="020F0502020204030204" pitchFamily="34" charset="0"/>
              <a:ea typeface="Calibri" panose="020F0502020204030204" pitchFamily="34" charset="0"/>
              <a:cs typeface="Calibri" panose="020F0502020204030204" pitchFamily="34" charset="0"/>
            </a:rPr>
            <a:t> SALES</a:t>
          </a:r>
          <a:endParaRPr lang="en-CA" sz="2000" b="1">
            <a:solidFill>
              <a:schemeClr val="bg1"/>
            </a:solidFill>
            <a:effectLst/>
            <a:latin typeface="Calibri" panose="020F0502020204030204" pitchFamily="34" charset="0"/>
            <a:ea typeface="Calibri" panose="020F0502020204030204" pitchFamily="34" charset="0"/>
            <a:cs typeface="Calibri" panose="020F0502020204030204" pitchFamily="34" charset="0"/>
          </a:endParaRPr>
        </a:p>
        <a:p>
          <a:pPr algn="ctr"/>
          <a:endParaRPr lang="en-US" sz="20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12700</xdr:colOff>
      <xdr:row>1</xdr:row>
      <xdr:rowOff>228600</xdr:rowOff>
    </xdr:from>
    <xdr:to>
      <xdr:col>9</xdr:col>
      <xdr:colOff>876300</xdr:colOff>
      <xdr:row>2</xdr:row>
      <xdr:rowOff>177800</xdr:rowOff>
    </xdr:to>
    <xdr:sp macro="" textlink="">
      <xdr:nvSpPr>
        <xdr:cNvPr id="23" name="TextBox 22">
          <a:extLst>
            <a:ext uri="{FF2B5EF4-FFF2-40B4-BE49-F238E27FC236}">
              <a16:creationId xmlns:a16="http://schemas.microsoft.com/office/drawing/2014/main" id="{A70F6FB7-ED35-4BB5-85F0-A98F49103645}"/>
            </a:ext>
          </a:extLst>
        </xdr:cNvPr>
        <xdr:cNvSpPr txBox="1"/>
      </xdr:nvSpPr>
      <xdr:spPr>
        <a:xfrm>
          <a:off x="16065500" y="609600"/>
          <a:ext cx="2362200" cy="3302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2000" b="1">
              <a:solidFill>
                <a:schemeClr val="bg1"/>
              </a:solidFill>
              <a:latin typeface="Calibri" panose="020F0502020204030204" pitchFamily="34" charset="0"/>
              <a:ea typeface="Calibri" panose="020F0502020204030204" pitchFamily="34" charset="0"/>
              <a:cs typeface="Calibri" panose="020F0502020204030204" pitchFamily="34" charset="0"/>
            </a:rPr>
            <a:t>TOTAL</a:t>
          </a:r>
          <a:r>
            <a:rPr lang="en-CA" sz="2000" b="1" baseline="0">
              <a:solidFill>
                <a:schemeClr val="bg1"/>
              </a:solidFill>
              <a:latin typeface="Calibri" panose="020F0502020204030204" pitchFamily="34" charset="0"/>
              <a:ea typeface="Calibri" panose="020F0502020204030204" pitchFamily="34" charset="0"/>
              <a:cs typeface="Calibri" panose="020F0502020204030204" pitchFamily="34" charset="0"/>
            </a:rPr>
            <a:t> PROFIT</a:t>
          </a:r>
          <a:endParaRPr lang="en-CA" sz="2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9</xdr:col>
      <xdr:colOff>1422400</xdr:colOff>
      <xdr:row>1</xdr:row>
      <xdr:rowOff>215900</xdr:rowOff>
    </xdr:from>
    <xdr:to>
      <xdr:col>12</xdr:col>
      <xdr:colOff>139700</xdr:colOff>
      <xdr:row>2</xdr:row>
      <xdr:rowOff>266700</xdr:rowOff>
    </xdr:to>
    <xdr:sp macro="" textlink="">
      <xdr:nvSpPr>
        <xdr:cNvPr id="24" name="TextBox 23">
          <a:extLst>
            <a:ext uri="{FF2B5EF4-FFF2-40B4-BE49-F238E27FC236}">
              <a16:creationId xmlns:a16="http://schemas.microsoft.com/office/drawing/2014/main" id="{6EF34CF1-B354-483D-90AE-64D27F1034A7}"/>
            </a:ext>
          </a:extLst>
        </xdr:cNvPr>
        <xdr:cNvSpPr txBox="1"/>
      </xdr:nvSpPr>
      <xdr:spPr>
        <a:xfrm>
          <a:off x="18973800" y="596900"/>
          <a:ext cx="3149600" cy="4318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2000" b="1">
              <a:ln>
                <a:noFill/>
              </a:ln>
              <a:solidFill>
                <a:schemeClr val="bg1"/>
              </a:solidFill>
              <a:latin typeface="Calibri" panose="020F0502020204030204" pitchFamily="34" charset="0"/>
              <a:ea typeface="Calibri" panose="020F0502020204030204" pitchFamily="34" charset="0"/>
              <a:cs typeface="Calibri" panose="020F0502020204030204" pitchFamily="34" charset="0"/>
            </a:rPr>
            <a:t>TOTAL</a:t>
          </a:r>
          <a:r>
            <a:rPr lang="en-CA" sz="2000" b="1" baseline="0">
              <a:ln>
                <a:noFill/>
              </a:ln>
              <a:solidFill>
                <a:schemeClr val="bg1"/>
              </a:solidFill>
              <a:latin typeface="Calibri" panose="020F0502020204030204" pitchFamily="34" charset="0"/>
              <a:ea typeface="Calibri" panose="020F0502020204030204" pitchFamily="34" charset="0"/>
              <a:cs typeface="Calibri" panose="020F0502020204030204" pitchFamily="34" charset="0"/>
            </a:rPr>
            <a:t>  ORDERS</a:t>
          </a:r>
          <a:endParaRPr lang="en-CA" sz="2000" b="1">
            <a:ln>
              <a:noFill/>
            </a:ln>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5</xdr:col>
      <xdr:colOff>1625600</xdr:colOff>
      <xdr:row>0</xdr:row>
      <xdr:rowOff>25400</xdr:rowOff>
    </xdr:from>
    <xdr:to>
      <xdr:col>7</xdr:col>
      <xdr:colOff>609600</xdr:colOff>
      <xdr:row>1</xdr:row>
      <xdr:rowOff>114300</xdr:rowOff>
    </xdr:to>
    <xdr:sp macro="" textlink="'Executive 1'!B13">
      <xdr:nvSpPr>
        <xdr:cNvPr id="25" name="TextBox 24">
          <a:extLst>
            <a:ext uri="{FF2B5EF4-FFF2-40B4-BE49-F238E27FC236}">
              <a16:creationId xmlns:a16="http://schemas.microsoft.com/office/drawing/2014/main" id="{6C346183-F6F6-429C-B5ED-8EF997D65BCA}"/>
            </a:ext>
          </a:extLst>
        </xdr:cNvPr>
        <xdr:cNvSpPr txBox="1"/>
      </xdr:nvSpPr>
      <xdr:spPr>
        <a:xfrm>
          <a:off x="12598400" y="25400"/>
          <a:ext cx="2565400" cy="4699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CEEE0F6-85FA-4713-B5CB-C6CB84CB6BCF}" type="TxLink">
            <a:rPr lang="en-US" sz="3200" b="1" i="0" u="none" strike="noStrike">
              <a:ln>
                <a:noFill/>
              </a:ln>
              <a:solidFill>
                <a:schemeClr val="bg1"/>
              </a:solidFill>
              <a:latin typeface="Calibri" panose="020F0502020204030204" pitchFamily="34" charset="0"/>
              <a:ea typeface="Calibri" panose="020F0502020204030204" pitchFamily="34" charset="0"/>
              <a:cs typeface="Calibri" panose="020F0502020204030204" pitchFamily="34" charset="0"/>
            </a:rPr>
            <a:pPr/>
            <a:t>$1,881,524.77</a:t>
          </a:fld>
          <a:endParaRPr lang="en-CA" sz="4000" b="1">
            <a:ln>
              <a:noFill/>
            </a:ln>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7</xdr:col>
      <xdr:colOff>1422400</xdr:colOff>
      <xdr:row>0</xdr:row>
      <xdr:rowOff>63500</xdr:rowOff>
    </xdr:from>
    <xdr:to>
      <xdr:col>9</xdr:col>
      <xdr:colOff>977900</xdr:colOff>
      <xdr:row>1</xdr:row>
      <xdr:rowOff>127000</xdr:rowOff>
    </xdr:to>
    <xdr:sp macro="" textlink="'Executive 1'!B14">
      <xdr:nvSpPr>
        <xdr:cNvPr id="26" name="TextBox 25">
          <a:extLst>
            <a:ext uri="{FF2B5EF4-FFF2-40B4-BE49-F238E27FC236}">
              <a16:creationId xmlns:a16="http://schemas.microsoft.com/office/drawing/2014/main" id="{920E5F48-A72B-468A-95AA-A2A02EA9C079}"/>
            </a:ext>
          </a:extLst>
        </xdr:cNvPr>
        <xdr:cNvSpPr txBox="1"/>
      </xdr:nvSpPr>
      <xdr:spPr>
        <a:xfrm>
          <a:off x="15976600" y="63500"/>
          <a:ext cx="2552700" cy="4445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3321791-3C60-4FFA-A9DC-04ED1ED7DA81}" type="TxLink">
            <a:rPr lang="en-US" sz="32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t>$215,023.40</a:t>
          </a:fld>
          <a:endParaRPr lang="en-CA" sz="32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10</xdr:col>
      <xdr:colOff>279400</xdr:colOff>
      <xdr:row>0</xdr:row>
      <xdr:rowOff>38100</xdr:rowOff>
    </xdr:from>
    <xdr:to>
      <xdr:col>11</xdr:col>
      <xdr:colOff>495300</xdr:colOff>
      <xdr:row>1</xdr:row>
      <xdr:rowOff>101600</xdr:rowOff>
    </xdr:to>
    <xdr:sp macro="" textlink="CustomerOrderingTrend!B13">
      <xdr:nvSpPr>
        <xdr:cNvPr id="27" name="TextBox 26">
          <a:extLst>
            <a:ext uri="{FF2B5EF4-FFF2-40B4-BE49-F238E27FC236}">
              <a16:creationId xmlns:a16="http://schemas.microsoft.com/office/drawing/2014/main" id="{4FD3520C-DDB0-4470-8FD6-2EC606AE4C82}"/>
            </a:ext>
          </a:extLst>
        </xdr:cNvPr>
        <xdr:cNvSpPr txBox="1"/>
      </xdr:nvSpPr>
      <xdr:spPr>
        <a:xfrm>
          <a:off x="19329400" y="38100"/>
          <a:ext cx="1714500" cy="4445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4D42B3E-8C7D-4D13-84DB-03CA1B579CDE}" type="TxLink">
            <a:rPr lang="en-US" sz="32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t>1936</a:t>
          </a:fld>
          <a:endParaRPr lang="en-CA" sz="32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11</xdr:col>
      <xdr:colOff>1384300</xdr:colOff>
      <xdr:row>0</xdr:row>
      <xdr:rowOff>50800</xdr:rowOff>
    </xdr:from>
    <xdr:to>
      <xdr:col>12</xdr:col>
      <xdr:colOff>1752600</xdr:colOff>
      <xdr:row>2</xdr:row>
      <xdr:rowOff>342900</xdr:rowOff>
    </xdr:to>
    <xdr:graphicFrame macro="">
      <xdr:nvGraphicFramePr>
        <xdr:cNvPr id="28" name="Diagram 27">
          <a:extLst>
            <a:ext uri="{FF2B5EF4-FFF2-40B4-BE49-F238E27FC236}">
              <a16:creationId xmlns:a16="http://schemas.microsoft.com/office/drawing/2014/main" id="{B95D24B6-034A-4979-A982-ED82545E977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0" r:lo="rId11" r:qs="rId12" r:cs="rId13"/>
        </a:graphicData>
      </a:graphic>
    </xdr:graphicFrame>
    <xdr:clientData/>
  </xdr:twoCellAnchor>
  <xdr:oneCellAnchor>
    <xdr:from>
      <xdr:col>0</xdr:col>
      <xdr:colOff>0</xdr:colOff>
      <xdr:row>0</xdr:row>
      <xdr:rowOff>12700</xdr:rowOff>
    </xdr:from>
    <xdr:ext cx="1714500" cy="1117600"/>
    <xdr:pic>
      <xdr:nvPicPr>
        <xdr:cNvPr id="29" name="Picture 28">
          <a:extLst>
            <a:ext uri="{FF2B5EF4-FFF2-40B4-BE49-F238E27FC236}">
              <a16:creationId xmlns:a16="http://schemas.microsoft.com/office/drawing/2014/main" id="{A3D34EBC-228F-4D3C-B740-0DD958BF5E6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12700"/>
          <a:ext cx="1714500" cy="1117600"/>
        </a:xfrm>
        <a:prstGeom prst="rect">
          <a:avLst/>
        </a:prstGeom>
      </xdr:spPr>
    </xdr:pic>
    <xdr:clientData/>
  </xdr:oneCellAnchor>
  <xdr:twoCellAnchor>
    <xdr:from>
      <xdr:col>9</xdr:col>
      <xdr:colOff>63500</xdr:colOff>
      <xdr:row>7</xdr:row>
      <xdr:rowOff>215900</xdr:rowOff>
    </xdr:from>
    <xdr:to>
      <xdr:col>12</xdr:col>
      <xdr:colOff>1790700</xdr:colOff>
      <xdr:row>16</xdr:row>
      <xdr:rowOff>0</xdr:rowOff>
    </xdr:to>
    <xdr:graphicFrame macro="">
      <xdr:nvGraphicFramePr>
        <xdr:cNvPr id="31" name="Chart 30">
          <a:extLst>
            <a:ext uri="{FF2B5EF4-FFF2-40B4-BE49-F238E27FC236}">
              <a16:creationId xmlns:a16="http://schemas.microsoft.com/office/drawing/2014/main" id="{96ED90D3-A9C1-4D68-8D89-1308DDC9BC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933450</xdr:colOff>
      <xdr:row>12</xdr:row>
      <xdr:rowOff>114300</xdr:rowOff>
    </xdr:from>
    <xdr:to>
      <xdr:col>8</xdr:col>
      <xdr:colOff>349250</xdr:colOff>
      <xdr:row>14</xdr:row>
      <xdr:rowOff>266700</xdr:rowOff>
    </xdr:to>
    <xdr:sp macro="" textlink="">
      <xdr:nvSpPr>
        <xdr:cNvPr id="3" name="TextBox 2">
          <a:extLst>
            <a:ext uri="{FF2B5EF4-FFF2-40B4-BE49-F238E27FC236}">
              <a16:creationId xmlns:a16="http://schemas.microsoft.com/office/drawing/2014/main" id="{CBE3D3CD-C5A5-4E65-9BAD-D7CCD680C303}"/>
            </a:ext>
          </a:extLst>
        </xdr:cNvPr>
        <xdr:cNvSpPr txBox="1"/>
      </xdr:nvSpPr>
      <xdr:spPr>
        <a:xfrm>
          <a:off x="15472410" y="4229100"/>
          <a:ext cx="909320" cy="838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CA" sz="1100"/>
        </a:p>
      </xdr:txBody>
    </xdr:sp>
    <xdr:clientData/>
  </xdr:twoCellAnchor>
  <xdr:oneCellAnchor>
    <xdr:from>
      <xdr:col>7</xdr:col>
      <xdr:colOff>1130300</xdr:colOff>
      <xdr:row>5</xdr:row>
      <xdr:rowOff>114300</xdr:rowOff>
    </xdr:from>
    <xdr:ext cx="184731" cy="264560"/>
    <xdr:sp macro="" textlink="">
      <xdr:nvSpPr>
        <xdr:cNvPr id="4" name="TextBox 3">
          <a:extLst>
            <a:ext uri="{FF2B5EF4-FFF2-40B4-BE49-F238E27FC236}">
              <a16:creationId xmlns:a16="http://schemas.microsoft.com/office/drawing/2014/main" id="{687664E2-88BC-4A33-8C09-62930775378A}"/>
            </a:ext>
          </a:extLst>
        </xdr:cNvPr>
        <xdr:cNvSpPr txBox="1"/>
      </xdr:nvSpPr>
      <xdr:spPr>
        <a:xfrm>
          <a:off x="15669260" y="1828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CA" sz="1100"/>
        </a:p>
      </xdr:txBody>
    </xdr:sp>
    <xdr:clientData/>
  </xdr:oneCellAnchor>
  <xdr:twoCellAnchor>
    <xdr:from>
      <xdr:col>0</xdr:col>
      <xdr:colOff>25400</xdr:colOff>
      <xdr:row>4</xdr:row>
      <xdr:rowOff>25400</xdr:rowOff>
    </xdr:from>
    <xdr:to>
      <xdr:col>8</xdr:col>
      <xdr:colOff>952500</xdr:colOff>
      <xdr:row>16</xdr:row>
      <xdr:rowOff>330200</xdr:rowOff>
    </xdr:to>
    <xdr:graphicFrame macro="">
      <xdr:nvGraphicFramePr>
        <xdr:cNvPr id="17" name="Chart 16">
          <a:extLst>
            <a:ext uri="{FF2B5EF4-FFF2-40B4-BE49-F238E27FC236}">
              <a16:creationId xmlns:a16="http://schemas.microsoft.com/office/drawing/2014/main" id="{15D6E2CD-E1E2-4578-B475-074625DF16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965200</xdr:colOff>
      <xdr:row>4</xdr:row>
      <xdr:rowOff>0</xdr:rowOff>
    </xdr:from>
    <xdr:to>
      <xdr:col>12</xdr:col>
      <xdr:colOff>1765300</xdr:colOff>
      <xdr:row>7</xdr:row>
      <xdr:rowOff>190501</xdr:rowOff>
    </xdr:to>
    <mc:AlternateContent xmlns:mc="http://schemas.openxmlformats.org/markup-compatibility/2006" xmlns:a14="http://schemas.microsoft.com/office/drawing/2010/main">
      <mc:Choice Requires="a14">
        <xdr:graphicFrame macro="">
          <xdr:nvGraphicFramePr>
            <xdr:cNvPr id="18" name="Product Category">
              <a:extLst>
                <a:ext uri="{FF2B5EF4-FFF2-40B4-BE49-F238E27FC236}">
                  <a16:creationId xmlns:a16="http://schemas.microsoft.com/office/drawing/2014/main" id="{2C0E28A8-A09B-411E-BD2A-1FDB53501B1E}"/>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7018000" y="1371600"/>
              <a:ext cx="6731000" cy="121920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965200</xdr:colOff>
      <xdr:row>7</xdr:row>
      <xdr:rowOff>279400</xdr:rowOff>
    </xdr:from>
    <xdr:to>
      <xdr:col>12</xdr:col>
      <xdr:colOff>1714500</xdr:colOff>
      <xdr:row>16</xdr:row>
      <xdr:rowOff>292100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A4FF83CC-79E7-4E06-9729-4D445A58B7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6997680" y="2679700"/>
              <a:ext cx="6662420" cy="30988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16</xdr:row>
      <xdr:rowOff>330200</xdr:rowOff>
    </xdr:from>
    <xdr:to>
      <xdr:col>2</xdr:col>
      <xdr:colOff>1104900</xdr:colOff>
      <xdr:row>32</xdr:row>
      <xdr:rowOff>101600</xdr:rowOff>
    </xdr:to>
    <xdr:graphicFrame macro="">
      <xdr:nvGraphicFramePr>
        <xdr:cNvPr id="20" name="Chart 19">
          <a:extLst>
            <a:ext uri="{FF2B5EF4-FFF2-40B4-BE49-F238E27FC236}">
              <a16:creationId xmlns:a16="http://schemas.microsoft.com/office/drawing/2014/main" id="{E85FBC1A-93ED-45E1-B12A-D591301DFF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1104900</xdr:colOff>
      <xdr:row>17</xdr:row>
      <xdr:rowOff>0</xdr:rowOff>
    </xdr:from>
    <xdr:to>
      <xdr:col>5</xdr:col>
      <xdr:colOff>660400</xdr:colOff>
      <xdr:row>32</xdr:row>
      <xdr:rowOff>101600</xdr:rowOff>
    </xdr:to>
    <xdr:graphicFrame macro="">
      <xdr:nvGraphicFramePr>
        <xdr:cNvPr id="21" name="Chart 20">
          <a:extLst>
            <a:ext uri="{FF2B5EF4-FFF2-40B4-BE49-F238E27FC236}">
              <a16:creationId xmlns:a16="http://schemas.microsoft.com/office/drawing/2014/main" id="{B8B12A5D-4EF2-426D-AC93-146A640A7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660400</xdr:colOff>
      <xdr:row>16</xdr:row>
      <xdr:rowOff>317500</xdr:rowOff>
    </xdr:from>
    <xdr:to>
      <xdr:col>8</xdr:col>
      <xdr:colOff>965200</xdr:colOff>
      <xdr:row>32</xdr:row>
      <xdr:rowOff>114300</xdr:rowOff>
    </xdr:to>
    <xdr:graphicFrame macro="">
      <xdr:nvGraphicFramePr>
        <xdr:cNvPr id="22" name="Chart 21">
          <a:extLst>
            <a:ext uri="{FF2B5EF4-FFF2-40B4-BE49-F238E27FC236}">
              <a16:creationId xmlns:a16="http://schemas.microsoft.com/office/drawing/2014/main" id="{EBFEA74F-5C6D-46C4-8D50-64130E0D00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952500</xdr:colOff>
      <xdr:row>16</xdr:row>
      <xdr:rowOff>304800</xdr:rowOff>
    </xdr:from>
    <xdr:to>
      <xdr:col>12</xdr:col>
      <xdr:colOff>1727200</xdr:colOff>
      <xdr:row>32</xdr:row>
      <xdr:rowOff>127000</xdr:rowOff>
    </xdr:to>
    <xdr:graphicFrame macro="">
      <xdr:nvGraphicFramePr>
        <xdr:cNvPr id="23" name="Chart 22">
          <a:extLst>
            <a:ext uri="{FF2B5EF4-FFF2-40B4-BE49-F238E27FC236}">
              <a16:creationId xmlns:a16="http://schemas.microsoft.com/office/drawing/2014/main" id="{5281AE5A-F45E-406E-AA8F-70916A9CF5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215900</xdr:colOff>
      <xdr:row>1</xdr:row>
      <xdr:rowOff>215900</xdr:rowOff>
    </xdr:from>
    <xdr:to>
      <xdr:col>5</xdr:col>
      <xdr:colOff>609600</xdr:colOff>
      <xdr:row>2</xdr:row>
      <xdr:rowOff>254000</xdr:rowOff>
    </xdr:to>
    <xdr:sp macro="" textlink="'Executive 1'!I13">
      <xdr:nvSpPr>
        <xdr:cNvPr id="25" name="TextBox 24">
          <a:extLst>
            <a:ext uri="{FF2B5EF4-FFF2-40B4-BE49-F238E27FC236}">
              <a16:creationId xmlns:a16="http://schemas.microsoft.com/office/drawing/2014/main" id="{8F8A5BD0-B3B1-4620-9216-4A0FFDA2B074}"/>
            </a:ext>
          </a:extLst>
        </xdr:cNvPr>
        <xdr:cNvSpPr txBox="1"/>
      </xdr:nvSpPr>
      <xdr:spPr>
        <a:xfrm>
          <a:off x="8597900" y="596900"/>
          <a:ext cx="2976880" cy="4191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20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5</xdr:col>
      <xdr:colOff>1714500</xdr:colOff>
      <xdr:row>1</xdr:row>
      <xdr:rowOff>241300</xdr:rowOff>
    </xdr:from>
    <xdr:to>
      <xdr:col>7</xdr:col>
      <xdr:colOff>1104900</xdr:colOff>
      <xdr:row>2</xdr:row>
      <xdr:rowOff>165100</xdr:rowOff>
    </xdr:to>
    <xdr:sp macro="" textlink="">
      <xdr:nvSpPr>
        <xdr:cNvPr id="26" name="TextBox 25">
          <a:extLst>
            <a:ext uri="{FF2B5EF4-FFF2-40B4-BE49-F238E27FC236}">
              <a16:creationId xmlns:a16="http://schemas.microsoft.com/office/drawing/2014/main" id="{8BEBEAA9-1924-4C0D-97DD-5388DBB604CF}"/>
            </a:ext>
          </a:extLst>
        </xdr:cNvPr>
        <xdr:cNvSpPr txBox="1"/>
      </xdr:nvSpPr>
      <xdr:spPr>
        <a:xfrm>
          <a:off x="12679680" y="622300"/>
          <a:ext cx="2964180" cy="3048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CA" sz="2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152400</xdr:colOff>
      <xdr:row>1</xdr:row>
      <xdr:rowOff>254000</xdr:rowOff>
    </xdr:from>
    <xdr:to>
      <xdr:col>10</xdr:col>
      <xdr:colOff>304800</xdr:colOff>
      <xdr:row>2</xdr:row>
      <xdr:rowOff>304800</xdr:rowOff>
    </xdr:to>
    <xdr:sp macro="" textlink="">
      <xdr:nvSpPr>
        <xdr:cNvPr id="27" name="TextBox 26">
          <a:extLst>
            <a:ext uri="{FF2B5EF4-FFF2-40B4-BE49-F238E27FC236}">
              <a16:creationId xmlns:a16="http://schemas.microsoft.com/office/drawing/2014/main" id="{0F26C830-A90A-4DD2-A85B-D2C76332F016}"/>
            </a:ext>
          </a:extLst>
        </xdr:cNvPr>
        <xdr:cNvSpPr txBox="1"/>
      </xdr:nvSpPr>
      <xdr:spPr>
        <a:xfrm>
          <a:off x="16184880" y="635000"/>
          <a:ext cx="3139440" cy="4318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CA" sz="2000" b="1">
            <a:ln>
              <a:noFill/>
            </a:ln>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4</xdr:col>
      <xdr:colOff>571500</xdr:colOff>
      <xdr:row>0</xdr:row>
      <xdr:rowOff>38100</xdr:rowOff>
    </xdr:from>
    <xdr:to>
      <xdr:col>5</xdr:col>
      <xdr:colOff>558800</xdr:colOff>
      <xdr:row>1</xdr:row>
      <xdr:rowOff>127000</xdr:rowOff>
    </xdr:to>
    <xdr:sp macro="" textlink="'Executive 1'!I13">
      <xdr:nvSpPr>
        <xdr:cNvPr id="28" name="TextBox 27">
          <a:extLst>
            <a:ext uri="{FF2B5EF4-FFF2-40B4-BE49-F238E27FC236}">
              <a16:creationId xmlns:a16="http://schemas.microsoft.com/office/drawing/2014/main" id="{34F7D823-C992-4F3B-9822-0196CD9AE5B2}"/>
            </a:ext>
          </a:extLst>
        </xdr:cNvPr>
        <xdr:cNvSpPr txBox="1"/>
      </xdr:nvSpPr>
      <xdr:spPr>
        <a:xfrm>
          <a:off x="8953500" y="38100"/>
          <a:ext cx="2570480" cy="4699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CEEE0F6-85FA-4713-B5CB-C6CB84CB6BCF}" type="TxLink">
            <a:rPr lang="en-US" sz="3200" b="1" i="0" u="none" strike="noStrike">
              <a:ln>
                <a:noFill/>
              </a:ln>
              <a:solidFill>
                <a:schemeClr val="bg1"/>
              </a:solidFill>
              <a:latin typeface="Calibri" panose="020F0502020204030204" pitchFamily="34" charset="0"/>
              <a:ea typeface="Calibri" panose="020F0502020204030204" pitchFamily="34" charset="0"/>
              <a:cs typeface="Calibri" panose="020F0502020204030204" pitchFamily="34" charset="0"/>
            </a:rPr>
            <a:pPr/>
            <a:t> </a:t>
          </a:fld>
          <a:endParaRPr lang="en-CA" sz="4000" b="1">
            <a:ln>
              <a:noFill/>
            </a:ln>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5</xdr:col>
      <xdr:colOff>1562100</xdr:colOff>
      <xdr:row>0</xdr:row>
      <xdr:rowOff>76200</xdr:rowOff>
    </xdr:from>
    <xdr:to>
      <xdr:col>7</xdr:col>
      <xdr:colOff>317500</xdr:colOff>
      <xdr:row>1</xdr:row>
      <xdr:rowOff>139700</xdr:rowOff>
    </xdr:to>
    <xdr:sp macro="" textlink="'Executive 1'!I14">
      <xdr:nvSpPr>
        <xdr:cNvPr id="29" name="TextBox 28">
          <a:extLst>
            <a:ext uri="{FF2B5EF4-FFF2-40B4-BE49-F238E27FC236}">
              <a16:creationId xmlns:a16="http://schemas.microsoft.com/office/drawing/2014/main" id="{95AD9962-F6B2-4479-BCF7-1029AAE524F9}"/>
            </a:ext>
          </a:extLst>
        </xdr:cNvPr>
        <xdr:cNvSpPr txBox="1"/>
      </xdr:nvSpPr>
      <xdr:spPr>
        <a:xfrm>
          <a:off x="12527280" y="76200"/>
          <a:ext cx="2329180" cy="4445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CA" sz="32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508000</xdr:colOff>
      <xdr:row>0</xdr:row>
      <xdr:rowOff>63500</xdr:rowOff>
    </xdr:from>
    <xdr:to>
      <xdr:col>9</xdr:col>
      <xdr:colOff>723900</xdr:colOff>
      <xdr:row>1</xdr:row>
      <xdr:rowOff>127000</xdr:rowOff>
    </xdr:to>
    <xdr:sp macro="" textlink="CustomerOrderingTrend!I13">
      <xdr:nvSpPr>
        <xdr:cNvPr id="30" name="TextBox 29">
          <a:extLst>
            <a:ext uri="{FF2B5EF4-FFF2-40B4-BE49-F238E27FC236}">
              <a16:creationId xmlns:a16="http://schemas.microsoft.com/office/drawing/2014/main" id="{46716A38-A2C8-49BF-B59C-5F98BE2E9BA9}"/>
            </a:ext>
          </a:extLst>
        </xdr:cNvPr>
        <xdr:cNvSpPr txBox="1"/>
      </xdr:nvSpPr>
      <xdr:spPr>
        <a:xfrm>
          <a:off x="16540480" y="63500"/>
          <a:ext cx="1709420" cy="4445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CA" sz="3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11</xdr:col>
      <xdr:colOff>1384300</xdr:colOff>
      <xdr:row>0</xdr:row>
      <xdr:rowOff>50800</xdr:rowOff>
    </xdr:from>
    <xdr:to>
      <xdr:col>12</xdr:col>
      <xdr:colOff>1752600</xdr:colOff>
      <xdr:row>2</xdr:row>
      <xdr:rowOff>342900</xdr:rowOff>
    </xdr:to>
    <xdr:graphicFrame macro="">
      <xdr:nvGraphicFramePr>
        <xdr:cNvPr id="31" name="Diagram 30">
          <a:extLst>
            <a:ext uri="{FF2B5EF4-FFF2-40B4-BE49-F238E27FC236}">
              <a16:creationId xmlns:a16="http://schemas.microsoft.com/office/drawing/2014/main" id="{F2A552DE-CC48-4E9F-A5B9-93D3B69A0703}"/>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7" r:lo="rId8" r:qs="rId9" r:cs="rId10"/>
        </a:graphicData>
      </a:graphic>
    </xdr:graphicFrame>
    <xdr:clientData/>
  </xdr:twoCellAnchor>
  <xdr:twoCellAnchor editAs="oneCell">
    <xdr:from>
      <xdr:col>0</xdr:col>
      <xdr:colOff>0</xdr:colOff>
      <xdr:row>0</xdr:row>
      <xdr:rowOff>12700</xdr:rowOff>
    </xdr:from>
    <xdr:to>
      <xdr:col>0</xdr:col>
      <xdr:colOff>1714500</xdr:colOff>
      <xdr:row>2</xdr:row>
      <xdr:rowOff>368300</xdr:rowOff>
    </xdr:to>
    <xdr:pic>
      <xdr:nvPicPr>
        <xdr:cNvPr id="32" name="Picture 31">
          <a:extLst>
            <a:ext uri="{FF2B5EF4-FFF2-40B4-BE49-F238E27FC236}">
              <a16:creationId xmlns:a16="http://schemas.microsoft.com/office/drawing/2014/main" id="{DCCE6BF9-7581-484A-8CD6-C40D9B9F36F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0" y="12700"/>
          <a:ext cx="1714500" cy="1117600"/>
        </a:xfrm>
        <a:prstGeom prst="rect">
          <a:avLst/>
        </a:prstGeom>
      </xdr:spPr>
    </xdr:pic>
    <xdr:clientData/>
  </xdr:twoCellAnchor>
  <xdr:twoCellAnchor>
    <xdr:from>
      <xdr:col>9</xdr:col>
      <xdr:colOff>1028700</xdr:colOff>
      <xdr:row>1</xdr:row>
      <xdr:rowOff>215900</xdr:rowOff>
    </xdr:from>
    <xdr:to>
      <xdr:col>11</xdr:col>
      <xdr:colOff>1003300</xdr:colOff>
      <xdr:row>2</xdr:row>
      <xdr:rowOff>254000</xdr:rowOff>
    </xdr:to>
    <xdr:sp macro="" textlink="'Executive 1'!I13">
      <xdr:nvSpPr>
        <xdr:cNvPr id="34" name="TextBox 33">
          <a:extLst>
            <a:ext uri="{FF2B5EF4-FFF2-40B4-BE49-F238E27FC236}">
              <a16:creationId xmlns:a16="http://schemas.microsoft.com/office/drawing/2014/main" id="{AE3AE691-4DE3-4AD0-B86F-C1EC9CFD6D42}"/>
            </a:ext>
          </a:extLst>
        </xdr:cNvPr>
        <xdr:cNvSpPr txBox="1"/>
      </xdr:nvSpPr>
      <xdr:spPr>
        <a:xfrm>
          <a:off x="18580100" y="596900"/>
          <a:ext cx="2971800" cy="4191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CA" sz="2000" b="1">
              <a:solidFill>
                <a:schemeClr val="bg1"/>
              </a:solidFill>
              <a:effectLst/>
              <a:latin typeface="Calibri" panose="020F0502020204030204" pitchFamily="34" charset="0"/>
              <a:ea typeface="Calibri" panose="020F0502020204030204" pitchFamily="34" charset="0"/>
              <a:cs typeface="Calibri" panose="020F0502020204030204" pitchFamily="34" charset="0"/>
            </a:rPr>
            <a:t>TOTAL</a:t>
          </a:r>
          <a:r>
            <a:rPr lang="en-CA" sz="2000" b="1" baseline="0">
              <a:solidFill>
                <a:schemeClr val="bg1"/>
              </a:solidFill>
              <a:effectLst/>
              <a:latin typeface="Calibri" panose="020F0502020204030204" pitchFamily="34" charset="0"/>
              <a:ea typeface="Calibri" panose="020F0502020204030204" pitchFamily="34" charset="0"/>
              <a:cs typeface="Calibri" panose="020F0502020204030204" pitchFamily="34" charset="0"/>
            </a:rPr>
            <a:t> SALES</a:t>
          </a:r>
          <a:endParaRPr lang="en-CA" sz="2000" b="1">
            <a:solidFill>
              <a:schemeClr val="bg1"/>
            </a:solidFill>
            <a:effectLst/>
            <a:latin typeface="Calibri" panose="020F0502020204030204" pitchFamily="34" charset="0"/>
            <a:ea typeface="Calibri" panose="020F0502020204030204" pitchFamily="34" charset="0"/>
            <a:cs typeface="Calibri" panose="020F0502020204030204" pitchFamily="34" charset="0"/>
          </a:endParaRPr>
        </a:p>
        <a:p>
          <a:pPr algn="ctr"/>
          <a:endParaRPr lang="en-US" sz="20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5</xdr:col>
      <xdr:colOff>1714500</xdr:colOff>
      <xdr:row>1</xdr:row>
      <xdr:rowOff>241300</xdr:rowOff>
    </xdr:from>
    <xdr:to>
      <xdr:col>7</xdr:col>
      <xdr:colOff>1104900</xdr:colOff>
      <xdr:row>2</xdr:row>
      <xdr:rowOff>165100</xdr:rowOff>
    </xdr:to>
    <xdr:sp macro="" textlink="">
      <xdr:nvSpPr>
        <xdr:cNvPr id="35" name="TextBox 34">
          <a:extLst>
            <a:ext uri="{FF2B5EF4-FFF2-40B4-BE49-F238E27FC236}">
              <a16:creationId xmlns:a16="http://schemas.microsoft.com/office/drawing/2014/main" id="{78BAC660-DA29-47F0-9BD4-339B2130808B}"/>
            </a:ext>
          </a:extLst>
        </xdr:cNvPr>
        <xdr:cNvSpPr txBox="1"/>
      </xdr:nvSpPr>
      <xdr:spPr>
        <a:xfrm>
          <a:off x="12679680" y="622300"/>
          <a:ext cx="2964180" cy="3048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CA" sz="2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152400</xdr:colOff>
      <xdr:row>1</xdr:row>
      <xdr:rowOff>254000</xdr:rowOff>
    </xdr:from>
    <xdr:to>
      <xdr:col>10</xdr:col>
      <xdr:colOff>304800</xdr:colOff>
      <xdr:row>2</xdr:row>
      <xdr:rowOff>304800</xdr:rowOff>
    </xdr:to>
    <xdr:sp macro="" textlink="">
      <xdr:nvSpPr>
        <xdr:cNvPr id="36" name="TextBox 35">
          <a:extLst>
            <a:ext uri="{FF2B5EF4-FFF2-40B4-BE49-F238E27FC236}">
              <a16:creationId xmlns:a16="http://schemas.microsoft.com/office/drawing/2014/main" id="{E516594A-A0F3-4111-8F61-24B889CE3402}"/>
            </a:ext>
          </a:extLst>
        </xdr:cNvPr>
        <xdr:cNvSpPr txBox="1"/>
      </xdr:nvSpPr>
      <xdr:spPr>
        <a:xfrm>
          <a:off x="16184880" y="635000"/>
          <a:ext cx="3139440" cy="4318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CA" sz="2000" b="1">
            <a:ln>
              <a:noFill/>
            </a:ln>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9</xdr:col>
      <xdr:colOff>1231900</xdr:colOff>
      <xdr:row>0</xdr:row>
      <xdr:rowOff>38100</xdr:rowOff>
    </xdr:from>
    <xdr:to>
      <xdr:col>11</xdr:col>
      <xdr:colOff>800100</xdr:colOff>
      <xdr:row>1</xdr:row>
      <xdr:rowOff>127000</xdr:rowOff>
    </xdr:to>
    <xdr:sp macro="" textlink="'Executive 1'!$B$13">
      <xdr:nvSpPr>
        <xdr:cNvPr id="37" name="TextBox 36">
          <a:extLst>
            <a:ext uri="{FF2B5EF4-FFF2-40B4-BE49-F238E27FC236}">
              <a16:creationId xmlns:a16="http://schemas.microsoft.com/office/drawing/2014/main" id="{AC96CB7D-69CD-444A-A5B7-40F4F318F769}"/>
            </a:ext>
          </a:extLst>
        </xdr:cNvPr>
        <xdr:cNvSpPr txBox="1"/>
      </xdr:nvSpPr>
      <xdr:spPr>
        <a:xfrm>
          <a:off x="18783300" y="38100"/>
          <a:ext cx="2565400" cy="4699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1479560-5271-4151-976D-F0EE116FDD50}" type="TxLink">
            <a:rPr lang="en-US" sz="3200" b="1" i="0" u="none" strike="noStrike">
              <a:ln>
                <a:noFill/>
              </a:ln>
              <a:solidFill>
                <a:schemeClr val="bg1"/>
              </a:solidFill>
              <a:latin typeface="Calibri" panose="020F0502020204030204" pitchFamily="34" charset="0"/>
              <a:ea typeface="Calibri" panose="020F0502020204030204" pitchFamily="34" charset="0"/>
              <a:cs typeface="Calibri" panose="020F0502020204030204" pitchFamily="34" charset="0"/>
            </a:rPr>
            <a:pPr/>
            <a:t>$1,881,524.77</a:t>
          </a:fld>
          <a:endParaRPr lang="en-CA" sz="11500" b="1">
            <a:ln>
              <a:noFill/>
            </a:ln>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5</xdr:col>
      <xdr:colOff>1562100</xdr:colOff>
      <xdr:row>0</xdr:row>
      <xdr:rowOff>76200</xdr:rowOff>
    </xdr:from>
    <xdr:to>
      <xdr:col>7</xdr:col>
      <xdr:colOff>317500</xdr:colOff>
      <xdr:row>1</xdr:row>
      <xdr:rowOff>139700</xdr:rowOff>
    </xdr:to>
    <xdr:sp macro="" textlink="'Executive 1'!I14">
      <xdr:nvSpPr>
        <xdr:cNvPr id="38" name="TextBox 37">
          <a:extLst>
            <a:ext uri="{FF2B5EF4-FFF2-40B4-BE49-F238E27FC236}">
              <a16:creationId xmlns:a16="http://schemas.microsoft.com/office/drawing/2014/main" id="{B4D845E4-CEEB-4E4F-8AF4-89FD621FB6C2}"/>
            </a:ext>
          </a:extLst>
        </xdr:cNvPr>
        <xdr:cNvSpPr txBox="1"/>
      </xdr:nvSpPr>
      <xdr:spPr>
        <a:xfrm>
          <a:off x="12527280" y="76200"/>
          <a:ext cx="2329180" cy="4445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CA" sz="32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508000</xdr:colOff>
      <xdr:row>0</xdr:row>
      <xdr:rowOff>63500</xdr:rowOff>
    </xdr:from>
    <xdr:to>
      <xdr:col>9</xdr:col>
      <xdr:colOff>723900</xdr:colOff>
      <xdr:row>1</xdr:row>
      <xdr:rowOff>127000</xdr:rowOff>
    </xdr:to>
    <xdr:sp macro="" textlink="CustomerOrderingTrend!I13">
      <xdr:nvSpPr>
        <xdr:cNvPr id="39" name="TextBox 38">
          <a:extLst>
            <a:ext uri="{FF2B5EF4-FFF2-40B4-BE49-F238E27FC236}">
              <a16:creationId xmlns:a16="http://schemas.microsoft.com/office/drawing/2014/main" id="{2D90278A-0080-42C6-8091-838FCCAAB37A}"/>
            </a:ext>
          </a:extLst>
        </xdr:cNvPr>
        <xdr:cNvSpPr txBox="1"/>
      </xdr:nvSpPr>
      <xdr:spPr>
        <a:xfrm>
          <a:off x="16540480" y="63500"/>
          <a:ext cx="1709420" cy="4445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CA" sz="3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11</xdr:col>
      <xdr:colOff>1384300</xdr:colOff>
      <xdr:row>0</xdr:row>
      <xdr:rowOff>50800</xdr:rowOff>
    </xdr:from>
    <xdr:to>
      <xdr:col>12</xdr:col>
      <xdr:colOff>1752600</xdr:colOff>
      <xdr:row>2</xdr:row>
      <xdr:rowOff>342900</xdr:rowOff>
    </xdr:to>
    <xdr:graphicFrame macro="">
      <xdr:nvGraphicFramePr>
        <xdr:cNvPr id="40" name="Diagram 39">
          <a:extLst>
            <a:ext uri="{FF2B5EF4-FFF2-40B4-BE49-F238E27FC236}">
              <a16:creationId xmlns:a16="http://schemas.microsoft.com/office/drawing/2014/main" id="{8A5930BB-F402-49D7-815B-CD906CD0C73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3" r:lo="rId14" r:qs="rId15" r:cs="rId16"/>
        </a:graphicData>
      </a:graphic>
    </xdr:graphicFrame>
    <xdr:clientData/>
  </xdr:twoCellAnchor>
  <xdr:oneCellAnchor>
    <xdr:from>
      <xdr:col>0</xdr:col>
      <xdr:colOff>63500</xdr:colOff>
      <xdr:row>0</xdr:row>
      <xdr:rowOff>25400</xdr:rowOff>
    </xdr:from>
    <xdr:ext cx="1714500" cy="1117600"/>
    <xdr:pic>
      <xdr:nvPicPr>
        <xdr:cNvPr id="41" name="Picture 40">
          <a:extLst>
            <a:ext uri="{FF2B5EF4-FFF2-40B4-BE49-F238E27FC236}">
              <a16:creationId xmlns:a16="http://schemas.microsoft.com/office/drawing/2014/main" id="{261EDED1-0700-44A8-8107-FFABF154251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3500" y="25400"/>
          <a:ext cx="1714500" cy="1117600"/>
        </a:xfrm>
        <a:prstGeom prst="rect">
          <a:avLst/>
        </a:prstGeom>
      </xdr:spPr>
    </xdr:pic>
    <xdr:clientData/>
  </xdr:oneCellAnchor>
  <xdr:twoCellAnchor>
    <xdr:from>
      <xdr:col>0</xdr:col>
      <xdr:colOff>1905000</xdr:colOff>
      <xdr:row>0</xdr:row>
      <xdr:rowOff>25400</xdr:rowOff>
    </xdr:from>
    <xdr:to>
      <xdr:col>4</xdr:col>
      <xdr:colOff>939800</xdr:colOff>
      <xdr:row>2</xdr:row>
      <xdr:rowOff>368300</xdr:rowOff>
    </xdr:to>
    <xdr:sp macro="" textlink="">
      <xdr:nvSpPr>
        <xdr:cNvPr id="47" name="TextBox 46">
          <a:extLst>
            <a:ext uri="{FF2B5EF4-FFF2-40B4-BE49-F238E27FC236}">
              <a16:creationId xmlns:a16="http://schemas.microsoft.com/office/drawing/2014/main" id="{4F578EE7-F27E-4FF6-910B-3F9142F625BB}"/>
            </a:ext>
          </a:extLst>
        </xdr:cNvPr>
        <xdr:cNvSpPr txBox="1"/>
      </xdr:nvSpPr>
      <xdr:spPr>
        <a:xfrm>
          <a:off x="1905000" y="25400"/>
          <a:ext cx="7429500" cy="11049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3200">
              <a:ln>
                <a:noFill/>
              </a:ln>
              <a:solidFill>
                <a:schemeClr val="bg1"/>
              </a:solidFill>
              <a:latin typeface="Calibri" panose="020F0502020204030204" pitchFamily="34" charset="0"/>
              <a:ea typeface="Calibri" panose="020F0502020204030204" pitchFamily="34" charset="0"/>
              <a:cs typeface="Calibri" panose="020F0502020204030204" pitchFamily="34" charset="0"/>
            </a:rPr>
            <a:t>SALES</a:t>
          </a:r>
          <a:r>
            <a:rPr lang="en-CA" sz="3200" baseline="0">
              <a:ln>
                <a:noFill/>
              </a:ln>
              <a:solidFill>
                <a:schemeClr val="bg1"/>
              </a:solidFill>
              <a:latin typeface="Calibri" panose="020F0502020204030204" pitchFamily="34" charset="0"/>
              <a:ea typeface="Calibri" panose="020F0502020204030204" pitchFamily="34" charset="0"/>
              <a:cs typeface="Calibri" panose="020F0502020204030204" pitchFamily="34" charset="0"/>
            </a:rPr>
            <a:t> AND PERFORMANCE ANALYSIS          </a:t>
          </a:r>
          <a:r>
            <a:rPr lang="en-CA" sz="1800">
              <a:ln>
                <a:noFill/>
              </a:ln>
              <a:solidFill>
                <a:schemeClr val="bg1"/>
              </a:solidFill>
              <a:latin typeface="Calibri" panose="020F0502020204030204" pitchFamily="34" charset="0"/>
              <a:ea typeface="Calibri" panose="020F0502020204030204" pitchFamily="34" charset="0"/>
              <a:cs typeface="Calibri" panose="020F0502020204030204" pitchFamily="34" charset="0"/>
            </a:rPr>
            <a:t>        </a:t>
          </a:r>
          <a:r>
            <a:rPr lang="en-CA" sz="3200">
              <a:ln>
                <a:noFill/>
              </a:ln>
              <a:solidFill>
                <a:schemeClr val="bg1"/>
              </a:solidFill>
              <a:latin typeface="Calibri" panose="020F0502020204030204" pitchFamily="34" charset="0"/>
              <a:ea typeface="Calibri" panose="020F0502020204030204" pitchFamily="34" charset="0"/>
              <a:cs typeface="Calibri" panose="020F0502020204030204" pitchFamily="34" charset="0"/>
            </a:rPr>
            <a:t>Sales Summary</a:t>
          </a:r>
          <a:endParaRPr lang="en-CA" sz="1800">
            <a:ln>
              <a:noFill/>
            </a:ln>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933450</xdr:colOff>
      <xdr:row>12</xdr:row>
      <xdr:rowOff>114300</xdr:rowOff>
    </xdr:from>
    <xdr:to>
      <xdr:col>8</xdr:col>
      <xdr:colOff>349250</xdr:colOff>
      <xdr:row>14</xdr:row>
      <xdr:rowOff>266700</xdr:rowOff>
    </xdr:to>
    <xdr:sp macro="" textlink="">
      <xdr:nvSpPr>
        <xdr:cNvPr id="2" name="TextBox 1">
          <a:extLst>
            <a:ext uri="{FF2B5EF4-FFF2-40B4-BE49-F238E27FC236}">
              <a16:creationId xmlns:a16="http://schemas.microsoft.com/office/drawing/2014/main" id="{542AEE0C-FFC6-4671-AF43-F357B3B5073D}"/>
            </a:ext>
          </a:extLst>
        </xdr:cNvPr>
        <xdr:cNvSpPr txBox="1"/>
      </xdr:nvSpPr>
      <xdr:spPr>
        <a:xfrm>
          <a:off x="15472410" y="4229100"/>
          <a:ext cx="909320" cy="838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CA" sz="1100"/>
        </a:p>
      </xdr:txBody>
    </xdr:sp>
    <xdr:clientData/>
  </xdr:twoCellAnchor>
  <xdr:oneCellAnchor>
    <xdr:from>
      <xdr:col>7</xdr:col>
      <xdr:colOff>1130300</xdr:colOff>
      <xdr:row>5</xdr:row>
      <xdr:rowOff>114300</xdr:rowOff>
    </xdr:from>
    <xdr:ext cx="184731" cy="264560"/>
    <xdr:sp macro="" textlink="">
      <xdr:nvSpPr>
        <xdr:cNvPr id="3" name="TextBox 2">
          <a:extLst>
            <a:ext uri="{FF2B5EF4-FFF2-40B4-BE49-F238E27FC236}">
              <a16:creationId xmlns:a16="http://schemas.microsoft.com/office/drawing/2014/main" id="{567A495D-DE20-4B6D-AD62-F5A999E5E2D9}"/>
            </a:ext>
          </a:extLst>
        </xdr:cNvPr>
        <xdr:cNvSpPr txBox="1"/>
      </xdr:nvSpPr>
      <xdr:spPr>
        <a:xfrm>
          <a:off x="15669260" y="1828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CA" sz="1100"/>
        </a:p>
      </xdr:txBody>
    </xdr:sp>
    <xdr:clientData/>
  </xdr:oneCellAnchor>
  <xdr:twoCellAnchor editAs="oneCell">
    <xdr:from>
      <xdr:col>8</xdr:col>
      <xdr:colOff>965200</xdr:colOff>
      <xdr:row>4</xdr:row>
      <xdr:rowOff>0</xdr:rowOff>
    </xdr:from>
    <xdr:to>
      <xdr:col>12</xdr:col>
      <xdr:colOff>1765300</xdr:colOff>
      <xdr:row>7</xdr:row>
      <xdr:rowOff>190501</xdr:rowOff>
    </xdr:to>
    <mc:AlternateContent xmlns:mc="http://schemas.openxmlformats.org/markup-compatibility/2006" xmlns:a14="http://schemas.microsoft.com/office/drawing/2010/main">
      <mc:Choice Requires="a14">
        <xdr:graphicFrame macro="">
          <xdr:nvGraphicFramePr>
            <xdr:cNvPr id="5" name="Product Category 3">
              <a:extLst>
                <a:ext uri="{FF2B5EF4-FFF2-40B4-BE49-F238E27FC236}">
                  <a16:creationId xmlns:a16="http://schemas.microsoft.com/office/drawing/2014/main" id="{C7DBB8B2-2D32-4A28-AC2A-44AE50C86EC1}"/>
                </a:ext>
              </a:extLst>
            </xdr:cNvPr>
            <xdr:cNvGraphicFramePr/>
          </xdr:nvGraphicFramePr>
          <xdr:xfrm>
            <a:off x="0" y="0"/>
            <a:ext cx="0" cy="0"/>
          </xdr:xfrm>
          <a:graphic>
            <a:graphicData uri="http://schemas.microsoft.com/office/drawing/2010/slicer">
              <sle:slicer xmlns:sle="http://schemas.microsoft.com/office/drawing/2010/slicer" name="Product Category 3"/>
            </a:graphicData>
          </a:graphic>
        </xdr:graphicFrame>
      </mc:Choice>
      <mc:Fallback xmlns="">
        <xdr:sp macro="" textlink="">
          <xdr:nvSpPr>
            <xdr:cNvPr id="0" name=""/>
            <xdr:cNvSpPr>
              <a:spLocks noTextEdit="1"/>
            </xdr:cNvSpPr>
          </xdr:nvSpPr>
          <xdr:spPr>
            <a:xfrm>
              <a:off x="17018000" y="1371600"/>
              <a:ext cx="6731000" cy="121920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1676400</xdr:colOff>
      <xdr:row>0</xdr:row>
      <xdr:rowOff>228600</xdr:rowOff>
    </xdr:from>
    <xdr:to>
      <xdr:col>3</xdr:col>
      <xdr:colOff>76200</xdr:colOff>
      <xdr:row>2</xdr:row>
      <xdr:rowOff>139700</xdr:rowOff>
    </xdr:to>
    <xdr:sp macro="" textlink="">
      <xdr:nvSpPr>
        <xdr:cNvPr id="11" name="TextBox 10">
          <a:extLst>
            <a:ext uri="{FF2B5EF4-FFF2-40B4-BE49-F238E27FC236}">
              <a16:creationId xmlns:a16="http://schemas.microsoft.com/office/drawing/2014/main" id="{54DFBBC9-57DA-4C78-97B1-A3E54D682323}"/>
            </a:ext>
          </a:extLst>
        </xdr:cNvPr>
        <xdr:cNvSpPr txBox="1"/>
      </xdr:nvSpPr>
      <xdr:spPr>
        <a:xfrm>
          <a:off x="1676400" y="228600"/>
          <a:ext cx="5288280" cy="6731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4400">
              <a:ln>
                <a:noFill/>
              </a:ln>
              <a:solidFill>
                <a:schemeClr val="bg1"/>
              </a:solidFill>
            </a:rPr>
            <a:t>    Sales</a:t>
          </a:r>
          <a:r>
            <a:rPr lang="en-CA" sz="4400" baseline="0">
              <a:ln>
                <a:noFill/>
              </a:ln>
              <a:solidFill>
                <a:schemeClr val="bg1"/>
              </a:solidFill>
            </a:rPr>
            <a:t> Summary</a:t>
          </a:r>
          <a:endParaRPr lang="en-CA" sz="4400">
            <a:ln>
              <a:noFill/>
            </a:ln>
            <a:solidFill>
              <a:schemeClr val="bg1"/>
            </a:solidFill>
          </a:endParaRPr>
        </a:p>
      </xdr:txBody>
    </xdr:sp>
    <xdr:clientData/>
  </xdr:twoCellAnchor>
  <xdr:twoCellAnchor>
    <xdr:from>
      <xdr:col>4</xdr:col>
      <xdr:colOff>215900</xdr:colOff>
      <xdr:row>1</xdr:row>
      <xdr:rowOff>215900</xdr:rowOff>
    </xdr:from>
    <xdr:to>
      <xdr:col>5</xdr:col>
      <xdr:colOff>609600</xdr:colOff>
      <xdr:row>2</xdr:row>
      <xdr:rowOff>254000</xdr:rowOff>
    </xdr:to>
    <xdr:sp macro="" textlink="'Executive 1'!I13">
      <xdr:nvSpPr>
        <xdr:cNvPr id="12" name="TextBox 11">
          <a:extLst>
            <a:ext uri="{FF2B5EF4-FFF2-40B4-BE49-F238E27FC236}">
              <a16:creationId xmlns:a16="http://schemas.microsoft.com/office/drawing/2014/main" id="{F4D6B3A0-18B8-4042-805C-C3C39A1E4F14}"/>
            </a:ext>
          </a:extLst>
        </xdr:cNvPr>
        <xdr:cNvSpPr txBox="1"/>
      </xdr:nvSpPr>
      <xdr:spPr>
        <a:xfrm>
          <a:off x="8597900" y="596900"/>
          <a:ext cx="2976880" cy="4191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20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5</xdr:col>
      <xdr:colOff>1714500</xdr:colOff>
      <xdr:row>1</xdr:row>
      <xdr:rowOff>241300</xdr:rowOff>
    </xdr:from>
    <xdr:to>
      <xdr:col>7</xdr:col>
      <xdr:colOff>1104900</xdr:colOff>
      <xdr:row>2</xdr:row>
      <xdr:rowOff>165100</xdr:rowOff>
    </xdr:to>
    <xdr:sp macro="" textlink="">
      <xdr:nvSpPr>
        <xdr:cNvPr id="13" name="TextBox 12">
          <a:extLst>
            <a:ext uri="{FF2B5EF4-FFF2-40B4-BE49-F238E27FC236}">
              <a16:creationId xmlns:a16="http://schemas.microsoft.com/office/drawing/2014/main" id="{75C53876-D826-46B8-B240-E77DBD28E55F}"/>
            </a:ext>
          </a:extLst>
        </xdr:cNvPr>
        <xdr:cNvSpPr txBox="1"/>
      </xdr:nvSpPr>
      <xdr:spPr>
        <a:xfrm>
          <a:off x="12679680" y="622300"/>
          <a:ext cx="2964180" cy="3048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CA" sz="2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152400</xdr:colOff>
      <xdr:row>1</xdr:row>
      <xdr:rowOff>254000</xdr:rowOff>
    </xdr:from>
    <xdr:to>
      <xdr:col>10</xdr:col>
      <xdr:colOff>304800</xdr:colOff>
      <xdr:row>2</xdr:row>
      <xdr:rowOff>304800</xdr:rowOff>
    </xdr:to>
    <xdr:sp macro="" textlink="">
      <xdr:nvSpPr>
        <xdr:cNvPr id="14" name="TextBox 13">
          <a:extLst>
            <a:ext uri="{FF2B5EF4-FFF2-40B4-BE49-F238E27FC236}">
              <a16:creationId xmlns:a16="http://schemas.microsoft.com/office/drawing/2014/main" id="{F74A4D5B-9D95-4052-8D75-1FC0F4976713}"/>
            </a:ext>
          </a:extLst>
        </xdr:cNvPr>
        <xdr:cNvSpPr txBox="1"/>
      </xdr:nvSpPr>
      <xdr:spPr>
        <a:xfrm>
          <a:off x="16184880" y="635000"/>
          <a:ext cx="3139440" cy="4318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CA" sz="2000" b="1">
            <a:ln>
              <a:noFill/>
            </a:ln>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4</xdr:col>
      <xdr:colOff>571500</xdr:colOff>
      <xdr:row>0</xdr:row>
      <xdr:rowOff>38100</xdr:rowOff>
    </xdr:from>
    <xdr:to>
      <xdr:col>5</xdr:col>
      <xdr:colOff>558800</xdr:colOff>
      <xdr:row>1</xdr:row>
      <xdr:rowOff>127000</xdr:rowOff>
    </xdr:to>
    <xdr:sp macro="" textlink="'Executive 1'!I13">
      <xdr:nvSpPr>
        <xdr:cNvPr id="15" name="TextBox 14">
          <a:extLst>
            <a:ext uri="{FF2B5EF4-FFF2-40B4-BE49-F238E27FC236}">
              <a16:creationId xmlns:a16="http://schemas.microsoft.com/office/drawing/2014/main" id="{675C9DE1-93FF-4CF8-8DAD-E9FF397B8CED}"/>
            </a:ext>
          </a:extLst>
        </xdr:cNvPr>
        <xdr:cNvSpPr txBox="1"/>
      </xdr:nvSpPr>
      <xdr:spPr>
        <a:xfrm>
          <a:off x="8953500" y="38100"/>
          <a:ext cx="2570480" cy="4699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CEEE0F6-85FA-4713-B5CB-C6CB84CB6BCF}" type="TxLink">
            <a:rPr lang="en-US" sz="3200" b="1" i="0" u="none" strike="noStrike">
              <a:ln>
                <a:noFill/>
              </a:ln>
              <a:solidFill>
                <a:schemeClr val="bg1"/>
              </a:solidFill>
              <a:latin typeface="Calibri" panose="020F0502020204030204" pitchFamily="34" charset="0"/>
              <a:ea typeface="Calibri" panose="020F0502020204030204" pitchFamily="34" charset="0"/>
              <a:cs typeface="Calibri" panose="020F0502020204030204" pitchFamily="34" charset="0"/>
            </a:rPr>
            <a:pPr/>
            <a:t> </a:t>
          </a:fld>
          <a:endParaRPr lang="en-CA" sz="4000" b="1">
            <a:ln>
              <a:noFill/>
            </a:ln>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5</xdr:col>
      <xdr:colOff>1562100</xdr:colOff>
      <xdr:row>0</xdr:row>
      <xdr:rowOff>76200</xdr:rowOff>
    </xdr:from>
    <xdr:to>
      <xdr:col>7</xdr:col>
      <xdr:colOff>317500</xdr:colOff>
      <xdr:row>1</xdr:row>
      <xdr:rowOff>139700</xdr:rowOff>
    </xdr:to>
    <xdr:sp macro="" textlink="'Executive 1'!I14">
      <xdr:nvSpPr>
        <xdr:cNvPr id="16" name="TextBox 15">
          <a:extLst>
            <a:ext uri="{FF2B5EF4-FFF2-40B4-BE49-F238E27FC236}">
              <a16:creationId xmlns:a16="http://schemas.microsoft.com/office/drawing/2014/main" id="{7FBA671B-8570-41DC-BF1B-F84DD2496649}"/>
            </a:ext>
          </a:extLst>
        </xdr:cNvPr>
        <xdr:cNvSpPr txBox="1"/>
      </xdr:nvSpPr>
      <xdr:spPr>
        <a:xfrm>
          <a:off x="12527280" y="76200"/>
          <a:ext cx="2329180" cy="4445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CA" sz="32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508000</xdr:colOff>
      <xdr:row>0</xdr:row>
      <xdr:rowOff>63500</xdr:rowOff>
    </xdr:from>
    <xdr:to>
      <xdr:col>9</xdr:col>
      <xdr:colOff>723900</xdr:colOff>
      <xdr:row>1</xdr:row>
      <xdr:rowOff>127000</xdr:rowOff>
    </xdr:to>
    <xdr:sp macro="" textlink="CustomerOrderingTrend!I13">
      <xdr:nvSpPr>
        <xdr:cNvPr id="17" name="TextBox 16">
          <a:extLst>
            <a:ext uri="{FF2B5EF4-FFF2-40B4-BE49-F238E27FC236}">
              <a16:creationId xmlns:a16="http://schemas.microsoft.com/office/drawing/2014/main" id="{1BF02E49-B0C5-4155-80B3-780771FF0C14}"/>
            </a:ext>
          </a:extLst>
        </xdr:cNvPr>
        <xdr:cNvSpPr txBox="1"/>
      </xdr:nvSpPr>
      <xdr:spPr>
        <a:xfrm>
          <a:off x="16540480" y="63500"/>
          <a:ext cx="1709420" cy="4445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CA" sz="3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11</xdr:col>
      <xdr:colOff>1384300</xdr:colOff>
      <xdr:row>0</xdr:row>
      <xdr:rowOff>50800</xdr:rowOff>
    </xdr:from>
    <xdr:to>
      <xdr:col>12</xdr:col>
      <xdr:colOff>1752600</xdr:colOff>
      <xdr:row>2</xdr:row>
      <xdr:rowOff>342900</xdr:rowOff>
    </xdr:to>
    <xdr:graphicFrame macro="">
      <xdr:nvGraphicFramePr>
        <xdr:cNvPr id="18" name="Diagram 17">
          <a:extLst>
            <a:ext uri="{FF2B5EF4-FFF2-40B4-BE49-F238E27FC236}">
              <a16:creationId xmlns:a16="http://schemas.microsoft.com/office/drawing/2014/main" id="{F8578E65-4A6D-42E1-B20E-38BC482A1CA9}"/>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oneCell">
    <xdr:from>
      <xdr:col>0</xdr:col>
      <xdr:colOff>0</xdr:colOff>
      <xdr:row>0</xdr:row>
      <xdr:rowOff>12700</xdr:rowOff>
    </xdr:from>
    <xdr:to>
      <xdr:col>0</xdr:col>
      <xdr:colOff>1714500</xdr:colOff>
      <xdr:row>2</xdr:row>
      <xdr:rowOff>368300</xdr:rowOff>
    </xdr:to>
    <xdr:pic>
      <xdr:nvPicPr>
        <xdr:cNvPr id="19" name="Picture 18">
          <a:extLst>
            <a:ext uri="{FF2B5EF4-FFF2-40B4-BE49-F238E27FC236}">
              <a16:creationId xmlns:a16="http://schemas.microsoft.com/office/drawing/2014/main" id="{2A1E7B43-7DFF-4980-AB37-D0C5020F18A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12700"/>
          <a:ext cx="1714500" cy="1117600"/>
        </a:xfrm>
        <a:prstGeom prst="rect">
          <a:avLst/>
        </a:prstGeom>
      </xdr:spPr>
    </xdr:pic>
    <xdr:clientData/>
  </xdr:twoCellAnchor>
  <xdr:twoCellAnchor>
    <xdr:from>
      <xdr:col>0</xdr:col>
      <xdr:colOff>1676400</xdr:colOff>
      <xdr:row>0</xdr:row>
      <xdr:rowOff>228600</xdr:rowOff>
    </xdr:from>
    <xdr:to>
      <xdr:col>3</xdr:col>
      <xdr:colOff>76200</xdr:colOff>
      <xdr:row>2</xdr:row>
      <xdr:rowOff>139700</xdr:rowOff>
    </xdr:to>
    <xdr:sp macro="" textlink="">
      <xdr:nvSpPr>
        <xdr:cNvPr id="20" name="TextBox 19">
          <a:extLst>
            <a:ext uri="{FF2B5EF4-FFF2-40B4-BE49-F238E27FC236}">
              <a16:creationId xmlns:a16="http://schemas.microsoft.com/office/drawing/2014/main" id="{CE953C06-551A-4DF5-8CA7-053638DEA294}"/>
            </a:ext>
          </a:extLst>
        </xdr:cNvPr>
        <xdr:cNvSpPr txBox="1"/>
      </xdr:nvSpPr>
      <xdr:spPr>
        <a:xfrm>
          <a:off x="1676400" y="228600"/>
          <a:ext cx="5288280" cy="6731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4400">
              <a:ln>
                <a:noFill/>
              </a:ln>
              <a:solidFill>
                <a:schemeClr val="bg1"/>
              </a:solidFill>
            </a:rPr>
            <a:t> </a:t>
          </a:r>
        </a:p>
      </xdr:txBody>
    </xdr:sp>
    <xdr:clientData/>
  </xdr:twoCellAnchor>
  <xdr:twoCellAnchor>
    <xdr:from>
      <xdr:col>5</xdr:col>
      <xdr:colOff>1714500</xdr:colOff>
      <xdr:row>1</xdr:row>
      <xdr:rowOff>241300</xdr:rowOff>
    </xdr:from>
    <xdr:to>
      <xdr:col>7</xdr:col>
      <xdr:colOff>1104900</xdr:colOff>
      <xdr:row>2</xdr:row>
      <xdr:rowOff>165100</xdr:rowOff>
    </xdr:to>
    <xdr:sp macro="" textlink="">
      <xdr:nvSpPr>
        <xdr:cNvPr id="22" name="TextBox 21">
          <a:extLst>
            <a:ext uri="{FF2B5EF4-FFF2-40B4-BE49-F238E27FC236}">
              <a16:creationId xmlns:a16="http://schemas.microsoft.com/office/drawing/2014/main" id="{AA573D9E-06B9-421B-96CD-173EDB90D2AA}"/>
            </a:ext>
          </a:extLst>
        </xdr:cNvPr>
        <xdr:cNvSpPr txBox="1"/>
      </xdr:nvSpPr>
      <xdr:spPr>
        <a:xfrm>
          <a:off x="12679680" y="622300"/>
          <a:ext cx="2964180" cy="3048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CA" sz="2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9</xdr:col>
      <xdr:colOff>1384300</xdr:colOff>
      <xdr:row>1</xdr:row>
      <xdr:rowOff>254000</xdr:rowOff>
    </xdr:from>
    <xdr:to>
      <xdr:col>12</xdr:col>
      <xdr:colOff>101600</xdr:colOff>
      <xdr:row>2</xdr:row>
      <xdr:rowOff>304800</xdr:rowOff>
    </xdr:to>
    <xdr:sp macro="" textlink="">
      <xdr:nvSpPr>
        <xdr:cNvPr id="23" name="TextBox 22">
          <a:extLst>
            <a:ext uri="{FF2B5EF4-FFF2-40B4-BE49-F238E27FC236}">
              <a16:creationId xmlns:a16="http://schemas.microsoft.com/office/drawing/2014/main" id="{23CAE704-C14F-4298-8B6E-4DD33B498C2E}"/>
            </a:ext>
          </a:extLst>
        </xdr:cNvPr>
        <xdr:cNvSpPr txBox="1"/>
      </xdr:nvSpPr>
      <xdr:spPr>
        <a:xfrm>
          <a:off x="18935700" y="635000"/>
          <a:ext cx="3149600" cy="4318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2000" b="1">
              <a:ln>
                <a:noFill/>
              </a:ln>
              <a:solidFill>
                <a:schemeClr val="bg1"/>
              </a:solidFill>
              <a:latin typeface="Calibri" panose="020F0502020204030204" pitchFamily="34" charset="0"/>
              <a:ea typeface="Calibri" panose="020F0502020204030204" pitchFamily="34" charset="0"/>
              <a:cs typeface="Calibri" panose="020F0502020204030204" pitchFamily="34" charset="0"/>
            </a:rPr>
            <a:t>TOTAL PROFIT</a:t>
          </a:r>
        </a:p>
      </xdr:txBody>
    </xdr:sp>
    <xdr:clientData/>
  </xdr:twoCellAnchor>
  <xdr:twoCellAnchor>
    <xdr:from>
      <xdr:col>4</xdr:col>
      <xdr:colOff>571500</xdr:colOff>
      <xdr:row>0</xdr:row>
      <xdr:rowOff>38100</xdr:rowOff>
    </xdr:from>
    <xdr:to>
      <xdr:col>5</xdr:col>
      <xdr:colOff>558800</xdr:colOff>
      <xdr:row>1</xdr:row>
      <xdr:rowOff>127000</xdr:rowOff>
    </xdr:to>
    <xdr:sp macro="" textlink="'Executive 1'!I13">
      <xdr:nvSpPr>
        <xdr:cNvPr id="24" name="TextBox 23">
          <a:extLst>
            <a:ext uri="{FF2B5EF4-FFF2-40B4-BE49-F238E27FC236}">
              <a16:creationId xmlns:a16="http://schemas.microsoft.com/office/drawing/2014/main" id="{8086397A-FBFF-43BF-8D49-1BD5238E93C9}"/>
            </a:ext>
          </a:extLst>
        </xdr:cNvPr>
        <xdr:cNvSpPr txBox="1"/>
      </xdr:nvSpPr>
      <xdr:spPr>
        <a:xfrm>
          <a:off x="8953500" y="38100"/>
          <a:ext cx="2570480" cy="4699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CEEE0F6-85FA-4713-B5CB-C6CB84CB6BCF}" type="TxLink">
            <a:rPr lang="en-US" sz="3200" b="1" i="0" u="none" strike="noStrike">
              <a:ln>
                <a:noFill/>
              </a:ln>
              <a:solidFill>
                <a:schemeClr val="bg1"/>
              </a:solidFill>
              <a:latin typeface="Calibri" panose="020F0502020204030204" pitchFamily="34" charset="0"/>
              <a:ea typeface="Calibri" panose="020F0502020204030204" pitchFamily="34" charset="0"/>
              <a:cs typeface="Calibri" panose="020F0502020204030204" pitchFamily="34" charset="0"/>
            </a:rPr>
            <a:pPr/>
            <a:t> </a:t>
          </a:fld>
          <a:endParaRPr lang="en-CA" sz="4000" b="1">
            <a:ln>
              <a:noFill/>
            </a:ln>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5</xdr:col>
      <xdr:colOff>1562100</xdr:colOff>
      <xdr:row>0</xdr:row>
      <xdr:rowOff>76200</xdr:rowOff>
    </xdr:from>
    <xdr:to>
      <xdr:col>7</xdr:col>
      <xdr:colOff>317500</xdr:colOff>
      <xdr:row>1</xdr:row>
      <xdr:rowOff>139700</xdr:rowOff>
    </xdr:to>
    <xdr:sp macro="" textlink="'Executive 1'!I14">
      <xdr:nvSpPr>
        <xdr:cNvPr id="25" name="TextBox 24">
          <a:extLst>
            <a:ext uri="{FF2B5EF4-FFF2-40B4-BE49-F238E27FC236}">
              <a16:creationId xmlns:a16="http://schemas.microsoft.com/office/drawing/2014/main" id="{4F52DD29-EEFF-4110-B078-AC2FFFDB125B}"/>
            </a:ext>
          </a:extLst>
        </xdr:cNvPr>
        <xdr:cNvSpPr txBox="1"/>
      </xdr:nvSpPr>
      <xdr:spPr>
        <a:xfrm>
          <a:off x="12527280" y="76200"/>
          <a:ext cx="2329180" cy="4445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CA" sz="32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9</xdr:col>
      <xdr:colOff>1168400</xdr:colOff>
      <xdr:row>0</xdr:row>
      <xdr:rowOff>76200</xdr:rowOff>
    </xdr:from>
    <xdr:to>
      <xdr:col>11</xdr:col>
      <xdr:colOff>914400</xdr:colOff>
      <xdr:row>1</xdr:row>
      <xdr:rowOff>139700</xdr:rowOff>
    </xdr:to>
    <xdr:sp macro="" textlink="'Executive 1'!$B$14">
      <xdr:nvSpPr>
        <xdr:cNvPr id="26" name="TextBox 25">
          <a:extLst>
            <a:ext uri="{FF2B5EF4-FFF2-40B4-BE49-F238E27FC236}">
              <a16:creationId xmlns:a16="http://schemas.microsoft.com/office/drawing/2014/main" id="{926827F4-0B09-4F1C-9445-B840067192ED}"/>
            </a:ext>
          </a:extLst>
        </xdr:cNvPr>
        <xdr:cNvSpPr txBox="1"/>
      </xdr:nvSpPr>
      <xdr:spPr>
        <a:xfrm>
          <a:off x="18719800" y="76200"/>
          <a:ext cx="2743200" cy="4445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96ADAE5-32CD-45D7-8E5B-90E4AB3B209B}" type="TxLink">
            <a:rPr lang="en-US" sz="32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t>$215,023.40</a:t>
          </a:fld>
          <a:endParaRPr lang="en-CA" sz="8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11</xdr:col>
      <xdr:colOff>1384300</xdr:colOff>
      <xdr:row>0</xdr:row>
      <xdr:rowOff>50800</xdr:rowOff>
    </xdr:from>
    <xdr:to>
      <xdr:col>12</xdr:col>
      <xdr:colOff>1752600</xdr:colOff>
      <xdr:row>2</xdr:row>
      <xdr:rowOff>342900</xdr:rowOff>
    </xdr:to>
    <xdr:graphicFrame macro="">
      <xdr:nvGraphicFramePr>
        <xdr:cNvPr id="27" name="Diagram 26">
          <a:extLst>
            <a:ext uri="{FF2B5EF4-FFF2-40B4-BE49-F238E27FC236}">
              <a16:creationId xmlns:a16="http://schemas.microsoft.com/office/drawing/2014/main" id="{17756087-E139-4F8C-9D16-92A3C39AA291}"/>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7" r:lo="rId8" r:qs="rId9" r:cs="rId10"/>
        </a:graphicData>
      </a:graphic>
    </xdr:graphicFrame>
    <xdr:clientData/>
  </xdr:twoCellAnchor>
  <xdr:oneCellAnchor>
    <xdr:from>
      <xdr:col>0</xdr:col>
      <xdr:colOff>0</xdr:colOff>
      <xdr:row>0</xdr:row>
      <xdr:rowOff>12700</xdr:rowOff>
    </xdr:from>
    <xdr:ext cx="1714500" cy="1117600"/>
    <xdr:pic>
      <xdr:nvPicPr>
        <xdr:cNvPr id="28" name="Picture 27">
          <a:extLst>
            <a:ext uri="{FF2B5EF4-FFF2-40B4-BE49-F238E27FC236}">
              <a16:creationId xmlns:a16="http://schemas.microsoft.com/office/drawing/2014/main" id="{5F0A048D-9E21-4F06-9CD1-6E54B3606C4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12700"/>
          <a:ext cx="1714500" cy="1117600"/>
        </a:xfrm>
        <a:prstGeom prst="rect">
          <a:avLst/>
        </a:prstGeom>
      </xdr:spPr>
    </xdr:pic>
    <xdr:clientData/>
  </xdr:oneCellAnchor>
  <xdr:twoCellAnchor>
    <xdr:from>
      <xdr:col>0</xdr:col>
      <xdr:colOff>0</xdr:colOff>
      <xdr:row>4</xdr:row>
      <xdr:rowOff>0</xdr:rowOff>
    </xdr:from>
    <xdr:to>
      <xdr:col>8</xdr:col>
      <xdr:colOff>977900</xdr:colOff>
      <xdr:row>17</xdr:row>
      <xdr:rowOff>76200</xdr:rowOff>
    </xdr:to>
    <xdr:graphicFrame macro="">
      <xdr:nvGraphicFramePr>
        <xdr:cNvPr id="38" name="Chart 37">
          <a:extLst>
            <a:ext uri="{FF2B5EF4-FFF2-40B4-BE49-F238E27FC236}">
              <a16:creationId xmlns:a16="http://schemas.microsoft.com/office/drawing/2014/main" id="{FC65766D-5516-42FF-990B-0DCEE75FD5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1003300</xdr:colOff>
      <xdr:row>8</xdr:row>
      <xdr:rowOff>0</xdr:rowOff>
    </xdr:from>
    <xdr:to>
      <xdr:col>12</xdr:col>
      <xdr:colOff>1752600</xdr:colOff>
      <xdr:row>17</xdr:row>
      <xdr:rowOff>76200</xdr:rowOff>
    </xdr:to>
    <mc:AlternateContent xmlns:mc="http://schemas.openxmlformats.org/markup-compatibility/2006">
      <mc:Choice xmlns:cx4="http://schemas.microsoft.com/office/drawing/2016/5/10/chartex" Requires="cx4">
        <xdr:graphicFrame macro="">
          <xdr:nvGraphicFramePr>
            <xdr:cNvPr id="40" name="Chart 39">
              <a:extLst>
                <a:ext uri="{FF2B5EF4-FFF2-40B4-BE49-F238E27FC236}">
                  <a16:creationId xmlns:a16="http://schemas.microsoft.com/office/drawing/2014/main" id="{BAD2C833-4456-4866-AAA9-013F721447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7035780" y="2743200"/>
              <a:ext cx="6662420" cy="31623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17</xdr:row>
      <xdr:rowOff>88900</xdr:rowOff>
    </xdr:from>
    <xdr:to>
      <xdr:col>2</xdr:col>
      <xdr:colOff>1257300</xdr:colOff>
      <xdr:row>32</xdr:row>
      <xdr:rowOff>152400</xdr:rowOff>
    </xdr:to>
    <xdr:graphicFrame macro="">
      <xdr:nvGraphicFramePr>
        <xdr:cNvPr id="41" name="Chart 40">
          <a:extLst>
            <a:ext uri="{FF2B5EF4-FFF2-40B4-BE49-F238E27FC236}">
              <a16:creationId xmlns:a16="http://schemas.microsoft.com/office/drawing/2014/main" id="{AC532001-D054-45D3-8F20-CC679FC274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1282700</xdr:colOff>
      <xdr:row>17</xdr:row>
      <xdr:rowOff>101600</xdr:rowOff>
    </xdr:from>
    <xdr:to>
      <xdr:col>5</xdr:col>
      <xdr:colOff>726440</xdr:colOff>
      <xdr:row>32</xdr:row>
      <xdr:rowOff>139700</xdr:rowOff>
    </xdr:to>
    <xdr:graphicFrame macro="">
      <xdr:nvGraphicFramePr>
        <xdr:cNvPr id="42" name="Chart 41">
          <a:extLst>
            <a:ext uri="{FF2B5EF4-FFF2-40B4-BE49-F238E27FC236}">
              <a16:creationId xmlns:a16="http://schemas.microsoft.com/office/drawing/2014/main" id="{40492331-F346-4CC3-B667-C72F6FD1F9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723900</xdr:colOff>
      <xdr:row>17</xdr:row>
      <xdr:rowOff>88900</xdr:rowOff>
    </xdr:from>
    <xdr:to>
      <xdr:col>8</xdr:col>
      <xdr:colOff>1003300</xdr:colOff>
      <xdr:row>32</xdr:row>
      <xdr:rowOff>139700</xdr:rowOff>
    </xdr:to>
    <xdr:graphicFrame macro="">
      <xdr:nvGraphicFramePr>
        <xdr:cNvPr id="43" name="Chart 42">
          <a:extLst>
            <a:ext uri="{FF2B5EF4-FFF2-40B4-BE49-F238E27FC236}">
              <a16:creationId xmlns:a16="http://schemas.microsoft.com/office/drawing/2014/main" id="{5D8BF3FD-6272-45B1-94DE-FF028F690E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990600</xdr:colOff>
      <xdr:row>17</xdr:row>
      <xdr:rowOff>63500</xdr:rowOff>
    </xdr:from>
    <xdr:to>
      <xdr:col>12</xdr:col>
      <xdr:colOff>1727200</xdr:colOff>
      <xdr:row>32</xdr:row>
      <xdr:rowOff>165100</xdr:rowOff>
    </xdr:to>
    <xdr:graphicFrame macro="">
      <xdr:nvGraphicFramePr>
        <xdr:cNvPr id="44" name="Chart 43">
          <a:extLst>
            <a:ext uri="{FF2B5EF4-FFF2-40B4-BE49-F238E27FC236}">
              <a16:creationId xmlns:a16="http://schemas.microsoft.com/office/drawing/2014/main" id="{66F1F226-9EE8-4F68-BD02-697F097795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1917700</xdr:colOff>
      <xdr:row>0</xdr:row>
      <xdr:rowOff>0</xdr:rowOff>
    </xdr:from>
    <xdr:to>
      <xdr:col>4</xdr:col>
      <xdr:colOff>812800</xdr:colOff>
      <xdr:row>2</xdr:row>
      <xdr:rowOff>342900</xdr:rowOff>
    </xdr:to>
    <xdr:sp macro="" textlink="">
      <xdr:nvSpPr>
        <xdr:cNvPr id="45" name="TextBox 44">
          <a:extLst>
            <a:ext uri="{FF2B5EF4-FFF2-40B4-BE49-F238E27FC236}">
              <a16:creationId xmlns:a16="http://schemas.microsoft.com/office/drawing/2014/main" id="{A461F406-D46D-4D9C-8C61-86D79FDCDC2C}"/>
            </a:ext>
          </a:extLst>
        </xdr:cNvPr>
        <xdr:cNvSpPr txBox="1"/>
      </xdr:nvSpPr>
      <xdr:spPr>
        <a:xfrm>
          <a:off x="1917700" y="0"/>
          <a:ext cx="7289800" cy="1104900"/>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3200">
              <a:ln>
                <a:noFill/>
              </a:ln>
              <a:solidFill>
                <a:schemeClr val="bg1"/>
              </a:solidFill>
              <a:latin typeface="Calibri" panose="020F0502020204030204" pitchFamily="34" charset="0"/>
              <a:ea typeface="Calibri" panose="020F0502020204030204" pitchFamily="34" charset="0"/>
              <a:cs typeface="Calibri" panose="020F0502020204030204" pitchFamily="34" charset="0"/>
            </a:rPr>
            <a:t>SALES</a:t>
          </a:r>
          <a:r>
            <a:rPr lang="en-CA" sz="3200" baseline="0">
              <a:ln>
                <a:noFill/>
              </a:ln>
              <a:solidFill>
                <a:schemeClr val="bg1"/>
              </a:solidFill>
              <a:latin typeface="Calibri" panose="020F0502020204030204" pitchFamily="34" charset="0"/>
              <a:ea typeface="Calibri" panose="020F0502020204030204" pitchFamily="34" charset="0"/>
              <a:cs typeface="Calibri" panose="020F0502020204030204" pitchFamily="34" charset="0"/>
            </a:rPr>
            <a:t> AND PERFORMANCE ANALYSIS</a:t>
          </a:r>
          <a:r>
            <a:rPr lang="en-CA" sz="1800">
              <a:ln>
                <a:noFill/>
              </a:ln>
              <a:solidFill>
                <a:schemeClr val="bg1"/>
              </a:solidFill>
              <a:latin typeface="Calibri" panose="020F0502020204030204" pitchFamily="34" charset="0"/>
              <a:ea typeface="Calibri" panose="020F0502020204030204" pitchFamily="34" charset="0"/>
              <a:cs typeface="Calibri" panose="020F0502020204030204" pitchFamily="34" charset="0"/>
            </a:rPr>
            <a:t>                          </a:t>
          </a:r>
          <a:r>
            <a:rPr lang="en-CA" sz="3200">
              <a:ln>
                <a:noFill/>
              </a:ln>
              <a:solidFill>
                <a:schemeClr val="bg1"/>
              </a:solidFill>
              <a:latin typeface="Calibri" panose="020F0502020204030204" pitchFamily="34" charset="0"/>
              <a:ea typeface="Calibri" panose="020F0502020204030204" pitchFamily="34" charset="0"/>
              <a:cs typeface="Calibri" panose="020F0502020204030204" pitchFamily="34" charset="0"/>
            </a:rPr>
            <a:t>Profit</a:t>
          </a:r>
          <a:r>
            <a:rPr lang="en-CA" sz="3200" baseline="0">
              <a:ln>
                <a:noFill/>
              </a:ln>
              <a:solidFill>
                <a:schemeClr val="bg1"/>
              </a:solidFill>
              <a:latin typeface="Calibri" panose="020F0502020204030204" pitchFamily="34" charset="0"/>
              <a:ea typeface="Calibri" panose="020F0502020204030204" pitchFamily="34" charset="0"/>
              <a:cs typeface="Calibri" panose="020F0502020204030204" pitchFamily="34" charset="0"/>
            </a:rPr>
            <a:t> </a:t>
          </a:r>
          <a:r>
            <a:rPr lang="en-CA" sz="3200">
              <a:ln>
                <a:noFill/>
              </a:ln>
              <a:solidFill>
                <a:schemeClr val="bg1"/>
              </a:solidFill>
              <a:latin typeface="Calibri" panose="020F0502020204030204" pitchFamily="34" charset="0"/>
              <a:ea typeface="Calibri" panose="020F0502020204030204" pitchFamily="34" charset="0"/>
              <a:cs typeface="Calibri" panose="020F0502020204030204" pitchFamily="34" charset="0"/>
            </a:rPr>
            <a:t>Summary</a:t>
          </a:r>
          <a:endParaRPr lang="en-CA" sz="1800">
            <a:ln>
              <a:noFill/>
            </a:ln>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60960</xdr:colOff>
      <xdr:row>10</xdr:row>
      <xdr:rowOff>156210</xdr:rowOff>
    </xdr:from>
    <xdr:to>
      <xdr:col>14</xdr:col>
      <xdr:colOff>510540</xdr:colOff>
      <xdr:row>26</xdr:row>
      <xdr:rowOff>95250</xdr:rowOff>
    </xdr:to>
    <xdr:graphicFrame macro="">
      <xdr:nvGraphicFramePr>
        <xdr:cNvPr id="2" name="Chart 1">
          <a:extLst>
            <a:ext uri="{FF2B5EF4-FFF2-40B4-BE49-F238E27FC236}">
              <a16:creationId xmlns:a16="http://schemas.microsoft.com/office/drawing/2014/main" id="{3650B7E5-5671-1F01-B050-8E00193431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327660</xdr:colOff>
      <xdr:row>1</xdr:row>
      <xdr:rowOff>57150</xdr:rowOff>
    </xdr:from>
    <xdr:to>
      <xdr:col>14</xdr:col>
      <xdr:colOff>274320</xdr:colOff>
      <xdr:row>8</xdr:row>
      <xdr:rowOff>15240</xdr:rowOff>
    </xdr:to>
    <xdr:graphicFrame macro="">
      <xdr:nvGraphicFramePr>
        <xdr:cNvPr id="2" name="Chart 1">
          <a:extLst>
            <a:ext uri="{FF2B5EF4-FFF2-40B4-BE49-F238E27FC236}">
              <a16:creationId xmlns:a16="http://schemas.microsoft.com/office/drawing/2014/main" id="{26F31A10-BFC4-CD53-F5A8-30EF09B528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45720</xdr:colOff>
      <xdr:row>10</xdr:row>
      <xdr:rowOff>156210</xdr:rowOff>
    </xdr:from>
    <xdr:to>
      <xdr:col>14</xdr:col>
      <xdr:colOff>350520</xdr:colOff>
      <xdr:row>26</xdr:row>
      <xdr:rowOff>95250</xdr:rowOff>
    </xdr:to>
    <xdr:graphicFrame macro="">
      <xdr:nvGraphicFramePr>
        <xdr:cNvPr id="3" name="Chart 2">
          <a:extLst>
            <a:ext uri="{FF2B5EF4-FFF2-40B4-BE49-F238E27FC236}">
              <a16:creationId xmlns:a16="http://schemas.microsoft.com/office/drawing/2014/main" id="{867243B1-C428-0BE9-E1C8-B9265AC9DA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419100</xdr:colOff>
      <xdr:row>11</xdr:row>
      <xdr:rowOff>110490</xdr:rowOff>
    </xdr:from>
    <xdr:to>
      <xdr:col>21</xdr:col>
      <xdr:colOff>83820</xdr:colOff>
      <xdr:row>27</xdr:row>
      <xdr:rowOff>49530</xdr:rowOff>
    </xdr:to>
    <xdr:graphicFrame macro="">
      <xdr:nvGraphicFramePr>
        <xdr:cNvPr id="4" name="Chart 3">
          <a:extLst>
            <a:ext uri="{FF2B5EF4-FFF2-40B4-BE49-F238E27FC236}">
              <a16:creationId xmlns:a16="http://schemas.microsoft.com/office/drawing/2014/main" id="{332BCB52-1D95-ACC5-85FA-D6C1275B8F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586740</xdr:colOff>
      <xdr:row>5</xdr:row>
      <xdr:rowOff>99060</xdr:rowOff>
    </xdr:from>
    <xdr:to>
      <xdr:col>14</xdr:col>
      <xdr:colOff>281940</xdr:colOff>
      <xdr:row>21</xdr:row>
      <xdr:rowOff>38100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A93413E-D733-1C73-5D7E-7039BE664C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76900" y="975360"/>
              <a:ext cx="4572000" cy="27432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5</xdr:col>
      <xdr:colOff>15240</xdr:colOff>
      <xdr:row>10</xdr:row>
      <xdr:rowOff>156210</xdr:rowOff>
    </xdr:from>
    <xdr:to>
      <xdr:col>14</xdr:col>
      <xdr:colOff>259080</xdr:colOff>
      <xdr:row>26</xdr:row>
      <xdr:rowOff>95250</xdr:rowOff>
    </xdr:to>
    <xdr:graphicFrame macro="">
      <xdr:nvGraphicFramePr>
        <xdr:cNvPr id="5" name="Chart 4">
          <a:extLst>
            <a:ext uri="{FF2B5EF4-FFF2-40B4-BE49-F238E27FC236}">
              <a16:creationId xmlns:a16="http://schemas.microsoft.com/office/drawing/2014/main" id="{6E917B9A-79B8-BB43-F632-2BAD36ADB2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160020</xdr:colOff>
      <xdr:row>4</xdr:row>
      <xdr:rowOff>49530</xdr:rowOff>
    </xdr:from>
    <xdr:to>
      <xdr:col>19</xdr:col>
      <xdr:colOff>25400</xdr:colOff>
      <xdr:row>31</xdr:row>
      <xdr:rowOff>12700</xdr:rowOff>
    </xdr:to>
    <xdr:graphicFrame macro="">
      <xdr:nvGraphicFramePr>
        <xdr:cNvPr id="2" name="Chart 1">
          <a:extLst>
            <a:ext uri="{FF2B5EF4-FFF2-40B4-BE49-F238E27FC236}">
              <a16:creationId xmlns:a16="http://schemas.microsoft.com/office/drawing/2014/main" id="{505D6773-840E-FD78-F5A9-2F117B0259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525780</xdr:colOff>
      <xdr:row>13</xdr:row>
      <xdr:rowOff>83820</xdr:rowOff>
    </xdr:from>
    <xdr:to>
      <xdr:col>11</xdr:col>
      <xdr:colOff>312420</xdr:colOff>
      <xdr:row>35</xdr:row>
      <xdr:rowOff>137160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799CECA4-2269-1A4F-8CD9-331AF6CF1A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94760" y="2362200"/>
              <a:ext cx="4572000" cy="390906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6</xdr:col>
      <xdr:colOff>15240</xdr:colOff>
      <xdr:row>8</xdr:row>
      <xdr:rowOff>72390</xdr:rowOff>
    </xdr:from>
    <xdr:to>
      <xdr:col>15</xdr:col>
      <xdr:colOff>60960</xdr:colOff>
      <xdr:row>24</xdr:row>
      <xdr:rowOff>11430</xdr:rowOff>
    </xdr:to>
    <xdr:graphicFrame macro="">
      <xdr:nvGraphicFramePr>
        <xdr:cNvPr id="2" name="Chart 1">
          <a:extLst>
            <a:ext uri="{FF2B5EF4-FFF2-40B4-BE49-F238E27FC236}">
              <a16:creationId xmlns:a16="http://schemas.microsoft.com/office/drawing/2014/main" id="{065CDB7B-D0AE-B79D-CA38-D48351A926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175260</xdr:colOff>
      <xdr:row>10</xdr:row>
      <xdr:rowOff>156210</xdr:rowOff>
    </xdr:from>
    <xdr:to>
      <xdr:col>13</xdr:col>
      <xdr:colOff>388620</xdr:colOff>
      <xdr:row>26</xdr:row>
      <xdr:rowOff>95250</xdr:rowOff>
    </xdr:to>
    <xdr:graphicFrame macro="">
      <xdr:nvGraphicFramePr>
        <xdr:cNvPr id="2" name="Chart 1">
          <a:extLst>
            <a:ext uri="{FF2B5EF4-FFF2-40B4-BE49-F238E27FC236}">
              <a16:creationId xmlns:a16="http://schemas.microsoft.com/office/drawing/2014/main" id="{2406DC46-EBB2-8380-01F5-9A7375F9E4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213360</xdr:colOff>
      <xdr:row>1</xdr:row>
      <xdr:rowOff>125730</xdr:rowOff>
    </xdr:from>
    <xdr:to>
      <xdr:col>17</xdr:col>
      <xdr:colOff>30480</xdr:colOff>
      <xdr:row>17</xdr:row>
      <xdr:rowOff>22860</xdr:rowOff>
    </xdr:to>
    <xdr:graphicFrame macro="">
      <xdr:nvGraphicFramePr>
        <xdr:cNvPr id="2" name="Chart 1">
          <a:extLst>
            <a:ext uri="{FF2B5EF4-FFF2-40B4-BE49-F238E27FC236}">
              <a16:creationId xmlns:a16="http://schemas.microsoft.com/office/drawing/2014/main" id="{16F593DE-1AF7-1D90-2BD4-293C6999BA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190500</xdr:colOff>
      <xdr:row>0</xdr:row>
      <xdr:rowOff>30480</xdr:rowOff>
    </xdr:from>
    <xdr:to>
      <xdr:col>11</xdr:col>
      <xdr:colOff>83820</xdr:colOff>
      <xdr:row>33</xdr:row>
      <xdr:rowOff>99060</xdr:rowOff>
    </xdr:to>
    <xdr:graphicFrame macro="">
      <xdr:nvGraphicFramePr>
        <xdr:cNvPr id="2" name="Chart 1">
          <a:extLst>
            <a:ext uri="{FF2B5EF4-FFF2-40B4-BE49-F238E27FC236}">
              <a16:creationId xmlns:a16="http://schemas.microsoft.com/office/drawing/2014/main" id="{57B9D887-5A29-DF0F-5A27-994FC3C57B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xdr:col>
      <xdr:colOff>205740</xdr:colOff>
      <xdr:row>10</xdr:row>
      <xdr:rowOff>156210</xdr:rowOff>
    </xdr:from>
    <xdr:to>
      <xdr:col>11</xdr:col>
      <xdr:colOff>510540</xdr:colOff>
      <xdr:row>26</xdr:row>
      <xdr:rowOff>95250</xdr:rowOff>
    </xdr:to>
    <xdr:graphicFrame macro="">
      <xdr:nvGraphicFramePr>
        <xdr:cNvPr id="2" name="Chart 1">
          <a:extLst>
            <a:ext uri="{FF2B5EF4-FFF2-40B4-BE49-F238E27FC236}">
              <a16:creationId xmlns:a16="http://schemas.microsoft.com/office/drawing/2014/main" id="{5AF8E992-A66D-AD43-2EBD-425F56E148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4</xdr:col>
      <xdr:colOff>60960</xdr:colOff>
      <xdr:row>2</xdr:row>
      <xdr:rowOff>118110</xdr:rowOff>
    </xdr:from>
    <xdr:to>
      <xdr:col>12</xdr:col>
      <xdr:colOff>198120</xdr:colOff>
      <xdr:row>23</xdr:row>
      <xdr:rowOff>99060</xdr:rowOff>
    </xdr:to>
    <xdr:graphicFrame macro="">
      <xdr:nvGraphicFramePr>
        <xdr:cNvPr id="2" name="Chart 1">
          <a:extLst>
            <a:ext uri="{FF2B5EF4-FFF2-40B4-BE49-F238E27FC236}">
              <a16:creationId xmlns:a16="http://schemas.microsoft.com/office/drawing/2014/main" id="{9AB6C384-59C3-DC6E-ECD4-23AE08D7A1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4</xdr:col>
      <xdr:colOff>312420</xdr:colOff>
      <xdr:row>10</xdr:row>
      <xdr:rowOff>156210</xdr:rowOff>
    </xdr:from>
    <xdr:to>
      <xdr:col>13</xdr:col>
      <xdr:colOff>30480</xdr:colOff>
      <xdr:row>30</xdr:row>
      <xdr:rowOff>144780</xdr:rowOff>
    </xdr:to>
    <xdr:graphicFrame macro="">
      <xdr:nvGraphicFramePr>
        <xdr:cNvPr id="2" name="Chart 1">
          <a:extLst>
            <a:ext uri="{FF2B5EF4-FFF2-40B4-BE49-F238E27FC236}">
              <a16:creationId xmlns:a16="http://schemas.microsoft.com/office/drawing/2014/main" id="{B29AE838-74D6-3F59-2717-1A86261D1F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3</xdr:col>
      <xdr:colOff>137160</xdr:colOff>
      <xdr:row>3</xdr:row>
      <xdr:rowOff>156210</xdr:rowOff>
    </xdr:from>
    <xdr:to>
      <xdr:col>16</xdr:col>
      <xdr:colOff>38100</xdr:colOff>
      <xdr:row>19</xdr:row>
      <xdr:rowOff>95250</xdr:rowOff>
    </xdr:to>
    <xdr:graphicFrame macro="">
      <xdr:nvGraphicFramePr>
        <xdr:cNvPr id="3" name="Chart 2">
          <a:extLst>
            <a:ext uri="{FF2B5EF4-FFF2-40B4-BE49-F238E27FC236}">
              <a16:creationId xmlns:a16="http://schemas.microsoft.com/office/drawing/2014/main" id="{246087EC-B15F-2446-E063-6BA4C812A6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inder Randhawa" refreshedDate="45435.120915740743" createdVersion="8" refreshedVersion="8" minRefreshableVersion="3" recordCount="1936" xr:uid="{57930C6A-2370-4ABE-B48C-BA54D76CF85A}">
  <cacheSource type="worksheet">
    <worksheetSource name="Table1"/>
  </cacheSource>
  <cacheFields count="33">
    <cacheField name="Customer ID" numFmtId="0">
      <sharedItems containsSemiMixedTypes="0" containsString="0" containsNumber="1" containsInteger="1" minValue="3" maxValue="3403"/>
    </cacheField>
    <cacheField name="Customer Name" numFmtId="0">
      <sharedItems/>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ount="3">
        <s v="Express Air"/>
        <s v="Delivery Truck"/>
        <s v="Regular Air"/>
      </sharedItems>
    </cacheField>
    <cacheField name="Customer Segment" numFmtId="0">
      <sharedItems count="4">
        <s v="Corporate"/>
        <s v="Home Office"/>
        <s v="Small Business"/>
        <s v="Consumer"/>
      </sharedItems>
    </cacheField>
    <cacheField name="Product Category" numFmtId="0">
      <sharedItems count="3">
        <s v="Office Supplies"/>
        <s v="Furniture"/>
        <s v="Technology"/>
      </sharedItems>
    </cacheField>
    <cacheField name="Product Sub-Category" numFmtId="0">
      <sharedItems count="17">
        <s v="Pens &amp; Art Supplies"/>
        <s v="Chairs &amp; Chairmats"/>
        <s v="Office Furnishings"/>
        <s v="Rubber Bands"/>
        <s v="Envelopes"/>
        <s v="Telephones and Communication"/>
        <s v="Office Machines"/>
        <s v="Paper"/>
        <s v="Binders and Binder Accessories"/>
        <s v="Labels"/>
        <s v="Storage &amp; Organization"/>
        <s v="Tables"/>
        <s v="Scissors, Rulers and Trimmers"/>
        <s v="Computer Peripherals"/>
        <s v="Bookcases"/>
        <s v="Appliances"/>
        <s v="Copiers and Fax"/>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West"/>
        <s v="East"/>
        <s v="Central"/>
        <s v="South"/>
      </sharedItems>
    </cacheField>
    <cacheField name="State or Province" numFmtId="0">
      <sharedItems count="49">
        <s v="Washington"/>
        <s v="California"/>
        <s v="New Jersey"/>
        <s v="Minnesota"/>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7T00:00:00"/>
        <d v="2015-06-13T00:00:00"/>
        <d v="2015-02-15T00:00:00"/>
        <d v="2015-05-12T00:00:00"/>
        <d v="2015-04-08T00:00:00"/>
        <d v="2015-05-28T00:00:00"/>
        <d v="2015-02-12T00:00:00"/>
        <d v="2015-05-15T00:00:00"/>
        <d v="2015-05-21T00:00:00"/>
        <d v="2015-01-28T00:00:00"/>
        <d v="2015-05-02T00:00:00"/>
        <d v="2015-01-20T00:00:00"/>
        <d v="2015-02-22T00:00:00"/>
        <d v="2015-03-12T00:00:00"/>
        <d v="2015-03-27T00:00:00"/>
        <d v="2015-06-15T00:00:00"/>
        <d v="2015-05-10T00:00:00"/>
        <d v="2015-03-10T00:00:00"/>
        <d v="2015-04-20T00:00:00"/>
        <d v="2015-05-09T00:00:00"/>
        <d v="2015-06-12T00:00:00"/>
        <d v="2015-03-02T00:00:00"/>
        <d v="2015-01-02T00:00:00"/>
        <d v="2015-02-02T00:00:00"/>
        <d v="2015-03-15T00:00:00"/>
        <d v="2015-03-30T00:00:00"/>
        <d v="2015-03-22T00:00:00"/>
        <d v="2015-06-03T00:00:00"/>
        <d v="2015-02-18T00:00:00"/>
        <d v="2015-03-04T00:00:00"/>
        <d v="2015-05-17T00:00:00"/>
        <d v="2015-06-07T00:00:00"/>
        <d v="2015-05-03T00:00:00"/>
        <d v="2015-06-22T00:00:00"/>
        <d v="2015-04-06T00:00:00"/>
        <d v="2015-01-03T00:00:00"/>
        <d v="2015-04-04T00:00:00"/>
        <d v="2015-04-09T00:00:00"/>
        <d v="2015-01-12T00:00:00"/>
        <d v="2015-01-27T00:00:00"/>
        <d v="2015-05-25T00:00:00"/>
        <d v="2015-05-16T00:00:00"/>
        <d v="2015-06-02T00:00:00"/>
        <d v="2015-01-15T00:00:00"/>
        <d v="2015-03-16T00:00:00"/>
        <d v="2015-04-23T00:00:00"/>
        <d v="2015-01-22T00:00:00"/>
        <d v="2015-03-29T00:00:00"/>
        <d v="2015-04-19T00:00:00"/>
        <d v="2015-06-18T00:00:00"/>
        <d v="2015-01-25T00:00:00"/>
        <d v="2015-05-14T00:00:00"/>
        <d v="2015-01-11T00:00:00"/>
        <d v="2015-04-13T00:00:00"/>
        <d v="2015-02-21T00:00:00"/>
        <d v="2015-05-22T00:00:00"/>
        <d v="2015-01-10T00:00:00"/>
        <d v="2015-04-02T00:00:00"/>
        <d v="2015-01-16T00:00:00"/>
        <d v="2015-04-27T00:00:00"/>
        <d v="2015-01-17T00:00:00"/>
        <d v="2015-01-06T00:00:00"/>
        <d v="2015-06-09T00:00:00"/>
        <d v="2015-02-20T00:00:00"/>
        <d v="2015-02-05T00:00:00"/>
        <d v="2015-04-28T00:00:00"/>
        <d v="2015-05-26T00:00:00"/>
        <d v="2015-02-23T00:00:00"/>
        <d v="2015-03-21T00:00:00"/>
        <d v="2015-06-10T00:00:00"/>
        <d v="2015-01-31T00:00:00"/>
        <d v="2015-01-19T00:00:00"/>
        <d v="2015-01-21T00:00:00"/>
        <d v="2015-05-18T00:00:00"/>
        <d v="2015-04-07T00:00:00"/>
        <d v="2015-06-05T00:00:00"/>
        <d v="2015-01-24T00:00:00"/>
        <d v="2015-06-17T00:00:00"/>
        <d v="2015-03-25T00:00:00"/>
        <d v="2015-02-14T00:00:00"/>
        <d v="2015-03-20T00:00:00"/>
        <d v="2015-04-14T00:00:00"/>
        <d v="2015-05-04T00:00:00"/>
        <d v="2015-03-17T00:00:00"/>
        <d v="2015-05-24T00:00:00"/>
        <d v="2015-01-09T00:00:00"/>
        <d v="2015-04-11T00:00:00"/>
        <d v="2015-05-27T00:00:00"/>
        <d v="2015-03-14T00:00:00"/>
        <d v="2015-04-17T00:00:00"/>
        <d v="2015-05-01T00:00:00"/>
        <d v="2015-03-19T00:00:00"/>
        <d v="2015-02-06T00:00:00"/>
        <d v="2015-03-05T00:00:00"/>
        <d v="2015-05-23T00:00:00"/>
        <d v="2015-03-03T00:00:00"/>
        <d v="2015-06-23T00:00:00"/>
        <d v="2015-06-25T00:00:00"/>
        <d v="2015-01-05T00:00:00"/>
        <d v="2015-04-10T00:00:00"/>
        <d v="2015-05-08T00:00:00"/>
        <d v="2015-01-14T00:00:00"/>
        <d v="2015-02-08T00:00:00"/>
        <d v="2015-03-18T00:00:00"/>
        <d v="2015-02-10T00:00:00"/>
        <d v="2015-06-20T00:00:00"/>
        <d v="2015-04-18T00:00:00"/>
        <d v="2015-01-13T00:00:00"/>
        <d v="2015-02-01T00:00:00"/>
        <d v="2015-04-21T00:00:00"/>
        <d v="2015-06-14T00:00:00"/>
        <d v="2015-01-30T00:00:00"/>
        <d v="2015-04-15T00:00:00"/>
        <d v="2015-04-01T00:00:00"/>
        <d v="2015-02-26T00:00:00"/>
        <d v="2015-03-13T00:00:00"/>
        <d v="2015-05-13T00:00:00"/>
        <d v="2015-06-19T00:00:00"/>
        <d v="2015-02-03T00:00:00"/>
        <d v="2015-04-29T00:00:00"/>
        <d v="2015-03-24T00:00:00"/>
        <d v="2015-04-05T00:00:00"/>
        <d v="2015-04-30T00:00:00"/>
        <d v="2015-06-21T00:00:00"/>
        <d v="2015-05-29T00:00:00"/>
        <d v="2015-04-16T00:00:00"/>
        <d v="2015-04-22T00:00:00"/>
        <d v="2015-03-06T00:00:00"/>
        <d v="2015-02-04T00:00:00"/>
        <d v="2015-03-08T00:00:00"/>
        <d v="2015-05-05T00:00:00"/>
        <d v="2015-02-07T00:00:00"/>
        <d v="2015-01-29T00:00:00"/>
        <d v="2015-05-20T00:00:00"/>
        <d v="2015-06-06T00:00:00"/>
        <d v="2015-06-30T00:00:00"/>
        <d v="2015-02-28T00:00:00"/>
        <d v="2015-06-24T00:00:00"/>
        <d v="2015-04-26T00:00:00"/>
        <d v="2015-02-27T00:00:00"/>
        <d v="2015-03-11T00:00:00"/>
        <d v="2015-04-12T00:00:00"/>
        <d v="2015-06-04T00:00:00"/>
        <d v="2015-02-11T00:00:00"/>
        <d v="2015-06-01T00:00:00"/>
        <d v="2015-03-28T00:00:00"/>
        <d v="2015-03-07T00:00:00"/>
        <d v="2015-02-25T00:00:00"/>
        <d v="2015-01-04T00:00:00"/>
        <d v="2015-02-17T00:00:00"/>
        <d v="2015-06-27T00:00:00"/>
        <d v="2015-03-01T00:00:00"/>
        <d v="2015-02-24T00:00:00"/>
        <d v="2015-02-19T00:00:00"/>
        <d v="2015-06-16T00:00:00"/>
        <d v="2015-05-30T00:00:00"/>
        <d v="2015-03-09T00:00:00"/>
        <d v="2015-03-31T00:00:00"/>
        <d v="2015-04-24T00:00:00"/>
        <d v="2015-06-29T00:00:00"/>
        <d v="2015-01-26T00:00:00"/>
        <d v="2015-02-16T00:00:00"/>
        <d v="2015-06-28T00:00:00"/>
        <d v="2015-05-07T00:00:00"/>
        <d v="2015-06-11T00:00:00"/>
        <d v="2015-03-23T00:00:00"/>
        <d v="2015-05-06T00:00:00"/>
        <d v="2015-01-01T00:00:00"/>
        <d v="2015-05-19T00:00:00"/>
        <d v="2015-02-13T00:00:00"/>
        <d v="2015-02-09T00:00:00"/>
        <d v="2015-05-11T00:00:00"/>
        <d v="2015-01-23T00:00:00"/>
        <d v="2015-03-26T00:00:00"/>
        <d v="2015-01-18T00:00:00"/>
        <d v="2015-06-26T00:00:00"/>
        <d v="2015-01-08T00:00:00"/>
        <d v="2015-04-25T00:00:00"/>
        <d v="2015-06-08T00:00:00"/>
      </sharedItems>
      <fieldGroup par="32"/>
    </cacheField>
    <cacheField name="Repeat/no Repeat" numFmtId="0">
      <sharedItems containsSemiMixedTypes="0" containsString="0" containsNumber="1" containsInteger="1" minValue="0" maxValue="1"/>
    </cacheField>
    <cacheField name="difference b/w orders" numFmtId="0">
      <sharedItems containsMixedTypes="1" containsNumber="1" containsInteger="1" minValue="0" maxValue="165"/>
    </cacheField>
    <cacheField name="Order Month" numFmtId="0">
      <sharedItems/>
    </cacheField>
    <cacheField name="Ship Date" numFmtId="14">
      <sharedItems containsSemiMixedTypes="0" containsNonDate="0" containsDate="1" containsString="0" minDate="2015-01-02T00:00:00" maxDate="2015-07-09T00:00:00"/>
    </cacheField>
    <cacheField name="Days to ship" numFmtId="0">
      <sharedItems containsSemiMixedTypes="0" containsString="0" containsNumber="1" containsInteger="1" minValue="0" maxValue="1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ount="4">
        <s v="Sam"/>
        <s v="Chris"/>
        <s v="Erin"/>
        <s v="William."/>
      </sharedItems>
    </cacheField>
    <cacheField name="Customer order number" numFmtId="0">
      <sharedItems containsSemiMixedTypes="0" containsString="0" containsNumber="1" containsInteger="1" minValue="1" maxValue="9"/>
    </cacheField>
    <cacheField name="Days (Order Date)" numFmtId="0" databaseField="0">
      <fieldGroup base="18">
        <rangePr groupBy="days" startDate="2015-01-01T00:00:00" endDate="2015-07-01T00:00:00"/>
        <groupItems count="368">
          <s v="&lt;2015-01-0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15-07-01"/>
        </groupItems>
      </fieldGroup>
    </cacheField>
    <cacheField name="Months (Order Date)" numFmtId="0" databaseField="0">
      <fieldGroup base="18">
        <rangePr groupBy="months" startDate="2015-01-01T00:00:00" endDate="2015-07-01T00:00:00"/>
        <groupItems count="14">
          <s v="&lt;2015-01-01"/>
          <s v="Jan"/>
          <s v="Feb"/>
          <s v="Mar"/>
          <s v="Apr"/>
          <s v="May"/>
          <s v="Jun"/>
          <s v="Jul"/>
          <s v="Aug"/>
          <s v="Sep"/>
          <s v="Oct"/>
          <s v="Nov"/>
          <s v="Dec"/>
          <s v="&gt;2015-07-01"/>
        </groupItems>
      </fieldGroup>
    </cacheField>
  </cacheFields>
  <extLst>
    <ext xmlns:x14="http://schemas.microsoft.com/office/spreadsheetml/2009/9/main" uri="{725AE2AE-9491-48be-B2B4-4EB974FC3084}">
      <x14:pivotCacheDefinition pivotCacheId="16971278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3"/>
    <s v="Bonnie Potter"/>
    <s v="High"/>
    <n v="0.01"/>
    <n v="2.84"/>
    <n v="0.93"/>
    <x v="0"/>
    <x v="0"/>
    <x v="0"/>
    <x v="0"/>
    <s v="Wrap Bag"/>
    <s v="SANFORD Liquid Accent™ Tank-Style Highlighters"/>
    <n v="0.54"/>
    <s v="United States"/>
    <x v="0"/>
    <x v="0"/>
    <s v="Anacortes"/>
    <n v="98221"/>
    <x v="0"/>
    <n v="0"/>
    <s v="no repeat"/>
    <s v="January"/>
    <d v="2015-01-08T00:00:00"/>
    <n v="1"/>
    <n v="4.5599999999999996"/>
    <n v="4"/>
    <n v="13.01"/>
    <n v="88522"/>
    <n v="39.879999999999995"/>
    <x v="0"/>
    <n v="1"/>
  </r>
  <r>
    <n v="5"/>
    <s v="Ronnie Proctor"/>
    <s v="Not Specified"/>
    <n v="0.02"/>
    <n v="500.98"/>
    <n v="26"/>
    <x v="1"/>
    <x v="1"/>
    <x v="1"/>
    <x v="1"/>
    <s v="Jumbo Drum"/>
    <s v="Global Troy™ Executive Leather Low-Back Tilter"/>
    <n v="0.6"/>
    <s v="United States"/>
    <x v="0"/>
    <x v="1"/>
    <s v="San Gabriel"/>
    <n v="91776"/>
    <x v="1"/>
    <n v="0"/>
    <s v="no repeat"/>
    <s v="June"/>
    <d v="2015-06-15T00:00:00"/>
    <n v="2"/>
    <n v="4390.3665000000001"/>
    <n v="12"/>
    <n v="6362.85"/>
    <n v="90193"/>
    <n v="8.370000000000001"/>
    <x v="1"/>
    <n v="1"/>
  </r>
  <r>
    <n v="11"/>
    <s v="Marcus Dunlap"/>
    <s v="Critical"/>
    <n v="0.06"/>
    <n v="9.48"/>
    <n v="7.29"/>
    <x v="2"/>
    <x v="1"/>
    <x v="1"/>
    <x v="2"/>
    <s v="Small Pack"/>
    <s v="DAX Two-Tone Rosewood/Black Document Frame, Desktop, 5 x 7"/>
    <n v="0.45"/>
    <s v="United States"/>
    <x v="1"/>
    <x v="2"/>
    <s v="Roselle"/>
    <n v="7203"/>
    <x v="2"/>
    <n v="0"/>
    <s v="no repeat"/>
    <s v="February"/>
    <d v="2015-02-17T00:00:00"/>
    <n v="2"/>
    <n v="-53.809600000000003"/>
    <n v="22"/>
    <n v="211.15"/>
    <n v="90192"/>
    <n v="14.12"/>
    <x v="2"/>
    <n v="1"/>
  </r>
  <r>
    <n v="14"/>
    <s v="Gwendolyn F Tyson"/>
    <s v="Medium"/>
    <n v="0.09"/>
    <n v="78.69"/>
    <n v="19.989999999999998"/>
    <x v="2"/>
    <x v="2"/>
    <x v="1"/>
    <x v="2"/>
    <s v="Small Box"/>
    <s v="Howard Miller 12-3/4 Diameter Accuwave DS ™ Wall Clock"/>
    <n v="0.43"/>
    <s v="United States"/>
    <x v="2"/>
    <x v="3"/>
    <s v="Prior Lake"/>
    <n v="55372"/>
    <x v="3"/>
    <n v="1"/>
    <n v="0"/>
    <s v="May"/>
    <d v="2015-05-14T00:00:00"/>
    <n v="2"/>
    <n v="803.47050000000002"/>
    <n v="16"/>
    <n v="1164.45"/>
    <n v="86838"/>
    <n v="99.97999999999999"/>
    <x v="0"/>
    <n v="4"/>
  </r>
  <r>
    <n v="14"/>
    <s v="Gwendolyn F Tyson"/>
    <s v="Medium"/>
    <n v="0.08"/>
    <n v="3.28"/>
    <n v="2.31"/>
    <x v="2"/>
    <x v="2"/>
    <x v="0"/>
    <x v="0"/>
    <s v="Wrap Bag"/>
    <s v="Newell 321"/>
    <n v="0.56000000000000005"/>
    <s v="United States"/>
    <x v="2"/>
    <x v="3"/>
    <s v="Prior Lake"/>
    <n v="55372"/>
    <x v="3"/>
    <n v="1"/>
    <n v="0"/>
    <s v="May"/>
    <d v="2015-05-13T00:00:00"/>
    <n v="1"/>
    <n v="-24.03"/>
    <n v="7"/>
    <n v="22.23"/>
    <n v="86838"/>
    <n v="6.41"/>
    <x v="0"/>
    <n v="4"/>
  </r>
  <r>
    <n v="14"/>
    <s v="Gwendolyn F Tyson"/>
    <s v="Medium"/>
    <n v="0.05"/>
    <n v="3.28"/>
    <n v="4.2"/>
    <x v="2"/>
    <x v="2"/>
    <x v="0"/>
    <x v="0"/>
    <s v="Wrap Bag"/>
    <s v="Newell 351"/>
    <n v="0.56000000000000005"/>
    <s v="United States"/>
    <x v="2"/>
    <x v="3"/>
    <s v="Prior Lake"/>
    <n v="55372"/>
    <x v="3"/>
    <n v="1"/>
    <n v="0"/>
    <s v="May"/>
    <d v="2015-05-13T00:00:00"/>
    <n v="1"/>
    <n v="-37.03"/>
    <n v="4"/>
    <n v="13.99"/>
    <n v="86838"/>
    <n v="35.99"/>
    <x v="3"/>
    <n v="4"/>
  </r>
  <r>
    <n v="14"/>
    <s v="Gwendolyn F Tyson"/>
    <s v="Medium"/>
    <n v="0.05"/>
    <n v="3.58"/>
    <n v="1.63"/>
    <x v="2"/>
    <x v="2"/>
    <x v="0"/>
    <x v="3"/>
    <s v="Wrap Bag"/>
    <s v="OIC Colored Binder Clips, Assorted Sizes"/>
    <n v="0.36"/>
    <s v="United States"/>
    <x v="2"/>
    <x v="3"/>
    <s v="Prior Lake"/>
    <n v="55372"/>
    <x v="3"/>
    <n v="0"/>
    <s v="no repeat"/>
    <s v="May"/>
    <d v="2015-05-13T00:00:00"/>
    <n v="1"/>
    <n v="-0.71"/>
    <n v="4"/>
    <n v="14.26"/>
    <n v="86838"/>
    <n v="30.93"/>
    <x v="3"/>
    <n v="4"/>
  </r>
  <r>
    <n v="15"/>
    <s v="Timothy Reese"/>
    <s v="Critical"/>
    <n v="0"/>
    <n v="4.42"/>
    <n v="4.99"/>
    <x v="2"/>
    <x v="2"/>
    <x v="0"/>
    <x v="4"/>
    <s v="Small Box"/>
    <s v="Grip Seal Envelopes"/>
    <n v="0.38"/>
    <s v="United States"/>
    <x v="1"/>
    <x v="4"/>
    <s v="Smithtown"/>
    <n v="11787"/>
    <x v="4"/>
    <n v="1"/>
    <n v="50"/>
    <s v="April"/>
    <d v="2015-04-09T00:00:00"/>
    <n v="1"/>
    <n v="-59.82"/>
    <n v="7"/>
    <n v="33.47"/>
    <n v="86837"/>
    <n v="7.94"/>
    <x v="1"/>
    <n v="2"/>
  </r>
  <r>
    <n v="15"/>
    <s v="Timothy Reese"/>
    <s v="Medium"/>
    <n v="0.01"/>
    <n v="35.94"/>
    <n v="6.66"/>
    <x v="2"/>
    <x v="2"/>
    <x v="0"/>
    <x v="4"/>
    <s v="Small Box"/>
    <s v="Tyvek ® Top-Opening Peel &amp; Seel ® Envelopes, Gray"/>
    <n v="0.4"/>
    <s v="United States"/>
    <x v="1"/>
    <x v="4"/>
    <s v="Smithtown"/>
    <n v="11787"/>
    <x v="5"/>
    <n v="0"/>
    <s v="no repeat"/>
    <s v="May"/>
    <d v="2015-05-28T00:00:00"/>
    <n v="0"/>
    <n v="261.87569999999999"/>
    <n v="10"/>
    <n v="379.53"/>
    <n v="86839"/>
    <n v="2.8200000000000003"/>
    <x v="0"/>
    <n v="2"/>
  </r>
  <r>
    <n v="16"/>
    <s v="Sarah Ramsey"/>
    <s v="High"/>
    <n v="0.04"/>
    <n v="2.98"/>
    <n v="1.58"/>
    <x v="2"/>
    <x v="2"/>
    <x v="0"/>
    <x v="3"/>
    <s v="Wrap Bag"/>
    <s v="Staples Gold Paper Clips"/>
    <n v="0.39"/>
    <s v="United States"/>
    <x v="1"/>
    <x v="4"/>
    <s v="Syracuse"/>
    <n v="13210"/>
    <x v="6"/>
    <n v="1"/>
    <n v="0"/>
    <s v="February"/>
    <d v="2015-02-15T00:00:00"/>
    <n v="3"/>
    <n v="2.63"/>
    <n v="6"/>
    <n v="18.8"/>
    <n v="86836"/>
    <n v="25.92"/>
    <x v="1"/>
    <n v="2"/>
  </r>
  <r>
    <n v="16"/>
    <s v="Sarah Ramsey"/>
    <s v="High"/>
    <n v="0.05"/>
    <n v="115.99"/>
    <n v="2.5"/>
    <x v="2"/>
    <x v="2"/>
    <x v="2"/>
    <x v="5"/>
    <s v="Small Box"/>
    <s v="StarTAC 7797"/>
    <n v="0.55000000000000004"/>
    <s v="United States"/>
    <x v="1"/>
    <x v="4"/>
    <s v="Syracuse"/>
    <n v="13210"/>
    <x v="6"/>
    <n v="0"/>
    <s v="no repeat"/>
    <s v="February"/>
    <d v="2015-02-14T00:00:00"/>
    <n v="2"/>
    <n v="652.73310000000004"/>
    <n v="10"/>
    <n v="945.99"/>
    <n v="86836"/>
    <n v="1.73"/>
    <x v="1"/>
    <n v="2"/>
  </r>
  <r>
    <n v="18"/>
    <s v="Laurie Hanna"/>
    <s v="High"/>
    <n v="0.05"/>
    <n v="26.48"/>
    <n v="6.93"/>
    <x v="2"/>
    <x v="2"/>
    <x v="1"/>
    <x v="2"/>
    <s v="Small Box"/>
    <s v="DAX Natural Wood-Tone Poster Frame"/>
    <n v="0.49"/>
    <s v="United States"/>
    <x v="0"/>
    <x v="5"/>
    <s v="Helena"/>
    <n v="59601"/>
    <x v="7"/>
    <n v="0"/>
    <s v="no repeat"/>
    <s v="May"/>
    <d v="2015-05-16T00:00:00"/>
    <n v="1"/>
    <n v="314.48129999999998"/>
    <n v="17"/>
    <n v="455.77"/>
    <n v="90031"/>
    <n v="500.97"/>
    <x v="2"/>
    <n v="1"/>
  </r>
  <r>
    <n v="19"/>
    <s v="Jim Rodgers"/>
    <s v="Not Specified"/>
    <n v="7.0000000000000007E-2"/>
    <n v="12.99"/>
    <n v="9.44"/>
    <x v="2"/>
    <x v="2"/>
    <x v="2"/>
    <x v="6"/>
    <s v="Medium Box"/>
    <s v="Hewlett Packard 6S Scientific Calculator"/>
    <n v="0.39"/>
    <s v="United States"/>
    <x v="0"/>
    <x v="5"/>
    <s v="Missoula"/>
    <n v="59801"/>
    <x v="8"/>
    <n v="0"/>
    <s v="no repeat"/>
    <s v="May"/>
    <d v="2015-05-23T00:00:00"/>
    <n v="2"/>
    <n v="-114.6399"/>
    <n v="18"/>
    <n v="231.79"/>
    <n v="90032"/>
    <n v="28.099999999999998"/>
    <x v="0"/>
    <n v="1"/>
  </r>
  <r>
    <n v="21"/>
    <s v="Tony Wilkins Winters"/>
    <s v="High"/>
    <n v="0.05"/>
    <n v="26.48"/>
    <n v="6.93"/>
    <x v="2"/>
    <x v="2"/>
    <x v="1"/>
    <x v="2"/>
    <s v="Small Box"/>
    <s v="DAX Natural Wood-Tone Poster Frame"/>
    <n v="0.49"/>
    <s v="United States"/>
    <x v="1"/>
    <x v="4"/>
    <s v="New York City"/>
    <n v="10012"/>
    <x v="7"/>
    <n v="1"/>
    <n v="6"/>
    <s v="May"/>
    <d v="2015-05-16T00:00:00"/>
    <n v="1"/>
    <n v="384.38"/>
    <n v="70"/>
    <n v="1876.69"/>
    <n v="41793"/>
    <n v="7.6000000000000005"/>
    <x v="2"/>
    <n v="3"/>
  </r>
  <r>
    <n v="21"/>
    <s v="Tony Wilkins Winters"/>
    <s v="Not Specified"/>
    <n v="0.08"/>
    <n v="5"/>
    <n v="3.39"/>
    <x v="2"/>
    <x v="2"/>
    <x v="0"/>
    <x v="3"/>
    <s v="Wrap Bag"/>
    <s v="Advantus Plastic Paper Clips"/>
    <n v="0.37"/>
    <s v="United States"/>
    <x v="1"/>
    <x v="4"/>
    <s v="New York City"/>
    <n v="10012"/>
    <x v="8"/>
    <n v="1"/>
    <n v="0"/>
    <s v="May"/>
    <d v="2015-05-22T00:00:00"/>
    <n v="1"/>
    <n v="-17.489999999999998"/>
    <n v="58"/>
    <n v="293.06"/>
    <n v="42949"/>
    <n v="230.89999999999998"/>
    <x v="3"/>
    <n v="3"/>
  </r>
  <r>
    <n v="21"/>
    <s v="Tony Wilkins Winters"/>
    <s v="Not Specified"/>
    <n v="7.0000000000000007E-2"/>
    <n v="12.99"/>
    <n v="9.44"/>
    <x v="2"/>
    <x v="2"/>
    <x v="2"/>
    <x v="6"/>
    <s v="Medium Box"/>
    <s v="Hewlett Packard 6S Scientific Calculator"/>
    <n v="0.39"/>
    <s v="United States"/>
    <x v="1"/>
    <x v="4"/>
    <s v="New York City"/>
    <n v="10012"/>
    <x v="8"/>
    <n v="0"/>
    <s v="no repeat"/>
    <s v="May"/>
    <d v="2015-05-23T00:00:00"/>
    <n v="2"/>
    <n v="-114.6399"/>
    <n v="71"/>
    <n v="914.29"/>
    <n v="42949"/>
    <n v="100.93"/>
    <x v="2"/>
    <n v="3"/>
  </r>
  <r>
    <n v="24"/>
    <s v="Edna Thomas"/>
    <s v="High"/>
    <n v="0.06"/>
    <n v="55.48"/>
    <n v="14.3"/>
    <x v="2"/>
    <x v="0"/>
    <x v="0"/>
    <x v="7"/>
    <s v="Small Box"/>
    <s v="Xerox 194"/>
    <n v="0.37"/>
    <s v="United States"/>
    <x v="0"/>
    <x v="1"/>
    <s v="Laguna Niguel"/>
    <n v="92677"/>
    <x v="9"/>
    <n v="1"/>
    <n v="0"/>
    <s v="January"/>
    <d v="2015-01-29T00:00:00"/>
    <n v="1"/>
    <n v="-28.296800000000001"/>
    <n v="1"/>
    <n v="67.489999999999995"/>
    <n v="87651"/>
    <n v="14.17"/>
    <x v="1"/>
    <n v="2"/>
  </r>
  <r>
    <n v="24"/>
    <s v="Edna Thomas"/>
    <s v="High"/>
    <n v="0.02"/>
    <n v="1.68"/>
    <n v="1.57"/>
    <x v="2"/>
    <x v="0"/>
    <x v="0"/>
    <x v="0"/>
    <s v="Wrap Bag"/>
    <s v="Newell 323"/>
    <n v="0.59"/>
    <s v="United States"/>
    <x v="0"/>
    <x v="1"/>
    <s v="Laguna Niguel"/>
    <n v="92677"/>
    <x v="9"/>
    <n v="0"/>
    <s v="no repeat"/>
    <s v="January"/>
    <d v="2015-01-30T00:00:00"/>
    <n v="2"/>
    <n v="-5.3071999999999999"/>
    <n v="1"/>
    <n v="2.25"/>
    <n v="87651"/>
    <n v="6.78"/>
    <x v="2"/>
    <n v="2"/>
  </r>
  <r>
    <n v="27"/>
    <s v="Guy Gallagher"/>
    <s v="Not Specified"/>
    <n v="0.04"/>
    <n v="4.1399999999999997"/>
    <n v="6.6"/>
    <x v="2"/>
    <x v="0"/>
    <x v="1"/>
    <x v="2"/>
    <s v="Small Box"/>
    <s v="Eldon Image Series Black Desk Accessories"/>
    <n v="0.49"/>
    <s v="United States"/>
    <x v="0"/>
    <x v="1"/>
    <s v="Lakewood"/>
    <n v="90712"/>
    <x v="10"/>
    <n v="0"/>
    <s v="no repeat"/>
    <s v="May"/>
    <d v="2015-05-04T00:00:00"/>
    <n v="2"/>
    <n v="8.8940000000000001"/>
    <n v="12"/>
    <n v="54.78"/>
    <n v="87652"/>
    <n v="14.18"/>
    <x v="1"/>
    <n v="1"/>
  </r>
  <r>
    <n v="32"/>
    <s v="Matthew Berman"/>
    <s v="Medium"/>
    <n v="0.09"/>
    <n v="125.99"/>
    <n v="7.69"/>
    <x v="0"/>
    <x v="0"/>
    <x v="2"/>
    <x v="5"/>
    <s v="Small Box"/>
    <s v="StarTAC 3000"/>
    <n v="0.59"/>
    <s v="United States"/>
    <x v="0"/>
    <x v="6"/>
    <s v="Grants Pass"/>
    <n v="97526"/>
    <x v="11"/>
    <n v="1"/>
    <n v="33"/>
    <s v="January"/>
    <d v="2015-01-22T00:00:00"/>
    <n v="2"/>
    <n v="209.99700000000001"/>
    <n v="8"/>
    <n v="783.55"/>
    <n v="89202"/>
    <n v="165.13"/>
    <x v="3"/>
    <n v="4"/>
  </r>
  <r>
    <n v="32"/>
    <s v="Matthew Berman"/>
    <s v="High"/>
    <n v="0.08"/>
    <n v="34.99"/>
    <n v="7.73"/>
    <x v="2"/>
    <x v="0"/>
    <x v="0"/>
    <x v="0"/>
    <s v="Small Box"/>
    <s v="Hunt Boston® Vacuum Mount KS Pencil Sharpener"/>
    <n v="0.59"/>
    <s v="United States"/>
    <x v="0"/>
    <x v="6"/>
    <s v="Grants Pass"/>
    <n v="97526"/>
    <x v="12"/>
    <n v="1"/>
    <n v="18"/>
    <s v="February"/>
    <d v="2015-02-23T00:00:00"/>
    <n v="1"/>
    <n v="144.69"/>
    <n v="13"/>
    <n v="424.68"/>
    <n v="89199"/>
    <n v="7.59"/>
    <x v="2"/>
    <n v="4"/>
  </r>
  <r>
    <n v="32"/>
    <s v="Matthew Berman"/>
    <s v="Low"/>
    <n v="0.06"/>
    <n v="205.99"/>
    <n v="8.99"/>
    <x v="2"/>
    <x v="0"/>
    <x v="2"/>
    <x v="5"/>
    <s v="Small Box"/>
    <s v="TimeportP7382"/>
    <n v="0.56000000000000005"/>
    <s v="United States"/>
    <x v="0"/>
    <x v="6"/>
    <s v="Grants Pass"/>
    <n v="97526"/>
    <x v="13"/>
    <n v="1"/>
    <n v="15"/>
    <s v="March"/>
    <d v="2015-03-19T00:00:00"/>
    <n v="7"/>
    <n v="3568.096"/>
    <n v="22"/>
    <n v="3838.14"/>
    <n v="89203"/>
    <n v="2.2000000000000002"/>
    <x v="3"/>
    <n v="4"/>
  </r>
  <r>
    <n v="32"/>
    <s v="Matthew Berman"/>
    <s v="High"/>
    <n v="0.01"/>
    <n v="17.98"/>
    <n v="8.51"/>
    <x v="2"/>
    <x v="0"/>
    <x v="2"/>
    <x v="6"/>
    <s v="Medium Box"/>
    <s v="Canon P1-DHIII Palm Printing Calculator"/>
    <n v="0.4"/>
    <s v="United States"/>
    <x v="0"/>
    <x v="6"/>
    <s v="Grants Pass"/>
    <n v="97526"/>
    <x v="14"/>
    <n v="0"/>
    <s v="no repeat"/>
    <s v="March"/>
    <d v="2015-03-28T00:00:00"/>
    <n v="1"/>
    <n v="-35.878799999999998"/>
    <n v="2"/>
    <n v="40.17"/>
    <n v="89200"/>
    <n v="6.63"/>
    <x v="3"/>
    <n v="4"/>
  </r>
  <r>
    <n v="33"/>
    <s v="Ricky Hensley"/>
    <s v="Not Specified"/>
    <n v="0.03"/>
    <n v="4.24"/>
    <n v="5.41"/>
    <x v="2"/>
    <x v="0"/>
    <x v="0"/>
    <x v="8"/>
    <s v="Small Box"/>
    <s v="Storex DuraTech Recycled Plastic Frosted Binders"/>
    <n v="0.35"/>
    <s v="United States"/>
    <x v="0"/>
    <x v="6"/>
    <s v="Gresham"/>
    <n v="97030"/>
    <x v="15"/>
    <n v="1"/>
    <n v="0"/>
    <s v="June"/>
    <d v="2015-06-17T00:00:00"/>
    <n v="2"/>
    <n v="-84.437600000000003"/>
    <n v="13"/>
    <n v="58.68"/>
    <n v="89201"/>
    <n v="3502.1299999999997"/>
    <x v="3"/>
    <n v="2"/>
  </r>
  <r>
    <n v="33"/>
    <s v="Ricky Hensley"/>
    <s v="Not Specified"/>
    <n v="0.04"/>
    <n v="2.94"/>
    <n v="0.7"/>
    <x v="2"/>
    <x v="0"/>
    <x v="0"/>
    <x v="0"/>
    <s v="Wrap Bag"/>
    <s v="Newell 338"/>
    <n v="0.57999999999999996"/>
    <s v="United States"/>
    <x v="0"/>
    <x v="6"/>
    <s v="Gresham"/>
    <n v="97030"/>
    <x v="15"/>
    <n v="0"/>
    <s v="no repeat"/>
    <s v="June"/>
    <d v="2015-06-16T00:00:00"/>
    <n v="1"/>
    <n v="24.312000000000001"/>
    <n v="18"/>
    <n v="53.1"/>
    <n v="89201"/>
    <n v="15.67"/>
    <x v="3"/>
    <n v="2"/>
  </r>
  <r>
    <n v="43"/>
    <s v="Theodore Moran"/>
    <s v="High"/>
    <n v="0"/>
    <n v="99.99"/>
    <n v="19.989999999999998"/>
    <x v="2"/>
    <x v="3"/>
    <x v="2"/>
    <x v="6"/>
    <s v="Small Box"/>
    <s v="AT&amp;T 2230 Dual Handset Phone With Caller ID/Call Waiting"/>
    <n v="0.52"/>
    <s v="United States"/>
    <x v="0"/>
    <x v="0"/>
    <s v="Redmond"/>
    <n v="98052"/>
    <x v="16"/>
    <n v="0"/>
    <s v="no repeat"/>
    <s v="May"/>
    <d v="2015-05-11T00:00:00"/>
    <n v="1"/>
    <n v="25.913820000000001"/>
    <n v="6"/>
    <n v="647.07000000000005"/>
    <n v="91454"/>
    <n v="699.93000000000006"/>
    <x v="2"/>
    <n v="1"/>
  </r>
  <r>
    <n v="52"/>
    <s v="Lorraine Kelly"/>
    <s v="Not Specified"/>
    <n v="0"/>
    <n v="115.99"/>
    <n v="2.5"/>
    <x v="2"/>
    <x v="0"/>
    <x v="2"/>
    <x v="5"/>
    <s v="Small Box"/>
    <s v="6160"/>
    <n v="0.56999999999999995"/>
    <s v="United States"/>
    <x v="0"/>
    <x v="0"/>
    <s v="Puyallup"/>
    <n v="98373"/>
    <x v="17"/>
    <n v="0"/>
    <s v="no repeat"/>
    <s v="March"/>
    <d v="2015-03-10T00:00:00"/>
    <n v="0"/>
    <n v="162.666"/>
    <n v="6"/>
    <n v="627.04"/>
    <n v="88426"/>
    <n v="2.52"/>
    <x v="0"/>
    <n v="1"/>
  </r>
  <r>
    <n v="53"/>
    <s v="Sidney Russell Austin"/>
    <s v="Critical"/>
    <n v="7.0000000000000007E-2"/>
    <n v="3502.14"/>
    <n v="8.73"/>
    <x v="1"/>
    <x v="0"/>
    <x v="2"/>
    <x v="6"/>
    <s v="Jumbo Box"/>
    <s v="Okidata Pacemark 4410N Wide Format Dot Matrix Printer"/>
    <n v="0.56999999999999995"/>
    <s v="United States"/>
    <x v="0"/>
    <x v="0"/>
    <s v="Redmond"/>
    <n v="98052"/>
    <x v="9"/>
    <n v="1"/>
    <n v="41"/>
    <s v="January"/>
    <d v="2015-01-30T00:00:00"/>
    <n v="2"/>
    <n v="-6923.5991999999997"/>
    <n v="1"/>
    <n v="3267.55"/>
    <n v="88425"/>
    <n v="17.920000000000002"/>
    <x v="3"/>
    <n v="2"/>
  </r>
  <r>
    <n v="53"/>
    <s v="Sidney Russell Austin"/>
    <s v="Not Specified"/>
    <n v="0.02"/>
    <n v="5.98"/>
    <n v="5.79"/>
    <x v="2"/>
    <x v="0"/>
    <x v="0"/>
    <x v="7"/>
    <s v="Small Box"/>
    <s v="Xerox 1903"/>
    <n v="0.36"/>
    <s v="United States"/>
    <x v="0"/>
    <x v="0"/>
    <s v="Redmond"/>
    <n v="98052"/>
    <x v="17"/>
    <n v="0"/>
    <s v="no repeat"/>
    <s v="March"/>
    <d v="2015-03-11T00:00:00"/>
    <n v="1"/>
    <n v="-67.489999999999995"/>
    <n v="17"/>
    <n v="110.19"/>
    <n v="88426"/>
    <n v="12.2"/>
    <x v="0"/>
    <n v="2"/>
  </r>
  <r>
    <n v="56"/>
    <s v="Randall Montgomery"/>
    <s v="Medium"/>
    <n v="0.06"/>
    <n v="3.8"/>
    <n v="1.49"/>
    <x v="2"/>
    <x v="3"/>
    <x v="0"/>
    <x v="8"/>
    <s v="Small Box"/>
    <s v="Durable Pressboard Binders"/>
    <n v="0.38"/>
    <s v="United States"/>
    <x v="1"/>
    <x v="4"/>
    <s v="Tonawanda"/>
    <n v="14150"/>
    <x v="18"/>
    <n v="1"/>
    <n v="0"/>
    <s v="April"/>
    <d v="2015-04-21T00:00:00"/>
    <n v="1"/>
    <n v="19.6282"/>
    <n v="20"/>
    <n v="73.55"/>
    <n v="88075"/>
    <n v="28.45"/>
    <x v="1"/>
    <n v="2"/>
  </r>
  <r>
    <n v="56"/>
    <s v="Randall Montgomery"/>
    <s v="Medium"/>
    <n v="0.06"/>
    <n v="1.76"/>
    <n v="0.7"/>
    <x v="2"/>
    <x v="3"/>
    <x v="0"/>
    <x v="0"/>
    <s v="Wrap Bag"/>
    <s v="Newell 310"/>
    <n v="0.56000000000000005"/>
    <s v="United States"/>
    <x v="1"/>
    <x v="4"/>
    <s v="Tonawanda"/>
    <n v="14150"/>
    <x v="18"/>
    <n v="0"/>
    <s v="no repeat"/>
    <s v="April"/>
    <d v="2015-04-21T00:00:00"/>
    <n v="1"/>
    <n v="-1.6524000000000001"/>
    <n v="17"/>
    <n v="29.57"/>
    <n v="88075"/>
    <n v="205.98000000000002"/>
    <x v="1"/>
    <n v="2"/>
  </r>
  <r>
    <n v="62"/>
    <s v="Pam Gilbert"/>
    <s v="High"/>
    <n v="0.02"/>
    <n v="5.98"/>
    <n v="5.15"/>
    <x v="2"/>
    <x v="0"/>
    <x v="0"/>
    <x v="7"/>
    <s v="Small Box"/>
    <s v="Xerox 193"/>
    <n v="0.36"/>
    <s v="United States"/>
    <x v="2"/>
    <x v="7"/>
    <s v="Round Rock"/>
    <n v="78664"/>
    <x v="19"/>
    <n v="1"/>
    <n v="34"/>
    <s v="May"/>
    <d v="2015-05-11T00:00:00"/>
    <n v="2"/>
    <n v="2.14"/>
    <n v="3"/>
    <n v="22.85"/>
    <n v="87407"/>
    <n v="6.19"/>
    <x v="1"/>
    <n v="2"/>
  </r>
  <r>
    <n v="62"/>
    <s v="Pam Gilbert"/>
    <s v="High"/>
    <n v="0.04"/>
    <n v="29.14"/>
    <n v="4.8600000000000003"/>
    <x v="2"/>
    <x v="0"/>
    <x v="0"/>
    <x v="7"/>
    <s v="Wrap Bag"/>
    <s v="Snap-A-Way® Black Print Carbonless Speed Message, No Reply Area, Duplicate"/>
    <n v="0.38"/>
    <s v="United States"/>
    <x v="2"/>
    <x v="7"/>
    <s v="Round Rock"/>
    <n v="78664"/>
    <x v="20"/>
    <n v="0"/>
    <s v="no repeat"/>
    <s v="June"/>
    <d v="2015-06-14T00:00:00"/>
    <n v="2"/>
    <n v="349.40910000000002"/>
    <n v="17"/>
    <n v="506.39"/>
    <n v="87408"/>
    <n v="11.7"/>
    <x v="2"/>
    <n v="2"/>
  </r>
  <r>
    <n v="64"/>
    <s v="Lynn Morrow"/>
    <s v="Not Specified"/>
    <n v="0"/>
    <n v="3.69"/>
    <n v="0.5"/>
    <x v="2"/>
    <x v="2"/>
    <x v="0"/>
    <x v="9"/>
    <s v="Small Box"/>
    <s v="Avery 501"/>
    <n v="0.38"/>
    <s v="United States"/>
    <x v="3"/>
    <x v="8"/>
    <s v="Salem"/>
    <n v="24153"/>
    <x v="21"/>
    <n v="1"/>
    <n v="0"/>
    <s v="March"/>
    <d v="2015-03-04T00:00:00"/>
    <n v="2"/>
    <n v="-37.5291"/>
    <n v="1"/>
    <n v="4"/>
    <n v="87406"/>
    <n v="205.95000000000002"/>
    <x v="1"/>
    <n v="2"/>
  </r>
  <r>
    <n v="64"/>
    <s v="Lynn Morrow"/>
    <s v="Not Specified"/>
    <n v="0.02"/>
    <n v="175.99"/>
    <n v="4.99"/>
    <x v="0"/>
    <x v="2"/>
    <x v="2"/>
    <x v="5"/>
    <s v="Small Box"/>
    <s v="5165"/>
    <n v="0.59"/>
    <s v="United States"/>
    <x v="3"/>
    <x v="8"/>
    <s v="Salem"/>
    <n v="24153"/>
    <x v="21"/>
    <n v="0"/>
    <s v="no repeat"/>
    <s v="March"/>
    <d v="2015-03-02T00:00:00"/>
    <n v="0"/>
    <n v="101.49"/>
    <n v="4"/>
    <n v="589.79999999999995"/>
    <n v="87406"/>
    <n v="7.36"/>
    <x v="1"/>
    <n v="2"/>
  </r>
  <r>
    <n v="67"/>
    <s v="Ellen McCormick"/>
    <s v="Low"/>
    <n v="0.05"/>
    <n v="155.06"/>
    <n v="7.07"/>
    <x v="2"/>
    <x v="0"/>
    <x v="0"/>
    <x v="10"/>
    <s v="Small Box"/>
    <s v="Dual Level, Single-Width Filing Carts"/>
    <n v="0.59"/>
    <s v="United States"/>
    <x v="0"/>
    <x v="1"/>
    <s v="Napa"/>
    <n v="94559"/>
    <x v="22"/>
    <n v="0"/>
    <s v="no repeat"/>
    <s v="January"/>
    <d v="2015-01-09T00:00:00"/>
    <n v="7"/>
    <n v="845.66399999999999"/>
    <n v="8"/>
    <n v="1225.5999999999999"/>
    <n v="87946"/>
    <n v="4.92"/>
    <x v="2"/>
    <n v="1"/>
  </r>
  <r>
    <n v="68"/>
    <s v="Scott Bunn"/>
    <s v="Low"/>
    <n v="0"/>
    <n v="291.73"/>
    <n v="48.8"/>
    <x v="1"/>
    <x v="0"/>
    <x v="1"/>
    <x v="1"/>
    <s v="Jumbo Drum"/>
    <s v="Hon 4070 Series Pagoda™ Armless Upholstered Stacking Chairs"/>
    <n v="0.56000000000000005"/>
    <s v="United States"/>
    <x v="1"/>
    <x v="4"/>
    <s v="New York City"/>
    <n v="10177"/>
    <x v="22"/>
    <n v="1"/>
    <n v="0"/>
    <s v="January"/>
    <d v="2015-01-02T00:00:00"/>
    <n v="0"/>
    <n v="-308.928"/>
    <n v="4"/>
    <n v="1239.06"/>
    <n v="37537"/>
    <n v="12.92"/>
    <x v="2"/>
    <n v="4"/>
  </r>
  <r>
    <n v="68"/>
    <s v="Scott Bunn"/>
    <s v="Low"/>
    <n v="7.0000000000000007E-2"/>
    <n v="100.98"/>
    <n v="45"/>
    <x v="1"/>
    <x v="0"/>
    <x v="1"/>
    <x v="1"/>
    <s v="Jumbo Drum"/>
    <s v="Hon Valutask™ Swivel Chairs"/>
    <n v="0.69"/>
    <s v="United States"/>
    <x v="1"/>
    <x v="4"/>
    <s v="New York City"/>
    <n v="10177"/>
    <x v="22"/>
    <n v="1"/>
    <n v="0"/>
    <s v="January"/>
    <d v="2015-01-04T00:00:00"/>
    <n v="2"/>
    <n v="-1679.76"/>
    <n v="43"/>
    <n v="4083.19"/>
    <n v="37537"/>
    <n v="55.419999999999995"/>
    <x v="3"/>
    <n v="4"/>
  </r>
  <r>
    <n v="68"/>
    <s v="Scott Bunn"/>
    <s v="Low"/>
    <n v="0.05"/>
    <n v="155.06"/>
    <n v="7.07"/>
    <x v="2"/>
    <x v="0"/>
    <x v="0"/>
    <x v="10"/>
    <s v="Small Box"/>
    <s v="Dual Level, Single-Width Filing Carts"/>
    <n v="0.59"/>
    <s v="United States"/>
    <x v="1"/>
    <x v="4"/>
    <s v="New York City"/>
    <n v="10177"/>
    <x v="22"/>
    <n v="1"/>
    <n v="31"/>
    <s v="January"/>
    <d v="2015-01-09T00:00:00"/>
    <n v="7"/>
    <n v="575.39599999999996"/>
    <n v="32"/>
    <n v="4902.38"/>
    <n v="37537"/>
    <n v="1.66"/>
    <x v="3"/>
    <n v="4"/>
  </r>
  <r>
    <n v="68"/>
    <s v="Scott Bunn"/>
    <s v="High"/>
    <n v="0.09"/>
    <n v="122.99"/>
    <n v="70.2"/>
    <x v="1"/>
    <x v="0"/>
    <x v="1"/>
    <x v="1"/>
    <s v="Jumbo Drum"/>
    <s v="Global High-Back Leather Tilter, Burgundy"/>
    <n v="0.74"/>
    <s v="United States"/>
    <x v="1"/>
    <x v="4"/>
    <s v="New York City"/>
    <n v="10177"/>
    <x v="23"/>
    <n v="0"/>
    <s v="no repeat"/>
    <s v="February"/>
    <d v="2015-02-04T00:00:00"/>
    <n v="2"/>
    <n v="-2426.5500000000002"/>
    <n v="49"/>
    <n v="5718.85"/>
    <n v="55713"/>
    <n v="279.41000000000003"/>
    <x v="1"/>
    <n v="4"/>
  </r>
  <r>
    <n v="70"/>
    <s v="Annette Boone"/>
    <s v="High"/>
    <n v="0.09"/>
    <n v="122.99"/>
    <n v="70.2"/>
    <x v="1"/>
    <x v="0"/>
    <x v="1"/>
    <x v="1"/>
    <s v="Jumbo Drum"/>
    <s v="Global High-Back Leather Tilter, Burgundy"/>
    <n v="0.74"/>
    <s v="United States"/>
    <x v="1"/>
    <x v="9"/>
    <s v="Burlington"/>
    <n v="5401"/>
    <x v="23"/>
    <n v="0"/>
    <s v="no repeat"/>
    <s v="February"/>
    <d v="2015-02-04T00:00:00"/>
    <n v="2"/>
    <n v="-2426.5500000000002"/>
    <n v="12"/>
    <n v="1400.53"/>
    <n v="87947"/>
    <n v="1.63"/>
    <x v="1"/>
    <n v="1"/>
  </r>
  <r>
    <n v="83"/>
    <s v="Edgar Stone"/>
    <s v="High"/>
    <n v="0.04"/>
    <n v="296.18"/>
    <n v="54.12"/>
    <x v="1"/>
    <x v="0"/>
    <x v="1"/>
    <x v="11"/>
    <s v="Jumbo Box"/>
    <s v="Hon 94000 Series Round Tables"/>
    <n v="0.76"/>
    <s v="United States"/>
    <x v="1"/>
    <x v="10"/>
    <s v="Canton"/>
    <n v="44708"/>
    <x v="24"/>
    <n v="0"/>
    <s v="no repeat"/>
    <s v="March"/>
    <d v="2015-03-15T00:00:00"/>
    <n v="0"/>
    <n v="-715.77820599999995"/>
    <n v="6"/>
    <n v="1821.89"/>
    <n v="87365"/>
    <n v="6.4300000000000006"/>
    <x v="2"/>
    <n v="1"/>
  </r>
  <r>
    <n v="84"/>
    <s v="Helen Stein"/>
    <s v="Not Specified"/>
    <n v="0"/>
    <n v="8.09"/>
    <n v="7.96"/>
    <x v="2"/>
    <x v="3"/>
    <x v="1"/>
    <x v="2"/>
    <s v="Small Box"/>
    <s v="6&quot; Cubicle Wall Clock, Black"/>
    <n v="0.49"/>
    <s v="United States"/>
    <x v="1"/>
    <x v="10"/>
    <s v="Cincinnati"/>
    <n v="45231"/>
    <x v="23"/>
    <n v="1"/>
    <n v="56"/>
    <s v="February"/>
    <d v="2015-02-03T00:00:00"/>
    <n v="1"/>
    <n v="-144.56"/>
    <n v="11"/>
    <n v="90.98"/>
    <n v="87364"/>
    <n v="205.93"/>
    <x v="3"/>
    <n v="2"/>
  </r>
  <r>
    <n v="84"/>
    <s v="Helen Stein"/>
    <s v="High"/>
    <n v="0.08"/>
    <n v="896.99"/>
    <n v="19.989999999999998"/>
    <x v="2"/>
    <x v="0"/>
    <x v="0"/>
    <x v="8"/>
    <s v="Small Box"/>
    <s v="GBC DocuBind TL300 Electric Binding System"/>
    <n v="0.38"/>
    <s v="United States"/>
    <x v="1"/>
    <x v="10"/>
    <s v="Cincinnati"/>
    <n v="45231"/>
    <x v="25"/>
    <n v="0"/>
    <s v="no repeat"/>
    <s v="March"/>
    <d v="2015-04-02T00:00:00"/>
    <n v="3"/>
    <n v="7402.32"/>
    <n v="13"/>
    <n v="10728"/>
    <n v="87366"/>
    <n v="19.959999999999997"/>
    <x v="1"/>
    <n v="2"/>
  </r>
  <r>
    <n v="87"/>
    <s v="Norman Shields"/>
    <s v="High"/>
    <n v="0.09"/>
    <n v="4.91"/>
    <n v="0.5"/>
    <x v="2"/>
    <x v="0"/>
    <x v="0"/>
    <x v="9"/>
    <s v="Small Box"/>
    <s v="Avery 493"/>
    <n v="0.36"/>
    <s v="United States"/>
    <x v="0"/>
    <x v="1"/>
    <s v="Vacaville"/>
    <n v="95687"/>
    <x v="26"/>
    <n v="1"/>
    <n v="0"/>
    <s v="March"/>
    <d v="2015-03-23T00:00:00"/>
    <n v="1"/>
    <n v="28.855799999999999"/>
    <n v="9"/>
    <n v="41.82"/>
    <n v="90597"/>
    <n v="40.909999999999997"/>
    <x v="2"/>
    <n v="3"/>
  </r>
  <r>
    <n v="87"/>
    <s v="Norman Shields"/>
    <s v="High"/>
    <n v="0.01"/>
    <n v="296.18"/>
    <n v="54.12"/>
    <x v="1"/>
    <x v="0"/>
    <x v="1"/>
    <x v="11"/>
    <s v="Jumbo Box"/>
    <s v="Hon 94000 Series Round Tables"/>
    <n v="0.76"/>
    <s v="United States"/>
    <x v="0"/>
    <x v="1"/>
    <s v="Vacaville"/>
    <n v="95687"/>
    <x v="26"/>
    <n v="1"/>
    <n v="73"/>
    <s v="March"/>
    <d v="2015-03-25T00:00:00"/>
    <n v="3"/>
    <n v="173.48"/>
    <n v="9"/>
    <n v="2875.72"/>
    <n v="90597"/>
    <n v="12.790000000000001"/>
    <x v="1"/>
    <n v="3"/>
  </r>
  <r>
    <n v="87"/>
    <s v="Norman Shields"/>
    <s v="Low"/>
    <n v="0.05"/>
    <n v="161.55000000000001"/>
    <n v="19.989999999999998"/>
    <x v="2"/>
    <x v="0"/>
    <x v="0"/>
    <x v="10"/>
    <s v="Small Box"/>
    <s v="Fellowes Super Stor/Drawer® Files"/>
    <n v="0.66"/>
    <s v="United States"/>
    <x v="0"/>
    <x v="1"/>
    <s v="Vacaville"/>
    <n v="95687"/>
    <x v="27"/>
    <n v="0"/>
    <s v="no repeat"/>
    <s v="June"/>
    <d v="2015-06-08T00:00:00"/>
    <n v="5"/>
    <n v="1892.424"/>
    <n v="19"/>
    <n v="3127.69"/>
    <n v="90596"/>
    <n v="5.66"/>
    <x v="2"/>
    <n v="3"/>
  </r>
  <r>
    <n v="91"/>
    <s v="Wallace Werner"/>
    <s v="Medium"/>
    <n v="0.05"/>
    <n v="5.18"/>
    <n v="2.04"/>
    <x v="2"/>
    <x v="1"/>
    <x v="0"/>
    <x v="7"/>
    <s v="Wrap Bag"/>
    <s v="Array® Memo Cubes"/>
    <n v="0.36"/>
    <s v="United States"/>
    <x v="0"/>
    <x v="1"/>
    <s v="Vallejo"/>
    <n v="94591"/>
    <x v="28"/>
    <n v="1"/>
    <n v="14"/>
    <s v="February"/>
    <d v="2015-02-20T00:00:00"/>
    <n v="2"/>
    <n v="34.010399999999997"/>
    <n v="10"/>
    <n v="53.54"/>
    <n v="87176"/>
    <n v="4.4800000000000004"/>
    <x v="1"/>
    <n v="3"/>
  </r>
  <r>
    <n v="91"/>
    <s v="Wallace Werner"/>
    <s v="Medium"/>
    <n v="0.06"/>
    <n v="175.99"/>
    <n v="8.99"/>
    <x v="2"/>
    <x v="0"/>
    <x v="2"/>
    <x v="5"/>
    <s v="Small Box"/>
    <s v="2180"/>
    <n v="0.56999999999999995"/>
    <s v="United States"/>
    <x v="0"/>
    <x v="1"/>
    <s v="Vallejo"/>
    <n v="94591"/>
    <x v="29"/>
    <n v="1"/>
    <n v="74"/>
    <s v="March"/>
    <d v="2015-03-06T00:00:00"/>
    <n v="2"/>
    <n v="2031.5070000000001"/>
    <n v="23"/>
    <n v="3363.53"/>
    <n v="87177"/>
    <n v="30.88"/>
    <x v="1"/>
    <n v="3"/>
  </r>
  <r>
    <n v="91"/>
    <s v="Wallace Werner"/>
    <s v="High"/>
    <n v="7.0000000000000007E-2"/>
    <n v="19.84"/>
    <n v="4.0999999999999996"/>
    <x v="2"/>
    <x v="1"/>
    <x v="0"/>
    <x v="0"/>
    <s v="Wrap Bag"/>
    <s v="Prismacolor Color Pencil Set"/>
    <n v="0.44"/>
    <s v="United States"/>
    <x v="0"/>
    <x v="1"/>
    <s v="Vallejo"/>
    <n v="94591"/>
    <x v="30"/>
    <n v="0"/>
    <s v="no repeat"/>
    <s v="May"/>
    <d v="2015-05-18T00:00:00"/>
    <n v="1"/>
    <n v="117.852"/>
    <n v="9"/>
    <n v="170.8"/>
    <n v="87175"/>
    <n v="4.79"/>
    <x v="2"/>
    <n v="3"/>
  </r>
  <r>
    <n v="92"/>
    <s v="Victoria Baker Hoover"/>
    <s v="High"/>
    <n v="7.0000000000000007E-2"/>
    <n v="8.34"/>
    <n v="1.43"/>
    <x v="2"/>
    <x v="1"/>
    <x v="0"/>
    <x v="7"/>
    <s v="Wrap Bag"/>
    <s v="REDIFORM Incoming/Outgoing Call Register, 11&quot; X 8 1/2&quot;, 100 Messages"/>
    <n v="0.35"/>
    <s v="United States"/>
    <x v="3"/>
    <x v="11"/>
    <s v="Terrytown"/>
    <n v="70056"/>
    <x v="30"/>
    <n v="1"/>
    <n v="0"/>
    <s v="May"/>
    <d v="2015-05-19T00:00:00"/>
    <n v="2"/>
    <n v="-190.68"/>
    <n v="16"/>
    <n v="132.08000000000001"/>
    <n v="87175"/>
    <n v="14.97"/>
    <x v="2"/>
    <n v="3"/>
  </r>
  <r>
    <n v="92"/>
    <s v="Victoria Baker Hoover"/>
    <s v="High"/>
    <n v="0.09"/>
    <n v="4.9800000000000004"/>
    <n v="6.07"/>
    <x v="2"/>
    <x v="1"/>
    <x v="0"/>
    <x v="7"/>
    <s v="Small Box"/>
    <s v="Xerox 1897"/>
    <n v="0.36"/>
    <s v="United States"/>
    <x v="3"/>
    <x v="11"/>
    <s v="Terrytown"/>
    <n v="70056"/>
    <x v="30"/>
    <n v="1"/>
    <n v="21"/>
    <s v="May"/>
    <d v="2015-05-18T00:00:00"/>
    <n v="1"/>
    <n v="325.39800000000002"/>
    <n v="9"/>
    <n v="45.34"/>
    <n v="87175"/>
    <n v="30.88"/>
    <x v="1"/>
    <n v="3"/>
  </r>
  <r>
    <n v="92"/>
    <s v="Victoria Baker Hoover"/>
    <s v="Medium"/>
    <n v="0.04"/>
    <n v="12.98"/>
    <n v="3.14"/>
    <x v="0"/>
    <x v="0"/>
    <x v="0"/>
    <x v="12"/>
    <s v="Small Pack"/>
    <s v="Acme® 8&quot; Straight Scissors"/>
    <n v="0.6"/>
    <s v="United States"/>
    <x v="3"/>
    <x v="11"/>
    <s v="Terrytown"/>
    <n v="70056"/>
    <x v="31"/>
    <n v="0"/>
    <s v="no repeat"/>
    <s v="June"/>
    <d v="2015-06-09T00:00:00"/>
    <n v="2"/>
    <n v="22.818000000000001"/>
    <n v="16"/>
    <n v="216.04"/>
    <n v="87178"/>
    <n v="12.97"/>
    <x v="1"/>
    <n v="3"/>
  </r>
  <r>
    <n v="94"/>
    <s v="Eddie House Mueller"/>
    <s v="Not Specified"/>
    <n v="0.04"/>
    <n v="160.97999999999999"/>
    <n v="30"/>
    <x v="1"/>
    <x v="1"/>
    <x v="1"/>
    <x v="1"/>
    <s v="Jumbo Drum"/>
    <s v="Office Star - Mid Back Dual function Ergonomic High Back Chair with 2-Way Adjustable Arms"/>
    <n v="0.62"/>
    <s v="United States"/>
    <x v="2"/>
    <x v="12"/>
    <s v="Chicago"/>
    <n v="60601"/>
    <x v="32"/>
    <n v="1"/>
    <n v="0"/>
    <s v="May"/>
    <d v="2015-05-05T00:00:00"/>
    <n v="2"/>
    <n v="116.1"/>
    <n v="37"/>
    <n v="6276.34"/>
    <n v="44231"/>
    <n v="63.919999999999995"/>
    <x v="0"/>
    <n v="2"/>
  </r>
  <r>
    <n v="94"/>
    <s v="Eddie House Mueller"/>
    <s v="Not Specified"/>
    <n v="0.01"/>
    <n v="17.98"/>
    <n v="4"/>
    <x v="2"/>
    <x v="1"/>
    <x v="2"/>
    <x v="13"/>
    <s v="Small Box"/>
    <s v="Belkin 107-key enhanced keyboard, USB/PS/2 interface"/>
    <n v="0.79"/>
    <s v="United States"/>
    <x v="2"/>
    <x v="12"/>
    <s v="Chicago"/>
    <n v="60601"/>
    <x v="32"/>
    <n v="0"/>
    <s v="no repeat"/>
    <s v="May"/>
    <d v="2015-05-05T00:00:00"/>
    <n v="2"/>
    <n v="-87.96"/>
    <n v="146"/>
    <n v="2664.4"/>
    <n v="44231"/>
    <n v="5.01"/>
    <x v="0"/>
    <n v="2"/>
  </r>
  <r>
    <n v="97"/>
    <s v="Max McKenna"/>
    <s v="Not Specified"/>
    <n v="0.04"/>
    <n v="160.97999999999999"/>
    <n v="30"/>
    <x v="1"/>
    <x v="1"/>
    <x v="1"/>
    <x v="1"/>
    <s v="Jumbo Drum"/>
    <s v="Office Star - Mid Back Dual function Ergonomic High Back Chair with 2-Way Adjustable Arms"/>
    <n v="0.62"/>
    <s v="United States"/>
    <x v="2"/>
    <x v="13"/>
    <s v="Manhattan"/>
    <n v="66502"/>
    <x v="32"/>
    <n v="1"/>
    <n v="0"/>
    <s v="May"/>
    <d v="2015-05-05T00:00:00"/>
    <n v="2"/>
    <n v="255.42"/>
    <n v="9"/>
    <n v="1526.68"/>
    <n v="87306"/>
    <n v="58.050000000000004"/>
    <x v="0"/>
    <n v="2"/>
  </r>
  <r>
    <n v="97"/>
    <s v="Max McKenna"/>
    <s v="Not Specified"/>
    <n v="0.06"/>
    <n v="115.99"/>
    <n v="8.99"/>
    <x v="2"/>
    <x v="1"/>
    <x v="2"/>
    <x v="5"/>
    <s v="Small Box"/>
    <s v="5185"/>
    <n v="0.57999999999999996"/>
    <s v="United States"/>
    <x v="2"/>
    <x v="13"/>
    <s v="Manhattan"/>
    <n v="66502"/>
    <x v="32"/>
    <n v="0"/>
    <s v="no repeat"/>
    <s v="May"/>
    <d v="2015-05-04T00:00:00"/>
    <n v="1"/>
    <n v="685.6146"/>
    <n v="20"/>
    <n v="1952.56"/>
    <n v="87306"/>
    <n v="2.2199999999999998"/>
    <x v="0"/>
    <n v="2"/>
  </r>
  <r>
    <n v="101"/>
    <s v="Claudia Boyle"/>
    <s v="Medium"/>
    <n v="0.1"/>
    <n v="19.98"/>
    <n v="4"/>
    <x v="2"/>
    <x v="3"/>
    <x v="2"/>
    <x v="13"/>
    <s v="Small Box"/>
    <s v="Belkin 105-Key Black Keyboard"/>
    <n v="0.68"/>
    <s v="United States"/>
    <x v="1"/>
    <x v="14"/>
    <s v="Biddeford"/>
    <n v="4005"/>
    <x v="33"/>
    <n v="0"/>
    <s v="no repeat"/>
    <s v="June"/>
    <d v="2015-06-24T00:00:00"/>
    <n v="2"/>
    <n v="-16.2"/>
    <n v="16"/>
    <n v="303.58999999999997"/>
    <n v="88205"/>
    <n v="17.45"/>
    <x v="0"/>
    <n v="1"/>
  </r>
  <r>
    <n v="102"/>
    <s v="Caroline Johnston"/>
    <s v="Medium"/>
    <n v="0.04"/>
    <n v="300.98"/>
    <n v="54.92"/>
    <x v="1"/>
    <x v="3"/>
    <x v="1"/>
    <x v="14"/>
    <s v="Jumbo Box"/>
    <s v="Atlantic Metals Mobile 5-Shelf Bookcases, Custom Colors"/>
    <n v="0.55000000000000004"/>
    <s v="United States"/>
    <x v="1"/>
    <x v="15"/>
    <s v="Boston"/>
    <n v="2129"/>
    <x v="34"/>
    <n v="1"/>
    <n v="77"/>
    <s v="April"/>
    <d v="2015-04-07T00:00:00"/>
    <n v="1"/>
    <n v="2023.75"/>
    <n v="31"/>
    <n v="9459.94"/>
    <n v="42599"/>
    <n v="77.42"/>
    <x v="1"/>
    <n v="3"/>
  </r>
  <r>
    <n v="102"/>
    <s v="Caroline Johnston"/>
    <s v="Medium"/>
    <n v="0.1"/>
    <n v="19.98"/>
    <n v="4"/>
    <x v="2"/>
    <x v="3"/>
    <x v="2"/>
    <x v="13"/>
    <s v="Small Box"/>
    <s v="Belkin 105-Key Black Keyboard"/>
    <n v="0.68"/>
    <s v="United States"/>
    <x v="1"/>
    <x v="15"/>
    <s v="Boston"/>
    <n v="2129"/>
    <x v="33"/>
    <n v="1"/>
    <n v="0"/>
    <s v="June"/>
    <d v="2015-06-24T00:00:00"/>
    <n v="2"/>
    <n v="-20.25"/>
    <n v="65"/>
    <n v="1233.32"/>
    <n v="3397"/>
    <n v="19.18"/>
    <x v="0"/>
    <n v="3"/>
  </r>
  <r>
    <n v="102"/>
    <s v="Caroline Johnston"/>
    <s v="Medium"/>
    <n v="0.09"/>
    <n v="2.88"/>
    <n v="1.49"/>
    <x v="2"/>
    <x v="3"/>
    <x v="0"/>
    <x v="8"/>
    <s v="Small Box"/>
    <s v="Avery Durable Binders"/>
    <n v="0.36"/>
    <s v="United States"/>
    <x v="1"/>
    <x v="15"/>
    <s v="Boston"/>
    <n v="2129"/>
    <x v="33"/>
    <n v="0"/>
    <s v="no repeat"/>
    <s v="June"/>
    <d v="2015-06-23T00:00:00"/>
    <n v="1"/>
    <n v="-3.3809999999999998"/>
    <n v="17"/>
    <n v="47.31"/>
    <n v="3397"/>
    <n v="1.64"/>
    <x v="0"/>
    <n v="3"/>
  </r>
  <r>
    <n v="107"/>
    <s v="Lois Hamilton"/>
    <s v="Medium"/>
    <n v="0.04"/>
    <n v="300.98"/>
    <n v="54.92"/>
    <x v="1"/>
    <x v="3"/>
    <x v="1"/>
    <x v="14"/>
    <s v="Jumbo Box"/>
    <s v="Atlantic Metals Mobile 5-Shelf Bookcases, Custom Colors"/>
    <n v="0.55000000000000004"/>
    <s v="United States"/>
    <x v="1"/>
    <x v="16"/>
    <s v="Dover"/>
    <n v="3820"/>
    <x v="34"/>
    <n v="0"/>
    <s v="no repeat"/>
    <s v="April"/>
    <d v="2015-04-07T00:00:00"/>
    <n v="1"/>
    <n v="1684.4763"/>
    <n v="8"/>
    <n v="2441.27"/>
    <n v="88204"/>
    <n v="30.89"/>
    <x v="3"/>
    <n v="1"/>
  </r>
  <r>
    <n v="109"/>
    <s v="Tom McFarland"/>
    <s v="Medium"/>
    <n v="0.09"/>
    <n v="2.88"/>
    <n v="1.49"/>
    <x v="2"/>
    <x v="3"/>
    <x v="0"/>
    <x v="8"/>
    <s v="Small Box"/>
    <s v="Avery Durable Binders"/>
    <n v="0.36"/>
    <s v="United States"/>
    <x v="1"/>
    <x v="2"/>
    <s v="Lodi"/>
    <n v="7644"/>
    <x v="33"/>
    <n v="0"/>
    <s v="no repeat"/>
    <s v="June"/>
    <d v="2015-06-23T00:00:00"/>
    <n v="1"/>
    <n v="-2.7048000000000001"/>
    <n v="4"/>
    <n v="11.13"/>
    <n v="88205"/>
    <n v="30.97"/>
    <x v="0"/>
    <n v="1"/>
  </r>
  <r>
    <n v="114"/>
    <s v="Ron Newton"/>
    <s v="High"/>
    <n v="0.03"/>
    <n v="4.26"/>
    <n v="1.2"/>
    <x v="2"/>
    <x v="1"/>
    <x v="0"/>
    <x v="0"/>
    <s v="Wrap Bag"/>
    <s v="Dixon Prang® Watercolor Pencils, 10-Color Set with Brush"/>
    <n v="0.44"/>
    <s v="United States"/>
    <x v="0"/>
    <x v="6"/>
    <s v="Lake Oswego"/>
    <n v="97035"/>
    <x v="35"/>
    <n v="1"/>
    <n v="91"/>
    <s v="January"/>
    <d v="2015-01-04T00:00:00"/>
    <n v="1"/>
    <n v="18.658000000000001"/>
    <n v="7"/>
    <n v="29.5"/>
    <n v="89583"/>
    <n v="99.99"/>
    <x v="3"/>
    <n v="3"/>
  </r>
  <r>
    <n v="114"/>
    <s v="Ron Newton"/>
    <s v="Medium"/>
    <n v="0.01"/>
    <n v="4.91"/>
    <n v="0.5"/>
    <x v="2"/>
    <x v="1"/>
    <x v="0"/>
    <x v="9"/>
    <s v="Small Box"/>
    <s v="Avery 493"/>
    <n v="0.36"/>
    <s v="United States"/>
    <x v="0"/>
    <x v="6"/>
    <s v="Lake Oswego"/>
    <n v="97035"/>
    <x v="36"/>
    <n v="1"/>
    <n v="0"/>
    <s v="April"/>
    <d v="2015-04-06T00:00:00"/>
    <n v="2"/>
    <n v="40.247700000000002"/>
    <n v="12"/>
    <n v="58.33"/>
    <n v="89584"/>
    <n v="8.01"/>
    <x v="3"/>
    <n v="3"/>
  </r>
  <r>
    <n v="114"/>
    <s v="Ron Newton"/>
    <s v="Medium"/>
    <n v="0.09"/>
    <n v="4"/>
    <n v="1.3"/>
    <x v="0"/>
    <x v="1"/>
    <x v="0"/>
    <x v="7"/>
    <s v="Wrap Bag"/>
    <s v="EcoTones® Memo Sheets"/>
    <n v="0.37"/>
    <s v="United States"/>
    <x v="0"/>
    <x v="6"/>
    <s v="Lake Oswego"/>
    <n v="97035"/>
    <x v="36"/>
    <n v="0"/>
    <s v="no repeat"/>
    <s v="April"/>
    <d v="2015-04-06T00:00:00"/>
    <n v="2"/>
    <n v="14.0898"/>
    <n v="5"/>
    <n v="20.420000000000002"/>
    <n v="89584"/>
    <n v="90.45"/>
    <x v="0"/>
    <n v="3"/>
  </r>
  <r>
    <n v="115"/>
    <s v="Dwight M Carr"/>
    <s v="Low"/>
    <n v="7.0000000000000007E-2"/>
    <n v="2.12"/>
    <n v="1.99"/>
    <x v="2"/>
    <x v="1"/>
    <x v="2"/>
    <x v="13"/>
    <s v="Small Pack"/>
    <s v="Fuji Slim Jewel Case CD-R"/>
    <n v="0.55000000000000004"/>
    <s v="United States"/>
    <x v="0"/>
    <x v="6"/>
    <s v="Mcminnville"/>
    <n v="97128"/>
    <x v="37"/>
    <n v="0"/>
    <s v="no repeat"/>
    <s v="April"/>
    <d v="2015-04-11T00:00:00"/>
    <n v="2"/>
    <n v="-55.84"/>
    <n v="12"/>
    <n v="26.07"/>
    <n v="89585"/>
    <n v="40.93"/>
    <x v="2"/>
    <n v="1"/>
  </r>
  <r>
    <n v="117"/>
    <s v="Linda Weiss"/>
    <s v="High"/>
    <n v="0.03"/>
    <n v="4.26"/>
    <n v="1.2"/>
    <x v="2"/>
    <x v="1"/>
    <x v="0"/>
    <x v="0"/>
    <s v="Wrap Bag"/>
    <s v="Dixon Prang® Watercolor Pencils, 10-Color Set with Brush"/>
    <n v="0.44"/>
    <s v="United States"/>
    <x v="0"/>
    <x v="0"/>
    <s v="Seattle"/>
    <n v="98103"/>
    <x v="35"/>
    <n v="1"/>
    <n v="91"/>
    <s v="January"/>
    <d v="2015-01-04T00:00:00"/>
    <n v="1"/>
    <n v="9.82"/>
    <n v="29"/>
    <n v="122.23"/>
    <n v="7909"/>
    <n v="115.99"/>
    <x v="3"/>
    <n v="4"/>
  </r>
  <r>
    <n v="117"/>
    <s v="Linda Weiss"/>
    <s v="Medium"/>
    <n v="0.01"/>
    <n v="4.91"/>
    <n v="0.5"/>
    <x v="2"/>
    <x v="1"/>
    <x v="0"/>
    <x v="9"/>
    <s v="Small Box"/>
    <s v="Avery 493"/>
    <n v="0.36"/>
    <s v="United States"/>
    <x v="0"/>
    <x v="0"/>
    <s v="Seattle"/>
    <n v="98103"/>
    <x v="36"/>
    <n v="1"/>
    <n v="0"/>
    <s v="April"/>
    <d v="2015-04-06T00:00:00"/>
    <n v="2"/>
    <n v="112.06"/>
    <n v="47"/>
    <n v="228.46"/>
    <n v="13959"/>
    <n v="22.78"/>
    <x v="0"/>
    <n v="4"/>
  </r>
  <r>
    <n v="117"/>
    <s v="Linda Weiss"/>
    <s v="Medium"/>
    <n v="0.09"/>
    <n v="4"/>
    <n v="1.3"/>
    <x v="0"/>
    <x v="1"/>
    <x v="0"/>
    <x v="7"/>
    <s v="Wrap Bag"/>
    <s v="EcoTones® Memo Sheets"/>
    <n v="0.37"/>
    <s v="United States"/>
    <x v="0"/>
    <x v="0"/>
    <s v="Seattle"/>
    <n v="98103"/>
    <x v="36"/>
    <n v="1"/>
    <n v="5"/>
    <s v="April"/>
    <d v="2015-04-06T00:00:00"/>
    <n v="2"/>
    <n v="16.79"/>
    <n v="19"/>
    <n v="77.61"/>
    <n v="13959"/>
    <n v="95.899999999999991"/>
    <x v="0"/>
    <n v="4"/>
  </r>
  <r>
    <n v="117"/>
    <s v="Linda Weiss"/>
    <s v="Low"/>
    <n v="7.0000000000000007E-2"/>
    <n v="2.12"/>
    <n v="1.99"/>
    <x v="2"/>
    <x v="1"/>
    <x v="2"/>
    <x v="13"/>
    <s v="Small Pack"/>
    <s v="Fuji Slim Jewel Case CD-R"/>
    <n v="0.55000000000000004"/>
    <s v="United States"/>
    <x v="0"/>
    <x v="0"/>
    <s v="Seattle"/>
    <n v="98103"/>
    <x v="37"/>
    <n v="0"/>
    <s v="no repeat"/>
    <s v="April"/>
    <d v="2015-04-11T00:00:00"/>
    <n v="2"/>
    <n v="-55.84"/>
    <n v="46"/>
    <n v="99.94"/>
    <n v="58914"/>
    <n v="20.9"/>
    <x v="0"/>
    <n v="4"/>
  </r>
  <r>
    <n v="120"/>
    <s v="Helen H Murphy"/>
    <s v="High"/>
    <n v="0.05"/>
    <n v="6.3"/>
    <n v="0.5"/>
    <x v="2"/>
    <x v="0"/>
    <x v="0"/>
    <x v="9"/>
    <s v="Small Box"/>
    <s v="Avery 51"/>
    <n v="0.39"/>
    <s v="United States"/>
    <x v="0"/>
    <x v="17"/>
    <s v="Layton"/>
    <n v="84041"/>
    <x v="38"/>
    <n v="1"/>
    <n v="0"/>
    <s v="January"/>
    <d v="2015-01-13T00:00:00"/>
    <n v="1"/>
    <n v="41.296500000000002"/>
    <n v="10"/>
    <n v="59.85"/>
    <n v="86520"/>
    <n v="65.97"/>
    <x v="1"/>
    <n v="2"/>
  </r>
  <r>
    <n v="120"/>
    <s v="Helen H Murphy"/>
    <s v="High"/>
    <n v="0.09"/>
    <n v="205.99"/>
    <n v="3"/>
    <x v="0"/>
    <x v="0"/>
    <x v="2"/>
    <x v="5"/>
    <s v="Small Box"/>
    <s v="6185"/>
    <n v="0.57999999999999996"/>
    <s v="United States"/>
    <x v="0"/>
    <x v="17"/>
    <s v="Layton"/>
    <n v="84041"/>
    <x v="38"/>
    <n v="0"/>
    <s v="no repeat"/>
    <s v="January"/>
    <d v="2015-01-14T00:00:00"/>
    <n v="2"/>
    <n v="1179.0237"/>
    <n v="10"/>
    <n v="1708.73"/>
    <n v="86520"/>
    <n v="280.88"/>
    <x v="3"/>
    <n v="2"/>
  </r>
  <r>
    <n v="123"/>
    <s v="Shawn Stern"/>
    <s v="Critical"/>
    <n v="0.06"/>
    <n v="8.57"/>
    <n v="6.14"/>
    <x v="2"/>
    <x v="1"/>
    <x v="0"/>
    <x v="12"/>
    <s v="Small Pack"/>
    <s v="Acme® Office Executive Series Stainless Steel Trimmers"/>
    <n v="0.59"/>
    <s v="United States"/>
    <x v="3"/>
    <x v="8"/>
    <s v="Tysons Corner"/>
    <n v="22102"/>
    <x v="37"/>
    <n v="0"/>
    <s v="no repeat"/>
    <s v="April"/>
    <d v="2015-04-10T00:00:00"/>
    <n v="1"/>
    <n v="105.678"/>
    <n v="11"/>
    <n v="94.97"/>
    <n v="90669"/>
    <n v="4.3600000000000003"/>
    <x v="2"/>
    <n v="1"/>
  </r>
  <r>
    <n v="129"/>
    <s v="Kara Allison"/>
    <s v="Not Specified"/>
    <n v="0.02"/>
    <n v="1.74"/>
    <n v="4.08"/>
    <x v="2"/>
    <x v="2"/>
    <x v="1"/>
    <x v="2"/>
    <s v="Small Pack"/>
    <s v="Eldon Regeneration Recycled Desk Accessories, Smoke"/>
    <n v="0.53"/>
    <s v="United States"/>
    <x v="2"/>
    <x v="12"/>
    <s v="Alton"/>
    <n v="62002"/>
    <x v="39"/>
    <n v="1"/>
    <n v="118"/>
    <s v="January"/>
    <d v="2015-01-28T00:00:00"/>
    <n v="1"/>
    <n v="-37.39"/>
    <n v="5"/>
    <n v="10.23"/>
    <n v="86693"/>
    <n v="6.4200000000000008"/>
    <x v="2"/>
    <n v="2"/>
  </r>
  <r>
    <n v="129"/>
    <s v="Kara Allison"/>
    <s v="Not Specified"/>
    <n v="7.0000000000000007E-2"/>
    <n v="15.74"/>
    <n v="1.39"/>
    <x v="2"/>
    <x v="2"/>
    <x v="0"/>
    <x v="4"/>
    <s v="Small Box"/>
    <s v="#10-4 1/8&quot; x 9 1/2&quot; Premium Diagonal Seam Envelopes"/>
    <n v="0.4"/>
    <s v="United States"/>
    <x v="2"/>
    <x v="12"/>
    <s v="Alton"/>
    <n v="62002"/>
    <x v="40"/>
    <n v="0"/>
    <s v="no repeat"/>
    <s v="May"/>
    <d v="2015-05-26T00:00:00"/>
    <n v="1"/>
    <n v="149.8887"/>
    <n v="14"/>
    <n v="217.23"/>
    <n v="86694"/>
    <n v="21.98"/>
    <x v="0"/>
    <n v="2"/>
  </r>
  <r>
    <n v="136"/>
    <s v="Dale Gillespie"/>
    <s v="Critical"/>
    <n v="0.04"/>
    <n v="18.97"/>
    <n v="9.5399999999999991"/>
    <x v="2"/>
    <x v="2"/>
    <x v="0"/>
    <x v="7"/>
    <s v="Small Box"/>
    <s v="Xerox 1939"/>
    <n v="0.37"/>
    <s v="United States"/>
    <x v="0"/>
    <x v="1"/>
    <s v="Petaluma"/>
    <n v="94952"/>
    <x v="41"/>
    <n v="1"/>
    <n v="0"/>
    <s v="May"/>
    <d v="2015-05-17T00:00:00"/>
    <n v="1"/>
    <n v="3.04"/>
    <n v="5"/>
    <n v="101.74"/>
    <n v="88534"/>
    <n v="22.7"/>
    <x v="1"/>
    <n v="2"/>
  </r>
  <r>
    <n v="136"/>
    <s v="Dale Gillespie"/>
    <s v="Critical"/>
    <n v="0.09"/>
    <n v="10.98"/>
    <n v="3.37"/>
    <x v="2"/>
    <x v="2"/>
    <x v="0"/>
    <x v="12"/>
    <s v="Small Pack"/>
    <s v="Fiskars® Softgrip Scissors"/>
    <n v="0.56999999999999995"/>
    <s v="United States"/>
    <x v="0"/>
    <x v="1"/>
    <s v="Petaluma"/>
    <n v="94952"/>
    <x v="41"/>
    <n v="0"/>
    <s v="no repeat"/>
    <s v="May"/>
    <d v="2015-05-17T00:00:00"/>
    <n v="1"/>
    <n v="2.706"/>
    <n v="8"/>
    <n v="84.52"/>
    <n v="88534"/>
    <n v="85.97999999999999"/>
    <x v="0"/>
    <n v="2"/>
  </r>
  <r>
    <n v="142"/>
    <s v="Brooke Weeks Taylor"/>
    <s v="Critical"/>
    <n v="0.03"/>
    <n v="22.84"/>
    <n v="11.54"/>
    <x v="2"/>
    <x v="2"/>
    <x v="0"/>
    <x v="7"/>
    <s v="Small Box"/>
    <s v="Xerox 1964"/>
    <n v="0.39"/>
    <s v="United States"/>
    <x v="1"/>
    <x v="18"/>
    <s v="Ansonia"/>
    <n v="6401"/>
    <x v="42"/>
    <n v="0"/>
    <s v="no repeat"/>
    <s v="June"/>
    <d v="2015-06-03T00:00:00"/>
    <n v="1"/>
    <n v="91.956000000000003"/>
    <n v="13"/>
    <n v="312.58999999999997"/>
    <n v="91087"/>
    <n v="6.37"/>
    <x v="2"/>
    <n v="1"/>
  </r>
  <r>
    <n v="144"/>
    <s v="Marguerite Moss"/>
    <s v="Critical"/>
    <n v="0.05"/>
    <n v="10.98"/>
    <n v="3.37"/>
    <x v="2"/>
    <x v="2"/>
    <x v="0"/>
    <x v="12"/>
    <s v="Small Pack"/>
    <s v="Fiskars® Softgrip Scissors"/>
    <n v="0.56999999999999995"/>
    <s v="United States"/>
    <x v="1"/>
    <x v="15"/>
    <s v="Yarmouth"/>
    <n v="2664"/>
    <x v="42"/>
    <n v="0"/>
    <s v="no repeat"/>
    <s v="June"/>
    <d v="2015-06-03T00:00:00"/>
    <n v="1"/>
    <n v="-2.544"/>
    <n v="6"/>
    <n v="64.400000000000006"/>
    <n v="91087"/>
    <n v="110.96000000000001"/>
    <x v="2"/>
    <n v="1"/>
  </r>
  <r>
    <n v="145"/>
    <s v="Rhonda Ivey"/>
    <s v="Medium"/>
    <n v="0.06"/>
    <n v="7.04"/>
    <n v="2.17"/>
    <x v="2"/>
    <x v="2"/>
    <x v="0"/>
    <x v="7"/>
    <s v="Wrap Bag"/>
    <s v="Wirebound Message Books, 2 7/8&quot; x 5&quot;, 3 Forms per Page"/>
    <n v="0.38"/>
    <s v="United States"/>
    <x v="1"/>
    <x v="19"/>
    <s v="West Mifflin"/>
    <n v="15122"/>
    <x v="43"/>
    <n v="1"/>
    <n v="60"/>
    <s v="January"/>
    <d v="2015-01-17T00:00:00"/>
    <n v="2"/>
    <n v="2.4851999999999999"/>
    <n v="2"/>
    <n v="14.65"/>
    <n v="91086"/>
    <n v="99.19"/>
    <x v="2"/>
    <n v="2"/>
  </r>
  <r>
    <n v="145"/>
    <s v="Rhonda Ivey"/>
    <s v="Low"/>
    <n v="7.0000000000000007E-2"/>
    <n v="154.13"/>
    <n v="69"/>
    <x v="0"/>
    <x v="1"/>
    <x v="1"/>
    <x v="11"/>
    <s v="Large Box"/>
    <s v="Laminate Occasional Tables"/>
    <n v="0.68"/>
    <s v="United States"/>
    <x v="1"/>
    <x v="19"/>
    <s v="West Mifflin"/>
    <n v="15122"/>
    <x v="44"/>
    <n v="0"/>
    <s v="no repeat"/>
    <s v="March"/>
    <d v="2015-03-16T00:00:00"/>
    <n v="0"/>
    <n v="-634.73410000000001"/>
    <n v="3"/>
    <n v="453.62"/>
    <n v="91089"/>
    <n v="30.96"/>
    <x v="2"/>
    <n v="2"/>
  </r>
  <r>
    <n v="146"/>
    <s v="Yvonne Fox"/>
    <s v="Not Specified"/>
    <n v="0.01"/>
    <n v="45.98"/>
    <n v="4.8"/>
    <x v="2"/>
    <x v="2"/>
    <x v="1"/>
    <x v="2"/>
    <s v="Wrap Bag"/>
    <s v="Tenex B1-RE Series Chair Mats for Low Pile Carpets"/>
    <n v="0.68"/>
    <s v="United States"/>
    <x v="2"/>
    <x v="7"/>
    <s v="Watauga"/>
    <n v="76148"/>
    <x v="13"/>
    <n v="1"/>
    <n v="42"/>
    <s v="March"/>
    <d v="2015-03-13T00:00:00"/>
    <n v="1"/>
    <n v="133.5771"/>
    <n v="4"/>
    <n v="193.59"/>
    <n v="91088"/>
    <n v="1.68"/>
    <x v="3"/>
    <n v="2"/>
  </r>
  <r>
    <n v="146"/>
    <s v="Yvonne Fox"/>
    <s v="Medium"/>
    <n v="0.06"/>
    <n v="180.98"/>
    <n v="26.2"/>
    <x v="1"/>
    <x v="0"/>
    <x v="1"/>
    <x v="1"/>
    <s v="Jumbo Drum"/>
    <s v="Global Ergonomic Managers Chair"/>
    <n v="0.59"/>
    <s v="United States"/>
    <x v="2"/>
    <x v="7"/>
    <s v="Watauga"/>
    <n v="76148"/>
    <x v="45"/>
    <n v="0"/>
    <s v="no repeat"/>
    <s v="April"/>
    <d v="2015-04-24T00:00:00"/>
    <n v="1"/>
    <n v="251.4084"/>
    <n v="5"/>
    <n v="929.57"/>
    <n v="91090"/>
    <n v="15.65"/>
    <x v="1"/>
    <n v="2"/>
  </r>
  <r>
    <n v="151"/>
    <s v="Geoffrey Zhu"/>
    <s v="Critical"/>
    <n v="0.09"/>
    <n v="32.979999999999997"/>
    <n v="5.5"/>
    <x v="2"/>
    <x v="1"/>
    <x v="2"/>
    <x v="13"/>
    <s v="Small Box"/>
    <s v="PC Concepts 116 Key Quantum 3000 Keyboard"/>
    <n v="0.75"/>
    <s v="United States"/>
    <x v="3"/>
    <x v="20"/>
    <s v="Kingsport"/>
    <n v="37664"/>
    <x v="46"/>
    <n v="1"/>
    <n v="88"/>
    <s v="January"/>
    <d v="2015-01-23T00:00:00"/>
    <n v="1"/>
    <n v="-20.257999999999999"/>
    <n v="2"/>
    <n v="62.46"/>
    <n v="89521"/>
    <n v="55.97"/>
    <x v="0"/>
    <n v="2"/>
  </r>
  <r>
    <n v="151"/>
    <s v="Geoffrey Zhu"/>
    <s v="High"/>
    <n v="0.09"/>
    <n v="5.98"/>
    <n v="2.5"/>
    <x v="2"/>
    <x v="1"/>
    <x v="0"/>
    <x v="4"/>
    <s v="Small Box"/>
    <s v="Wausau Papers Astrobrights® Colored Envelopes"/>
    <n v="0.36"/>
    <s v="United States"/>
    <x v="3"/>
    <x v="20"/>
    <s v="Kingsport"/>
    <n v="37664"/>
    <x v="18"/>
    <n v="0"/>
    <s v="no repeat"/>
    <s v="April"/>
    <d v="2015-04-22T00:00:00"/>
    <n v="2"/>
    <n v="13.896000000000001"/>
    <n v="5"/>
    <n v="28.11"/>
    <n v="89523"/>
    <n v="4.9800000000000004"/>
    <x v="1"/>
    <n v="2"/>
  </r>
  <r>
    <n v="152"/>
    <s v="Kent Kerr"/>
    <s v="Critical"/>
    <n v="0.09"/>
    <n v="2.88"/>
    <n v="0.7"/>
    <x v="2"/>
    <x v="3"/>
    <x v="0"/>
    <x v="0"/>
    <s v="Wrap Bag"/>
    <s v="Newell 335"/>
    <n v="0.56000000000000005"/>
    <s v="United States"/>
    <x v="3"/>
    <x v="20"/>
    <s v="Knoxville"/>
    <n v="37918"/>
    <x v="43"/>
    <n v="1"/>
    <n v="73"/>
    <s v="January"/>
    <d v="2015-01-16T00:00:00"/>
    <n v="1"/>
    <n v="-172.71799999999999"/>
    <n v="2"/>
    <n v="5.5"/>
    <n v="89520"/>
    <n v="296.12"/>
    <x v="2"/>
    <n v="4"/>
  </r>
  <r>
    <n v="152"/>
    <s v="Kent Kerr"/>
    <s v="High"/>
    <n v="0.01"/>
    <n v="65.989999999999995"/>
    <n v="8.99"/>
    <x v="2"/>
    <x v="3"/>
    <x v="2"/>
    <x v="5"/>
    <s v="Small Box"/>
    <s v="StarTAC Analog"/>
    <n v="0.6"/>
    <s v="United States"/>
    <x v="3"/>
    <x v="20"/>
    <s v="Knoxville"/>
    <n v="37918"/>
    <x v="47"/>
    <n v="1"/>
    <n v="21"/>
    <s v="March"/>
    <d v="2015-04-01T00:00:00"/>
    <n v="3"/>
    <n v="97.86"/>
    <n v="5"/>
    <n v="292.23"/>
    <n v="89524"/>
    <n v="60.61"/>
    <x v="1"/>
    <n v="4"/>
  </r>
  <r>
    <n v="152"/>
    <s v="Kent Kerr"/>
    <s v="Low"/>
    <n v="0.01"/>
    <n v="79.52"/>
    <n v="48.2"/>
    <x v="2"/>
    <x v="1"/>
    <x v="1"/>
    <x v="2"/>
    <s v="Medium Box"/>
    <s v="Eldon Cleatmat Plus™ Chair Mats for High Pile Carpets"/>
    <n v="0.74"/>
    <s v="United States"/>
    <x v="3"/>
    <x v="20"/>
    <s v="Knoxville"/>
    <n v="37918"/>
    <x v="48"/>
    <n v="1"/>
    <n v="60"/>
    <s v="April"/>
    <d v="2015-04-26T00:00:00"/>
    <n v="7"/>
    <n v="-40.683999999999997"/>
    <n v="8"/>
    <n v="667.84"/>
    <n v="89522"/>
    <n v="140.75"/>
    <x v="2"/>
    <n v="4"/>
  </r>
  <r>
    <n v="152"/>
    <s v="Kent Kerr"/>
    <s v="Low"/>
    <n v="0.1"/>
    <n v="39.979999999999997"/>
    <n v="4"/>
    <x v="2"/>
    <x v="2"/>
    <x v="2"/>
    <x v="13"/>
    <s v="Small Box"/>
    <s v="Microsoft Natural Keyboard Elite"/>
    <n v="0.7"/>
    <s v="United States"/>
    <x v="3"/>
    <x v="20"/>
    <s v="Knoxville"/>
    <n v="37918"/>
    <x v="49"/>
    <n v="0"/>
    <s v="no repeat"/>
    <s v="June"/>
    <d v="2015-06-22T00:00:00"/>
    <n v="4"/>
    <n v="360.24"/>
    <n v="21"/>
    <n v="772.56"/>
    <n v="89525"/>
    <n v="200.94"/>
    <x v="3"/>
    <n v="4"/>
  </r>
  <r>
    <n v="156"/>
    <s v="Diana Xu"/>
    <s v="High"/>
    <n v="0.03"/>
    <n v="10.89"/>
    <n v="4.5"/>
    <x v="2"/>
    <x v="0"/>
    <x v="0"/>
    <x v="15"/>
    <s v="Small Box"/>
    <s v="Belkin 6 Outlet Metallic Surge Strip"/>
    <n v="0.59"/>
    <s v="United States"/>
    <x v="0"/>
    <x v="21"/>
    <s v="Fort Collins"/>
    <n v="80525"/>
    <x v="50"/>
    <n v="1"/>
    <n v="109"/>
    <s v="January"/>
    <d v="2015-01-26T00:00:00"/>
    <n v="1"/>
    <n v="-18.64"/>
    <n v="3"/>
    <n v="33.82"/>
    <n v="87672"/>
    <n v="124.41"/>
    <x v="3"/>
    <n v="2"/>
  </r>
  <r>
    <n v="156"/>
    <s v="Diana Xu"/>
    <s v="Critical"/>
    <n v="0.01"/>
    <n v="95.99"/>
    <n v="4.9000000000000004"/>
    <x v="2"/>
    <x v="0"/>
    <x v="2"/>
    <x v="5"/>
    <s v="Small Box"/>
    <s v="T60"/>
    <n v="0.56000000000000005"/>
    <s v="United States"/>
    <x v="0"/>
    <x v="21"/>
    <s v="Fort Collins"/>
    <n v="80525"/>
    <x v="51"/>
    <n v="0"/>
    <s v="no repeat"/>
    <s v="May"/>
    <d v="2015-05-15T00:00:00"/>
    <n v="1"/>
    <n v="713.88"/>
    <n v="13"/>
    <n v="1050.08"/>
    <n v="87671"/>
    <n v="12.97"/>
    <x v="1"/>
    <n v="2"/>
  </r>
  <r>
    <n v="164"/>
    <s v="Robin Kramer Vaughn"/>
    <s v="Medium"/>
    <n v="0.05"/>
    <n v="100.98"/>
    <n v="35.840000000000003"/>
    <x v="1"/>
    <x v="1"/>
    <x v="1"/>
    <x v="14"/>
    <s v="Jumbo Box"/>
    <s v="Bush Westfield Collection Bookcases, Fully Assembled"/>
    <n v="0.62"/>
    <s v="United States"/>
    <x v="0"/>
    <x v="0"/>
    <s v="Richland"/>
    <n v="99352"/>
    <x v="22"/>
    <n v="1"/>
    <n v="0"/>
    <s v="January"/>
    <d v="2015-01-04T00:00:00"/>
    <n v="2"/>
    <n v="-111.4"/>
    <n v="7"/>
    <n v="715.55"/>
    <n v="89961"/>
    <n v="4.0999999999999996"/>
    <x v="3"/>
    <n v="2"/>
  </r>
  <r>
    <n v="164"/>
    <s v="Robin Kramer Vaughn"/>
    <s v="Medium"/>
    <n v="0.02"/>
    <n v="4.9800000000000004"/>
    <n v="5.49"/>
    <x v="2"/>
    <x v="1"/>
    <x v="0"/>
    <x v="7"/>
    <s v="Small Box"/>
    <s v="Xerox 1952"/>
    <n v="0.38"/>
    <s v="United States"/>
    <x v="0"/>
    <x v="0"/>
    <s v="Richland"/>
    <n v="99352"/>
    <x v="22"/>
    <n v="0"/>
    <s v="no repeat"/>
    <s v="January"/>
    <d v="2015-01-03T00:00:00"/>
    <n v="1"/>
    <n v="-77.03"/>
    <n v="9"/>
    <n v="45.63"/>
    <n v="89961"/>
    <n v="125.89999999999999"/>
    <x v="3"/>
    <n v="2"/>
  </r>
  <r>
    <n v="166"/>
    <s v="Vicki Hauser"/>
    <s v="Low"/>
    <n v="0.08"/>
    <n v="399.98"/>
    <n v="12.06"/>
    <x v="1"/>
    <x v="3"/>
    <x v="2"/>
    <x v="6"/>
    <s v="Jumbo Box"/>
    <s v="Okidata ML320 Series Turbo Dot Matrix Printers"/>
    <n v="0.56000000000000005"/>
    <s v="United States"/>
    <x v="3"/>
    <x v="20"/>
    <s v="Lebanon"/>
    <n v="37087"/>
    <x v="52"/>
    <n v="0"/>
    <s v="no repeat"/>
    <s v="January"/>
    <d v="2015-01-18T00:00:00"/>
    <n v="7"/>
    <n v="28.514099999999999"/>
    <n v="5"/>
    <n v="1839.91"/>
    <n v="89426"/>
    <n v="19.88"/>
    <x v="3"/>
    <n v="1"/>
  </r>
  <r>
    <n v="169"/>
    <s v="Janice Cole"/>
    <s v="Low"/>
    <n v="0.08"/>
    <n v="43.22"/>
    <n v="16.71"/>
    <x v="2"/>
    <x v="0"/>
    <x v="2"/>
    <x v="13"/>
    <s v="Small Box"/>
    <s v="Fellowes Mobile Numeric Keypad, Graphite"/>
    <n v="0.66"/>
    <s v="United States"/>
    <x v="3"/>
    <x v="11"/>
    <s v="Baton Rouge"/>
    <n v="70802"/>
    <x v="35"/>
    <n v="1"/>
    <n v="0"/>
    <s v="January"/>
    <d v="2015-01-05T00:00:00"/>
    <n v="2"/>
    <n v="280.27458000000001"/>
    <n v="3"/>
    <n v="130.62"/>
    <n v="87463"/>
    <n v="291.73"/>
    <x v="2"/>
    <n v="3"/>
  </r>
  <r>
    <n v="169"/>
    <s v="Janice Cole"/>
    <s v="Low"/>
    <n v="0.05"/>
    <n v="574.74"/>
    <n v="24.49"/>
    <x v="2"/>
    <x v="0"/>
    <x v="2"/>
    <x v="6"/>
    <s v="Large Box"/>
    <s v="Polycom ViaVideo™ Desktop Video Communications Unit"/>
    <n v="0.37"/>
    <s v="United States"/>
    <x v="3"/>
    <x v="11"/>
    <s v="Baton Rouge"/>
    <n v="70802"/>
    <x v="35"/>
    <n v="1"/>
    <n v="0"/>
    <s v="January"/>
    <d v="2015-01-10T00:00:00"/>
    <n v="7"/>
    <n v="-112.4263"/>
    <n v="12"/>
    <n v="6945.16"/>
    <n v="87463"/>
    <n v="100.91000000000001"/>
    <x v="2"/>
    <n v="3"/>
  </r>
  <r>
    <n v="169"/>
    <s v="Janice Cole"/>
    <s v="Low"/>
    <n v="0.04"/>
    <n v="10.14"/>
    <n v="2.27"/>
    <x v="2"/>
    <x v="0"/>
    <x v="0"/>
    <x v="7"/>
    <s v="Wrap Bag"/>
    <s v="Staples Wirebound Steno Books, 6&quot; x 9&quot;, 12/Pack"/>
    <n v="0.36"/>
    <s v="United States"/>
    <x v="3"/>
    <x v="11"/>
    <s v="Baton Rouge"/>
    <n v="70802"/>
    <x v="35"/>
    <n v="0"/>
    <s v="no repeat"/>
    <s v="January"/>
    <d v="2015-01-07T00:00:00"/>
    <n v="4"/>
    <n v="24.923999999999999"/>
    <n v="3"/>
    <n v="30.94"/>
    <n v="87463"/>
    <n v="155.01"/>
    <x v="2"/>
    <n v="3"/>
  </r>
  <r>
    <n v="171"/>
    <s v="Christina Matthews"/>
    <s v="Critical"/>
    <n v="0.05"/>
    <n v="1.88"/>
    <n v="1.49"/>
    <x v="2"/>
    <x v="0"/>
    <x v="0"/>
    <x v="8"/>
    <s v="Small Box"/>
    <s v="Staples® General Use 3-Ring Binders"/>
    <n v="0.37"/>
    <s v="United States"/>
    <x v="1"/>
    <x v="2"/>
    <s v="Fort Lee"/>
    <n v="7024"/>
    <x v="53"/>
    <n v="0"/>
    <s v="no repeat"/>
    <s v="April"/>
    <d v="2015-04-15T00:00:00"/>
    <n v="2"/>
    <n v="-2.9095"/>
    <n v="1"/>
    <n v="3.42"/>
    <n v="87464"/>
    <n v="3.88"/>
    <x v="2"/>
    <n v="1"/>
  </r>
  <r>
    <n v="181"/>
    <s v="Wesley Waller"/>
    <s v="Critical"/>
    <n v="0.02"/>
    <n v="49.99"/>
    <n v="19.989999999999998"/>
    <x v="2"/>
    <x v="2"/>
    <x v="2"/>
    <x v="13"/>
    <s v="Small Box"/>
    <s v="Zoom V.92 USB External Faxmodem"/>
    <n v="0.41"/>
    <s v="United States"/>
    <x v="0"/>
    <x v="1"/>
    <s v="San Francisco"/>
    <n v="94122"/>
    <x v="54"/>
    <n v="1"/>
    <n v="90"/>
    <s v="February"/>
    <d v="2015-02-21T00:00:00"/>
    <n v="0"/>
    <n v="-76.89"/>
    <n v="18"/>
    <n v="901.81"/>
    <n v="38087"/>
    <n v="22.34"/>
    <x v="2"/>
    <n v="2"/>
  </r>
  <r>
    <n v="181"/>
    <s v="Wesley Waller"/>
    <s v="High"/>
    <n v="7.0000000000000007E-2"/>
    <n v="1.68"/>
    <n v="1.57"/>
    <x v="2"/>
    <x v="0"/>
    <x v="0"/>
    <x v="0"/>
    <s v="Wrap Bag"/>
    <s v="Newell 323"/>
    <n v="0.59"/>
    <s v="United States"/>
    <x v="0"/>
    <x v="1"/>
    <s v="San Francisco"/>
    <n v="94122"/>
    <x v="55"/>
    <n v="0"/>
    <s v="no repeat"/>
    <s v="May"/>
    <d v="2015-05-23T00:00:00"/>
    <n v="1"/>
    <n v="-35.75"/>
    <n v="116"/>
    <n v="186.59"/>
    <n v="3585"/>
    <n v="220.97"/>
    <x v="3"/>
    <n v="2"/>
  </r>
  <r>
    <n v="184"/>
    <s v="Phillip Holmes"/>
    <s v="Critical"/>
    <n v="0.02"/>
    <n v="49.99"/>
    <n v="19.989999999999998"/>
    <x v="2"/>
    <x v="2"/>
    <x v="2"/>
    <x v="13"/>
    <s v="Small Box"/>
    <s v="Zoom V.92 USB External Faxmodem"/>
    <n v="0.41"/>
    <s v="United States"/>
    <x v="1"/>
    <x v="15"/>
    <s v="Arlington"/>
    <n v="2474"/>
    <x v="54"/>
    <n v="0"/>
    <s v="no repeat"/>
    <s v="February"/>
    <d v="2015-02-21T00:00:00"/>
    <n v="0"/>
    <n v="-76.89"/>
    <n v="5"/>
    <n v="250.5"/>
    <n v="88360"/>
    <n v="17.720000000000002"/>
    <x v="2"/>
    <n v="1"/>
  </r>
  <r>
    <n v="188"/>
    <s v="Alex Harrell"/>
    <s v="High"/>
    <n v="7.0000000000000007E-2"/>
    <n v="10.06"/>
    <n v="2.06"/>
    <x v="2"/>
    <x v="0"/>
    <x v="0"/>
    <x v="7"/>
    <s v="Wrap Bag"/>
    <s v="Riverleaf Stik-Withit® Designer Note Cubes®"/>
    <n v="0.39"/>
    <s v="United States"/>
    <x v="2"/>
    <x v="7"/>
    <s v="Gainesville"/>
    <n v="76240"/>
    <x v="55"/>
    <n v="1"/>
    <n v="0"/>
    <s v="May"/>
    <d v="2015-05-22T00:00:00"/>
    <n v="0"/>
    <n v="152.65559999999999"/>
    <n v="23"/>
    <n v="221.24"/>
    <n v="88361"/>
    <n v="9.9"/>
    <x v="2"/>
    <n v="2"/>
  </r>
  <r>
    <n v="188"/>
    <s v="Alex Harrell"/>
    <s v="High"/>
    <n v="7.0000000000000007E-2"/>
    <n v="1.68"/>
    <n v="1.57"/>
    <x v="2"/>
    <x v="0"/>
    <x v="0"/>
    <x v="0"/>
    <s v="Wrap Bag"/>
    <s v="Newell 323"/>
    <n v="0.59"/>
    <s v="United States"/>
    <x v="2"/>
    <x v="7"/>
    <s v="Gainesville"/>
    <n v="76240"/>
    <x v="55"/>
    <n v="0"/>
    <s v="no repeat"/>
    <s v="May"/>
    <d v="2015-05-23T00:00:00"/>
    <n v="1"/>
    <n v="7.15"/>
    <n v="29"/>
    <n v="46.65"/>
    <n v="88361"/>
    <n v="220.97"/>
    <x v="2"/>
    <n v="2"/>
  </r>
  <r>
    <n v="190"/>
    <s v="Lloyd Norris"/>
    <s v="High"/>
    <n v="0.1"/>
    <n v="58.1"/>
    <n v="1.49"/>
    <x v="2"/>
    <x v="0"/>
    <x v="0"/>
    <x v="8"/>
    <s v="Small Box"/>
    <s v="Avery Arch Ring Binders"/>
    <n v="0.38"/>
    <s v="United States"/>
    <x v="2"/>
    <x v="12"/>
    <s v="Arlington Heights"/>
    <n v="60004"/>
    <x v="6"/>
    <n v="0"/>
    <s v="no repeat"/>
    <s v="February"/>
    <d v="2015-02-13T00:00:00"/>
    <n v="1"/>
    <n v="113.6499"/>
    <n v="3"/>
    <n v="164.71"/>
    <n v="89092"/>
    <n v="125.94999999999999"/>
    <x v="1"/>
    <n v="1"/>
  </r>
  <r>
    <n v="191"/>
    <s v="Gerald Kearney"/>
    <s v="High"/>
    <n v="0.01"/>
    <n v="80.48"/>
    <n v="4.5"/>
    <x v="2"/>
    <x v="0"/>
    <x v="0"/>
    <x v="15"/>
    <s v="Small Box"/>
    <s v="APC 7 Outlet Network SurgeArrest Surge Protector"/>
    <n v="0.55000000000000004"/>
    <s v="United States"/>
    <x v="2"/>
    <x v="12"/>
    <s v="Aurora"/>
    <n v="60505"/>
    <x v="6"/>
    <n v="1"/>
    <n v="56"/>
    <s v="February"/>
    <d v="2015-02-15T00:00:00"/>
    <n v="3"/>
    <n v="-35.474400000000003"/>
    <n v="1"/>
    <n v="79.680000000000007"/>
    <n v="89092"/>
    <n v="8.33"/>
    <x v="2"/>
    <n v="4"/>
  </r>
  <r>
    <n v="191"/>
    <s v="Gerald Kearney"/>
    <s v="Not Specified"/>
    <n v="0.05"/>
    <n v="3.8"/>
    <n v="1.49"/>
    <x v="2"/>
    <x v="0"/>
    <x v="0"/>
    <x v="8"/>
    <s v="Small Box"/>
    <s v="Durable Pressboard Binders"/>
    <n v="0.38"/>
    <s v="United States"/>
    <x v="2"/>
    <x v="12"/>
    <s v="Aurora"/>
    <n v="60505"/>
    <x v="37"/>
    <n v="1"/>
    <n v="0"/>
    <s v="April"/>
    <d v="2015-04-11T00:00:00"/>
    <n v="2"/>
    <n v="14.467000000000001"/>
    <n v="14"/>
    <n v="53.26"/>
    <n v="89093"/>
    <n v="424.15"/>
    <x v="1"/>
    <n v="4"/>
  </r>
  <r>
    <n v="191"/>
    <s v="Gerald Kearney"/>
    <s v="Not Specified"/>
    <n v="0.09"/>
    <n v="30.73"/>
    <n v="4"/>
    <x v="2"/>
    <x v="0"/>
    <x v="2"/>
    <x v="13"/>
    <s v="Small Box"/>
    <s v="Fellowes 17-key keypad for PS/2 interface"/>
    <n v="0.75"/>
    <s v="United States"/>
    <x v="2"/>
    <x v="12"/>
    <s v="Aurora"/>
    <n v="60505"/>
    <x v="37"/>
    <n v="1"/>
    <n v="0"/>
    <s v="April"/>
    <d v="2015-04-09T00:00:00"/>
    <n v="0"/>
    <n v="-99.986400000000003"/>
    <n v="7"/>
    <n v="203.49"/>
    <n v="89093"/>
    <n v="195.93"/>
    <x v="1"/>
    <n v="4"/>
  </r>
  <r>
    <n v="191"/>
    <s v="Gerald Kearney"/>
    <s v="Not Specified"/>
    <n v="0"/>
    <n v="125.99"/>
    <n v="8.08"/>
    <x v="2"/>
    <x v="0"/>
    <x v="2"/>
    <x v="5"/>
    <s v="Small Box"/>
    <s v="StarTAC ST7762"/>
    <n v="0.56999999999999995"/>
    <s v="United States"/>
    <x v="2"/>
    <x v="12"/>
    <s v="Aurora"/>
    <n v="60505"/>
    <x v="37"/>
    <n v="0"/>
    <s v="no repeat"/>
    <s v="April"/>
    <d v="2015-04-10T00:00:00"/>
    <n v="1"/>
    <n v="1348.59672"/>
    <n v="22"/>
    <n v="2356.0100000000002"/>
    <n v="89093"/>
    <n v="15.25"/>
    <x v="0"/>
    <n v="4"/>
  </r>
  <r>
    <n v="193"/>
    <s v="Danny Hong"/>
    <s v="Not Specified"/>
    <n v="0"/>
    <n v="213.45"/>
    <n v="14.7"/>
    <x v="1"/>
    <x v="0"/>
    <x v="2"/>
    <x v="6"/>
    <s v="Jumbo Drum"/>
    <s v="Panasonic KX-P2130 Dot Matrix Printer"/>
    <n v="0.59"/>
    <s v="United States"/>
    <x v="0"/>
    <x v="17"/>
    <s v="Layton"/>
    <n v="84041"/>
    <x v="35"/>
    <n v="1"/>
    <n v="86"/>
    <s v="January"/>
    <d v="2015-01-05T00:00:00"/>
    <n v="2"/>
    <n v="-560.81417999999996"/>
    <n v="1"/>
    <n v="224.12"/>
    <n v="90430"/>
    <n v="296.14"/>
    <x v="2"/>
    <n v="2"/>
  </r>
  <r>
    <n v="193"/>
    <s v="Danny Hong"/>
    <s v="Medium"/>
    <n v="7.0000000000000007E-2"/>
    <n v="6.54"/>
    <n v="5.27"/>
    <x v="2"/>
    <x v="0"/>
    <x v="0"/>
    <x v="8"/>
    <s v="Small Box"/>
    <s v="Wilson Jones® Four-Pocket Poly Binders"/>
    <n v="0.36"/>
    <s v="United States"/>
    <x v="0"/>
    <x v="17"/>
    <s v="Layton"/>
    <n v="84041"/>
    <x v="25"/>
    <n v="0"/>
    <s v="no repeat"/>
    <s v="March"/>
    <d v="2015-04-01T00:00:00"/>
    <n v="2"/>
    <n v="-66.044499999999999"/>
    <n v="21"/>
    <n v="140.30000000000001"/>
    <n v="90432"/>
    <n v="5.05"/>
    <x v="3"/>
    <n v="2"/>
  </r>
  <r>
    <n v="194"/>
    <s v="Tammy Goldman"/>
    <s v="Not Specified"/>
    <n v="0.02"/>
    <n v="6.48"/>
    <n v="9.17"/>
    <x v="2"/>
    <x v="0"/>
    <x v="0"/>
    <x v="7"/>
    <s v="Small Box"/>
    <s v="Xerox 1996"/>
    <n v="0.37"/>
    <s v="United States"/>
    <x v="0"/>
    <x v="17"/>
    <s v="Lehi"/>
    <n v="84043"/>
    <x v="56"/>
    <n v="1"/>
    <n v="79"/>
    <s v="January"/>
    <d v="2015-01-11T00:00:00"/>
    <n v="1"/>
    <n v="-105.68519999999999"/>
    <n v="4"/>
    <n v="28.2"/>
    <n v="90431"/>
    <n v="3.28"/>
    <x v="1"/>
    <n v="2"/>
  </r>
  <r>
    <n v="194"/>
    <s v="Tammy Goldman"/>
    <s v="Medium"/>
    <n v="0.09"/>
    <n v="3.29"/>
    <n v="1.35"/>
    <x v="2"/>
    <x v="0"/>
    <x v="0"/>
    <x v="3"/>
    <s v="Wrap Bag"/>
    <s v="Acco® Hot Clips™ Clips to Go"/>
    <n v="0.4"/>
    <s v="United States"/>
    <x v="0"/>
    <x v="17"/>
    <s v="Lehi"/>
    <n v="84043"/>
    <x v="25"/>
    <n v="0"/>
    <s v="no repeat"/>
    <s v="March"/>
    <d v="2015-04-01T00:00:00"/>
    <n v="2"/>
    <n v="15.66"/>
    <n v="23"/>
    <n v="71.55"/>
    <n v="90432"/>
    <n v="55.48"/>
    <x v="3"/>
    <n v="2"/>
  </r>
  <r>
    <n v="197"/>
    <s v="Samantha Weaver"/>
    <s v="Critical"/>
    <n v="0"/>
    <n v="161.55000000000001"/>
    <n v="19.989999999999998"/>
    <x v="2"/>
    <x v="2"/>
    <x v="0"/>
    <x v="10"/>
    <s v="Small Box"/>
    <s v="Fellowes Super Stor/Drawer® Files"/>
    <n v="0.66"/>
    <s v="United States"/>
    <x v="2"/>
    <x v="13"/>
    <s v="Overland Park"/>
    <n v="66212"/>
    <x v="57"/>
    <n v="0"/>
    <s v="no repeat"/>
    <s v="April"/>
    <d v="2015-04-04T00:00:00"/>
    <n v="2"/>
    <n v="1167.1579999999999"/>
    <n v="19"/>
    <n v="3108.98"/>
    <n v="88921"/>
    <n v="100.91000000000001"/>
    <x v="1"/>
    <n v="1"/>
  </r>
  <r>
    <n v="198"/>
    <s v="Leroy Blanchard"/>
    <s v="Critical"/>
    <n v="0"/>
    <n v="161.55000000000001"/>
    <n v="19.989999999999998"/>
    <x v="2"/>
    <x v="2"/>
    <x v="0"/>
    <x v="10"/>
    <s v="Small Box"/>
    <s v="Fellowes Super Stor/Drawer® Files"/>
    <n v="0.66"/>
    <s v="United States"/>
    <x v="2"/>
    <x v="22"/>
    <s v="Detroit"/>
    <n v="48138"/>
    <x v="57"/>
    <n v="0"/>
    <s v="no repeat"/>
    <s v="April"/>
    <d v="2015-04-04T00:00:00"/>
    <n v="2"/>
    <n v="1014.92"/>
    <n v="77"/>
    <n v="12599.55"/>
    <n v="51072"/>
    <n v="85.96"/>
    <x v="1"/>
    <n v="1"/>
  </r>
  <r>
    <n v="202"/>
    <s v="Max Small"/>
    <s v="High"/>
    <n v="0.03"/>
    <n v="7.37"/>
    <n v="5.53"/>
    <x v="2"/>
    <x v="0"/>
    <x v="2"/>
    <x v="13"/>
    <s v="Small Pack"/>
    <s v="Imation 3.5&quot; Unformatted DS/HD Diskettes, 10/Box"/>
    <n v="0.69"/>
    <s v="United States"/>
    <x v="2"/>
    <x v="23"/>
    <s v="Bartlesville"/>
    <n v="74006"/>
    <x v="58"/>
    <n v="1"/>
    <n v="101"/>
    <s v="January"/>
    <d v="2015-01-18T00:00:00"/>
    <n v="2"/>
    <n v="-133.69999999999999"/>
    <n v="11"/>
    <n v="85.79"/>
    <n v="88972"/>
    <n v="5.3500000000000005"/>
    <x v="2"/>
    <n v="2"/>
  </r>
  <r>
    <n v="202"/>
    <s v="Max Small"/>
    <s v="Not Specified"/>
    <n v="0.09"/>
    <n v="12.28"/>
    <n v="4.8600000000000003"/>
    <x v="2"/>
    <x v="0"/>
    <x v="0"/>
    <x v="7"/>
    <s v="Small Box"/>
    <s v="Xerox 1933"/>
    <n v="0.38"/>
    <s v="United States"/>
    <x v="2"/>
    <x v="23"/>
    <s v="Bartlesville"/>
    <n v="74006"/>
    <x v="59"/>
    <n v="0"/>
    <s v="no repeat"/>
    <s v="April"/>
    <d v="2015-04-28T00:00:00"/>
    <n v="1"/>
    <n v="1.73"/>
    <n v="3"/>
    <n v="34.65"/>
    <n v="88971"/>
    <n v="21.34"/>
    <x v="3"/>
    <n v="2"/>
  </r>
  <r>
    <n v="210"/>
    <s v="Floyd Dale"/>
    <s v="Low"/>
    <n v="0.05"/>
    <n v="1.86"/>
    <n v="2.58"/>
    <x v="2"/>
    <x v="1"/>
    <x v="0"/>
    <x v="3"/>
    <s v="Wrap Bag"/>
    <s v="Super Bands, 12/Pack"/>
    <n v="0.82"/>
    <s v="United States"/>
    <x v="1"/>
    <x v="4"/>
    <s v="Troy"/>
    <n v="12180"/>
    <x v="60"/>
    <n v="1"/>
    <n v="136"/>
    <s v="January"/>
    <d v="2015-01-21T00:00:00"/>
    <n v="4"/>
    <n v="-66.62"/>
    <n v="9"/>
    <n v="17.61"/>
    <n v="85965"/>
    <n v="34.959999999999994"/>
    <x v="1"/>
    <n v="4"/>
  </r>
  <r>
    <n v="210"/>
    <s v="Floyd Dale"/>
    <s v="Medium"/>
    <n v="0.09"/>
    <n v="5.4"/>
    <n v="7.78"/>
    <x v="0"/>
    <x v="1"/>
    <x v="0"/>
    <x v="8"/>
    <s v="Small Box"/>
    <s v="3M Organizer Strips"/>
    <n v="0.37"/>
    <s v="United States"/>
    <x v="1"/>
    <x v="4"/>
    <s v="Troy"/>
    <n v="12180"/>
    <x v="42"/>
    <n v="1"/>
    <n v="0"/>
    <s v="June"/>
    <d v="2015-06-02T00:00:00"/>
    <n v="0"/>
    <n v="-21.487749999999998"/>
    <n v="4"/>
    <n v="27.3"/>
    <n v="85966"/>
    <n v="11.450000000000001"/>
    <x v="3"/>
    <n v="4"/>
  </r>
  <r>
    <n v="210"/>
    <s v="Floyd Dale"/>
    <s v="Medium"/>
    <n v="0.02"/>
    <n v="20.28"/>
    <n v="6.68"/>
    <x v="2"/>
    <x v="1"/>
    <x v="1"/>
    <x v="2"/>
    <s v="Small Box"/>
    <s v="Seth Thomas 8 1/2&quot; Cubicle Clock"/>
    <n v="0.53"/>
    <s v="United States"/>
    <x v="1"/>
    <x v="4"/>
    <s v="Troy"/>
    <n v="12180"/>
    <x v="42"/>
    <n v="1"/>
    <n v="0"/>
    <s v="June"/>
    <d v="2015-06-02T00:00:00"/>
    <n v="0"/>
    <n v="44.677500000000002"/>
    <n v="3"/>
    <n v="64.75"/>
    <n v="85966"/>
    <n v="35.43"/>
    <x v="2"/>
    <n v="4"/>
  </r>
  <r>
    <n v="210"/>
    <s v="Floyd Dale"/>
    <s v="Medium"/>
    <n v="0"/>
    <n v="11.55"/>
    <n v="2.36"/>
    <x v="2"/>
    <x v="1"/>
    <x v="0"/>
    <x v="0"/>
    <s v="Wrap Bag"/>
    <s v="Newell 309"/>
    <n v="0.55000000000000004"/>
    <s v="United States"/>
    <x v="1"/>
    <x v="4"/>
    <s v="Troy"/>
    <n v="12180"/>
    <x v="42"/>
    <n v="0"/>
    <s v="no repeat"/>
    <s v="June"/>
    <d v="2015-06-03T00:00:00"/>
    <n v="1"/>
    <n v="23.594999999999999"/>
    <n v="5"/>
    <n v="62.98"/>
    <n v="85966"/>
    <n v="3.78"/>
    <x v="2"/>
    <n v="4"/>
  </r>
  <r>
    <n v="211"/>
    <s v="Anna Wood"/>
    <s v="Medium"/>
    <n v="0.01"/>
    <n v="10.06"/>
    <n v="2.06"/>
    <x v="2"/>
    <x v="3"/>
    <x v="0"/>
    <x v="7"/>
    <s v="Wrap Bag"/>
    <s v="Riverleaf Stik-Withit® Designer Note Cubes®"/>
    <n v="0.39"/>
    <s v="United States"/>
    <x v="1"/>
    <x v="4"/>
    <s v="Utica"/>
    <n v="13501"/>
    <x v="61"/>
    <n v="1"/>
    <n v="0"/>
    <s v="January"/>
    <d v="2015-01-08T00:00:00"/>
    <n v="2"/>
    <n v="7.59"/>
    <n v="2"/>
    <n v="21.2"/>
    <n v="85964"/>
    <n v="18.93"/>
    <x v="3"/>
    <n v="3"/>
  </r>
  <r>
    <n v="211"/>
    <s v="Anna Wood"/>
    <s v="Medium"/>
    <n v="0"/>
    <n v="65.989999999999995"/>
    <n v="5.92"/>
    <x v="2"/>
    <x v="3"/>
    <x v="2"/>
    <x v="5"/>
    <s v="Small Box"/>
    <s v="252"/>
    <n v="0.55000000000000004"/>
    <s v="United States"/>
    <x v="1"/>
    <x v="4"/>
    <s v="Utica"/>
    <n v="13501"/>
    <x v="61"/>
    <n v="1"/>
    <n v="147"/>
    <s v="January"/>
    <d v="2015-01-08T00:00:00"/>
    <n v="2"/>
    <n v="-107.98699999999999"/>
    <n v="3"/>
    <n v="173.32"/>
    <n v="85964"/>
    <n v="10.89"/>
    <x v="3"/>
    <n v="3"/>
  </r>
  <r>
    <n v="211"/>
    <s v="Anna Wood"/>
    <s v="Medium"/>
    <n v="0.05"/>
    <n v="2.08"/>
    <n v="2.56"/>
    <x v="2"/>
    <x v="1"/>
    <x v="0"/>
    <x v="12"/>
    <s v="Small Pack"/>
    <s v="Kleencut® Forged Office Shears by Acme United Corporation"/>
    <n v="0.55000000000000004"/>
    <s v="United States"/>
    <x v="1"/>
    <x v="4"/>
    <s v="Utica"/>
    <n v="13501"/>
    <x v="42"/>
    <n v="0"/>
    <s v="no repeat"/>
    <s v="June"/>
    <d v="2015-06-03T00:00:00"/>
    <n v="1"/>
    <n v="-36.25"/>
    <n v="20"/>
    <n v="42.29"/>
    <n v="85966"/>
    <n v="47.87"/>
    <x v="2"/>
    <n v="3"/>
  </r>
  <r>
    <n v="218"/>
    <s v="Frances Saunders"/>
    <s v="Medium"/>
    <n v="0.05"/>
    <n v="119.99"/>
    <n v="56.14"/>
    <x v="1"/>
    <x v="3"/>
    <x v="2"/>
    <x v="6"/>
    <s v="Jumbo Box"/>
    <s v="Hewlett-Packard 2600DN Business Color Inkjet Printer"/>
    <n v="0.39"/>
    <s v="United States"/>
    <x v="0"/>
    <x v="17"/>
    <s v="Murray"/>
    <n v="84107"/>
    <x v="62"/>
    <n v="0"/>
    <s v="no repeat"/>
    <s v="June"/>
    <d v="2015-06-11T00:00:00"/>
    <n v="2"/>
    <n v="-102.5121"/>
    <n v="6"/>
    <n v="730.37"/>
    <n v="88048"/>
    <n v="499.96000000000004"/>
    <x v="3"/>
    <n v="1"/>
  </r>
  <r>
    <n v="228"/>
    <s v="Colleen Andrews"/>
    <s v="Medium"/>
    <n v="0.03"/>
    <n v="60.89"/>
    <n v="32.409999999999997"/>
    <x v="1"/>
    <x v="2"/>
    <x v="1"/>
    <x v="1"/>
    <s v="Jumbo Drum"/>
    <s v="Global Push Button Manager's Chair, Indigo"/>
    <n v="0.56000000000000005"/>
    <s v="United States"/>
    <x v="3"/>
    <x v="24"/>
    <s v="Mint Hill"/>
    <n v="28227"/>
    <x v="57"/>
    <n v="0"/>
    <s v="no repeat"/>
    <s v="April"/>
    <d v="2015-04-03T00:00:00"/>
    <n v="1"/>
    <n v="36.353999999999999"/>
    <n v="7"/>
    <n v="450.49"/>
    <n v="88527"/>
    <n v="5.9600000000000009"/>
    <x v="1"/>
    <n v="1"/>
  </r>
  <r>
    <n v="233"/>
    <s v="Michele Bullard"/>
    <s v="Medium"/>
    <n v="7.0000000000000007E-2"/>
    <n v="5.81"/>
    <n v="8.49"/>
    <x v="2"/>
    <x v="2"/>
    <x v="0"/>
    <x v="8"/>
    <s v="Small Box"/>
    <s v="Fellowes Black Plastic Comb Bindings"/>
    <n v="0.39"/>
    <s v="United States"/>
    <x v="2"/>
    <x v="12"/>
    <s v="Orland Park"/>
    <n v="60462"/>
    <x v="63"/>
    <n v="1"/>
    <n v="0"/>
    <s v="February"/>
    <d v="2015-02-22T00:00:00"/>
    <n v="2"/>
    <n v="-243.23650000000001"/>
    <n v="10"/>
    <n v="58.8"/>
    <n v="90237"/>
    <n v="26.3"/>
    <x v="3"/>
    <n v="2"/>
  </r>
  <r>
    <n v="233"/>
    <s v="Michele Bullard"/>
    <s v="Medium"/>
    <n v="0.04"/>
    <n v="9.65"/>
    <n v="6.22"/>
    <x v="2"/>
    <x v="2"/>
    <x v="1"/>
    <x v="2"/>
    <s v="Small Box"/>
    <s v="Eldon Expressions™ Desk Accessory, Wood Pencil Holder, Oak"/>
    <n v="0.55000000000000004"/>
    <s v="United States"/>
    <x v="2"/>
    <x v="12"/>
    <s v="Orland Park"/>
    <n v="60462"/>
    <x v="63"/>
    <n v="0"/>
    <s v="no repeat"/>
    <s v="February"/>
    <d v="2015-02-21T00:00:00"/>
    <n v="1"/>
    <n v="-53.62"/>
    <n v="12"/>
    <n v="120.47"/>
    <n v="90237"/>
    <n v="20.93"/>
    <x v="3"/>
    <n v="2"/>
  </r>
  <r>
    <n v="234"/>
    <s v="Don Cameron"/>
    <s v="Critical"/>
    <n v="0.06"/>
    <n v="279.81"/>
    <n v="23.19"/>
    <x v="1"/>
    <x v="2"/>
    <x v="0"/>
    <x v="15"/>
    <s v="Jumbo Drum"/>
    <s v="Sanyo 2.5 Cubic Foot Mid-Size Office Refrigerators"/>
    <n v="0.59"/>
    <s v="United States"/>
    <x v="2"/>
    <x v="25"/>
    <s v="Newton"/>
    <n v="50208"/>
    <x v="64"/>
    <n v="1"/>
    <n v="50"/>
    <s v="February"/>
    <d v="2015-02-06T00:00:00"/>
    <n v="1"/>
    <n v="1103.9724000000001"/>
    <n v="6"/>
    <n v="1599.96"/>
    <n v="90236"/>
    <n v="7.2700000000000005"/>
    <x v="1"/>
    <n v="4"/>
  </r>
  <r>
    <n v="234"/>
    <s v="Don Cameron"/>
    <s v="High"/>
    <n v="0.03"/>
    <n v="28.53"/>
    <n v="1.49"/>
    <x v="2"/>
    <x v="2"/>
    <x v="0"/>
    <x v="8"/>
    <s v="Small Box"/>
    <s v="Lock-Up Easel 'Spel-Binder'"/>
    <n v="0.38"/>
    <s v="United States"/>
    <x v="2"/>
    <x v="25"/>
    <s v="Newton"/>
    <n v="50208"/>
    <x v="14"/>
    <n v="1"/>
    <n v="0"/>
    <s v="March"/>
    <d v="2015-03-29T00:00:00"/>
    <n v="2"/>
    <n v="136.33709999999999"/>
    <n v="7"/>
    <n v="197.59"/>
    <n v="90238"/>
    <n v="17.669999999999998"/>
    <x v="3"/>
    <n v="4"/>
  </r>
  <r>
    <n v="234"/>
    <s v="Don Cameron"/>
    <s v="High"/>
    <n v="0.01"/>
    <n v="15.28"/>
    <n v="1.99"/>
    <x v="2"/>
    <x v="2"/>
    <x v="2"/>
    <x v="13"/>
    <s v="Small Pack"/>
    <s v="Memorex 4.7GB DVD+R, 3/Pack"/>
    <n v="0.42"/>
    <s v="United States"/>
    <x v="2"/>
    <x v="25"/>
    <s v="Newton"/>
    <n v="50208"/>
    <x v="14"/>
    <n v="1"/>
    <n v="32"/>
    <s v="March"/>
    <d v="2015-03-29T00:00:00"/>
    <n v="2"/>
    <n v="-12.46"/>
    <n v="2"/>
    <n v="33.04"/>
    <n v="90238"/>
    <n v="12.4"/>
    <x v="3"/>
    <n v="4"/>
  </r>
  <r>
    <n v="234"/>
    <s v="Don Cameron"/>
    <s v="Low"/>
    <n v="0.06"/>
    <n v="3.34"/>
    <n v="7.49"/>
    <x v="0"/>
    <x v="2"/>
    <x v="0"/>
    <x v="0"/>
    <s v="Wrap Bag"/>
    <s v="Eldon Spacemaker® Box, Quick-Snap Lid, Clear"/>
    <n v="0.54"/>
    <s v="United States"/>
    <x v="2"/>
    <x v="25"/>
    <s v="Newton"/>
    <n v="50208"/>
    <x v="65"/>
    <n v="0"/>
    <s v="no repeat"/>
    <s v="April"/>
    <d v="2015-04-30T00:00:00"/>
    <n v="2"/>
    <n v="-175.86"/>
    <n v="8"/>
    <n v="27.45"/>
    <n v="90239"/>
    <n v="59.699999999999996"/>
    <x v="2"/>
    <n v="4"/>
  </r>
  <r>
    <n v="236"/>
    <s v="Shawn McIntyre"/>
    <s v="Not Specified"/>
    <n v="0"/>
    <n v="442.14"/>
    <n v="14.7"/>
    <x v="1"/>
    <x v="0"/>
    <x v="2"/>
    <x v="6"/>
    <s v="Jumbo Drum"/>
    <s v="Okidata ML390 Turbo Dot Matrix Printers"/>
    <n v="0.56000000000000005"/>
    <s v="United States"/>
    <x v="0"/>
    <x v="21"/>
    <s v="Louisville"/>
    <n v="80027"/>
    <x v="12"/>
    <n v="0"/>
    <s v="no repeat"/>
    <s v="February"/>
    <d v="2015-02-22T00:00:00"/>
    <n v="0"/>
    <n v="3294.8258999999998"/>
    <n v="10"/>
    <n v="4775.1099999999997"/>
    <n v="86621"/>
    <n v="37.919999999999995"/>
    <x v="2"/>
    <n v="1"/>
  </r>
  <r>
    <n v="240"/>
    <s v="Gilbert Scarborough"/>
    <s v="Medium"/>
    <n v="0.1"/>
    <n v="19.98"/>
    <n v="5.77"/>
    <x v="0"/>
    <x v="2"/>
    <x v="0"/>
    <x v="7"/>
    <s v="Small Box"/>
    <s v="Xerox Blank Computer Paper"/>
    <n v="0.38"/>
    <s v="United States"/>
    <x v="0"/>
    <x v="21"/>
    <s v="Fountain"/>
    <n v="80817"/>
    <x v="18"/>
    <n v="0"/>
    <s v="no repeat"/>
    <s v="April"/>
    <d v="2015-04-20T00:00:00"/>
    <n v="0"/>
    <n v="35.090000000000003"/>
    <n v="3"/>
    <n v="57.41"/>
    <n v="90479"/>
    <n v="6.9200000000000008"/>
    <x v="0"/>
    <n v="1"/>
  </r>
  <r>
    <n v="241"/>
    <s v="Amy Ellis Holder"/>
    <s v="Medium"/>
    <n v="0.06"/>
    <n v="259.70999999999998"/>
    <n v="66.67"/>
    <x v="1"/>
    <x v="2"/>
    <x v="1"/>
    <x v="11"/>
    <s v="Jumbo Box"/>
    <s v="Bevis Round Bullnose 29&quot; High Table Top"/>
    <n v="0.61"/>
    <s v="United States"/>
    <x v="0"/>
    <x v="21"/>
    <s v="Grand Junction"/>
    <n v="81503"/>
    <x v="18"/>
    <n v="1"/>
    <n v="36"/>
    <s v="April"/>
    <d v="2015-04-21T00:00:00"/>
    <n v="1"/>
    <n v="785.63"/>
    <n v="11"/>
    <n v="2809.87"/>
    <n v="90479"/>
    <n v="199.9"/>
    <x v="2"/>
    <n v="3"/>
  </r>
  <r>
    <n v="241"/>
    <s v="Amy Ellis Holder"/>
    <s v="Low"/>
    <n v="0.01"/>
    <n v="5.94"/>
    <n v="9.92"/>
    <x v="2"/>
    <x v="2"/>
    <x v="0"/>
    <x v="8"/>
    <s v="Small Box"/>
    <s v="Storex Dura Pro™ Binders"/>
    <n v="0.38"/>
    <s v="United States"/>
    <x v="0"/>
    <x v="21"/>
    <s v="Grand Junction"/>
    <n v="81503"/>
    <x v="66"/>
    <n v="1"/>
    <n v="0"/>
    <s v="May"/>
    <d v="2015-06-02T00:00:00"/>
    <n v="7"/>
    <n v="-256.51900000000001"/>
    <n v="13"/>
    <n v="79.930000000000007"/>
    <n v="90480"/>
    <n v="2.88"/>
    <x v="0"/>
    <n v="3"/>
  </r>
  <r>
    <n v="241"/>
    <s v="Amy Ellis Holder"/>
    <s v="Low"/>
    <n v="0.02"/>
    <n v="125.99"/>
    <n v="3"/>
    <x v="2"/>
    <x v="2"/>
    <x v="2"/>
    <x v="5"/>
    <s v="Small Box"/>
    <s v="270c"/>
    <n v="0.59"/>
    <s v="United States"/>
    <x v="0"/>
    <x v="21"/>
    <s v="Grand Junction"/>
    <n v="81503"/>
    <x v="66"/>
    <n v="0"/>
    <s v="no repeat"/>
    <s v="May"/>
    <d v="2015-05-26T00:00:00"/>
    <n v="0"/>
    <n v="398.358"/>
    <n v="8"/>
    <n v="873.18"/>
    <n v="90480"/>
    <n v="67.239999999999995"/>
    <x v="0"/>
    <n v="3"/>
  </r>
  <r>
    <n v="247"/>
    <s v="Marshall Brandt Briggs"/>
    <s v="Medium"/>
    <n v="0.02"/>
    <n v="146.05000000000001"/>
    <n v="80.2"/>
    <x v="1"/>
    <x v="0"/>
    <x v="1"/>
    <x v="11"/>
    <s v="Jumbo Box"/>
    <s v="BPI Conference Tables"/>
    <n v="0.71"/>
    <s v="United States"/>
    <x v="3"/>
    <x v="20"/>
    <s v="Maryville"/>
    <n v="37804"/>
    <x v="67"/>
    <n v="1"/>
    <n v="0"/>
    <s v="February"/>
    <d v="2015-02-23T00:00:00"/>
    <n v="0"/>
    <n v="-101.19199999999999"/>
    <n v="5"/>
    <n v="798.69"/>
    <n v="89139"/>
    <n v="300.95000000000005"/>
    <x v="3"/>
    <n v="3"/>
  </r>
  <r>
    <n v="247"/>
    <s v="Marshall Brandt Briggs"/>
    <s v="Medium"/>
    <n v="0.06"/>
    <n v="65.989999999999995"/>
    <n v="5.92"/>
    <x v="2"/>
    <x v="0"/>
    <x v="2"/>
    <x v="5"/>
    <s v="Small Box"/>
    <s v="252"/>
    <n v="0.55000000000000004"/>
    <s v="United States"/>
    <x v="3"/>
    <x v="20"/>
    <s v="Maryville"/>
    <n v="37804"/>
    <x v="67"/>
    <n v="1"/>
    <n v="26"/>
    <s v="February"/>
    <d v="2015-02-24T00:00:00"/>
    <n v="1"/>
    <n v="-3.3319999999999999"/>
    <n v="14"/>
    <n v="792.11"/>
    <n v="89139"/>
    <n v="2550.12"/>
    <x v="3"/>
    <n v="3"/>
  </r>
  <r>
    <n v="247"/>
    <s v="Marshall Brandt Briggs"/>
    <s v="Medium"/>
    <n v="0.09"/>
    <n v="2.88"/>
    <n v="0.99"/>
    <x v="2"/>
    <x v="0"/>
    <x v="0"/>
    <x v="9"/>
    <s v="Small Box"/>
    <s v="Avery 514"/>
    <n v="0.36"/>
    <s v="United States"/>
    <x v="3"/>
    <x v="20"/>
    <s v="Maryville"/>
    <n v="37804"/>
    <x v="68"/>
    <n v="0"/>
    <s v="no repeat"/>
    <s v="March"/>
    <d v="2015-03-23T00:00:00"/>
    <n v="2"/>
    <n v="-145.08199999999999"/>
    <n v="10"/>
    <n v="28.73"/>
    <n v="89140"/>
    <n v="15.15"/>
    <x v="2"/>
    <n v="3"/>
  </r>
  <r>
    <n v="250"/>
    <s v="Brenda Nelson Blanchard"/>
    <s v="Critical"/>
    <n v="0.02"/>
    <n v="2.58"/>
    <n v="1.3"/>
    <x v="0"/>
    <x v="0"/>
    <x v="0"/>
    <x v="0"/>
    <s v="Wrap Bag"/>
    <s v="DIXON Oriole® Pencils"/>
    <n v="0.59"/>
    <s v="United States"/>
    <x v="2"/>
    <x v="3"/>
    <s v="Richfield"/>
    <n v="55423"/>
    <x v="5"/>
    <n v="1"/>
    <n v="0"/>
    <s v="May"/>
    <d v="2015-05-29T00:00:00"/>
    <n v="1"/>
    <n v="1.1080000000000001"/>
    <n v="39"/>
    <n v="109.74"/>
    <n v="87214"/>
    <n v="13.78"/>
    <x v="1"/>
    <n v="2"/>
  </r>
  <r>
    <n v="250"/>
    <s v="Brenda Nelson Blanchard"/>
    <s v="Critical"/>
    <n v="0.02"/>
    <n v="65.989999999999995"/>
    <n v="3.9"/>
    <x v="2"/>
    <x v="0"/>
    <x v="2"/>
    <x v="5"/>
    <s v="Small Box"/>
    <s v="StarTAC Series"/>
    <n v="0.55000000000000004"/>
    <s v="United States"/>
    <x v="2"/>
    <x v="3"/>
    <s v="Richfield"/>
    <n v="55423"/>
    <x v="5"/>
    <n v="0"/>
    <s v="no repeat"/>
    <s v="May"/>
    <d v="2015-05-29T00:00:00"/>
    <n v="1"/>
    <n v="1061.3789999999999"/>
    <n v="27"/>
    <n v="1543.55"/>
    <n v="87214"/>
    <n v="33.25"/>
    <x v="1"/>
    <n v="2"/>
  </r>
  <r>
    <n v="254"/>
    <s v="Brett Hawkins"/>
    <s v="Medium"/>
    <n v="0.1"/>
    <n v="280.98"/>
    <n v="35.67"/>
    <x v="1"/>
    <x v="1"/>
    <x v="1"/>
    <x v="11"/>
    <s v="Jumbo Box"/>
    <s v="Global Adaptabilities™ Conference Tables"/>
    <n v="0.66"/>
    <s v="United States"/>
    <x v="0"/>
    <x v="21"/>
    <s v="Highlands Ranch"/>
    <n v="80126"/>
    <x v="69"/>
    <n v="0"/>
    <s v="no repeat"/>
    <s v="June"/>
    <d v="2015-06-11T00:00:00"/>
    <n v="1"/>
    <n v="-53.744999999999997"/>
    <n v="5"/>
    <n v="1332.82"/>
    <n v="86268"/>
    <n v="120.95"/>
    <x v="1"/>
    <n v="1"/>
  </r>
  <r>
    <n v="256"/>
    <s v="Irene Li"/>
    <s v="Critical"/>
    <n v="0.03"/>
    <n v="8.34"/>
    <n v="2.64"/>
    <x v="2"/>
    <x v="1"/>
    <x v="0"/>
    <x v="12"/>
    <s v="Small Pack"/>
    <s v="Acme® Elite Stainless Steel Scissors"/>
    <n v="0.59"/>
    <s v="United States"/>
    <x v="1"/>
    <x v="19"/>
    <s v="Hanover"/>
    <n v="17331"/>
    <x v="70"/>
    <n v="0"/>
    <s v="no repeat"/>
    <s v="January"/>
    <d v="2015-02-02T00:00:00"/>
    <n v="2"/>
    <n v="0.68400000000000005"/>
    <n v="4"/>
    <n v="34.64"/>
    <n v="86267"/>
    <n v="13.33"/>
    <x v="3"/>
    <n v="1"/>
  </r>
  <r>
    <n v="258"/>
    <s v="Allan Shields"/>
    <s v="Medium"/>
    <n v="0.05"/>
    <n v="17.48"/>
    <n v="1.99"/>
    <x v="2"/>
    <x v="3"/>
    <x v="2"/>
    <x v="13"/>
    <s v="Small Pack"/>
    <s v="Maxell Pro 80 Minute CD-R, 10/Pack"/>
    <n v="0.45"/>
    <s v="United States"/>
    <x v="3"/>
    <x v="26"/>
    <s v="Seminole"/>
    <n v="33772"/>
    <x v="22"/>
    <n v="0"/>
    <s v="no repeat"/>
    <s v="January"/>
    <d v="2015-01-04T00:00:00"/>
    <n v="2"/>
    <n v="-127.008"/>
    <n v="3"/>
    <n v="52.47"/>
    <n v="85858"/>
    <n v="34.910000000000004"/>
    <x v="3"/>
    <n v="1"/>
  </r>
  <r>
    <n v="259"/>
    <s v="Edward Pugh"/>
    <s v="Low"/>
    <n v="0.09"/>
    <n v="2.88"/>
    <n v="0.7"/>
    <x v="2"/>
    <x v="3"/>
    <x v="0"/>
    <x v="0"/>
    <s v="Wrap Bag"/>
    <s v="Newell 340"/>
    <n v="0.56000000000000005"/>
    <s v="United States"/>
    <x v="0"/>
    <x v="27"/>
    <s v="Santa Fe"/>
    <n v="87505"/>
    <x v="71"/>
    <n v="0"/>
    <s v="no repeat"/>
    <s v="January"/>
    <d v="2015-01-19T00:00:00"/>
    <n v="0"/>
    <n v="5.7531999999999996"/>
    <n v="10"/>
    <n v="26.38"/>
    <n v="85857"/>
    <n v="29.31"/>
    <x v="3"/>
    <n v="1"/>
  </r>
  <r>
    <n v="263"/>
    <s v="Carlos Hess"/>
    <s v="High"/>
    <n v="0.05"/>
    <n v="31.76"/>
    <n v="45.51"/>
    <x v="1"/>
    <x v="2"/>
    <x v="1"/>
    <x v="11"/>
    <s v="Jumbo Box"/>
    <s v="Hon iLevel™ Computer Training Table"/>
    <n v="0.65"/>
    <s v="United States"/>
    <x v="1"/>
    <x v="10"/>
    <s v="Cleveland Heights"/>
    <n v="44106"/>
    <x v="72"/>
    <n v="0"/>
    <s v="no repeat"/>
    <s v="January"/>
    <d v="2015-01-23T00:00:00"/>
    <n v="2"/>
    <n v="-2177.9860960000001"/>
    <n v="9"/>
    <n v="304.33999999999997"/>
    <n v="86297"/>
    <n v="699.92"/>
    <x v="1"/>
    <n v="1"/>
  </r>
  <r>
    <n v="266"/>
    <s v="Ross Frederick"/>
    <s v="Medium"/>
    <n v="0.08"/>
    <n v="6.48"/>
    <n v="7.03"/>
    <x v="2"/>
    <x v="0"/>
    <x v="0"/>
    <x v="7"/>
    <s v="Small Box"/>
    <s v="Xerox 214"/>
    <n v="0.37"/>
    <s v="United States"/>
    <x v="2"/>
    <x v="7"/>
    <s v="San Antonio"/>
    <n v="78207"/>
    <x v="7"/>
    <n v="1"/>
    <n v="0"/>
    <s v="May"/>
    <d v="2015-05-16T00:00:00"/>
    <n v="1"/>
    <n v="8.9320000000000004"/>
    <n v="10"/>
    <n v="67.86"/>
    <n v="90594"/>
    <n v="105.41"/>
    <x v="0"/>
    <n v="3"/>
  </r>
  <r>
    <n v="266"/>
    <s v="Ross Frederick"/>
    <s v="Medium"/>
    <n v="0.01"/>
    <n v="20.34"/>
    <n v="35"/>
    <x v="2"/>
    <x v="0"/>
    <x v="0"/>
    <x v="10"/>
    <s v="Large Box"/>
    <s v="Tennsco Commercial Shelving"/>
    <n v="0.84"/>
    <s v="United States"/>
    <x v="2"/>
    <x v="7"/>
    <s v="San Antonio"/>
    <n v="78207"/>
    <x v="7"/>
    <n v="1"/>
    <n v="3"/>
    <s v="May"/>
    <d v="2015-05-16T00:00:00"/>
    <n v="1"/>
    <n v="229.63800000000001"/>
    <n v="33"/>
    <n v="747.28"/>
    <n v="90594"/>
    <n v="212.51"/>
    <x v="0"/>
    <n v="3"/>
  </r>
  <r>
    <n v="266"/>
    <s v="Ross Frederick"/>
    <s v="Not Specified"/>
    <n v="0"/>
    <n v="73.98"/>
    <n v="12.14"/>
    <x v="0"/>
    <x v="0"/>
    <x v="2"/>
    <x v="13"/>
    <s v="Small Box"/>
    <s v="Keytronic 105-Key Spanish Keyboard"/>
    <n v="0.67"/>
    <s v="United States"/>
    <x v="2"/>
    <x v="7"/>
    <s v="San Antonio"/>
    <n v="78207"/>
    <x v="73"/>
    <n v="0"/>
    <s v="no repeat"/>
    <s v="May"/>
    <d v="2015-05-20T00:00:00"/>
    <n v="2"/>
    <n v="326.25"/>
    <n v="17"/>
    <n v="1300.81"/>
    <n v="90593"/>
    <n v="47.839999999999996"/>
    <x v="3"/>
    <n v="3"/>
  </r>
  <r>
    <n v="268"/>
    <s v="James Beck"/>
    <s v="Low"/>
    <n v="0.02"/>
    <n v="5.58"/>
    <n v="5.3"/>
    <x v="2"/>
    <x v="1"/>
    <x v="0"/>
    <x v="4"/>
    <s v="Small Box"/>
    <s v="Staples Brown Kraft Recycled Clasp Envelopes"/>
    <n v="0.35"/>
    <s v="United States"/>
    <x v="0"/>
    <x v="28"/>
    <s v="Flagstaff"/>
    <n v="86001"/>
    <x v="74"/>
    <n v="1"/>
    <n v="0"/>
    <s v="April"/>
    <d v="2015-04-12T00:00:00"/>
    <n v="5"/>
    <n v="-22.48"/>
    <n v="3"/>
    <n v="18.670000000000002"/>
    <n v="88941"/>
    <n v="6.64"/>
    <x v="0"/>
    <n v="2"/>
  </r>
  <r>
    <n v="268"/>
    <s v="James Beck"/>
    <s v="Low"/>
    <n v="0.03"/>
    <n v="40.89"/>
    <n v="18.98"/>
    <x v="2"/>
    <x v="1"/>
    <x v="1"/>
    <x v="2"/>
    <s v="Small Box"/>
    <s v="Eldon Executive Woodline II Cherry Finish Desk Accessories"/>
    <n v="0.56999999999999995"/>
    <s v="United States"/>
    <x v="0"/>
    <x v="28"/>
    <s v="Flagstaff"/>
    <n v="86001"/>
    <x v="74"/>
    <n v="0"/>
    <s v="no repeat"/>
    <s v="April"/>
    <d v="2015-04-14T00:00:00"/>
    <n v="7"/>
    <n v="78.98"/>
    <n v="5"/>
    <n v="210.77"/>
    <n v="88941"/>
    <n v="48.019999999999996"/>
    <x v="1"/>
    <n v="2"/>
  </r>
  <r>
    <n v="269"/>
    <s v="Calvin Boyette"/>
    <s v="Low"/>
    <n v="0.09"/>
    <n v="35.94"/>
    <n v="6.66"/>
    <x v="2"/>
    <x v="1"/>
    <x v="0"/>
    <x v="4"/>
    <s v="Small Box"/>
    <s v="Tyvek ® Top-Opening Peel &amp; Seel ® Envelopes, Gray"/>
    <n v="0.4"/>
    <s v="United States"/>
    <x v="0"/>
    <x v="28"/>
    <s v="Gilbert"/>
    <n v="85234"/>
    <x v="75"/>
    <n v="1"/>
    <n v="0"/>
    <s v="June"/>
    <d v="2015-06-10T00:00:00"/>
    <n v="5"/>
    <n v="144.2928"/>
    <n v="6"/>
    <n v="209.12"/>
    <n v="88942"/>
    <n v="40.949999999999996"/>
    <x v="1"/>
    <n v="3"/>
  </r>
  <r>
    <n v="269"/>
    <s v="Calvin Boyette"/>
    <s v="Low"/>
    <n v="0"/>
    <n v="170.98"/>
    <n v="13.99"/>
    <x v="2"/>
    <x v="1"/>
    <x v="1"/>
    <x v="2"/>
    <s v="Medium Box"/>
    <s v="Tenex Antistatic Computer Chair Mats"/>
    <n v="0.75"/>
    <s v="United States"/>
    <x v="0"/>
    <x v="28"/>
    <s v="Gilbert"/>
    <n v="85234"/>
    <x v="75"/>
    <n v="1"/>
    <n v="0"/>
    <s v="June"/>
    <d v="2015-06-12T00:00:00"/>
    <n v="7"/>
    <n v="888.14729999999997"/>
    <n v="7"/>
    <n v="1287.17"/>
    <n v="88942"/>
    <n v="5.83"/>
    <x v="1"/>
    <n v="3"/>
  </r>
  <r>
    <n v="269"/>
    <s v="Calvin Boyette"/>
    <s v="Low"/>
    <n v="0.09"/>
    <n v="4.9800000000000004"/>
    <n v="7.44"/>
    <x v="2"/>
    <x v="1"/>
    <x v="0"/>
    <x v="7"/>
    <s v="Small Box"/>
    <s v="Xerox 1922"/>
    <n v="0.36"/>
    <s v="United States"/>
    <x v="0"/>
    <x v="28"/>
    <s v="Gilbert"/>
    <n v="85234"/>
    <x v="75"/>
    <n v="0"/>
    <s v="no repeat"/>
    <s v="June"/>
    <d v="2015-06-07T00:00:00"/>
    <n v="2"/>
    <n v="-46.005000000000003"/>
    <n v="9"/>
    <n v="46.17"/>
    <n v="88942"/>
    <n v="43.949999999999996"/>
    <x v="2"/>
    <n v="3"/>
  </r>
  <r>
    <n v="271"/>
    <s v="Sam Rouse"/>
    <s v="Medium"/>
    <n v="0.1"/>
    <n v="80.97"/>
    <n v="30.06"/>
    <x v="1"/>
    <x v="2"/>
    <x v="2"/>
    <x v="6"/>
    <s v="Jumbo Box"/>
    <s v="Hewlett-Packard Deskjet 940 REFURBISHED Color Inkjet Printer"/>
    <n v="0.4"/>
    <s v="United States"/>
    <x v="3"/>
    <x v="29"/>
    <s v="Forest Park"/>
    <n v="30297"/>
    <x v="25"/>
    <n v="0"/>
    <s v="no repeat"/>
    <s v="March"/>
    <d v="2015-03-31T00:00:00"/>
    <n v="1"/>
    <n v="128.02529999999999"/>
    <n v="12"/>
    <n v="899.81"/>
    <n v="88940"/>
    <n v="3.25"/>
    <x v="3"/>
    <n v="1"/>
  </r>
  <r>
    <n v="272"/>
    <s v="Eleanor Swain"/>
    <s v="Low"/>
    <n v="0.02"/>
    <n v="5.58"/>
    <n v="5.3"/>
    <x v="2"/>
    <x v="1"/>
    <x v="0"/>
    <x v="4"/>
    <s v="Small Box"/>
    <s v="Staples Brown Kraft Recycled Clasp Envelopes"/>
    <n v="0.35"/>
    <s v="United States"/>
    <x v="3"/>
    <x v="24"/>
    <s v="Charlotte"/>
    <n v="28204"/>
    <x v="74"/>
    <n v="1"/>
    <n v="0"/>
    <s v="April"/>
    <d v="2015-04-12T00:00:00"/>
    <n v="5"/>
    <n v="-29.898399999999999"/>
    <n v="11"/>
    <n v="68.459999999999994"/>
    <n v="5509"/>
    <n v="6.64"/>
    <x v="1"/>
    <n v="4"/>
  </r>
  <r>
    <n v="272"/>
    <s v="Eleanor Swain"/>
    <s v="Low"/>
    <n v="0.03"/>
    <n v="40.89"/>
    <n v="18.98"/>
    <x v="2"/>
    <x v="1"/>
    <x v="1"/>
    <x v="2"/>
    <s v="Small Box"/>
    <s v="Eldon Executive Woodline II Cherry Finish Desk Accessories"/>
    <n v="0.56999999999999995"/>
    <s v="United States"/>
    <x v="3"/>
    <x v="24"/>
    <s v="Charlotte"/>
    <n v="28204"/>
    <x v="74"/>
    <n v="1"/>
    <n v="59"/>
    <s v="April"/>
    <d v="2015-04-14T00:00:00"/>
    <n v="7"/>
    <n v="52.916600000000003"/>
    <n v="21"/>
    <n v="885.23"/>
    <n v="5509"/>
    <n v="78.64"/>
    <x v="1"/>
    <n v="4"/>
  </r>
  <r>
    <n v="272"/>
    <s v="Eleanor Swain"/>
    <s v="Low"/>
    <n v="0.09"/>
    <n v="35.94"/>
    <n v="6.66"/>
    <x v="2"/>
    <x v="1"/>
    <x v="0"/>
    <x v="4"/>
    <s v="Small Box"/>
    <s v="Tyvek ® Top-Opening Peel &amp; Seel ® Envelopes, Gray"/>
    <n v="0.4"/>
    <s v="United States"/>
    <x v="3"/>
    <x v="24"/>
    <s v="Charlotte"/>
    <n v="28204"/>
    <x v="75"/>
    <n v="1"/>
    <n v="0"/>
    <s v="June"/>
    <d v="2015-06-10T00:00:00"/>
    <n v="5"/>
    <n v="72.1858"/>
    <n v="24"/>
    <n v="836.47"/>
    <n v="36069"/>
    <n v="1.0799999999999998"/>
    <x v="2"/>
    <n v="4"/>
  </r>
  <r>
    <n v="272"/>
    <s v="Eleanor Swain"/>
    <s v="Low"/>
    <n v="0.09"/>
    <n v="4.9800000000000004"/>
    <n v="7.44"/>
    <x v="2"/>
    <x v="1"/>
    <x v="0"/>
    <x v="7"/>
    <s v="Small Box"/>
    <s v="Xerox 1922"/>
    <n v="0.36"/>
    <s v="United States"/>
    <x v="3"/>
    <x v="24"/>
    <s v="Charlotte"/>
    <n v="28204"/>
    <x v="75"/>
    <n v="0"/>
    <s v="no repeat"/>
    <s v="June"/>
    <d v="2015-06-07T00:00:00"/>
    <n v="2"/>
    <n v="-122.3733"/>
    <n v="37"/>
    <n v="189.83"/>
    <n v="36069"/>
    <n v="2.54"/>
    <x v="2"/>
    <n v="4"/>
  </r>
  <r>
    <n v="275"/>
    <s v="Roger Blalock Cassidy"/>
    <s v="Not Specified"/>
    <n v="0.09"/>
    <n v="15.28"/>
    <n v="10.91"/>
    <x v="2"/>
    <x v="0"/>
    <x v="0"/>
    <x v="8"/>
    <s v="Small Box"/>
    <s v="Recycled Premium Regency Composition Covers"/>
    <n v="0.36"/>
    <s v="United States"/>
    <x v="1"/>
    <x v="18"/>
    <s v="Fairfield"/>
    <n v="6824"/>
    <x v="76"/>
    <n v="0"/>
    <s v="no repeat"/>
    <s v="January"/>
    <d v="2015-01-25T00:00:00"/>
    <n v="1"/>
    <n v="-51.75"/>
    <n v="4"/>
    <n v="61.52"/>
    <n v="89292"/>
    <n v="15.04"/>
    <x v="1"/>
    <n v="1"/>
  </r>
  <r>
    <n v="276"/>
    <s v="Lucille Rankin"/>
    <s v="Critical"/>
    <n v="0.04"/>
    <n v="1.98"/>
    <n v="0.7"/>
    <x v="0"/>
    <x v="0"/>
    <x v="0"/>
    <x v="3"/>
    <s v="Wrap Bag"/>
    <s v="Brites Rubber Bands, 1 1/2 oz. Box"/>
    <n v="0.83"/>
    <s v="United States"/>
    <x v="1"/>
    <x v="18"/>
    <s v="Newington"/>
    <n v="6111"/>
    <x v="8"/>
    <n v="0"/>
    <s v="no repeat"/>
    <s v="May"/>
    <d v="2015-05-22T00:00:00"/>
    <n v="1"/>
    <n v="-1"/>
    <n v="3"/>
    <n v="8.3000000000000007"/>
    <n v="89291"/>
    <n v="4.9200000000000008"/>
    <x v="3"/>
    <n v="1"/>
  </r>
  <r>
    <n v="282"/>
    <s v="Vickie Andrews"/>
    <s v="Critical"/>
    <n v="0.03"/>
    <n v="55.99"/>
    <n v="5"/>
    <x v="2"/>
    <x v="0"/>
    <x v="2"/>
    <x v="5"/>
    <s v="Small Pack"/>
    <s v="Accessory36"/>
    <n v="0.83"/>
    <s v="United States"/>
    <x v="1"/>
    <x v="2"/>
    <s v="Belleville"/>
    <n v="7109"/>
    <x v="8"/>
    <n v="0"/>
    <s v="no repeat"/>
    <s v="May"/>
    <d v="2015-05-22T00:00:00"/>
    <n v="1"/>
    <n v="-221.25399999999999"/>
    <n v="9"/>
    <n v="416.95"/>
    <n v="89291"/>
    <n v="3.54"/>
    <x v="0"/>
    <n v="1"/>
  </r>
  <r>
    <n v="283"/>
    <s v="Pauline Boyette"/>
    <s v="High"/>
    <n v="0.1"/>
    <n v="1.68"/>
    <n v="1.57"/>
    <x v="2"/>
    <x v="0"/>
    <x v="0"/>
    <x v="0"/>
    <s v="Wrap Bag"/>
    <s v="Newell 323"/>
    <n v="0.59"/>
    <s v="United States"/>
    <x v="1"/>
    <x v="2"/>
    <s v="Newark"/>
    <n v="7101"/>
    <x v="77"/>
    <n v="0"/>
    <s v="no repeat"/>
    <s v="June"/>
    <d v="2015-06-18T00:00:00"/>
    <n v="1"/>
    <n v="-11.57"/>
    <n v="11"/>
    <n v="18.71"/>
    <n v="89293"/>
    <n v="280.91000000000003"/>
    <x v="0"/>
    <n v="1"/>
  </r>
  <r>
    <n v="286"/>
    <s v="Virginia Gay"/>
    <s v="Low"/>
    <n v="0"/>
    <n v="4.13"/>
    <n v="5.34"/>
    <x v="2"/>
    <x v="2"/>
    <x v="0"/>
    <x v="8"/>
    <s v="Small Box"/>
    <s v="ACCOHIDE® Binder by Acco"/>
    <n v="0.38"/>
    <s v="United States"/>
    <x v="2"/>
    <x v="13"/>
    <s v="Shawnee"/>
    <n v="66203"/>
    <x v="77"/>
    <n v="1"/>
    <n v="0"/>
    <s v="June"/>
    <d v="2015-06-21T00:00:00"/>
    <n v="4"/>
    <n v="-61.87"/>
    <n v="9"/>
    <n v="40.950000000000003"/>
    <n v="89761"/>
    <n v="4.9800000000000004"/>
    <x v="0"/>
    <n v="2"/>
  </r>
  <r>
    <n v="286"/>
    <s v="Virginia Gay"/>
    <s v="Low"/>
    <n v="0.1"/>
    <n v="130.97999999999999"/>
    <n v="54.74"/>
    <x v="1"/>
    <x v="2"/>
    <x v="1"/>
    <x v="14"/>
    <s v="Jumbo Box"/>
    <s v="O'Sullivan Elevations Bookcase, Cherry Finish"/>
    <n v="0.69"/>
    <s v="United States"/>
    <x v="2"/>
    <x v="13"/>
    <s v="Shawnee"/>
    <n v="66203"/>
    <x v="77"/>
    <n v="0"/>
    <s v="no repeat"/>
    <s v="June"/>
    <d v="2015-06-21T00:00:00"/>
    <n v="4"/>
    <n v="-530.24"/>
    <n v="9"/>
    <n v="1155.73"/>
    <n v="89761"/>
    <n v="3.88"/>
    <x v="0"/>
    <n v="2"/>
  </r>
  <r>
    <n v="288"/>
    <s v="Patricia Cole Blair"/>
    <s v="Critical"/>
    <n v="0.09"/>
    <n v="28.48"/>
    <n v="1.99"/>
    <x v="2"/>
    <x v="2"/>
    <x v="2"/>
    <x v="13"/>
    <s v="Small Pack"/>
    <s v="Memorex 4.7GB DVD+RW, 3/Pack"/>
    <n v="0.4"/>
    <s v="United States"/>
    <x v="2"/>
    <x v="13"/>
    <s v="Wichita"/>
    <n v="67212"/>
    <x v="58"/>
    <n v="1"/>
    <n v="0"/>
    <s v="January"/>
    <d v="2015-01-19T00:00:00"/>
    <n v="3"/>
    <n v="132.68700000000001"/>
    <n v="7"/>
    <n v="192.3"/>
    <n v="89762"/>
    <n v="6.6099999999999994"/>
    <x v="3"/>
    <n v="2"/>
  </r>
  <r>
    <n v="288"/>
    <s v="Patricia Cole Blair"/>
    <s v="Critical"/>
    <n v="0.08"/>
    <n v="65.989999999999995"/>
    <n v="4.99"/>
    <x v="0"/>
    <x v="2"/>
    <x v="2"/>
    <x v="5"/>
    <s v="Small Box"/>
    <s v="MicroTAC 650"/>
    <n v="0.57999999999999996"/>
    <s v="United States"/>
    <x v="2"/>
    <x v="13"/>
    <s v="Wichita"/>
    <n v="67212"/>
    <x v="58"/>
    <n v="0"/>
    <s v="no repeat"/>
    <s v="January"/>
    <d v="2015-01-18T00:00:00"/>
    <n v="2"/>
    <n v="496.89"/>
    <n v="14"/>
    <n v="748.1"/>
    <n v="89762"/>
    <n v="124.42"/>
    <x v="3"/>
    <n v="2"/>
  </r>
  <r>
    <n v="290"/>
    <s v="Sara O'Connor"/>
    <s v="Not Specified"/>
    <n v="0.04"/>
    <n v="4.9800000000000004"/>
    <n v="4.62"/>
    <x v="2"/>
    <x v="2"/>
    <x v="2"/>
    <x v="13"/>
    <s v="Small Pack"/>
    <s v="Imation 3.5&quot;, DISKETTE 44766 HGHLD3.52HD/FM, 10/Pack"/>
    <n v="0.64"/>
    <s v="United States"/>
    <x v="0"/>
    <x v="21"/>
    <s v="Loveland"/>
    <n v="80538"/>
    <x v="78"/>
    <n v="0"/>
    <s v="no repeat"/>
    <s v="March"/>
    <d v="2015-03-26T00:00:00"/>
    <n v="1"/>
    <n v="-135.16"/>
    <n v="20"/>
    <n v="102.54"/>
    <n v="90837"/>
    <n v="13.43"/>
    <x v="0"/>
    <n v="1"/>
  </r>
  <r>
    <n v="306"/>
    <s v="Thomas McAllister"/>
    <s v="High"/>
    <n v="0.01"/>
    <n v="8.33"/>
    <n v="1.99"/>
    <x v="2"/>
    <x v="2"/>
    <x v="2"/>
    <x v="13"/>
    <s v="Small Pack"/>
    <s v="80 Minute Slim Jewel Case CD-R , 10/Pack - Staples"/>
    <n v="0.52"/>
    <s v="United States"/>
    <x v="1"/>
    <x v="30"/>
    <s v="Pikesville"/>
    <n v="21208"/>
    <x v="79"/>
    <n v="1"/>
    <n v="0"/>
    <s v="February"/>
    <d v="2015-02-15T00:00:00"/>
    <n v="1"/>
    <n v="15.895200000000001"/>
    <n v="8"/>
    <n v="70.16"/>
    <n v="87057"/>
    <n v="8.01"/>
    <x v="3"/>
    <n v="2"/>
  </r>
  <r>
    <n v="306"/>
    <s v="Thomas McAllister"/>
    <s v="High"/>
    <n v="0.04"/>
    <n v="85.99"/>
    <n v="0.99"/>
    <x v="2"/>
    <x v="2"/>
    <x v="2"/>
    <x v="5"/>
    <s v="Wrap Bag"/>
    <s v="Accessory34"/>
    <n v="0.55000000000000004"/>
    <s v="United States"/>
    <x v="1"/>
    <x v="30"/>
    <s v="Pikesville"/>
    <n v="21208"/>
    <x v="79"/>
    <n v="0"/>
    <s v="no repeat"/>
    <s v="February"/>
    <d v="2015-02-16T00:00:00"/>
    <n v="2"/>
    <n v="855.99329999999998"/>
    <n v="17"/>
    <n v="1240.57"/>
    <n v="87057"/>
    <n v="65.97999999999999"/>
    <x v="3"/>
    <n v="2"/>
  </r>
  <r>
    <n v="308"/>
    <s v="Glen Caldwell"/>
    <s v="High"/>
    <n v="0.01"/>
    <n v="8.33"/>
    <n v="1.99"/>
    <x v="2"/>
    <x v="2"/>
    <x v="2"/>
    <x v="13"/>
    <s v="Small Pack"/>
    <s v="80 Minute Slim Jewel Case CD-R , 10/Pack - Staples"/>
    <n v="0.52"/>
    <s v="United States"/>
    <x v="0"/>
    <x v="0"/>
    <s v="Seattle"/>
    <n v="98115"/>
    <x v="79"/>
    <n v="0"/>
    <s v="no repeat"/>
    <s v="February"/>
    <d v="2015-02-15T00:00:00"/>
    <n v="1"/>
    <n v="10.74"/>
    <n v="32"/>
    <n v="280.62"/>
    <n v="37760"/>
    <n v="2.1500000000000004"/>
    <x v="2"/>
    <n v="1"/>
  </r>
  <r>
    <n v="314"/>
    <s v="Ruby Gibbons"/>
    <s v="Medium"/>
    <n v="0.04"/>
    <n v="1637.53"/>
    <n v="24.49"/>
    <x v="2"/>
    <x v="0"/>
    <x v="0"/>
    <x v="12"/>
    <s v="Medium Box"/>
    <s v="High Speed Automatic Electric Letter Opener"/>
    <n v="0.81"/>
    <s v="United States"/>
    <x v="2"/>
    <x v="12"/>
    <s v="Forest Park"/>
    <n v="60130"/>
    <x v="80"/>
    <n v="0"/>
    <s v="no repeat"/>
    <s v="March"/>
    <d v="2015-03-22T00:00:00"/>
    <n v="2"/>
    <n v="-1759.58"/>
    <n v="2"/>
    <n v="3206.94"/>
    <n v="89166"/>
    <n v="19.009999999999998"/>
    <x v="2"/>
    <n v="1"/>
  </r>
  <r>
    <n v="315"/>
    <s v="Benjamin Kaufman"/>
    <s v="Medium"/>
    <n v="0.01"/>
    <n v="19.98"/>
    <n v="4"/>
    <x v="2"/>
    <x v="0"/>
    <x v="2"/>
    <x v="13"/>
    <s v="Small Box"/>
    <s v="Belkin 105-Key Black Keyboard"/>
    <n v="0.68"/>
    <s v="United States"/>
    <x v="1"/>
    <x v="15"/>
    <s v="Belchertown"/>
    <n v="1007"/>
    <x v="80"/>
    <n v="0"/>
    <s v="no repeat"/>
    <s v="March"/>
    <d v="2015-03-20T00:00:00"/>
    <n v="0"/>
    <n v="-72.23"/>
    <n v="2"/>
    <n v="43.08"/>
    <n v="89166"/>
    <n v="5.5100000000000007"/>
    <x v="1"/>
    <n v="1"/>
  </r>
  <r>
    <n v="317"/>
    <s v="Katherine Kearney"/>
    <s v="Not Specified"/>
    <n v="0.09"/>
    <n v="7.38"/>
    <n v="5.21"/>
    <x v="2"/>
    <x v="0"/>
    <x v="1"/>
    <x v="2"/>
    <s v="Small Box"/>
    <s v="Eldon® Expressions™ Wood Desk Accessories, Oak"/>
    <n v="0.56000000000000005"/>
    <s v="United States"/>
    <x v="0"/>
    <x v="1"/>
    <s v="Lemon Grove"/>
    <n v="91945"/>
    <x v="77"/>
    <n v="1"/>
    <n v="0"/>
    <s v="June"/>
    <d v="2015-06-18T00:00:00"/>
    <n v="1"/>
    <n v="-27.16"/>
    <n v="9"/>
    <n v="66.55"/>
    <n v="86041"/>
    <n v="170.89999999999998"/>
    <x v="0"/>
    <n v="3"/>
  </r>
  <r>
    <n v="317"/>
    <s v="Katherine Kearney"/>
    <s v="Not Specified"/>
    <n v="0.04"/>
    <n v="5.98"/>
    <n v="5.15"/>
    <x v="2"/>
    <x v="0"/>
    <x v="0"/>
    <x v="7"/>
    <s v="Small Box"/>
    <s v="Xerox 193"/>
    <n v="0.36"/>
    <s v="United States"/>
    <x v="0"/>
    <x v="1"/>
    <s v="Lemon Grove"/>
    <n v="91945"/>
    <x v="77"/>
    <n v="1"/>
    <n v="0"/>
    <s v="June"/>
    <d v="2015-06-18T00:00:00"/>
    <n v="1"/>
    <n v="-52.344000000000001"/>
    <n v="17"/>
    <n v="103.49"/>
    <n v="86041"/>
    <n v="20.979999999999997"/>
    <x v="1"/>
    <n v="3"/>
  </r>
  <r>
    <n v="317"/>
    <s v="Katherine Kearney"/>
    <s v="Not Specified"/>
    <n v="0.04"/>
    <n v="15.42"/>
    <n v="10.68"/>
    <x v="2"/>
    <x v="0"/>
    <x v="0"/>
    <x v="10"/>
    <s v="Small Box"/>
    <s v="Decoflex Hanging Personal Folder File, Blue"/>
    <n v="0.57999999999999996"/>
    <s v="United States"/>
    <x v="0"/>
    <x v="1"/>
    <s v="Lemon Grove"/>
    <n v="91945"/>
    <x v="77"/>
    <n v="0"/>
    <s v="no repeat"/>
    <s v="June"/>
    <d v="2015-06-18T00:00:00"/>
    <n v="1"/>
    <n v="-119.93600000000001"/>
    <n v="12"/>
    <n v="192.18"/>
    <n v="86041"/>
    <n v="35.849999999999994"/>
    <x v="1"/>
    <n v="3"/>
  </r>
  <r>
    <n v="321"/>
    <s v="Arthur Lowe Nash"/>
    <s v="Low"/>
    <n v="0.04"/>
    <n v="8.33"/>
    <n v="1.99"/>
    <x v="2"/>
    <x v="3"/>
    <x v="2"/>
    <x v="13"/>
    <s v="Small Pack"/>
    <s v="80 Minute Slim Jewel Case CD-R , 10/Pack - Staples"/>
    <n v="0.52"/>
    <s v="United States"/>
    <x v="1"/>
    <x v="30"/>
    <s v="Potomac"/>
    <n v="20854"/>
    <x v="36"/>
    <n v="0"/>
    <s v="no repeat"/>
    <s v="April"/>
    <d v="2015-04-09T00:00:00"/>
    <n v="5"/>
    <n v="9.9268000000000001"/>
    <n v="11"/>
    <n v="89.76"/>
    <n v="91057"/>
    <n v="35.9"/>
    <x v="0"/>
    <n v="1"/>
  </r>
  <r>
    <n v="326"/>
    <s v="Brenda May"/>
    <s v="Not Specified"/>
    <n v="0.06"/>
    <n v="7.99"/>
    <n v="5.03"/>
    <x v="2"/>
    <x v="3"/>
    <x v="2"/>
    <x v="5"/>
    <s v="Medium Box"/>
    <s v="Bell Sonecor JB700 Caller ID"/>
    <n v="0.6"/>
    <s v="United States"/>
    <x v="2"/>
    <x v="12"/>
    <s v="Batavia"/>
    <n v="60510"/>
    <x v="62"/>
    <n v="0"/>
    <s v="no repeat"/>
    <s v="June"/>
    <d v="2015-06-10T00:00:00"/>
    <n v="1"/>
    <n v="-29.172000000000001"/>
    <n v="4"/>
    <n v="28.46"/>
    <n v="90973"/>
    <n v="6.42"/>
    <x v="3"/>
    <n v="1"/>
  </r>
  <r>
    <n v="329"/>
    <s v="Faye Dyer"/>
    <s v="Medium"/>
    <n v="0.06"/>
    <n v="296.18"/>
    <n v="54.12"/>
    <x v="1"/>
    <x v="1"/>
    <x v="1"/>
    <x v="11"/>
    <s v="Jumbo Box"/>
    <s v="Hon 94000 Series Round Tables"/>
    <n v="0.76"/>
    <s v="United States"/>
    <x v="1"/>
    <x v="14"/>
    <s v="Sanford"/>
    <n v="4073"/>
    <x v="81"/>
    <n v="0"/>
    <s v="no repeat"/>
    <s v="April"/>
    <d v="2015-04-15T00:00:00"/>
    <n v="1"/>
    <n v="-715.77820599999995"/>
    <n v="5"/>
    <n v="1170.21"/>
    <n v="89726"/>
    <n v="226.6"/>
    <x v="0"/>
    <n v="1"/>
  </r>
  <r>
    <n v="331"/>
    <s v="Bradley Pollock"/>
    <s v="Medium"/>
    <n v="0.01"/>
    <n v="29.1"/>
    <n v="4"/>
    <x v="0"/>
    <x v="1"/>
    <x v="2"/>
    <x v="13"/>
    <s v="Small Box"/>
    <s v="Acco Keyboard-In-A-Box®"/>
    <n v="0.78"/>
    <s v="United States"/>
    <x v="1"/>
    <x v="16"/>
    <s v="Goffstown"/>
    <n v="3045"/>
    <x v="81"/>
    <n v="0"/>
    <s v="no repeat"/>
    <s v="April"/>
    <d v="2015-04-16T00:00:00"/>
    <n v="2"/>
    <n v="-22.82"/>
    <n v="8"/>
    <n v="243.32"/>
    <n v="89726"/>
    <n v="20.900000000000002"/>
    <x v="0"/>
    <n v="1"/>
  </r>
  <r>
    <n v="335"/>
    <s v="Curtis O'Connell"/>
    <s v="Critical"/>
    <n v="0.09"/>
    <n v="6.28"/>
    <n v="5.29"/>
    <x v="2"/>
    <x v="0"/>
    <x v="1"/>
    <x v="2"/>
    <s v="Small Box"/>
    <s v="Eldon® 200 Class™ Desk Accessories, Burgundy"/>
    <n v="0.43"/>
    <s v="United States"/>
    <x v="0"/>
    <x v="6"/>
    <s v="Medford"/>
    <n v="97504"/>
    <x v="82"/>
    <n v="0"/>
    <s v="no repeat"/>
    <s v="May"/>
    <d v="2015-05-04T00:00:00"/>
    <n v="0"/>
    <n v="-5.2"/>
    <n v="1"/>
    <n v="8.5299999999999994"/>
    <n v="87277"/>
    <n v="4.05"/>
    <x v="1"/>
    <n v="1"/>
  </r>
  <r>
    <n v="339"/>
    <s v="Bobby Clements"/>
    <s v="Medium"/>
    <n v="0.08"/>
    <n v="7.77"/>
    <n v="9.23"/>
    <x v="2"/>
    <x v="0"/>
    <x v="0"/>
    <x v="15"/>
    <s v="Small Box"/>
    <s v="Hoover Commercial Soft Guard Upright Vacuum And Disposable Filtration Bags"/>
    <n v="0.57999999999999996"/>
    <s v="United States"/>
    <x v="1"/>
    <x v="10"/>
    <s v="Columbus"/>
    <n v="43229"/>
    <x v="83"/>
    <n v="1"/>
    <n v="0"/>
    <s v="March"/>
    <d v="2015-03-18T00:00:00"/>
    <n v="1"/>
    <n v="-83.65"/>
    <n v="5"/>
    <n v="40.299999999999997"/>
    <n v="90583"/>
    <n v="224.97"/>
    <x v="1"/>
    <n v="2"/>
  </r>
  <r>
    <n v="339"/>
    <s v="Bobby Clements"/>
    <s v="Medium"/>
    <n v="7.0000000000000007E-2"/>
    <n v="7.59"/>
    <n v="4"/>
    <x v="2"/>
    <x v="0"/>
    <x v="1"/>
    <x v="2"/>
    <s v="Wrap Bag"/>
    <s v="Master Giant Foot® Doorstop, Safety Yellow"/>
    <n v="0.42"/>
    <s v="United States"/>
    <x v="1"/>
    <x v="10"/>
    <s v="Columbus"/>
    <n v="43229"/>
    <x v="83"/>
    <n v="0"/>
    <s v="no repeat"/>
    <s v="March"/>
    <d v="2015-03-19T00:00:00"/>
    <n v="2"/>
    <n v="24.39"/>
    <n v="15"/>
    <n v="111.88"/>
    <n v="90583"/>
    <n v="119.94999999999999"/>
    <x v="1"/>
    <n v="2"/>
  </r>
  <r>
    <n v="342"/>
    <s v="Jacqueline Noble"/>
    <s v="Critical"/>
    <n v="0.01"/>
    <n v="3.26"/>
    <n v="1.86"/>
    <x v="2"/>
    <x v="0"/>
    <x v="0"/>
    <x v="0"/>
    <s v="Wrap Bag"/>
    <s v="Avery Hi-Liter GlideStik Fluorescent Highlighter, Yellow Ink"/>
    <n v="0.41"/>
    <s v="United States"/>
    <x v="3"/>
    <x v="26"/>
    <s v="Miami"/>
    <n v="33181"/>
    <x v="82"/>
    <n v="0"/>
    <s v="no repeat"/>
    <s v="May"/>
    <d v="2015-05-06T00:00:00"/>
    <n v="2"/>
    <n v="-4.6683000000000003"/>
    <n v="20"/>
    <n v="73.97"/>
    <n v="3332"/>
    <n v="3499.93"/>
    <x v="0"/>
    <n v="1"/>
  </r>
  <r>
    <n v="343"/>
    <s v="Lynn Epstein"/>
    <s v="Critical"/>
    <n v="0.03"/>
    <n v="15.23"/>
    <n v="27.75"/>
    <x v="1"/>
    <x v="0"/>
    <x v="1"/>
    <x v="11"/>
    <s v="Jumbo Box"/>
    <s v="Anderson Hickey Conga Table Tops &amp; Accessories"/>
    <n v="0.76"/>
    <s v="United States"/>
    <x v="1"/>
    <x v="14"/>
    <s v="Bangor"/>
    <n v="4401"/>
    <x v="70"/>
    <n v="0"/>
    <s v="no repeat"/>
    <s v="January"/>
    <d v="2015-02-01T00:00:00"/>
    <n v="1"/>
    <n v="11.65095"/>
    <n v="7"/>
    <n v="111.86"/>
    <n v="88151"/>
    <n v="15.98"/>
    <x v="3"/>
    <n v="1"/>
  </r>
  <r>
    <n v="344"/>
    <s v="Rosemary English"/>
    <s v="Critical"/>
    <n v="0.01"/>
    <n v="3.26"/>
    <n v="1.86"/>
    <x v="2"/>
    <x v="0"/>
    <x v="0"/>
    <x v="0"/>
    <s v="Wrap Bag"/>
    <s v="Avery Hi-Liter GlideStik Fluorescent Highlighter, Yellow Ink"/>
    <n v="0.41"/>
    <s v="United States"/>
    <x v="1"/>
    <x v="14"/>
    <s v="Portland"/>
    <n v="4101"/>
    <x v="82"/>
    <n v="0"/>
    <s v="no repeat"/>
    <s v="May"/>
    <d v="2015-05-06T00:00:00"/>
    <n v="2"/>
    <n v="0.70199999999999996"/>
    <n v="5"/>
    <n v="18.489999999999998"/>
    <n v="88152"/>
    <n v="179.92000000000002"/>
    <x v="0"/>
    <n v="1"/>
  </r>
  <r>
    <n v="349"/>
    <s v="Kim Weiss"/>
    <s v="Medium"/>
    <n v="0.04"/>
    <n v="99.23"/>
    <n v="8.99"/>
    <x v="2"/>
    <x v="1"/>
    <x v="1"/>
    <x v="2"/>
    <s v="Small Pack"/>
    <s v="GE 48&quot; Fluorescent Tube, Cool White Energy Saver, 34 Watts, 30/Box"/>
    <n v="0.35"/>
    <s v="United States"/>
    <x v="3"/>
    <x v="26"/>
    <s v="Miami"/>
    <n v="33132"/>
    <x v="22"/>
    <n v="1"/>
    <n v="158"/>
    <s v="January"/>
    <d v="2015-01-04T00:00:00"/>
    <n v="2"/>
    <n v="1916.6757"/>
    <n v="54"/>
    <n v="5555.6"/>
    <n v="11527"/>
    <n v="205.93"/>
    <x v="3"/>
    <n v="2"/>
  </r>
  <r>
    <n v="349"/>
    <s v="Kim Weiss"/>
    <s v="Critical"/>
    <n v="0"/>
    <n v="8.34"/>
    <n v="2.64"/>
    <x v="0"/>
    <x v="1"/>
    <x v="0"/>
    <x v="12"/>
    <s v="Small Pack"/>
    <s v="Acme® Elite Stainless Steel Scissors"/>
    <n v="0.59"/>
    <s v="United States"/>
    <x v="3"/>
    <x v="26"/>
    <s v="Miami"/>
    <n v="33132"/>
    <x v="62"/>
    <n v="0"/>
    <s v="no repeat"/>
    <s v="June"/>
    <d v="2015-06-11T00:00:00"/>
    <n v="2"/>
    <n v="5.8624999999999998"/>
    <n v="23"/>
    <n v="212.89"/>
    <n v="17446"/>
    <n v="6.48"/>
    <x v="1"/>
    <n v="2"/>
  </r>
  <r>
    <n v="351"/>
    <s v="Juanita Coley Knox"/>
    <s v="Medium"/>
    <n v="0.04"/>
    <n v="99.23"/>
    <n v="8.99"/>
    <x v="2"/>
    <x v="1"/>
    <x v="1"/>
    <x v="2"/>
    <s v="Small Pack"/>
    <s v="GE 48&quot; Fluorescent Tube, Cool White Energy Saver, 34 Watts, 30/Box"/>
    <n v="0.35"/>
    <s v="United States"/>
    <x v="1"/>
    <x v="4"/>
    <s v="Watertown"/>
    <n v="13601"/>
    <x v="22"/>
    <n v="1"/>
    <n v="158"/>
    <s v="January"/>
    <d v="2015-01-04T00:00:00"/>
    <n v="2"/>
    <n v="993.83460000000002"/>
    <n v="14"/>
    <n v="1440.34"/>
    <n v="88686"/>
    <n v="17.97"/>
    <x v="3"/>
    <n v="2"/>
  </r>
  <r>
    <n v="351"/>
    <s v="Juanita Coley Knox"/>
    <s v="Critical"/>
    <n v="0"/>
    <n v="8.34"/>
    <n v="2.64"/>
    <x v="0"/>
    <x v="1"/>
    <x v="0"/>
    <x v="12"/>
    <s v="Small Pack"/>
    <s v="Acme® Elite Stainless Steel Scissors"/>
    <n v="0.59"/>
    <s v="United States"/>
    <x v="1"/>
    <x v="4"/>
    <s v="Watertown"/>
    <n v="13601"/>
    <x v="62"/>
    <n v="0"/>
    <s v="no repeat"/>
    <s v="June"/>
    <d v="2015-06-11T00:00:00"/>
    <n v="2"/>
    <n v="10.5"/>
    <n v="6"/>
    <n v="55.54"/>
    <n v="88685"/>
    <n v="120.93"/>
    <x v="1"/>
    <n v="2"/>
  </r>
  <r>
    <n v="353"/>
    <s v="Bonnie Chambers"/>
    <s v="Low"/>
    <n v="0.08"/>
    <n v="4.8899999999999997"/>
    <n v="4.93"/>
    <x v="0"/>
    <x v="1"/>
    <x v="2"/>
    <x v="13"/>
    <s v="Small Pack"/>
    <s v="Maxell 3.5&quot; DS/HD IBM-Formatted Diskettes, 10/Pack"/>
    <n v="0.66"/>
    <s v="United States"/>
    <x v="0"/>
    <x v="28"/>
    <s v="Glendale"/>
    <n v="85301"/>
    <x v="51"/>
    <n v="1"/>
    <n v="0"/>
    <s v="May"/>
    <d v="2015-05-14T00:00:00"/>
    <n v="0"/>
    <n v="-165.45"/>
    <n v="17"/>
    <n v="84.76"/>
    <n v="89647"/>
    <n v="3.91"/>
    <x v="2"/>
    <n v="2"/>
  </r>
  <r>
    <n v="353"/>
    <s v="Bonnie Chambers"/>
    <s v="Low"/>
    <n v="7.0000000000000007E-2"/>
    <n v="6.68"/>
    <n v="6.92"/>
    <x v="2"/>
    <x v="1"/>
    <x v="0"/>
    <x v="7"/>
    <s v="Small Box"/>
    <s v="Xerox 1898"/>
    <n v="0.37"/>
    <s v="United States"/>
    <x v="0"/>
    <x v="28"/>
    <s v="Glendale"/>
    <n v="85301"/>
    <x v="51"/>
    <n v="0"/>
    <s v="no repeat"/>
    <s v="May"/>
    <d v="2015-05-21T00:00:00"/>
    <n v="7"/>
    <n v="-141.12"/>
    <n v="16"/>
    <n v="104.84"/>
    <n v="89647"/>
    <n v="12.15"/>
    <x v="2"/>
    <n v="2"/>
  </r>
  <r>
    <n v="357"/>
    <s v="Barbara McNamara"/>
    <s v="Critical"/>
    <n v="7.0000000000000007E-2"/>
    <n v="124.49"/>
    <n v="51.94"/>
    <x v="1"/>
    <x v="0"/>
    <x v="1"/>
    <x v="11"/>
    <s v="Jumbo Box"/>
    <s v="Bevis 36 x 72 Conference Tables"/>
    <n v="0.63"/>
    <s v="United States"/>
    <x v="0"/>
    <x v="28"/>
    <s v="Kingman"/>
    <n v="86401"/>
    <x v="84"/>
    <n v="0"/>
    <s v="no repeat"/>
    <s v="May"/>
    <d v="2015-05-25T00:00:00"/>
    <n v="1"/>
    <n v="1074.44"/>
    <n v="14"/>
    <n v="1714.93"/>
    <n v="91131"/>
    <n v="4.6899999999999995"/>
    <x v="1"/>
    <n v="1"/>
  </r>
  <r>
    <n v="358"/>
    <s v="Chris F Brandt"/>
    <s v="Low"/>
    <n v="0.04"/>
    <n v="125.99"/>
    <n v="8.99"/>
    <x v="2"/>
    <x v="0"/>
    <x v="2"/>
    <x v="5"/>
    <s v="Small Box"/>
    <s v="M70"/>
    <n v="0.59"/>
    <s v="United States"/>
    <x v="1"/>
    <x v="19"/>
    <s v="King of Prussia"/>
    <n v="19406"/>
    <x v="85"/>
    <n v="0"/>
    <s v="no repeat"/>
    <s v="January"/>
    <d v="2015-01-16T00:00:00"/>
    <n v="7"/>
    <n v="-627.82191999999998"/>
    <n v="1"/>
    <n v="107.95"/>
    <n v="91130"/>
    <n v="3.2"/>
    <x v="3"/>
    <n v="1"/>
  </r>
  <r>
    <n v="366"/>
    <s v="Patrick Rosenthal"/>
    <s v="Medium"/>
    <n v="0.05"/>
    <n v="328.14"/>
    <n v="91.05"/>
    <x v="1"/>
    <x v="2"/>
    <x v="0"/>
    <x v="15"/>
    <s v="Jumbo Drum"/>
    <s v="Sanyo Counter Height Refrigerator with Crisper, 3.6 Cubic Foot, Stainless Steel/Black"/>
    <n v="0.56999999999999995"/>
    <s v="United States"/>
    <x v="1"/>
    <x v="31"/>
    <s v="Cranston"/>
    <n v="2910"/>
    <x v="60"/>
    <n v="0"/>
    <s v="no repeat"/>
    <s v="January"/>
    <d v="2015-01-19T00:00:00"/>
    <n v="2"/>
    <n v="411.5172"/>
    <n v="6"/>
    <n v="1967.98"/>
    <n v="87347"/>
    <n v="19.979999999999997"/>
    <x v="1"/>
    <n v="1"/>
  </r>
  <r>
    <n v="369"/>
    <s v="Troy Moon"/>
    <s v="Low"/>
    <n v="0.09"/>
    <n v="19.23"/>
    <n v="6.15"/>
    <x v="0"/>
    <x v="0"/>
    <x v="1"/>
    <x v="2"/>
    <s v="Small Pack"/>
    <s v="Executive Impressions 13&quot; Clairmont Wall Clock"/>
    <n v="0.44"/>
    <s v="United States"/>
    <x v="0"/>
    <x v="1"/>
    <s v="Oakland"/>
    <n v="94601"/>
    <x v="86"/>
    <n v="0"/>
    <s v="no repeat"/>
    <s v="April"/>
    <d v="2015-04-13T00:00:00"/>
    <n v="2"/>
    <n v="211.232"/>
    <n v="21"/>
    <n v="394.1"/>
    <n v="90292"/>
    <n v="65.91"/>
    <x v="1"/>
    <n v="1"/>
  </r>
  <r>
    <n v="370"/>
    <s v="Sam Oh"/>
    <s v="Not Specified"/>
    <n v="0.02"/>
    <n v="20.99"/>
    <n v="4.8099999999999996"/>
    <x v="2"/>
    <x v="0"/>
    <x v="2"/>
    <x v="5"/>
    <s v="Medium Box"/>
    <s v="1726 Digital Answering Machine"/>
    <n v="0.57999999999999996"/>
    <s v="United States"/>
    <x v="1"/>
    <x v="14"/>
    <s v="Lewiston"/>
    <n v="4240"/>
    <x v="87"/>
    <n v="0"/>
    <s v="no repeat"/>
    <s v="May"/>
    <d v="2015-05-29T00:00:00"/>
    <n v="2"/>
    <n v="49.787999999999997"/>
    <n v="15"/>
    <n v="266.39"/>
    <n v="90291"/>
    <n v="20.939999999999998"/>
    <x v="1"/>
    <n v="1"/>
  </r>
  <r>
    <n v="371"/>
    <s v="Roberta Mullins Peters"/>
    <s v="Not Specified"/>
    <n v="0.05"/>
    <n v="5.4"/>
    <n v="7.78"/>
    <x v="0"/>
    <x v="0"/>
    <x v="0"/>
    <x v="8"/>
    <s v="Small Box"/>
    <s v="3M Organizer Strips"/>
    <n v="0.37"/>
    <s v="United States"/>
    <x v="1"/>
    <x v="15"/>
    <s v="Everett"/>
    <n v="2149"/>
    <x v="87"/>
    <n v="0"/>
    <s v="no repeat"/>
    <s v="May"/>
    <d v="2015-05-29T00:00:00"/>
    <n v="2"/>
    <n v="-132.62950000000001"/>
    <n v="9"/>
    <n v="51.82"/>
    <n v="90291"/>
    <n v="12.22"/>
    <x v="1"/>
    <n v="1"/>
  </r>
  <r>
    <n v="373"/>
    <s v="Jeanne Werner"/>
    <s v="Not Specified"/>
    <n v="0.02"/>
    <n v="200.98"/>
    <n v="55.96"/>
    <x v="1"/>
    <x v="2"/>
    <x v="1"/>
    <x v="14"/>
    <s v="Jumbo Box"/>
    <s v="O'Sullivan Living Dimensions 3-Shelf Bookcases"/>
    <n v="0.75"/>
    <s v="United States"/>
    <x v="2"/>
    <x v="22"/>
    <s v="Detroit"/>
    <n v="48234"/>
    <x v="88"/>
    <n v="1"/>
    <n v="0"/>
    <s v="March"/>
    <d v="2015-03-16T00:00:00"/>
    <n v="2"/>
    <n v="-163.63"/>
    <n v="45"/>
    <n v="9539.6"/>
    <n v="24193"/>
    <n v="7.9899999999999993"/>
    <x v="3"/>
    <n v="3"/>
  </r>
  <r>
    <n v="373"/>
    <s v="Jeanne Werner"/>
    <s v="Not Specified"/>
    <n v="0.02"/>
    <n v="4.28"/>
    <n v="5.17"/>
    <x v="2"/>
    <x v="2"/>
    <x v="0"/>
    <x v="7"/>
    <s v="Small Box"/>
    <s v="Xerox 1971"/>
    <n v="0.4"/>
    <s v="United States"/>
    <x v="2"/>
    <x v="22"/>
    <s v="Detroit"/>
    <n v="48234"/>
    <x v="88"/>
    <n v="1"/>
    <n v="0"/>
    <s v="March"/>
    <d v="2015-03-15T00:00:00"/>
    <n v="1"/>
    <n v="-63.87"/>
    <n v="24"/>
    <n v="109.86"/>
    <n v="24193"/>
    <n v="2036.44"/>
    <x v="3"/>
    <n v="3"/>
  </r>
  <r>
    <n v="373"/>
    <s v="Jeanne Werner"/>
    <s v="Not Specified"/>
    <n v="0.04"/>
    <n v="85.99"/>
    <n v="0.99"/>
    <x v="2"/>
    <x v="2"/>
    <x v="2"/>
    <x v="5"/>
    <s v="Wrap Bag"/>
    <s v="Accessory4"/>
    <n v="0.85"/>
    <s v="United States"/>
    <x v="2"/>
    <x v="22"/>
    <s v="Detroit"/>
    <n v="48234"/>
    <x v="88"/>
    <n v="0"/>
    <s v="no repeat"/>
    <s v="March"/>
    <d v="2015-03-16T00:00:00"/>
    <n v="2"/>
    <n v="-175.17500000000001"/>
    <n v="19"/>
    <n v="1426.51"/>
    <n v="24193"/>
    <n v="125.89999999999999"/>
    <x v="1"/>
    <n v="3"/>
  </r>
  <r>
    <n v="375"/>
    <s v="Sandra Sharma"/>
    <s v="Not Specified"/>
    <n v="0.02"/>
    <n v="200.98"/>
    <n v="55.96"/>
    <x v="1"/>
    <x v="2"/>
    <x v="1"/>
    <x v="14"/>
    <s v="Jumbo Box"/>
    <s v="O'Sullivan Living Dimensions 3-Shelf Bookcases"/>
    <n v="0.75"/>
    <s v="United States"/>
    <x v="3"/>
    <x v="20"/>
    <s v="Morristown"/>
    <n v="37814"/>
    <x v="88"/>
    <n v="1"/>
    <n v="0"/>
    <s v="March"/>
    <d v="2015-03-16T00:00:00"/>
    <n v="2"/>
    <n v="-224.9478"/>
    <n v="11"/>
    <n v="2331.9"/>
    <n v="90917"/>
    <n v="9.7299999999999986"/>
    <x v="1"/>
    <n v="2"/>
  </r>
  <r>
    <n v="375"/>
    <s v="Sandra Sharma"/>
    <s v="Not Specified"/>
    <n v="0.02"/>
    <n v="4.28"/>
    <n v="5.17"/>
    <x v="2"/>
    <x v="2"/>
    <x v="0"/>
    <x v="7"/>
    <s v="Small Box"/>
    <s v="Xerox 1971"/>
    <n v="0.4"/>
    <s v="United States"/>
    <x v="3"/>
    <x v="20"/>
    <s v="Morristown"/>
    <n v="37814"/>
    <x v="88"/>
    <n v="0"/>
    <s v="no repeat"/>
    <s v="March"/>
    <d v="2015-03-15T00:00:00"/>
    <n v="1"/>
    <n v="196.8"/>
    <n v="6"/>
    <n v="27.47"/>
    <n v="90917"/>
    <n v="10.91"/>
    <x v="1"/>
    <n v="2"/>
  </r>
  <r>
    <n v="377"/>
    <s v="Sylvia Bush"/>
    <s v="Medium"/>
    <n v="0.03"/>
    <n v="25.98"/>
    <n v="5.37"/>
    <x v="2"/>
    <x v="3"/>
    <x v="0"/>
    <x v="15"/>
    <s v="Medium Box"/>
    <s v="3M Office Air Cleaner"/>
    <n v="0.5"/>
    <s v="United States"/>
    <x v="2"/>
    <x v="12"/>
    <s v="Batavia"/>
    <n v="60510"/>
    <x v="89"/>
    <n v="0"/>
    <s v="no repeat"/>
    <s v="April"/>
    <d v="2015-04-17T00:00:00"/>
    <n v="0"/>
    <n v="250.0376"/>
    <n v="17"/>
    <n v="460.87"/>
    <n v="89579"/>
    <n v="55.45"/>
    <x v="1"/>
    <n v="1"/>
  </r>
  <r>
    <n v="381"/>
    <s v="Danielle Watts"/>
    <s v="Not Specified"/>
    <n v="7.0000000000000007E-2"/>
    <n v="415.88"/>
    <n v="11.37"/>
    <x v="2"/>
    <x v="0"/>
    <x v="0"/>
    <x v="10"/>
    <s v="Small Box"/>
    <s v="Deluxe Rollaway Locking File with Drawer"/>
    <n v="0.56999999999999995"/>
    <s v="United States"/>
    <x v="2"/>
    <x v="12"/>
    <s v="Bloomington"/>
    <n v="61701"/>
    <x v="90"/>
    <n v="0"/>
    <s v="no repeat"/>
    <s v="May"/>
    <d v="2015-05-01T00:00:00"/>
    <n v="0"/>
    <n v="-539.59"/>
    <n v="1"/>
    <n v="394.51"/>
    <n v="88929"/>
    <n v="2.0700000000000003"/>
    <x v="0"/>
    <n v="1"/>
  </r>
  <r>
    <n v="383"/>
    <s v="Renee Alston"/>
    <s v="Critical"/>
    <n v="0.06"/>
    <n v="5.34"/>
    <n v="5.63"/>
    <x v="2"/>
    <x v="0"/>
    <x v="0"/>
    <x v="8"/>
    <s v="Small Box"/>
    <s v="Pressboard Data Binder, Crimson, 12&quot; X 8 1/2&quot;"/>
    <n v="0.39"/>
    <s v="United States"/>
    <x v="1"/>
    <x v="19"/>
    <s v="Drexel Hill"/>
    <n v="19026"/>
    <x v="91"/>
    <n v="1"/>
    <n v="0"/>
    <s v="March"/>
    <d v="2015-03-19T00:00:00"/>
    <n v="0"/>
    <n v="-82.822999999999993"/>
    <n v="7"/>
    <n v="38.65"/>
    <n v="88928"/>
    <n v="122.89"/>
    <x v="1"/>
    <n v="2"/>
  </r>
  <r>
    <n v="383"/>
    <s v="Renee Alston"/>
    <s v="Critical"/>
    <n v="7.0000000000000007E-2"/>
    <n v="65.989999999999995"/>
    <n v="5.26"/>
    <x v="0"/>
    <x v="0"/>
    <x v="2"/>
    <x v="5"/>
    <s v="Small Box"/>
    <s v="8860"/>
    <n v="0.56000000000000005"/>
    <s v="United States"/>
    <x v="1"/>
    <x v="19"/>
    <s v="Drexel Hill"/>
    <n v="19026"/>
    <x v="91"/>
    <n v="0"/>
    <s v="no repeat"/>
    <s v="March"/>
    <d v="2015-03-21T00:00:00"/>
    <n v="2"/>
    <n v="107.08199999999999"/>
    <n v="5"/>
    <n v="279.83"/>
    <n v="88928"/>
    <n v="11.3"/>
    <x v="0"/>
    <n v="2"/>
  </r>
  <r>
    <n v="387"/>
    <s v="Angela Howe"/>
    <s v="High"/>
    <n v="0.1"/>
    <n v="8.8800000000000008"/>
    <n v="6.28"/>
    <x v="0"/>
    <x v="0"/>
    <x v="0"/>
    <x v="8"/>
    <s v="Small Box"/>
    <s v="GBC Instant Index™ System for Binding Systems"/>
    <n v="0.35"/>
    <s v="United States"/>
    <x v="2"/>
    <x v="32"/>
    <s v="Grand Island"/>
    <n v="68801"/>
    <x v="20"/>
    <n v="0"/>
    <s v="no repeat"/>
    <s v="June"/>
    <d v="2015-06-14T00:00:00"/>
    <n v="2"/>
    <n v="-27.283750000000001"/>
    <n v="15"/>
    <n v="126.9"/>
    <n v="90339"/>
    <n v="35.92"/>
    <x v="0"/>
    <n v="1"/>
  </r>
  <r>
    <n v="388"/>
    <s v="Roger Schwartz"/>
    <s v="Critical"/>
    <n v="0.03"/>
    <n v="5.28"/>
    <n v="5.66"/>
    <x v="2"/>
    <x v="0"/>
    <x v="0"/>
    <x v="7"/>
    <s v="Small Box"/>
    <s v="Xerox 4200 Series MultiUse Premium Copy Paper (20Lb. and 84 Bright)"/>
    <n v="0.4"/>
    <s v="United States"/>
    <x v="2"/>
    <x v="32"/>
    <s v="Kearney"/>
    <n v="68847"/>
    <x v="35"/>
    <n v="1"/>
    <n v="0"/>
    <s v="January"/>
    <d v="2015-01-05T00:00:00"/>
    <n v="2"/>
    <n v="-51.559199999999997"/>
    <n v="4"/>
    <n v="22.82"/>
    <n v="90337"/>
    <n v="4.21"/>
    <x v="3"/>
    <n v="2"/>
  </r>
  <r>
    <n v="388"/>
    <s v="Roger Schwartz"/>
    <s v="Critical"/>
    <n v="0.01"/>
    <n v="110.99"/>
    <n v="2.5"/>
    <x v="2"/>
    <x v="0"/>
    <x v="2"/>
    <x v="5"/>
    <s v="Small Box"/>
    <s v="T18"/>
    <n v="0.56999999999999995"/>
    <s v="United States"/>
    <x v="2"/>
    <x v="32"/>
    <s v="Kearney"/>
    <n v="68847"/>
    <x v="35"/>
    <n v="0"/>
    <s v="no repeat"/>
    <s v="January"/>
    <d v="2015-01-06T00:00:00"/>
    <n v="3"/>
    <n v="-263.56572"/>
    <n v="2"/>
    <n v="188.66"/>
    <n v="90337"/>
    <n v="2.9"/>
    <x v="3"/>
    <n v="2"/>
  </r>
  <r>
    <n v="389"/>
    <s v="Joel Buckley"/>
    <s v="Low"/>
    <n v="0.03"/>
    <n v="160.97999999999999"/>
    <n v="30"/>
    <x v="1"/>
    <x v="0"/>
    <x v="1"/>
    <x v="1"/>
    <s v="Jumbo Drum"/>
    <s v="Office Star - Mid Back Dual function Ergonomic High Back Chair with 2-Way Adjustable Arms"/>
    <n v="0.62"/>
    <s v="United States"/>
    <x v="2"/>
    <x v="32"/>
    <s v="Lincoln"/>
    <n v="68502"/>
    <x v="92"/>
    <n v="0"/>
    <s v="no repeat"/>
    <s v="February"/>
    <d v="2015-02-10T00:00:00"/>
    <n v="4"/>
    <n v="1273.2086999999999"/>
    <n v="11"/>
    <n v="1845.23"/>
    <n v="90338"/>
    <n v="31.68"/>
    <x v="1"/>
    <n v="1"/>
  </r>
  <r>
    <n v="392"/>
    <s v="Erica R Fuller"/>
    <s v="Medium"/>
    <n v="0.02"/>
    <n v="34.979999999999997"/>
    <n v="7.53"/>
    <x v="2"/>
    <x v="0"/>
    <x v="2"/>
    <x v="13"/>
    <s v="Small Box"/>
    <s v="Fellowes EZ Multi-Media Keyboard"/>
    <n v="0.76"/>
    <s v="United States"/>
    <x v="2"/>
    <x v="33"/>
    <s v="Clayton"/>
    <n v="63105"/>
    <x v="93"/>
    <n v="1"/>
    <n v="0"/>
    <s v="March"/>
    <d v="2015-03-07T00:00:00"/>
    <n v="2"/>
    <n v="-159.68"/>
    <n v="1"/>
    <n v="37.159999999999997"/>
    <n v="86383"/>
    <n v="3.66"/>
    <x v="0"/>
    <n v="2"/>
  </r>
  <r>
    <n v="392"/>
    <s v="Erica R Fuller"/>
    <s v="Medium"/>
    <n v="0.01"/>
    <n v="19.989999999999998"/>
    <n v="11.17"/>
    <x v="2"/>
    <x v="0"/>
    <x v="1"/>
    <x v="2"/>
    <s v="Large Box"/>
    <s v="Telescoping Adjustable Floor Lamp"/>
    <n v="0.6"/>
    <s v="United States"/>
    <x v="2"/>
    <x v="33"/>
    <s v="Clayton"/>
    <n v="63105"/>
    <x v="93"/>
    <n v="0"/>
    <s v="no repeat"/>
    <s v="March"/>
    <d v="2015-03-08T00:00:00"/>
    <n v="3"/>
    <n v="27.91"/>
    <n v="2"/>
    <n v="43.65"/>
    <n v="86383"/>
    <n v="73.960000000000008"/>
    <x v="3"/>
    <n v="2"/>
  </r>
  <r>
    <n v="393"/>
    <s v="Shawn Combs"/>
    <s v="Low"/>
    <n v="7.0000000000000007E-2"/>
    <n v="9.7100000000000009"/>
    <n v="9.4499999999999993"/>
    <x v="2"/>
    <x v="0"/>
    <x v="0"/>
    <x v="10"/>
    <s v="Small Box"/>
    <s v="Filing/Storage Totes and Swivel Casters"/>
    <n v="0.6"/>
    <s v="United States"/>
    <x v="1"/>
    <x v="4"/>
    <s v="Auburn"/>
    <n v="13021"/>
    <x v="2"/>
    <n v="0"/>
    <s v="no repeat"/>
    <s v="February"/>
    <d v="2015-02-22T00:00:00"/>
    <n v="7"/>
    <n v="-81.77"/>
    <n v="3"/>
    <n v="31.44"/>
    <n v="86382"/>
    <n v="6.62"/>
    <x v="1"/>
    <n v="1"/>
  </r>
  <r>
    <n v="395"/>
    <s v="Monica McCormick"/>
    <s v="Critical"/>
    <n v="0.04"/>
    <n v="15.98"/>
    <n v="4"/>
    <x v="2"/>
    <x v="0"/>
    <x v="2"/>
    <x v="13"/>
    <s v="Small Box"/>
    <s v="Logitech Access Keyboard"/>
    <n v="0.37"/>
    <s v="United States"/>
    <x v="3"/>
    <x v="24"/>
    <s v="Albemarle"/>
    <n v="28001"/>
    <x v="49"/>
    <n v="1"/>
    <n v="0"/>
    <s v="June"/>
    <d v="2015-06-19T00:00:00"/>
    <n v="1"/>
    <n v="-19.207999999999998"/>
    <n v="4"/>
    <n v="64.59"/>
    <n v="86384"/>
    <n v="4.8800000000000008"/>
    <x v="0"/>
    <n v="2"/>
  </r>
  <r>
    <n v="395"/>
    <s v="Monica McCormick"/>
    <s v="Critical"/>
    <n v="0.06"/>
    <n v="22.84"/>
    <n v="5.47"/>
    <x v="2"/>
    <x v="0"/>
    <x v="0"/>
    <x v="7"/>
    <s v="Small Box"/>
    <s v="Xerox 1929"/>
    <n v="0.39"/>
    <s v="United States"/>
    <x v="3"/>
    <x v="24"/>
    <s v="Albemarle"/>
    <n v="28001"/>
    <x v="49"/>
    <n v="0"/>
    <s v="no repeat"/>
    <s v="June"/>
    <d v="2015-06-20T00:00:00"/>
    <n v="2"/>
    <n v="7.44"/>
    <n v="20"/>
    <n v="461.94"/>
    <n v="86384"/>
    <n v="22.84"/>
    <x v="0"/>
    <n v="2"/>
  </r>
  <r>
    <n v="397"/>
    <s v="Denise Carver"/>
    <s v="Critical"/>
    <n v="0.1"/>
    <n v="154.13"/>
    <n v="69"/>
    <x v="2"/>
    <x v="0"/>
    <x v="1"/>
    <x v="11"/>
    <s v="Large Box"/>
    <s v="Laminate Occasional Tables"/>
    <n v="0.68"/>
    <s v="United States"/>
    <x v="1"/>
    <x v="10"/>
    <s v="Cuyahoga Falls"/>
    <n v="44221"/>
    <x v="23"/>
    <n v="0"/>
    <s v="no repeat"/>
    <s v="February"/>
    <d v="2015-02-03T00:00:00"/>
    <n v="1"/>
    <n v="-372.48597100000001"/>
    <n v="8"/>
    <n v="1216.32"/>
    <n v="89319"/>
    <n v="95.949999999999989"/>
    <x v="3"/>
    <n v="1"/>
  </r>
  <r>
    <n v="398"/>
    <s v="Bruce Stark"/>
    <s v="Medium"/>
    <n v="0.05"/>
    <n v="63.94"/>
    <n v="14.48"/>
    <x v="2"/>
    <x v="0"/>
    <x v="1"/>
    <x v="2"/>
    <s v="Small Box"/>
    <s v="Howard Miller 16&quot; Diameter Gallery Wall Clock"/>
    <n v="0.46"/>
    <s v="United States"/>
    <x v="1"/>
    <x v="10"/>
    <s v="Dayton"/>
    <n v="45406"/>
    <x v="94"/>
    <n v="0"/>
    <s v="no repeat"/>
    <s v="May"/>
    <d v="2015-05-25T00:00:00"/>
    <n v="2"/>
    <n v="1372.6307999999999"/>
    <n v="31"/>
    <n v="1989.32"/>
    <n v="89320"/>
    <n v="2.0700000000000003"/>
    <x v="3"/>
    <n v="1"/>
  </r>
  <r>
    <n v="406"/>
    <s v="June Frank Hammond"/>
    <s v="High"/>
    <n v="0.03"/>
    <n v="4.9800000000000004"/>
    <n v="0.8"/>
    <x v="2"/>
    <x v="2"/>
    <x v="0"/>
    <x v="7"/>
    <s v="Wrap Bag"/>
    <s v="Rediform S.O.S. Phone Message Books"/>
    <n v="0.36"/>
    <s v="United States"/>
    <x v="1"/>
    <x v="2"/>
    <s v="South Vineland"/>
    <n v="8360"/>
    <x v="8"/>
    <n v="0"/>
    <s v="no repeat"/>
    <s v="May"/>
    <d v="2015-05-22T00:00:00"/>
    <n v="1"/>
    <n v="50.2044"/>
    <n v="15"/>
    <n v="72.760000000000005"/>
    <n v="87804"/>
    <n v="60.9"/>
    <x v="2"/>
    <n v="1"/>
  </r>
  <r>
    <n v="408"/>
    <s v="Calvin Parsons Walter"/>
    <s v="Low"/>
    <n v="7.0000000000000007E-2"/>
    <n v="29.17"/>
    <n v="6.27"/>
    <x v="2"/>
    <x v="0"/>
    <x v="0"/>
    <x v="8"/>
    <s v="Small Box"/>
    <s v="Binding Machine Supplies"/>
    <n v="0.37"/>
    <s v="United States"/>
    <x v="2"/>
    <x v="7"/>
    <s v="San Juan"/>
    <n v="78589"/>
    <x v="10"/>
    <n v="0"/>
    <s v="no repeat"/>
    <s v="May"/>
    <d v="2015-05-06T00:00:00"/>
    <n v="4"/>
    <n v="236.2371"/>
    <n v="14"/>
    <n v="400.47"/>
    <n v="89639"/>
    <n v="3.8000000000000003"/>
    <x v="1"/>
    <n v="1"/>
  </r>
  <r>
    <n v="411"/>
    <s v="Carolyn Proctor"/>
    <s v="High"/>
    <n v="0.05"/>
    <n v="178.47"/>
    <n v="19.989999999999998"/>
    <x v="0"/>
    <x v="3"/>
    <x v="0"/>
    <x v="10"/>
    <s v="Small Box"/>
    <s v="Hot File® 7-Pocket, Floor Stand"/>
    <n v="0.55000000000000004"/>
    <s v="United States"/>
    <x v="0"/>
    <x v="1"/>
    <s v="Oakland"/>
    <n v="94601"/>
    <x v="82"/>
    <n v="0"/>
    <s v="no repeat"/>
    <s v="May"/>
    <d v="2015-05-07T00:00:00"/>
    <n v="3"/>
    <n v="943"/>
    <n v="9"/>
    <n v="1531.31"/>
    <n v="87905"/>
    <n v="6.45"/>
    <x v="2"/>
    <n v="1"/>
  </r>
  <r>
    <n v="421"/>
    <s v="Scott Feldman"/>
    <s v="Critical"/>
    <n v="0.09"/>
    <n v="999.99"/>
    <n v="13.99"/>
    <x v="2"/>
    <x v="2"/>
    <x v="2"/>
    <x v="6"/>
    <s v="Medium Box"/>
    <s v="Polycom Soundstation EX Audio-Conferencing Telephone, Black"/>
    <n v="0.36"/>
    <s v="United States"/>
    <x v="1"/>
    <x v="2"/>
    <s v="Elizabeth"/>
    <n v="7201"/>
    <x v="92"/>
    <n v="0"/>
    <s v="no repeat"/>
    <s v="February"/>
    <d v="2015-02-08T00:00:00"/>
    <n v="2"/>
    <n v="-2531.4825000000001"/>
    <n v="1"/>
    <n v="919.09"/>
    <n v="87700"/>
    <n v="27.66"/>
    <x v="0"/>
    <n v="1"/>
  </r>
  <r>
    <n v="428"/>
    <s v="Ernest Barber"/>
    <s v="High"/>
    <n v="0.02"/>
    <n v="15.28"/>
    <n v="1.99"/>
    <x v="2"/>
    <x v="0"/>
    <x v="2"/>
    <x v="13"/>
    <s v="Small Pack"/>
    <s v="Memorex 4.7GB DVD+R, 3/Pack"/>
    <n v="0.42"/>
    <s v="United States"/>
    <x v="0"/>
    <x v="34"/>
    <s v="Carson City"/>
    <n v="89701"/>
    <x v="43"/>
    <n v="1"/>
    <n v="0"/>
    <s v="January"/>
    <d v="2015-01-16T00:00:00"/>
    <n v="1"/>
    <n v="163.1574"/>
    <n v="15"/>
    <n v="236.46"/>
    <n v="88479"/>
    <n v="6.19"/>
    <x v="3"/>
    <n v="3"/>
  </r>
  <r>
    <n v="428"/>
    <s v="Ernest Barber"/>
    <s v="High"/>
    <n v="0"/>
    <n v="85.99"/>
    <n v="3.3"/>
    <x v="2"/>
    <x v="0"/>
    <x v="2"/>
    <x v="5"/>
    <s v="Small Pack"/>
    <s v="Accessory20"/>
    <n v="0.37"/>
    <s v="United States"/>
    <x v="0"/>
    <x v="34"/>
    <s v="Carson City"/>
    <n v="89701"/>
    <x v="43"/>
    <n v="1"/>
    <n v="47"/>
    <s v="January"/>
    <d v="2015-01-16T00:00:00"/>
    <n v="1"/>
    <n v="-302.22500000000002"/>
    <n v="1"/>
    <n v="73.819999999999993"/>
    <n v="88479"/>
    <n v="7.6899999999999995"/>
    <x v="2"/>
    <n v="3"/>
  </r>
  <r>
    <n v="428"/>
    <s v="Ernest Barber"/>
    <s v="Not Specified"/>
    <n v="0.05"/>
    <n v="10.98"/>
    <n v="4.8"/>
    <x v="2"/>
    <x v="0"/>
    <x v="0"/>
    <x v="4"/>
    <s v="Small Box"/>
    <s v="Manila Recycled Extra-Heavyweight Clasp Envelopes, 6&quot; x 9&quot;"/>
    <n v="0.36"/>
    <s v="United States"/>
    <x v="0"/>
    <x v="34"/>
    <s v="Carson City"/>
    <n v="89701"/>
    <x v="95"/>
    <n v="0"/>
    <s v="no repeat"/>
    <s v="March"/>
    <d v="2015-03-05T00:00:00"/>
    <n v="2"/>
    <n v="90.62"/>
    <n v="22"/>
    <n v="243.11"/>
    <n v="88480"/>
    <n v="200.91"/>
    <x v="0"/>
    <n v="3"/>
  </r>
  <r>
    <n v="437"/>
    <s v="Alice Berger McIntyre"/>
    <s v="Low"/>
    <n v="0.05"/>
    <n v="125.99"/>
    <n v="8.08"/>
    <x v="2"/>
    <x v="2"/>
    <x v="2"/>
    <x v="5"/>
    <s v="Small Box"/>
    <s v="StarTAC ST7762"/>
    <n v="0.56999999999999995"/>
    <s v="United States"/>
    <x v="1"/>
    <x v="15"/>
    <s v="Lunenburg"/>
    <n v="1462"/>
    <x v="33"/>
    <n v="0"/>
    <s v="no repeat"/>
    <s v="June"/>
    <d v="2015-06-27T00:00:00"/>
    <n v="5"/>
    <n v="427.11840000000001"/>
    <n v="9"/>
    <n v="952.26"/>
    <n v="90695"/>
    <n v="89.77"/>
    <x v="0"/>
    <n v="1"/>
  </r>
  <r>
    <n v="444"/>
    <s v="Thelma Abrams"/>
    <s v="Critical"/>
    <n v="0"/>
    <n v="7.59"/>
    <n v="4"/>
    <x v="2"/>
    <x v="2"/>
    <x v="1"/>
    <x v="2"/>
    <s v="Wrap Bag"/>
    <s v="Master Giant Foot® Doorstop, Safety Yellow"/>
    <n v="0.42"/>
    <s v="United States"/>
    <x v="2"/>
    <x v="12"/>
    <s v="Urbana"/>
    <n v="61801"/>
    <x v="40"/>
    <n v="0"/>
    <s v="no repeat"/>
    <s v="May"/>
    <d v="2015-05-28T00:00:00"/>
    <n v="3"/>
    <n v="86.438000000000002"/>
    <n v="43"/>
    <n v="355.92"/>
    <n v="88085"/>
    <n v="21.91"/>
    <x v="1"/>
    <n v="1"/>
  </r>
  <r>
    <n v="445"/>
    <s v="Judy Barrett"/>
    <s v="Not Specified"/>
    <n v="0.03"/>
    <n v="48.04"/>
    <n v="19.989999999999998"/>
    <x v="2"/>
    <x v="2"/>
    <x v="0"/>
    <x v="7"/>
    <s v="Small Box"/>
    <s v="14-7/8 x 11 Blue Bar Computer Printout Paper"/>
    <n v="0.37"/>
    <s v="United States"/>
    <x v="2"/>
    <x v="32"/>
    <s v="Norfolk"/>
    <n v="68701"/>
    <x v="86"/>
    <n v="1"/>
    <n v="73"/>
    <s v="April"/>
    <d v="2015-04-13T00:00:00"/>
    <n v="2"/>
    <n v="-4.46"/>
    <n v="2"/>
    <n v="101.71"/>
    <n v="88083"/>
    <n v="10.51"/>
    <x v="1"/>
    <n v="3"/>
  </r>
  <r>
    <n v="445"/>
    <s v="Judy Barrett"/>
    <s v="High"/>
    <n v="0.09"/>
    <n v="200.98"/>
    <n v="55.96"/>
    <x v="1"/>
    <x v="2"/>
    <x v="1"/>
    <x v="14"/>
    <s v="Jumbo Box"/>
    <s v="O'Sullivan Living Dimensions 3-Shelf Bookcases"/>
    <n v="0.75"/>
    <s v="United States"/>
    <x v="2"/>
    <x v="32"/>
    <s v="Norfolk"/>
    <n v="68701"/>
    <x v="96"/>
    <n v="1"/>
    <n v="0"/>
    <s v="June"/>
    <d v="2015-06-24T00:00:00"/>
    <n v="1"/>
    <n v="-512.87199999999996"/>
    <n v="9"/>
    <n v="1766.68"/>
    <n v="88084"/>
    <n v="16.669999999999998"/>
    <x v="2"/>
    <n v="3"/>
  </r>
  <r>
    <n v="445"/>
    <s v="Judy Barrett"/>
    <s v="High"/>
    <n v="0.09"/>
    <n v="2.78"/>
    <n v="0.97"/>
    <x v="2"/>
    <x v="2"/>
    <x v="0"/>
    <x v="0"/>
    <s v="Wrap Bag"/>
    <s v="Newell 333"/>
    <n v="0.59"/>
    <s v="United States"/>
    <x v="2"/>
    <x v="32"/>
    <s v="Norfolk"/>
    <n v="68701"/>
    <x v="96"/>
    <n v="0"/>
    <s v="no repeat"/>
    <s v="June"/>
    <d v="2015-06-24T00:00:00"/>
    <n v="1"/>
    <n v="-3.7839999999999998"/>
    <n v="11"/>
    <n v="29.02"/>
    <n v="88084"/>
    <n v="6.54"/>
    <x v="2"/>
    <n v="3"/>
  </r>
  <r>
    <n v="447"/>
    <s v="Valerie Moon"/>
    <s v="Not Specified"/>
    <n v="0.04"/>
    <n v="130.97999999999999"/>
    <n v="30"/>
    <x v="1"/>
    <x v="0"/>
    <x v="1"/>
    <x v="1"/>
    <s v="Jumbo Drum"/>
    <s v="Office Star - Contemporary Task Swivel chair with 2-way adjustable arms, Plum"/>
    <n v="0.78"/>
    <s v="United States"/>
    <x v="2"/>
    <x v="3"/>
    <s v="Roseville"/>
    <n v="55113"/>
    <x v="97"/>
    <n v="1"/>
    <n v="0"/>
    <s v="June"/>
    <d v="2015-06-28T00:00:00"/>
    <n v="3"/>
    <n v="-82.903999999999996"/>
    <n v="1"/>
    <n v="159.51"/>
    <n v="90449"/>
    <n v="194.27"/>
    <x v="2"/>
    <n v="2"/>
  </r>
  <r>
    <n v="447"/>
    <s v="Valerie Moon"/>
    <s v="Not Specified"/>
    <n v="0.05"/>
    <n v="200.99"/>
    <n v="4.2"/>
    <x v="2"/>
    <x v="0"/>
    <x v="2"/>
    <x v="5"/>
    <s v="Small Box"/>
    <s v="2160i"/>
    <n v="0.59"/>
    <s v="United States"/>
    <x v="2"/>
    <x v="3"/>
    <s v="Roseville"/>
    <n v="55113"/>
    <x v="97"/>
    <n v="0"/>
    <s v="no repeat"/>
    <s v="June"/>
    <d v="2015-06-25T00:00:00"/>
    <n v="0"/>
    <n v="1268.8064999999999"/>
    <n v="11"/>
    <n v="1838.85"/>
    <n v="90449"/>
    <n v="194.27"/>
    <x v="1"/>
    <n v="2"/>
  </r>
  <r>
    <n v="451"/>
    <s v="Joyce Murray"/>
    <s v="Low"/>
    <n v="0.01"/>
    <n v="8.8800000000000008"/>
    <n v="6.28"/>
    <x v="2"/>
    <x v="1"/>
    <x v="0"/>
    <x v="8"/>
    <s v="Small Box"/>
    <s v="GBC Instant Index™ System for Binding Systems"/>
    <n v="0.35"/>
    <s v="United States"/>
    <x v="0"/>
    <x v="1"/>
    <s v="Los Altos"/>
    <n v="94024"/>
    <x v="98"/>
    <n v="1"/>
    <n v="0"/>
    <s v="January"/>
    <d v="2015-01-10T00:00:00"/>
    <n v="5"/>
    <n v="-15.456"/>
    <n v="2"/>
    <n v="19.86"/>
    <n v="86013"/>
    <n v="19.88"/>
    <x v="2"/>
    <n v="4"/>
  </r>
  <r>
    <n v="451"/>
    <s v="Joyce Murray"/>
    <s v="Low"/>
    <n v="0.06"/>
    <n v="2.88"/>
    <n v="0.99"/>
    <x v="2"/>
    <x v="1"/>
    <x v="0"/>
    <x v="9"/>
    <s v="Small Box"/>
    <s v="Avery 514"/>
    <n v="0.36"/>
    <s v="United States"/>
    <x v="0"/>
    <x v="1"/>
    <s v="Los Altos"/>
    <n v="94024"/>
    <x v="98"/>
    <n v="1"/>
    <n v="95"/>
    <s v="January"/>
    <d v="2015-01-14T00:00:00"/>
    <n v="9"/>
    <n v="16.049399999999999"/>
    <n v="8"/>
    <n v="23.26"/>
    <n v="86013"/>
    <n v="300.94"/>
    <x v="2"/>
    <n v="4"/>
  </r>
  <r>
    <n v="451"/>
    <s v="Joyce Murray"/>
    <s v="High"/>
    <n v="0.03"/>
    <n v="15.99"/>
    <n v="11.28"/>
    <x v="2"/>
    <x v="1"/>
    <x v="2"/>
    <x v="6"/>
    <s v="Medium Box"/>
    <s v="210 Trimline Phone, White"/>
    <n v="0.38"/>
    <s v="United States"/>
    <x v="0"/>
    <x v="1"/>
    <s v="Los Altos"/>
    <n v="94024"/>
    <x v="99"/>
    <n v="1"/>
    <n v="47"/>
    <s v="April"/>
    <d v="2015-04-11T00:00:00"/>
    <n v="1"/>
    <n v="-53.296199999999999"/>
    <n v="2"/>
    <n v="35.479999999999997"/>
    <n v="86010"/>
    <n v="125.94999999999999"/>
    <x v="0"/>
    <n v="4"/>
  </r>
  <r>
    <n v="451"/>
    <s v="Joyce Murray"/>
    <s v="Critical"/>
    <n v="0.04"/>
    <n v="37.700000000000003"/>
    <n v="2.99"/>
    <x v="2"/>
    <x v="1"/>
    <x v="0"/>
    <x v="8"/>
    <s v="Small Box"/>
    <s v="Vinyl Sectional Post Binders"/>
    <n v="0.35"/>
    <s v="United States"/>
    <x v="0"/>
    <x v="1"/>
    <s v="Los Altos"/>
    <n v="94024"/>
    <x v="87"/>
    <n v="0"/>
    <s v="no repeat"/>
    <s v="May"/>
    <d v="2015-05-28T00:00:00"/>
    <n v="1"/>
    <n v="299.6739"/>
    <n v="12"/>
    <n v="434.31"/>
    <n v="86012"/>
    <n v="130.88"/>
    <x v="0"/>
    <n v="4"/>
  </r>
  <r>
    <n v="452"/>
    <s v="Leslie Rowland"/>
    <s v="Critical"/>
    <n v="0.01"/>
    <n v="55.99"/>
    <n v="5"/>
    <x v="2"/>
    <x v="1"/>
    <x v="2"/>
    <x v="5"/>
    <s v="Small Pack"/>
    <s v="Accessory36"/>
    <n v="0.83"/>
    <s v="United States"/>
    <x v="0"/>
    <x v="1"/>
    <s v="Los Banos"/>
    <n v="93635"/>
    <x v="87"/>
    <n v="0"/>
    <s v="no repeat"/>
    <s v="May"/>
    <d v="2015-05-28T00:00:00"/>
    <n v="1"/>
    <n v="-235.89500000000001"/>
    <n v="1"/>
    <n v="51.83"/>
    <n v="86012"/>
    <n v="2.7399999999999998"/>
    <x v="0"/>
    <n v="1"/>
  </r>
  <r>
    <n v="453"/>
    <s v="George Terry"/>
    <s v="Not Specified"/>
    <n v="0.03"/>
    <n v="29.34"/>
    <n v="7.87"/>
    <x v="2"/>
    <x v="0"/>
    <x v="1"/>
    <x v="2"/>
    <s v="Small Box"/>
    <s v="Seth Thomas 14&quot; Putty-Colored Wall Clock"/>
    <n v="0.54"/>
    <s v="United States"/>
    <x v="0"/>
    <x v="1"/>
    <s v="Los Gatos"/>
    <n v="95032"/>
    <x v="100"/>
    <n v="0"/>
    <s v="no repeat"/>
    <s v="May"/>
    <d v="2015-05-10T00:00:00"/>
    <n v="2"/>
    <n v="-41.32"/>
    <n v="1"/>
    <n v="32.4"/>
    <n v="86011"/>
    <n v="6.19"/>
    <x v="3"/>
    <n v="1"/>
  </r>
  <r>
    <n v="460"/>
    <s v="Anne Armstrong"/>
    <s v="Low"/>
    <n v="7.0000000000000007E-2"/>
    <n v="16.91"/>
    <n v="6.25"/>
    <x v="2"/>
    <x v="1"/>
    <x v="0"/>
    <x v="10"/>
    <s v="Small Box"/>
    <s v="Tenex Personal Self-Stacking Standard File Box, Black/Gray"/>
    <n v="0.57999999999999996"/>
    <s v="United States"/>
    <x v="1"/>
    <x v="2"/>
    <s v="Millville"/>
    <n v="8332"/>
    <x v="94"/>
    <n v="0"/>
    <s v="no repeat"/>
    <s v="May"/>
    <d v="2015-05-30T00:00:00"/>
    <n v="7"/>
    <n v="7.9"/>
    <n v="31"/>
    <n v="492.9"/>
    <n v="86014"/>
    <n v="1.64"/>
    <x v="2"/>
    <n v="1"/>
  </r>
  <r>
    <n v="463"/>
    <s v="Debbie Stevenson"/>
    <s v="Low"/>
    <n v="7.0000000000000007E-2"/>
    <n v="165.2"/>
    <n v="19.989999999999998"/>
    <x v="2"/>
    <x v="2"/>
    <x v="0"/>
    <x v="10"/>
    <s v="Small Box"/>
    <s v="Economy Rollaway Files"/>
    <n v="0.59"/>
    <s v="United States"/>
    <x v="0"/>
    <x v="1"/>
    <s v="West Hollywood"/>
    <n v="90069"/>
    <x v="101"/>
    <n v="0"/>
    <s v="no repeat"/>
    <s v="January"/>
    <d v="2015-01-16T00:00:00"/>
    <n v="2"/>
    <n v="521.69000000000005"/>
    <n v="7"/>
    <n v="1081.54"/>
    <n v="88061"/>
    <n v="85.949999999999989"/>
    <x v="2"/>
    <n v="1"/>
  </r>
  <r>
    <n v="466"/>
    <s v="Marc Nash"/>
    <s v="Not Specified"/>
    <n v="0.08"/>
    <n v="297.64"/>
    <n v="14.7"/>
    <x v="1"/>
    <x v="2"/>
    <x v="2"/>
    <x v="6"/>
    <s v="Jumbo Drum"/>
    <s v="Panasonic KX-P3200 Dot Matrix Printer"/>
    <n v="0.56999999999999995"/>
    <s v="United States"/>
    <x v="1"/>
    <x v="15"/>
    <s v="Bellingham"/>
    <n v="2019"/>
    <x v="52"/>
    <n v="0"/>
    <s v="no repeat"/>
    <s v="January"/>
    <d v="2015-01-11T00:00:00"/>
    <n v="0"/>
    <n v="496.79680000000002"/>
    <n v="5"/>
    <n v="1132.8399999999999"/>
    <n v="88060"/>
    <n v="259.64999999999998"/>
    <x v="3"/>
    <n v="1"/>
  </r>
  <r>
    <n v="467"/>
    <s v="Maria Thomas"/>
    <s v="Not Specified"/>
    <n v="0.02"/>
    <n v="12.99"/>
    <n v="14.37"/>
    <x v="2"/>
    <x v="2"/>
    <x v="1"/>
    <x v="2"/>
    <s v="Large Box"/>
    <s v="Tensor &quot;Hersey Kiss&quot; Styled Floor Lamp"/>
    <n v="0.73"/>
    <s v="United States"/>
    <x v="1"/>
    <x v="15"/>
    <s v="Beverly"/>
    <n v="1915"/>
    <x v="52"/>
    <n v="0"/>
    <s v="no repeat"/>
    <s v="January"/>
    <d v="2015-01-12T00:00:00"/>
    <n v="1"/>
    <n v="-556.80960000000005"/>
    <n v="11"/>
    <n v="143.63"/>
    <n v="88060"/>
    <n v="5.9300000000000006"/>
    <x v="3"/>
    <n v="1"/>
  </r>
  <r>
    <n v="468"/>
    <s v="Craig Bennett"/>
    <s v="Not Specified"/>
    <n v="0.06"/>
    <n v="14.42"/>
    <n v="6.75"/>
    <x v="2"/>
    <x v="2"/>
    <x v="0"/>
    <x v="15"/>
    <s v="Medium Box"/>
    <s v="Holmes Odor Grabber"/>
    <n v="0.52"/>
    <s v="United States"/>
    <x v="1"/>
    <x v="15"/>
    <s v="Hanson"/>
    <n v="2341"/>
    <x v="52"/>
    <n v="0"/>
    <s v="no repeat"/>
    <s v="January"/>
    <d v="2015-01-12T00:00:00"/>
    <n v="1"/>
    <n v="-27.738800000000001"/>
    <n v="5"/>
    <n v="73.040000000000006"/>
    <n v="88060"/>
    <n v="125.97"/>
    <x v="3"/>
    <n v="1"/>
  </r>
  <r>
    <n v="469"/>
    <s v="Marion Bowling"/>
    <s v="Not Specified"/>
    <n v="0.05"/>
    <n v="4.1399999999999997"/>
    <n v="6.6"/>
    <x v="0"/>
    <x v="2"/>
    <x v="1"/>
    <x v="2"/>
    <s v="Small Box"/>
    <s v="Eldon Image Series Black Desk Accessories"/>
    <n v="0.49"/>
    <s v="United States"/>
    <x v="1"/>
    <x v="2"/>
    <s v="Hawthorne"/>
    <n v="7506"/>
    <x v="52"/>
    <n v="0"/>
    <s v="no repeat"/>
    <s v="January"/>
    <d v="2015-01-13T00:00:00"/>
    <n v="2"/>
    <n v="-128.68719999999999"/>
    <n v="7"/>
    <n v="33.35"/>
    <n v="88060"/>
    <n v="146.03"/>
    <x v="0"/>
    <n v="1"/>
  </r>
  <r>
    <n v="470"/>
    <s v="Tony Doyle"/>
    <s v="Not Specified"/>
    <n v="0.03"/>
    <n v="11.34"/>
    <n v="5.01"/>
    <x v="2"/>
    <x v="2"/>
    <x v="0"/>
    <x v="7"/>
    <s v="Small Box"/>
    <s v="Xerox 188"/>
    <n v="0.36"/>
    <s v="United States"/>
    <x v="1"/>
    <x v="2"/>
    <s v="Trenton"/>
    <n v="8601"/>
    <x v="52"/>
    <n v="0"/>
    <s v="no repeat"/>
    <s v="January"/>
    <d v="2015-01-11T00:00:00"/>
    <n v="0"/>
    <n v="23.2028"/>
    <n v="5"/>
    <n v="60.24"/>
    <n v="88060"/>
    <n v="65.929999999999993"/>
    <x v="0"/>
    <n v="1"/>
  </r>
  <r>
    <n v="471"/>
    <s v="Ross Simpson"/>
    <s v="Not Specified"/>
    <n v="7.0000000000000007E-2"/>
    <n v="179.99"/>
    <n v="19.989999999999998"/>
    <x v="0"/>
    <x v="3"/>
    <x v="2"/>
    <x v="13"/>
    <s v="Small Box"/>
    <s v="Motorola SB4200 Cable Modem"/>
    <n v="0.48"/>
    <s v="United States"/>
    <x v="3"/>
    <x v="29"/>
    <s v="Atlanta"/>
    <n v="30318"/>
    <x v="102"/>
    <n v="0"/>
    <s v="no repeat"/>
    <s v="February"/>
    <d v="2015-02-08T00:00:00"/>
    <n v="0"/>
    <n v="-568.53510000000006"/>
    <n v="4"/>
    <n v="718.03"/>
    <n v="3138"/>
    <n v="64.580000000000013"/>
    <x v="3"/>
    <n v="1"/>
  </r>
  <r>
    <n v="472"/>
    <s v="Donna Craven"/>
    <s v="Not Specified"/>
    <n v="7.0000000000000007E-2"/>
    <n v="179.99"/>
    <n v="19.989999999999998"/>
    <x v="0"/>
    <x v="3"/>
    <x v="2"/>
    <x v="13"/>
    <s v="Small Box"/>
    <s v="Motorola SB4200 Cable Modem"/>
    <n v="0.48"/>
    <s v="United States"/>
    <x v="1"/>
    <x v="30"/>
    <s v="Randallstown"/>
    <n v="21133"/>
    <x v="102"/>
    <n v="0"/>
    <s v="no repeat"/>
    <s v="February"/>
    <d v="2015-02-08T00:00:00"/>
    <n v="0"/>
    <n v="-427.47"/>
    <n v="1"/>
    <n v="179.51"/>
    <n v="88023"/>
    <n v="150.97"/>
    <x v="0"/>
    <n v="1"/>
  </r>
  <r>
    <n v="483"/>
    <s v="Edgar McKenzie"/>
    <s v="Critical"/>
    <n v="0.03"/>
    <n v="11.97"/>
    <n v="4.9800000000000004"/>
    <x v="2"/>
    <x v="0"/>
    <x v="0"/>
    <x v="15"/>
    <s v="Small Box"/>
    <s v="Staples 6 Outlet Surge"/>
    <n v="0.57999999999999996"/>
    <s v="United States"/>
    <x v="2"/>
    <x v="12"/>
    <s v="Oswego"/>
    <n v="60543"/>
    <x v="39"/>
    <n v="1"/>
    <n v="86"/>
    <s v="January"/>
    <d v="2015-01-28T00:00:00"/>
    <n v="1"/>
    <n v="-18.190000000000001"/>
    <n v="6"/>
    <n v="73.180000000000007"/>
    <n v="90353"/>
    <n v="13.7"/>
    <x v="1"/>
    <n v="3"/>
  </r>
  <r>
    <n v="483"/>
    <s v="Edgar McKenzie"/>
    <s v="Not Specified"/>
    <n v="0.06"/>
    <n v="3.36"/>
    <n v="6.27"/>
    <x v="2"/>
    <x v="0"/>
    <x v="0"/>
    <x v="8"/>
    <s v="Small Box"/>
    <s v="Cardinal Poly Pocket Divider Pockets for Ring Binders"/>
    <n v="0.4"/>
    <s v="United States"/>
    <x v="2"/>
    <x v="12"/>
    <s v="Oswego"/>
    <n v="60543"/>
    <x v="45"/>
    <n v="1"/>
    <n v="0"/>
    <s v="April"/>
    <d v="2015-04-24T00:00:00"/>
    <n v="1"/>
    <n v="-24.057539999999999"/>
    <n v="2"/>
    <n v="8.82"/>
    <n v="90354"/>
    <n v="195.98000000000002"/>
    <x v="2"/>
    <n v="3"/>
  </r>
  <r>
    <n v="483"/>
    <s v="Edgar McKenzie"/>
    <s v="Not Specified"/>
    <n v="7.0000000000000007E-2"/>
    <n v="699.99"/>
    <n v="24.49"/>
    <x v="2"/>
    <x v="0"/>
    <x v="2"/>
    <x v="16"/>
    <s v="Large Box"/>
    <s v="Canon PC1060 Personal Laser Copier"/>
    <n v="0.41"/>
    <s v="United States"/>
    <x v="2"/>
    <x v="12"/>
    <s v="Oswego"/>
    <n v="60543"/>
    <x v="45"/>
    <n v="0"/>
    <s v="no repeat"/>
    <s v="April"/>
    <d v="2015-04-25T00:00:00"/>
    <n v="2"/>
    <n v="2583.5614799999998"/>
    <n v="9"/>
    <n v="5976.09"/>
    <n v="90354"/>
    <n v="4.4400000000000004"/>
    <x v="2"/>
    <n v="3"/>
  </r>
  <r>
    <n v="485"/>
    <s v="Edward Leonard"/>
    <s v="Not Specified"/>
    <n v="0.05"/>
    <n v="2.88"/>
    <n v="0.5"/>
    <x v="2"/>
    <x v="0"/>
    <x v="0"/>
    <x v="9"/>
    <s v="Small Box"/>
    <s v="Avery 49"/>
    <n v="0.36"/>
    <s v="United States"/>
    <x v="0"/>
    <x v="1"/>
    <s v="Fresno"/>
    <n v="93727"/>
    <x v="103"/>
    <n v="0"/>
    <s v="no repeat"/>
    <s v="March"/>
    <d v="2015-03-20T00:00:00"/>
    <n v="2"/>
    <n v="6.0513000000000003"/>
    <n v="3"/>
    <n v="8.77"/>
    <n v="91062"/>
    <n v="55.419999999999995"/>
    <x v="2"/>
    <n v="1"/>
  </r>
  <r>
    <n v="487"/>
    <s v="Molly Vincent"/>
    <s v="Medium"/>
    <n v="0.1"/>
    <n v="3.36"/>
    <n v="6.27"/>
    <x v="0"/>
    <x v="0"/>
    <x v="0"/>
    <x v="8"/>
    <s v="Small Box"/>
    <s v="Cardinal Poly Pocket Divider Pockets for Ring Binders"/>
    <n v="0.4"/>
    <s v="United States"/>
    <x v="1"/>
    <x v="14"/>
    <s v="Sanford"/>
    <n v="4073"/>
    <x v="73"/>
    <n v="0"/>
    <s v="no repeat"/>
    <s v="May"/>
    <d v="2015-05-19T00:00:00"/>
    <n v="1"/>
    <n v="-67.0565"/>
    <n v="5"/>
    <n v="20.87"/>
    <n v="91063"/>
    <n v="39.97"/>
    <x v="3"/>
    <n v="1"/>
  </r>
  <r>
    <n v="488"/>
    <s v="Ronnie Creech"/>
    <s v="Medium"/>
    <n v="7.0000000000000007E-2"/>
    <n v="12.28"/>
    <n v="4.8600000000000003"/>
    <x v="2"/>
    <x v="0"/>
    <x v="0"/>
    <x v="7"/>
    <s v="Small Box"/>
    <s v="Xerox 1933"/>
    <n v="0.38"/>
    <s v="United States"/>
    <x v="1"/>
    <x v="14"/>
    <s v="South Portland"/>
    <n v="4106"/>
    <x v="73"/>
    <n v="0"/>
    <s v="no repeat"/>
    <s v="May"/>
    <d v="2015-05-20T00:00:00"/>
    <n v="2"/>
    <n v="-7.94"/>
    <n v="2"/>
    <n v="25.7"/>
    <n v="91063"/>
    <n v="39.97"/>
    <x v="2"/>
    <n v="1"/>
  </r>
  <r>
    <n v="489"/>
    <s v="Eileen Cheek"/>
    <s v="Medium"/>
    <n v="0.09"/>
    <n v="20.99"/>
    <n v="0.99"/>
    <x v="2"/>
    <x v="0"/>
    <x v="2"/>
    <x v="5"/>
    <s v="Wrap Bag"/>
    <s v="Accessory25"/>
    <n v="0.56999999999999995"/>
    <s v="United States"/>
    <x v="1"/>
    <x v="15"/>
    <s v="Norwood"/>
    <n v="2062"/>
    <x v="73"/>
    <n v="0"/>
    <s v="no repeat"/>
    <s v="May"/>
    <d v="2015-05-18T00:00:00"/>
    <n v="0"/>
    <n v="122.292"/>
    <n v="14"/>
    <n v="229.57"/>
    <n v="91063"/>
    <n v="35.940000000000005"/>
    <x v="2"/>
    <n v="1"/>
  </r>
  <r>
    <n v="491"/>
    <s v="Toni Swanson"/>
    <s v="Critical"/>
    <n v="0.01"/>
    <n v="4.9800000000000004"/>
    <n v="6.07"/>
    <x v="2"/>
    <x v="3"/>
    <x v="0"/>
    <x v="7"/>
    <s v="Small Box"/>
    <s v="Xerox 1897"/>
    <n v="0.36"/>
    <s v="United States"/>
    <x v="1"/>
    <x v="4"/>
    <s v="New York City"/>
    <n v="10154"/>
    <x v="104"/>
    <n v="1"/>
    <n v="94"/>
    <s v="February"/>
    <d v="2015-02-11T00:00:00"/>
    <n v="1"/>
    <n v="-69.069999999999993"/>
    <n v="41"/>
    <n v="217"/>
    <n v="10464"/>
    <n v="35.96"/>
    <x v="0"/>
    <n v="4"/>
  </r>
  <r>
    <n v="491"/>
    <s v="Toni Swanson"/>
    <s v="Medium"/>
    <n v="0.08"/>
    <n v="2.94"/>
    <n v="0.96"/>
    <x v="2"/>
    <x v="3"/>
    <x v="0"/>
    <x v="0"/>
    <s v="Wrap Bag"/>
    <s v="Newell 343"/>
    <n v="0.57999999999999996"/>
    <s v="United States"/>
    <x v="1"/>
    <x v="4"/>
    <s v="New York City"/>
    <n v="10154"/>
    <x v="7"/>
    <n v="1"/>
    <n v="36"/>
    <s v="May"/>
    <d v="2015-05-17T00:00:00"/>
    <n v="2"/>
    <n v="-2.12"/>
    <n v="23"/>
    <n v="66.7"/>
    <n v="8353"/>
    <n v="1.69"/>
    <x v="0"/>
    <n v="4"/>
  </r>
  <r>
    <n v="491"/>
    <s v="Toni Swanson"/>
    <s v="Critical"/>
    <n v="0.02"/>
    <n v="1360.14"/>
    <n v="14.7"/>
    <x v="1"/>
    <x v="3"/>
    <x v="2"/>
    <x v="6"/>
    <s v="Jumbo Drum"/>
    <s v="Okidata ML395C Color Dot Matrix Printer"/>
    <n v="0.59"/>
    <s v="United States"/>
    <x v="1"/>
    <x v="4"/>
    <s v="New York City"/>
    <n v="10154"/>
    <x v="105"/>
    <n v="1"/>
    <n v="0"/>
    <s v="June"/>
    <d v="2015-06-22T00:00:00"/>
    <n v="2"/>
    <n v="2028.12"/>
    <n v="22"/>
    <n v="31670.6"/>
    <n v="6562"/>
    <n v="4.2600000000000007"/>
    <x v="0"/>
    <n v="4"/>
  </r>
  <r>
    <n v="491"/>
    <s v="Toni Swanson"/>
    <s v="Not Specified"/>
    <n v="0.02"/>
    <n v="9.06"/>
    <n v="9.86"/>
    <x v="2"/>
    <x v="3"/>
    <x v="0"/>
    <x v="7"/>
    <s v="Small Box"/>
    <s v="Southworth 25% Cotton Linen-Finish Paper &amp; Envelopes"/>
    <n v="0.4"/>
    <s v="United States"/>
    <x v="1"/>
    <x v="4"/>
    <s v="New York City"/>
    <n v="10154"/>
    <x v="105"/>
    <n v="0"/>
    <s v="no repeat"/>
    <s v="June"/>
    <d v="2015-06-22T00:00:00"/>
    <n v="2"/>
    <n v="-63.51"/>
    <n v="24"/>
    <n v="239.82"/>
    <n v="42852"/>
    <n v="5.12"/>
    <x v="2"/>
    <n v="4"/>
  </r>
  <r>
    <n v="493"/>
    <s v="Douglas Buck"/>
    <s v="Not Specified"/>
    <n v="0.02"/>
    <n v="6.48"/>
    <n v="6.6"/>
    <x v="2"/>
    <x v="3"/>
    <x v="0"/>
    <x v="7"/>
    <s v="Small Box"/>
    <s v="Xerox 21"/>
    <n v="0.37"/>
    <s v="United States"/>
    <x v="0"/>
    <x v="0"/>
    <s v="Seatac"/>
    <n v="98158"/>
    <x v="11"/>
    <n v="1"/>
    <n v="0"/>
    <s v="January"/>
    <d v="2015-01-22T00:00:00"/>
    <n v="2"/>
    <n v="-92.05"/>
    <n v="10"/>
    <n v="66.709999999999994"/>
    <n v="88906"/>
    <n v="297.56"/>
    <x v="2"/>
    <n v="2"/>
  </r>
  <r>
    <n v="493"/>
    <s v="Douglas Buck"/>
    <s v="Not Specified"/>
    <n v="0.04"/>
    <n v="17.149999999999999"/>
    <n v="4.96"/>
    <x v="2"/>
    <x v="3"/>
    <x v="0"/>
    <x v="10"/>
    <s v="Small Box"/>
    <s v="Advantus Rolling Storage Box"/>
    <n v="0.57999999999999996"/>
    <s v="United States"/>
    <x v="0"/>
    <x v="0"/>
    <s v="Seatac"/>
    <n v="98158"/>
    <x v="11"/>
    <n v="0"/>
    <s v="no repeat"/>
    <s v="January"/>
    <d v="2015-01-21T00:00:00"/>
    <n v="1"/>
    <n v="6.11"/>
    <n v="5"/>
    <n v="87.16"/>
    <n v="88906"/>
    <n v="12.97"/>
    <x v="2"/>
    <n v="2"/>
  </r>
  <r>
    <n v="494"/>
    <s v="Jimmy Alston Holder"/>
    <s v="Critical"/>
    <n v="0.01"/>
    <n v="4.9800000000000004"/>
    <n v="6.07"/>
    <x v="2"/>
    <x v="3"/>
    <x v="0"/>
    <x v="7"/>
    <s v="Small Box"/>
    <s v="Xerox 1897"/>
    <n v="0.36"/>
    <s v="United States"/>
    <x v="0"/>
    <x v="0"/>
    <s v="Seattle"/>
    <n v="98115"/>
    <x v="104"/>
    <n v="1"/>
    <n v="94"/>
    <s v="February"/>
    <d v="2015-02-11T00:00:00"/>
    <n v="1"/>
    <n v="-35.916400000000003"/>
    <n v="10"/>
    <n v="52.93"/>
    <n v="88907"/>
    <n v="179.93"/>
    <x v="0"/>
    <n v="5"/>
  </r>
  <r>
    <n v="494"/>
    <s v="Jimmy Alston Holder"/>
    <s v="Medium"/>
    <n v="0.06"/>
    <n v="8.32"/>
    <n v="2.38"/>
    <x v="2"/>
    <x v="3"/>
    <x v="2"/>
    <x v="13"/>
    <s v="Small Pack"/>
    <s v="Imation 3.5 IBM Formatted Diskettes, 10/Box"/>
    <n v="0.74"/>
    <s v="United States"/>
    <x v="0"/>
    <x v="0"/>
    <s v="Seattle"/>
    <n v="98115"/>
    <x v="7"/>
    <n v="1"/>
    <n v="0"/>
    <s v="May"/>
    <d v="2015-05-17T00:00:00"/>
    <n v="2"/>
    <n v="-36.630000000000003"/>
    <n v="12"/>
    <n v="101.26"/>
    <n v="88905"/>
    <n v="510.09999999999997"/>
    <x v="1"/>
    <n v="5"/>
  </r>
  <r>
    <n v="494"/>
    <s v="Jimmy Alston Holder"/>
    <s v="Medium"/>
    <n v="0.08"/>
    <n v="2.94"/>
    <n v="0.96"/>
    <x v="2"/>
    <x v="3"/>
    <x v="0"/>
    <x v="0"/>
    <s v="Wrap Bag"/>
    <s v="Newell 343"/>
    <n v="0.57999999999999996"/>
    <s v="United States"/>
    <x v="0"/>
    <x v="0"/>
    <s v="Seattle"/>
    <n v="98115"/>
    <x v="7"/>
    <n v="1"/>
    <n v="36"/>
    <s v="May"/>
    <d v="2015-05-17T00:00:00"/>
    <n v="2"/>
    <n v="-2.12"/>
    <n v="6"/>
    <n v="17.399999999999999"/>
    <n v="88905"/>
    <n v="4.76"/>
    <x v="1"/>
    <n v="5"/>
  </r>
  <r>
    <n v="494"/>
    <s v="Jimmy Alston Holder"/>
    <s v="Critical"/>
    <n v="0.02"/>
    <n v="1360.14"/>
    <n v="14.7"/>
    <x v="1"/>
    <x v="3"/>
    <x v="2"/>
    <x v="6"/>
    <s v="Jumbo Drum"/>
    <s v="Okidata ML395C Color Dot Matrix Printer"/>
    <n v="0.59"/>
    <s v="United States"/>
    <x v="0"/>
    <x v="0"/>
    <s v="Seattle"/>
    <n v="98115"/>
    <x v="105"/>
    <n v="1"/>
    <n v="0"/>
    <s v="June"/>
    <d v="2015-06-22T00:00:00"/>
    <n v="2"/>
    <n v="3042.18"/>
    <n v="6"/>
    <n v="8637.44"/>
    <n v="88908"/>
    <n v="22.18"/>
    <x v="0"/>
    <n v="5"/>
  </r>
  <r>
    <n v="494"/>
    <s v="Jimmy Alston Holder"/>
    <s v="Not Specified"/>
    <n v="0.02"/>
    <n v="9.06"/>
    <n v="9.86"/>
    <x v="2"/>
    <x v="3"/>
    <x v="0"/>
    <x v="7"/>
    <s v="Small Box"/>
    <s v="Southworth 25% Cotton Linen-Finish Paper &amp; Envelopes"/>
    <n v="0.4"/>
    <s v="United States"/>
    <x v="0"/>
    <x v="0"/>
    <s v="Seattle"/>
    <n v="98115"/>
    <x v="105"/>
    <n v="0"/>
    <s v="no repeat"/>
    <s v="June"/>
    <d v="2015-06-22T00:00:00"/>
    <n v="2"/>
    <n v="-31.754999999999999"/>
    <n v="6"/>
    <n v="59.95"/>
    <n v="88908"/>
    <n v="2.71"/>
    <x v="0"/>
    <n v="5"/>
  </r>
  <r>
    <n v="497"/>
    <s v="Steve McKee"/>
    <s v="Critical"/>
    <n v="7.0000000000000007E-2"/>
    <n v="152.47999999999999"/>
    <n v="6.5"/>
    <x v="2"/>
    <x v="2"/>
    <x v="2"/>
    <x v="13"/>
    <s v="Small Box"/>
    <s v="Adesso Programmable 142-Key Keyboard"/>
    <n v="0.74"/>
    <s v="United States"/>
    <x v="3"/>
    <x v="20"/>
    <s v="Murfreesboro"/>
    <n v="37130"/>
    <x v="51"/>
    <n v="0"/>
    <s v="no repeat"/>
    <s v="May"/>
    <d v="2015-05-16T00:00:00"/>
    <n v="2"/>
    <n v="171.83879999999999"/>
    <n v="35"/>
    <n v="5062.49"/>
    <n v="90706"/>
    <n v="4.8500000000000005"/>
    <x v="1"/>
    <n v="1"/>
  </r>
  <r>
    <n v="507"/>
    <s v="Carol Saunders"/>
    <s v="Critical"/>
    <n v="0.01"/>
    <n v="55.98"/>
    <n v="4.8600000000000003"/>
    <x v="0"/>
    <x v="0"/>
    <x v="0"/>
    <x v="7"/>
    <s v="Small Box"/>
    <s v="Xerox 1908"/>
    <n v="0.36"/>
    <s v="United States"/>
    <x v="3"/>
    <x v="35"/>
    <s v="Bowling Green"/>
    <n v="42104"/>
    <x v="106"/>
    <n v="1"/>
    <n v="0"/>
    <s v="April"/>
    <d v="2015-04-20T00:00:00"/>
    <n v="2"/>
    <n v="32.940899999999999"/>
    <n v="11"/>
    <n v="646.97"/>
    <n v="87357"/>
    <n v="297.43"/>
    <x v="1"/>
    <n v="2"/>
  </r>
  <r>
    <n v="507"/>
    <s v="Carol Saunders"/>
    <s v="Critical"/>
    <n v="0.04"/>
    <n v="65.989999999999995"/>
    <n v="8.99"/>
    <x v="2"/>
    <x v="0"/>
    <x v="2"/>
    <x v="5"/>
    <s v="Small Box"/>
    <s v="Talkabout T8367"/>
    <n v="0.56000000000000005"/>
    <s v="United States"/>
    <x v="3"/>
    <x v="35"/>
    <s v="Bowling Green"/>
    <n v="42104"/>
    <x v="106"/>
    <n v="0"/>
    <s v="no repeat"/>
    <s v="April"/>
    <d v="2015-04-19T00:00:00"/>
    <n v="1"/>
    <n v="131.334"/>
    <n v="17"/>
    <n v="946.29"/>
    <n v="87357"/>
    <n v="296.11"/>
    <x v="1"/>
    <n v="2"/>
  </r>
  <r>
    <n v="508"/>
    <s v="Cameron Owens"/>
    <s v="High"/>
    <n v="0.01"/>
    <n v="20.98"/>
    <n v="53.03"/>
    <x v="1"/>
    <x v="0"/>
    <x v="0"/>
    <x v="10"/>
    <s v="Jumbo Drum"/>
    <s v="Tennsco Lockers, Gray"/>
    <n v="0.78"/>
    <s v="United States"/>
    <x v="3"/>
    <x v="35"/>
    <s v="Covington"/>
    <n v="41011"/>
    <x v="67"/>
    <n v="0"/>
    <s v="no repeat"/>
    <s v="February"/>
    <d v="2015-02-23T00:00:00"/>
    <n v="0"/>
    <n v="-282.08179999999999"/>
    <n v="5"/>
    <n v="123"/>
    <n v="87356"/>
    <n v="6.31"/>
    <x v="1"/>
    <n v="1"/>
  </r>
  <r>
    <n v="510"/>
    <s v="Gregory Rao"/>
    <s v="Low"/>
    <n v="0.02"/>
    <n v="48.04"/>
    <n v="5.09"/>
    <x v="2"/>
    <x v="0"/>
    <x v="0"/>
    <x v="7"/>
    <s v="Small Box"/>
    <s v="Xerox 1910"/>
    <n v="0.37"/>
    <s v="United States"/>
    <x v="0"/>
    <x v="1"/>
    <s v="Manteca"/>
    <n v="95336"/>
    <x v="107"/>
    <n v="1"/>
    <n v="19"/>
    <s v="January"/>
    <d v="2015-01-13T00:00:00"/>
    <n v="0"/>
    <n v="105.2526"/>
    <n v="3"/>
    <n v="152.54"/>
    <n v="90058"/>
    <n v="1.94"/>
    <x v="2"/>
    <n v="2"/>
  </r>
  <r>
    <n v="510"/>
    <s v="Gregory Rao"/>
    <s v="Critical"/>
    <n v="0.03"/>
    <n v="6.37"/>
    <n v="5.19"/>
    <x v="2"/>
    <x v="0"/>
    <x v="0"/>
    <x v="8"/>
    <s v="Small Box"/>
    <s v="C-Line Peel &amp; Stick Add-On Filing Pockets, 8-3/4 x 5-1/8, 10/Pack"/>
    <n v="0.38"/>
    <s v="United States"/>
    <x v="0"/>
    <x v="1"/>
    <s v="Manteca"/>
    <n v="95336"/>
    <x v="108"/>
    <n v="0"/>
    <s v="no repeat"/>
    <s v="February"/>
    <d v="2015-02-02T00:00:00"/>
    <n v="1"/>
    <n v="-29.092700000000001"/>
    <n v="14"/>
    <n v="89.79"/>
    <n v="90059"/>
    <n v="296.10000000000002"/>
    <x v="0"/>
    <n v="2"/>
  </r>
  <r>
    <n v="518"/>
    <s v="Mark Ritchie"/>
    <s v="Low"/>
    <n v="7.0000000000000007E-2"/>
    <n v="12.64"/>
    <n v="4.9800000000000004"/>
    <x v="2"/>
    <x v="1"/>
    <x v="1"/>
    <x v="2"/>
    <s v="Small Pack"/>
    <s v="Nu-Dell Executive Frame"/>
    <n v="0.48"/>
    <s v="United States"/>
    <x v="2"/>
    <x v="33"/>
    <s v="Clayton"/>
    <n v="63105"/>
    <x v="75"/>
    <n v="0"/>
    <s v="no repeat"/>
    <s v="June"/>
    <d v="2015-06-12T00:00:00"/>
    <n v="7"/>
    <n v="113.41500000000001"/>
    <n v="16"/>
    <n v="199.76"/>
    <n v="90867"/>
    <n v="2.84"/>
    <x v="2"/>
    <n v="1"/>
  </r>
  <r>
    <n v="522"/>
    <s v="Aaron Riggs"/>
    <s v="Medium"/>
    <n v="0.02"/>
    <n v="150.97999999999999"/>
    <n v="13.99"/>
    <x v="0"/>
    <x v="2"/>
    <x v="2"/>
    <x v="6"/>
    <s v="Medium Box"/>
    <s v="Canon MP41DH Printing Calculator"/>
    <n v="0.38"/>
    <s v="United States"/>
    <x v="0"/>
    <x v="6"/>
    <s v="Redmond"/>
    <n v="97756"/>
    <x v="33"/>
    <n v="1"/>
    <n v="0"/>
    <s v="June"/>
    <d v="2015-06-24T00:00:00"/>
    <n v="2"/>
    <n v="26.1"/>
    <n v="3"/>
    <n v="480.37"/>
    <n v="89327"/>
    <n v="30.48"/>
    <x v="3"/>
    <n v="3"/>
  </r>
  <r>
    <n v="522"/>
    <s v="Aaron Riggs"/>
    <s v="Medium"/>
    <n v="0.1"/>
    <n v="5.43"/>
    <n v="0.95"/>
    <x v="2"/>
    <x v="2"/>
    <x v="0"/>
    <x v="7"/>
    <s v="Wrap Bag"/>
    <s v="Wirebound Message Book, 4 per Page"/>
    <n v="0.36"/>
    <s v="United States"/>
    <x v="0"/>
    <x v="6"/>
    <s v="Redmond"/>
    <n v="97756"/>
    <x v="33"/>
    <n v="1"/>
    <n v="0"/>
    <s v="June"/>
    <d v="2015-06-24T00:00:00"/>
    <n v="2"/>
    <n v="-2.58"/>
    <n v="1"/>
    <n v="5.76"/>
    <n v="89327"/>
    <n v="33.85"/>
    <x v="0"/>
    <n v="3"/>
  </r>
  <r>
    <n v="522"/>
    <s v="Aaron Riggs"/>
    <s v="Medium"/>
    <n v="0.01"/>
    <n v="179.29"/>
    <n v="29.21"/>
    <x v="1"/>
    <x v="2"/>
    <x v="1"/>
    <x v="11"/>
    <s v="Jumbo Box"/>
    <s v="Bevis Round Conference Table Top, X-Base"/>
    <n v="0.74"/>
    <s v="United States"/>
    <x v="0"/>
    <x v="6"/>
    <s v="Redmond"/>
    <n v="97756"/>
    <x v="33"/>
    <n v="0"/>
    <s v="no repeat"/>
    <s v="June"/>
    <d v="2015-06-23T00:00:00"/>
    <n v="1"/>
    <n v="2800.12"/>
    <n v="21"/>
    <n v="3112.13"/>
    <n v="89327"/>
    <n v="11.27"/>
    <x v="2"/>
    <n v="3"/>
  </r>
  <r>
    <n v="524"/>
    <s v="Gina McKnight"/>
    <s v="Not Specified"/>
    <n v="0.03"/>
    <n v="1270.99"/>
    <n v="19.989999999999998"/>
    <x v="2"/>
    <x v="3"/>
    <x v="0"/>
    <x v="8"/>
    <s v="Small Box"/>
    <s v="Fellowes PB500 Electric Punch Plastic Comb Binding Machine with Manual Bind"/>
    <n v="0.35"/>
    <s v="United States"/>
    <x v="3"/>
    <x v="20"/>
    <s v="Farragut"/>
    <n v="37922"/>
    <x v="11"/>
    <n v="1"/>
    <n v="0"/>
    <s v="January"/>
    <d v="2015-01-22T00:00:00"/>
    <n v="2"/>
    <n v="363.55200000000002"/>
    <n v="2"/>
    <n v="2589.0100000000002"/>
    <n v="91127"/>
    <n v="14.36"/>
    <x v="2"/>
    <n v="2"/>
  </r>
  <r>
    <n v="524"/>
    <s v="Gina McKnight"/>
    <s v="Not Specified"/>
    <n v="7.0000000000000007E-2"/>
    <n v="2036.48"/>
    <n v="14.7"/>
    <x v="1"/>
    <x v="3"/>
    <x v="2"/>
    <x v="6"/>
    <s v="Jumbo Drum"/>
    <s v="Lexmark 4227 Plus Dot Matrix Printer"/>
    <n v="0.55000000000000004"/>
    <s v="United States"/>
    <x v="3"/>
    <x v="20"/>
    <s v="Farragut"/>
    <n v="37922"/>
    <x v="11"/>
    <n v="0"/>
    <s v="no repeat"/>
    <s v="January"/>
    <d v="2015-01-22T00:00:00"/>
    <n v="2"/>
    <n v="-11.536"/>
    <n v="1"/>
    <n v="1893.93"/>
    <n v="91127"/>
    <n v="4.09"/>
    <x v="2"/>
    <n v="2"/>
  </r>
  <r>
    <n v="526"/>
    <s v="April Hu"/>
    <s v="Not Specified"/>
    <n v="0"/>
    <n v="1.88"/>
    <n v="1.49"/>
    <x v="2"/>
    <x v="1"/>
    <x v="0"/>
    <x v="8"/>
    <s v="Small Box"/>
    <s v="Staples® General Use 3-Ring Binders"/>
    <n v="0.37"/>
    <s v="United States"/>
    <x v="0"/>
    <x v="28"/>
    <s v="Mesa"/>
    <n v="85204"/>
    <x v="60"/>
    <n v="1"/>
    <n v="0"/>
    <s v="January"/>
    <d v="2015-01-18T00:00:00"/>
    <n v="1"/>
    <n v="-15.5595"/>
    <n v="13"/>
    <n v="25.39"/>
    <n v="90027"/>
    <n v="7.59"/>
    <x v="1"/>
    <n v="3"/>
  </r>
  <r>
    <n v="526"/>
    <s v="April Hu"/>
    <s v="Not Specified"/>
    <n v="0.06"/>
    <n v="5.78"/>
    <n v="5.67"/>
    <x v="2"/>
    <x v="1"/>
    <x v="0"/>
    <x v="7"/>
    <s v="Small Box"/>
    <s v="Xerox 1978"/>
    <n v="0.36"/>
    <s v="United States"/>
    <x v="0"/>
    <x v="28"/>
    <s v="Mesa"/>
    <n v="85204"/>
    <x v="60"/>
    <n v="1"/>
    <n v="128"/>
    <s v="January"/>
    <d v="2015-01-18T00:00:00"/>
    <n v="1"/>
    <n v="-108.19"/>
    <n v="15"/>
    <n v="87.27"/>
    <n v="90027"/>
    <n v="48.01"/>
    <x v="1"/>
    <n v="3"/>
  </r>
  <r>
    <n v="526"/>
    <s v="April Hu"/>
    <s v="High"/>
    <n v="0.09"/>
    <n v="17.98"/>
    <n v="8.51"/>
    <x v="2"/>
    <x v="1"/>
    <x v="2"/>
    <x v="6"/>
    <s v="Medium Box"/>
    <s v="Canon P1-DHIII Palm Printing Calculator"/>
    <n v="0.4"/>
    <s v="United States"/>
    <x v="0"/>
    <x v="28"/>
    <s v="Mesa"/>
    <n v="85204"/>
    <x v="40"/>
    <n v="0"/>
    <s v="no repeat"/>
    <s v="May"/>
    <d v="2015-05-27T00:00:00"/>
    <n v="2"/>
    <n v="-6.6120000000000001"/>
    <n v="12"/>
    <n v="211.13"/>
    <n v="90026"/>
    <n v="6.4"/>
    <x v="1"/>
    <n v="3"/>
  </r>
  <r>
    <n v="535"/>
    <s v="Jill Clements"/>
    <s v="Low"/>
    <n v="0"/>
    <n v="15.99"/>
    <n v="13.18"/>
    <x v="2"/>
    <x v="0"/>
    <x v="0"/>
    <x v="8"/>
    <s v="Small Box"/>
    <s v="GBC Pre-Punched Binding Paper, Plastic, White, 8-1/2&quot; x 11&quot;"/>
    <n v="0.37"/>
    <s v="United States"/>
    <x v="3"/>
    <x v="8"/>
    <s v="Montclair"/>
    <n v="22025"/>
    <x v="109"/>
    <n v="0"/>
    <s v="no repeat"/>
    <s v="April"/>
    <d v="2015-04-25T00:00:00"/>
    <n v="4"/>
    <n v="46.488"/>
    <n v="23"/>
    <n v="403.25"/>
    <n v="88511"/>
    <n v="2.08"/>
    <x v="2"/>
    <n v="1"/>
  </r>
  <r>
    <n v="539"/>
    <s v="Alice Coley"/>
    <s v="Medium"/>
    <n v="0.05"/>
    <n v="59.78"/>
    <n v="10.29"/>
    <x v="2"/>
    <x v="2"/>
    <x v="0"/>
    <x v="8"/>
    <s v="Small Box"/>
    <s v="GBC Recycled Regency Composition Covers"/>
    <n v="0.39"/>
    <s v="United States"/>
    <x v="2"/>
    <x v="12"/>
    <s v="Urbana"/>
    <n v="61801"/>
    <x v="51"/>
    <n v="0"/>
    <s v="no repeat"/>
    <s v="May"/>
    <d v="2015-05-15T00:00:00"/>
    <n v="1"/>
    <n v="159.52969999999999"/>
    <n v="7"/>
    <n v="414.49"/>
    <n v="91174"/>
    <n v="4.47"/>
    <x v="1"/>
    <n v="1"/>
  </r>
  <r>
    <n v="540"/>
    <s v="Ruth Lamm"/>
    <s v="Medium"/>
    <n v="0.08"/>
    <n v="20.99"/>
    <n v="1.25"/>
    <x v="2"/>
    <x v="2"/>
    <x v="2"/>
    <x v="5"/>
    <s v="Small Pack"/>
    <s v="Accessory29"/>
    <n v="0.83"/>
    <s v="United States"/>
    <x v="2"/>
    <x v="12"/>
    <s v="Vernon Hills"/>
    <n v="60061"/>
    <x v="51"/>
    <n v="1"/>
    <n v="9"/>
    <s v="May"/>
    <d v="2015-05-16T00:00:00"/>
    <n v="2"/>
    <n v="15.3714"/>
    <n v="28"/>
    <n v="469.69"/>
    <n v="91174"/>
    <n v="4.37"/>
    <x v="3"/>
    <n v="2"/>
  </r>
  <r>
    <n v="540"/>
    <s v="Ruth Lamm"/>
    <s v="Medium"/>
    <n v="0.05"/>
    <n v="204.1"/>
    <n v="13.99"/>
    <x v="2"/>
    <x v="2"/>
    <x v="2"/>
    <x v="6"/>
    <s v="Medium Box"/>
    <s v="Soundgear Copyboard Conference Phone, Optional Battery"/>
    <n v="0.37"/>
    <s v="United States"/>
    <x v="2"/>
    <x v="12"/>
    <s v="Vernon Hills"/>
    <n v="60061"/>
    <x v="94"/>
    <n v="0"/>
    <s v="no repeat"/>
    <s v="May"/>
    <d v="2015-05-25T00:00:00"/>
    <n v="2"/>
    <n v="5924.1122999999998"/>
    <n v="41"/>
    <n v="8585.67"/>
    <n v="91175"/>
    <n v="808.46"/>
    <x v="3"/>
    <n v="2"/>
  </r>
  <r>
    <n v="547"/>
    <s v="Henry Ball"/>
    <s v="Not Specified"/>
    <n v="0.03"/>
    <n v="13.73"/>
    <n v="6.85"/>
    <x v="0"/>
    <x v="0"/>
    <x v="1"/>
    <x v="2"/>
    <s v="Wrap Bag"/>
    <s v="DAX Wood Document Frame."/>
    <n v="0.54"/>
    <s v="United States"/>
    <x v="1"/>
    <x v="36"/>
    <s v="Morgantown"/>
    <n v="26501"/>
    <x v="110"/>
    <n v="0"/>
    <s v="no repeat"/>
    <s v="June"/>
    <d v="2015-06-15T00:00:00"/>
    <n v="1"/>
    <n v="39.585299999999997"/>
    <n v="4"/>
    <n v="57.37"/>
    <n v="86250"/>
    <n v="3.33"/>
    <x v="1"/>
    <n v="1"/>
  </r>
  <r>
    <n v="549"/>
    <s v="Dennis Boykin Townsend"/>
    <s v="Not Specified"/>
    <n v="0.02"/>
    <n v="7.1"/>
    <n v="6.05"/>
    <x v="2"/>
    <x v="0"/>
    <x v="0"/>
    <x v="8"/>
    <s v="Small Box"/>
    <s v="Wilson Jones Hanging View Binder, White, 1&quot;"/>
    <n v="0.39"/>
    <s v="United States"/>
    <x v="0"/>
    <x v="27"/>
    <s v="Roswell"/>
    <n v="88201"/>
    <x v="11"/>
    <n v="0"/>
    <s v="no repeat"/>
    <s v="January"/>
    <d v="2015-01-20T00:00:00"/>
    <n v="0"/>
    <n v="-66.378"/>
    <n v="9"/>
    <n v="66.319999999999993"/>
    <n v="90908"/>
    <n v="11.31"/>
    <x v="2"/>
    <n v="1"/>
  </r>
  <r>
    <n v="550"/>
    <s v="Edna Monroe Talley"/>
    <s v="High"/>
    <n v="0.05"/>
    <n v="1.68"/>
    <n v="1.57"/>
    <x v="2"/>
    <x v="0"/>
    <x v="0"/>
    <x v="0"/>
    <s v="Wrap Bag"/>
    <s v="Newell 323"/>
    <n v="0.59"/>
    <s v="United States"/>
    <x v="2"/>
    <x v="7"/>
    <s v="Seguin"/>
    <n v="78155"/>
    <x v="111"/>
    <n v="1"/>
    <n v="0"/>
    <s v="January"/>
    <d v="2015-01-31T00:00:00"/>
    <n v="1"/>
    <n v="-33.340000000000003"/>
    <n v="11"/>
    <n v="18.75"/>
    <n v="90909"/>
    <n v="195.99"/>
    <x v="3"/>
    <n v="4"/>
  </r>
  <r>
    <n v="550"/>
    <s v="Edna Monroe Talley"/>
    <s v="High"/>
    <n v="0.1"/>
    <n v="218.75"/>
    <n v="69.64"/>
    <x v="1"/>
    <x v="0"/>
    <x v="1"/>
    <x v="11"/>
    <s v="Jumbo Box"/>
    <s v="BoxOffice By Design Rectangular and Half-Moon Meeting Room Tables"/>
    <n v="0.77"/>
    <s v="United States"/>
    <x v="2"/>
    <x v="7"/>
    <s v="Seguin"/>
    <n v="78155"/>
    <x v="111"/>
    <n v="1"/>
    <n v="133"/>
    <s v="January"/>
    <d v="2015-02-01T00:00:00"/>
    <n v="2"/>
    <n v="-201.27600000000001"/>
    <n v="1"/>
    <n v="188.51"/>
    <n v="90909"/>
    <n v="51.72"/>
    <x v="1"/>
    <n v="4"/>
  </r>
  <r>
    <n v="550"/>
    <s v="Edna Monroe Talley"/>
    <s v="Medium"/>
    <n v="0.06"/>
    <n v="549.99"/>
    <n v="49"/>
    <x v="1"/>
    <x v="0"/>
    <x v="2"/>
    <x v="16"/>
    <s v="Jumbo Drum"/>
    <s v="Sharp 1540cs Digital Laser Copier"/>
    <n v="0.35"/>
    <s v="United States"/>
    <x v="2"/>
    <x v="7"/>
    <s v="Seguin"/>
    <n v="78155"/>
    <x v="20"/>
    <n v="1"/>
    <n v="0"/>
    <s v="June"/>
    <d v="2015-06-13T00:00:00"/>
    <n v="1"/>
    <n v="4637.4071999999996"/>
    <n v="13"/>
    <n v="6720.88"/>
    <n v="90910"/>
    <n v="7.08"/>
    <x v="1"/>
    <n v="4"/>
  </r>
  <r>
    <n v="550"/>
    <s v="Edna Monroe Talley"/>
    <s v="Medium"/>
    <n v="0.08"/>
    <n v="115.99"/>
    <n v="5.99"/>
    <x v="0"/>
    <x v="0"/>
    <x v="2"/>
    <x v="5"/>
    <s v="Small Box"/>
    <s v="2160"/>
    <n v="0.56999999999999995"/>
    <s v="United States"/>
    <x v="2"/>
    <x v="7"/>
    <s v="Seguin"/>
    <n v="78155"/>
    <x v="20"/>
    <n v="0"/>
    <s v="no repeat"/>
    <s v="June"/>
    <d v="2015-06-13T00:00:00"/>
    <n v="1"/>
    <n v="-239.54150000000001"/>
    <n v="1"/>
    <n v="102.21"/>
    <n v="90910"/>
    <n v="120.93"/>
    <x v="1"/>
    <n v="4"/>
  </r>
  <r>
    <n v="551"/>
    <s v="Peggy Chan"/>
    <s v="High"/>
    <n v="0"/>
    <n v="15.04"/>
    <n v="1.97"/>
    <x v="2"/>
    <x v="0"/>
    <x v="0"/>
    <x v="7"/>
    <s v="Wrap Bag"/>
    <s v="White GlueTop Scratch Pads"/>
    <n v="0.39"/>
    <s v="United States"/>
    <x v="2"/>
    <x v="7"/>
    <s v="Sherman"/>
    <n v="75090"/>
    <x v="111"/>
    <n v="0"/>
    <s v="no repeat"/>
    <s v="January"/>
    <d v="2015-02-01T00:00:00"/>
    <n v="2"/>
    <n v="21.514199999999999"/>
    <n v="2"/>
    <n v="31.18"/>
    <n v="90909"/>
    <n v="25.36"/>
    <x v="1"/>
    <n v="1"/>
  </r>
  <r>
    <n v="553"/>
    <s v="Kristine Connolly"/>
    <s v="Medium"/>
    <n v="0"/>
    <n v="6.88"/>
    <n v="2"/>
    <x v="0"/>
    <x v="1"/>
    <x v="0"/>
    <x v="7"/>
    <s v="Wrap Bag"/>
    <s v="Adams Phone Message Book, 200 Message Capacity, 8 1/16” x 11”"/>
    <n v="0.39"/>
    <s v="United States"/>
    <x v="0"/>
    <x v="1"/>
    <s v="Los Angeles"/>
    <n v="90008"/>
    <x v="9"/>
    <n v="1"/>
    <n v="24"/>
    <s v="January"/>
    <d v="2015-01-29T00:00:00"/>
    <n v="1"/>
    <n v="34.067999999999998"/>
    <n v="36"/>
    <n v="267.52999999999997"/>
    <n v="17155"/>
    <n v="55.940000000000005"/>
    <x v="2"/>
    <n v="4"/>
  </r>
  <r>
    <n v="553"/>
    <s v="Kristine Connolly"/>
    <s v="Not Specified"/>
    <n v="7.0000000000000007E-2"/>
    <n v="2036.48"/>
    <n v="14.7"/>
    <x v="1"/>
    <x v="0"/>
    <x v="2"/>
    <x v="6"/>
    <s v="Jumbo Drum"/>
    <s v="Lexmark 4227 Plus Dot Matrix Printer"/>
    <n v="0.55000000000000004"/>
    <s v="United States"/>
    <x v="0"/>
    <x v="1"/>
    <s v="Los Angeles"/>
    <n v="90008"/>
    <x v="54"/>
    <n v="1"/>
    <n v="53"/>
    <s v="February"/>
    <d v="2015-02-21T00:00:00"/>
    <n v="0"/>
    <n v="4073.25"/>
    <n v="25"/>
    <n v="43046.2"/>
    <n v="2433"/>
    <n v="19.190000000000001"/>
    <x v="1"/>
    <n v="4"/>
  </r>
  <r>
    <n v="553"/>
    <s v="Kristine Connolly"/>
    <s v="Low"/>
    <n v="0.01"/>
    <n v="4.9800000000000004"/>
    <n v="7.44"/>
    <x v="2"/>
    <x v="0"/>
    <x v="0"/>
    <x v="7"/>
    <s v="Small Box"/>
    <s v="Xerox 1922"/>
    <n v="0.36"/>
    <s v="United States"/>
    <x v="0"/>
    <x v="1"/>
    <s v="Los Angeles"/>
    <n v="90008"/>
    <x v="112"/>
    <n v="1"/>
    <n v="64"/>
    <s v="April"/>
    <d v="2015-04-24T00:00:00"/>
    <n v="9"/>
    <n v="-179.59200000000001"/>
    <n v="63"/>
    <n v="330.21"/>
    <n v="8165"/>
    <n v="95.93"/>
    <x v="0"/>
    <n v="4"/>
  </r>
  <r>
    <n v="553"/>
    <s v="Kristine Connolly"/>
    <s v="Medium"/>
    <n v="0.08"/>
    <n v="124.49"/>
    <n v="51.94"/>
    <x v="1"/>
    <x v="0"/>
    <x v="1"/>
    <x v="11"/>
    <s v="Jumbo Box"/>
    <s v="Bevis 36 x 72 Conference Tables"/>
    <n v="0.63"/>
    <s v="United States"/>
    <x v="0"/>
    <x v="1"/>
    <s v="Los Angeles"/>
    <n v="90008"/>
    <x v="49"/>
    <n v="0"/>
    <s v="no repeat"/>
    <s v="June"/>
    <d v="2015-06-19T00:00:00"/>
    <n v="1"/>
    <n v="-500.38"/>
    <n v="56"/>
    <n v="6831.37"/>
    <n v="359"/>
    <n v="39.97"/>
    <x v="3"/>
    <n v="4"/>
  </r>
  <r>
    <n v="555"/>
    <s v="Walter Young"/>
    <s v="Not Specified"/>
    <n v="7.0000000000000007E-2"/>
    <n v="2036.48"/>
    <n v="14.7"/>
    <x v="1"/>
    <x v="0"/>
    <x v="2"/>
    <x v="6"/>
    <s v="Jumbo Drum"/>
    <s v="Lexmark 4227 Plus Dot Matrix Printer"/>
    <n v="0.55000000000000004"/>
    <s v="United States"/>
    <x v="0"/>
    <x v="17"/>
    <s v="Pleasant Grove"/>
    <n v="84062"/>
    <x v="54"/>
    <n v="1"/>
    <n v="53"/>
    <s v="February"/>
    <d v="2015-02-21T00:00:00"/>
    <n v="0"/>
    <n v="6028.41"/>
    <n v="6"/>
    <n v="10331.09"/>
    <n v="86190"/>
    <n v="13.82"/>
    <x v="1"/>
    <n v="3"/>
  </r>
  <r>
    <n v="555"/>
    <s v="Walter Young"/>
    <s v="Low"/>
    <n v="0.01"/>
    <n v="4.9800000000000004"/>
    <n v="7.44"/>
    <x v="2"/>
    <x v="0"/>
    <x v="0"/>
    <x v="7"/>
    <s v="Small Box"/>
    <s v="Xerox 1922"/>
    <n v="0.36"/>
    <s v="United States"/>
    <x v="0"/>
    <x v="17"/>
    <s v="Pleasant Grove"/>
    <n v="84062"/>
    <x v="112"/>
    <n v="1"/>
    <n v="64"/>
    <s v="April"/>
    <d v="2015-04-24T00:00:00"/>
    <n v="9"/>
    <n v="-161.6328"/>
    <n v="16"/>
    <n v="83.86"/>
    <n v="86191"/>
    <n v="320.95000000000005"/>
    <x v="1"/>
    <n v="3"/>
  </r>
  <r>
    <n v="555"/>
    <s v="Walter Young"/>
    <s v="Medium"/>
    <n v="0.08"/>
    <n v="124.49"/>
    <n v="51.94"/>
    <x v="1"/>
    <x v="0"/>
    <x v="1"/>
    <x v="11"/>
    <s v="Jumbo Box"/>
    <s v="Bevis 36 x 72 Conference Tables"/>
    <n v="0.63"/>
    <s v="United States"/>
    <x v="0"/>
    <x v="17"/>
    <s v="Pleasant Grove"/>
    <n v="84062"/>
    <x v="49"/>
    <n v="0"/>
    <s v="no repeat"/>
    <s v="June"/>
    <d v="2015-06-19T00:00:00"/>
    <n v="1"/>
    <n v="-250.19"/>
    <n v="14"/>
    <n v="1707.84"/>
    <n v="86192"/>
    <n v="218.02"/>
    <x v="3"/>
    <n v="3"/>
  </r>
  <r>
    <n v="556"/>
    <s v="Kristina Sanders"/>
    <s v="Medium"/>
    <n v="0"/>
    <n v="6.88"/>
    <n v="2"/>
    <x v="0"/>
    <x v="1"/>
    <x v="0"/>
    <x v="7"/>
    <s v="Wrap Bag"/>
    <s v="Adams Phone Message Book, 200 Message Capacity, 8 1/16” x 11”"/>
    <n v="0.39"/>
    <s v="United States"/>
    <x v="0"/>
    <x v="17"/>
    <s v="Provo"/>
    <n v="84604"/>
    <x v="9"/>
    <n v="1"/>
    <n v="0"/>
    <s v="January"/>
    <d v="2015-01-29T00:00:00"/>
    <n v="1"/>
    <n v="46.147199999999998"/>
    <n v="9"/>
    <n v="66.88"/>
    <n v="86189"/>
    <n v="419.17"/>
    <x v="2"/>
    <n v="2"/>
  </r>
  <r>
    <n v="556"/>
    <s v="Kristina Sanders"/>
    <s v="Medium"/>
    <n v="0.03"/>
    <n v="32.479999999999997"/>
    <n v="35"/>
    <x v="0"/>
    <x v="1"/>
    <x v="0"/>
    <x v="10"/>
    <s v="Large Box"/>
    <s v="Fellowes Neat Ideas® Storage Cubes"/>
    <n v="0.81"/>
    <s v="United States"/>
    <x v="0"/>
    <x v="17"/>
    <s v="Provo"/>
    <n v="84604"/>
    <x v="9"/>
    <n v="0"/>
    <s v="no repeat"/>
    <s v="January"/>
    <d v="2015-01-28T00:00:00"/>
    <n v="0"/>
    <n v="-1116.3348000000001"/>
    <n v="8"/>
    <n v="274.91000000000003"/>
    <n v="86189"/>
    <n v="2.0700000000000003"/>
    <x v="1"/>
    <n v="2"/>
  </r>
  <r>
    <n v="568"/>
    <s v="Peter McConnell"/>
    <s v="Critical"/>
    <n v="0.02"/>
    <n v="280.98"/>
    <n v="57"/>
    <x v="1"/>
    <x v="3"/>
    <x v="1"/>
    <x v="1"/>
    <s v="Jumbo Drum"/>
    <s v="Hon 2090 “Pillow Soft” Series Mid Back Swivel/Tilt Chairs"/>
    <n v="0.78"/>
    <s v="United States"/>
    <x v="3"/>
    <x v="37"/>
    <s v="Columbus"/>
    <n v="39701"/>
    <x v="29"/>
    <n v="1"/>
    <n v="28"/>
    <s v="March"/>
    <d v="2015-03-05T00:00:00"/>
    <n v="1"/>
    <n v="1141.7940000000001"/>
    <n v="4"/>
    <n v="1128.74"/>
    <n v="88879"/>
    <n v="22.279999999999998"/>
    <x v="2"/>
    <n v="3"/>
  </r>
  <r>
    <n v="568"/>
    <s v="Peter McConnell"/>
    <s v="Medium"/>
    <n v="0.08"/>
    <n v="67.28"/>
    <n v="19.989999999999998"/>
    <x v="0"/>
    <x v="3"/>
    <x v="0"/>
    <x v="8"/>
    <s v="Small Box"/>
    <s v="Catalog Binders with Expanding Posts"/>
    <n v="0.4"/>
    <s v="United States"/>
    <x v="3"/>
    <x v="37"/>
    <s v="Columbus"/>
    <n v="39701"/>
    <x v="113"/>
    <n v="1"/>
    <n v="14"/>
    <s v="April"/>
    <d v="2015-04-03T00:00:00"/>
    <n v="2"/>
    <n v="224.85059999999999"/>
    <n v="16"/>
    <n v="1066.54"/>
    <n v="88882"/>
    <n v="52.89"/>
    <x v="1"/>
    <n v="3"/>
  </r>
  <r>
    <n v="568"/>
    <s v="Peter McConnell"/>
    <s v="Not Specified"/>
    <n v="0.09"/>
    <n v="70.97"/>
    <n v="3.5"/>
    <x v="2"/>
    <x v="3"/>
    <x v="0"/>
    <x v="15"/>
    <s v="Small Box"/>
    <s v="Tripp Lite Isotel 8 Ultra 8 Outlet Metal Surge"/>
    <n v="0.59"/>
    <s v="United States"/>
    <x v="3"/>
    <x v="37"/>
    <s v="Columbus"/>
    <n v="39701"/>
    <x v="112"/>
    <n v="0"/>
    <s v="no repeat"/>
    <s v="April"/>
    <d v="2015-04-15T00:00:00"/>
    <n v="0"/>
    <n v="-99.567999999999998"/>
    <n v="12"/>
    <n v="805.99"/>
    <n v="88880"/>
    <n v="80.91"/>
    <x v="0"/>
    <n v="3"/>
  </r>
  <r>
    <n v="570"/>
    <s v="Katharine Bass"/>
    <s v="Low"/>
    <n v="0.06"/>
    <n v="7.99"/>
    <n v="5.03"/>
    <x v="2"/>
    <x v="3"/>
    <x v="2"/>
    <x v="5"/>
    <s v="Medium Box"/>
    <s v="Bell Sonecor JB700 Caller ID"/>
    <n v="0.6"/>
    <s v="United States"/>
    <x v="0"/>
    <x v="34"/>
    <s v="Henderson"/>
    <n v="89015"/>
    <x v="107"/>
    <n v="0"/>
    <s v="no repeat"/>
    <s v="January"/>
    <d v="2015-01-13T00:00:00"/>
    <n v="0"/>
    <n v="-122.133"/>
    <n v="10"/>
    <n v="65.739999999999995"/>
    <n v="88881"/>
    <n v="55.96"/>
    <x v="2"/>
    <n v="1"/>
  </r>
  <r>
    <n v="573"/>
    <s v="Vanessa Winstead"/>
    <s v="High"/>
    <n v="0.08"/>
    <n v="415.88"/>
    <n v="11.37"/>
    <x v="2"/>
    <x v="0"/>
    <x v="0"/>
    <x v="10"/>
    <s v="Small Box"/>
    <s v="Deluxe Rollaway Locking File with Drawer"/>
    <n v="0.56999999999999995"/>
    <s v="United States"/>
    <x v="2"/>
    <x v="12"/>
    <s v="Pekin"/>
    <n v="61554"/>
    <x v="114"/>
    <n v="1"/>
    <n v="15"/>
    <s v="February"/>
    <d v="2015-02-27T00:00:00"/>
    <n v="1"/>
    <n v="-269.08440000000002"/>
    <n v="1"/>
    <n v="405.57"/>
    <n v="86556"/>
    <n v="270.88000000000005"/>
    <x v="1"/>
    <n v="2"/>
  </r>
  <r>
    <n v="573"/>
    <s v="Vanessa Winstead"/>
    <s v="Critical"/>
    <n v="0.05"/>
    <n v="4.13"/>
    <n v="5.04"/>
    <x v="2"/>
    <x v="1"/>
    <x v="0"/>
    <x v="8"/>
    <s v="Small Box"/>
    <s v="ACCOHIDE® 3-Ring Binder, Blue, 1&quot;"/>
    <n v="0.38"/>
    <s v="United States"/>
    <x v="2"/>
    <x v="12"/>
    <s v="Pekin"/>
    <n v="61554"/>
    <x v="115"/>
    <n v="0"/>
    <s v="no repeat"/>
    <s v="March"/>
    <d v="2015-03-14T00:00:00"/>
    <n v="1"/>
    <n v="-12.1555"/>
    <n v="1"/>
    <n v="5.84"/>
    <n v="86555"/>
    <n v="110.96"/>
    <x v="3"/>
    <n v="2"/>
  </r>
  <r>
    <n v="576"/>
    <s v="Gordon Lyon"/>
    <s v="Low"/>
    <n v="0.06"/>
    <n v="4.4800000000000004"/>
    <n v="49"/>
    <x v="2"/>
    <x v="0"/>
    <x v="0"/>
    <x v="15"/>
    <s v="Large Box"/>
    <s v="Hoover Portapower™ Portable Vacuum"/>
    <n v="0.6"/>
    <s v="United States"/>
    <x v="0"/>
    <x v="1"/>
    <s v="Pomona"/>
    <n v="91767"/>
    <x v="107"/>
    <n v="0"/>
    <s v="no repeat"/>
    <s v="January"/>
    <d v="2015-01-17T00:00:00"/>
    <n v="4"/>
    <n v="-566"/>
    <n v="4"/>
    <n v="32.6"/>
    <n v="88645"/>
    <n v="1.5799999999999998"/>
    <x v="2"/>
    <n v="1"/>
  </r>
  <r>
    <n v="578"/>
    <s v="Evan K Bullard"/>
    <s v="Medium"/>
    <n v="0.03"/>
    <n v="162.93"/>
    <n v="19.989999999999998"/>
    <x v="2"/>
    <x v="0"/>
    <x v="0"/>
    <x v="4"/>
    <s v="Small Box"/>
    <s v="Multimedia Mailers"/>
    <n v="0.39"/>
    <s v="United States"/>
    <x v="1"/>
    <x v="18"/>
    <s v="Naugatuck"/>
    <n v="6770"/>
    <x v="116"/>
    <n v="0"/>
    <s v="no repeat"/>
    <s v="May"/>
    <d v="2015-05-14T00:00:00"/>
    <n v="1"/>
    <n v="293.14"/>
    <n v="3"/>
    <n v="515.88"/>
    <n v="88644"/>
    <n v="30.93"/>
    <x v="2"/>
    <n v="1"/>
  </r>
  <r>
    <n v="579"/>
    <s v="Marlene Abrams"/>
    <s v="Medium"/>
    <n v="0.01"/>
    <n v="11.58"/>
    <n v="5.72"/>
    <x v="2"/>
    <x v="0"/>
    <x v="0"/>
    <x v="4"/>
    <s v="Small Box"/>
    <s v="Peel &amp; Seel® Recycled Catalog Envelopes, Brown"/>
    <n v="0.35"/>
    <s v="United States"/>
    <x v="1"/>
    <x v="18"/>
    <s v="Seymour"/>
    <n v="6478"/>
    <x v="116"/>
    <n v="0"/>
    <s v="no repeat"/>
    <s v="May"/>
    <d v="2015-05-15T00:00:00"/>
    <n v="2"/>
    <n v="-6.61"/>
    <n v="2"/>
    <n v="25.06"/>
    <n v="88644"/>
    <n v="22.939999999999998"/>
    <x v="2"/>
    <n v="1"/>
  </r>
  <r>
    <n v="580"/>
    <s v="Kathryn Patrick"/>
    <s v="Medium"/>
    <n v="0.01"/>
    <n v="55.99"/>
    <n v="5"/>
    <x v="2"/>
    <x v="0"/>
    <x v="2"/>
    <x v="5"/>
    <s v="Small Pack"/>
    <s v="Accessory6"/>
    <n v="0.8"/>
    <s v="United States"/>
    <x v="1"/>
    <x v="14"/>
    <s v="Auburn"/>
    <n v="4210"/>
    <x v="116"/>
    <n v="0"/>
    <s v="no repeat"/>
    <s v="May"/>
    <d v="2015-05-14T00:00:00"/>
    <n v="1"/>
    <n v="-57.540999999999997"/>
    <n v="12"/>
    <n v="578.24"/>
    <n v="88644"/>
    <n v="212.56"/>
    <x v="2"/>
    <n v="1"/>
  </r>
  <r>
    <n v="584"/>
    <s v="Timothy Currie"/>
    <s v="Not Specified"/>
    <n v="0.04"/>
    <n v="15.51"/>
    <n v="17.78"/>
    <x v="2"/>
    <x v="0"/>
    <x v="0"/>
    <x v="10"/>
    <s v="Small Box"/>
    <s v="Tenex File Box, Personal Filing Tote with Lid, Black"/>
    <n v="0.59"/>
    <s v="United States"/>
    <x v="1"/>
    <x v="15"/>
    <s v="Woburn"/>
    <n v="1801"/>
    <x v="72"/>
    <n v="0"/>
    <s v="no repeat"/>
    <s v="January"/>
    <d v="2015-01-23T00:00:00"/>
    <n v="2"/>
    <n v="-266.22000000000003"/>
    <n v="7"/>
    <n v="116.93"/>
    <n v="88646"/>
    <n v="6.4600000000000009"/>
    <x v="3"/>
    <n v="1"/>
  </r>
  <r>
    <n v="585"/>
    <s v="William Larson"/>
    <s v="Medium"/>
    <n v="0.06"/>
    <n v="13.9"/>
    <n v="7.59"/>
    <x v="2"/>
    <x v="0"/>
    <x v="0"/>
    <x v="12"/>
    <s v="Small Pack"/>
    <s v="Acme Hot Forged Carbon Steel Scissors with Nickel-Plated Handles, 3 7/8&quot; Cut, 8&quot;L"/>
    <n v="0.56000000000000005"/>
    <s v="United States"/>
    <x v="1"/>
    <x v="16"/>
    <s v="Concord"/>
    <n v="3301"/>
    <x v="116"/>
    <n v="0"/>
    <s v="no repeat"/>
    <s v="May"/>
    <d v="2015-05-14T00:00:00"/>
    <n v="1"/>
    <n v="-67.59"/>
    <n v="12"/>
    <n v="170.45"/>
    <n v="88644"/>
    <n v="5.8900000000000006"/>
    <x v="2"/>
    <n v="1"/>
  </r>
  <r>
    <n v="592"/>
    <s v="Eva Silverman"/>
    <s v="Critical"/>
    <n v="0.08"/>
    <n v="30.53"/>
    <n v="19.989999999999998"/>
    <x v="2"/>
    <x v="2"/>
    <x v="0"/>
    <x v="9"/>
    <s v="Small Box"/>
    <s v="Avery 4027 File Folder Labels for Dot Matrix Printers, 5000 Labels per Box, White"/>
    <n v="0.39"/>
    <s v="United States"/>
    <x v="2"/>
    <x v="12"/>
    <s v="Wilmette"/>
    <n v="60091"/>
    <x v="60"/>
    <n v="0"/>
    <s v="no repeat"/>
    <s v="January"/>
    <d v="2015-01-17T00:00:00"/>
    <n v="0"/>
    <n v="-239.8656"/>
    <n v="10"/>
    <n v="285.87"/>
    <n v="86307"/>
    <n v="5.25"/>
    <x v="1"/>
    <n v="1"/>
  </r>
  <r>
    <n v="593"/>
    <s v="Joel Huffman"/>
    <s v="Critical"/>
    <n v="0.01"/>
    <n v="1.68"/>
    <n v="1.57"/>
    <x v="2"/>
    <x v="2"/>
    <x v="0"/>
    <x v="0"/>
    <s v="Wrap Bag"/>
    <s v="Newell 323"/>
    <n v="0.59"/>
    <s v="United States"/>
    <x v="2"/>
    <x v="12"/>
    <s v="Woodridge"/>
    <n v="60517"/>
    <x v="60"/>
    <n v="0"/>
    <s v="no repeat"/>
    <s v="January"/>
    <d v="2015-01-19T00:00:00"/>
    <n v="2"/>
    <n v="-53.444000000000003"/>
    <n v="12"/>
    <n v="20.37"/>
    <n v="86307"/>
    <n v="110.97999999999999"/>
    <x v="1"/>
    <n v="1"/>
  </r>
  <r>
    <n v="594"/>
    <s v="Charlie Moore"/>
    <s v="Critical"/>
    <n v="0.09"/>
    <n v="13.79"/>
    <n v="8.7799999999999994"/>
    <x v="2"/>
    <x v="3"/>
    <x v="1"/>
    <x v="2"/>
    <s v="Small Box"/>
    <s v="9-3/4 Diameter Round Wall Clock"/>
    <n v="0.43"/>
    <s v="United States"/>
    <x v="2"/>
    <x v="38"/>
    <s v="Anderson"/>
    <n v="46016"/>
    <x v="24"/>
    <n v="1"/>
    <n v="96"/>
    <s v="March"/>
    <d v="2015-03-17T00:00:00"/>
    <n v="2"/>
    <n v="-22.12"/>
    <n v="1"/>
    <n v="17.440000000000001"/>
    <n v="86309"/>
    <n v="80.97"/>
    <x v="2"/>
    <n v="3"/>
  </r>
  <r>
    <n v="594"/>
    <s v="Charlie Moore"/>
    <s v="Critical"/>
    <n v="0.04"/>
    <n v="39.479999999999997"/>
    <n v="1.99"/>
    <x v="2"/>
    <x v="3"/>
    <x v="2"/>
    <x v="13"/>
    <s v="Small Pack"/>
    <s v="80 Minute CD-R Spindle, 100/Pack - Staples"/>
    <n v="0.54"/>
    <s v="United States"/>
    <x v="2"/>
    <x v="38"/>
    <s v="Anderson"/>
    <n v="46016"/>
    <x v="117"/>
    <n v="1"/>
    <n v="0"/>
    <s v="June"/>
    <d v="2015-06-22T00:00:00"/>
    <n v="3"/>
    <n v="484.8492"/>
    <n v="18"/>
    <n v="702.68"/>
    <n v="86311"/>
    <n v="4.95"/>
    <x v="3"/>
    <n v="3"/>
  </r>
  <r>
    <n v="594"/>
    <s v="Charlie Moore"/>
    <s v="Critical"/>
    <n v="0.04"/>
    <n v="3.7"/>
    <n v="1.61"/>
    <x v="2"/>
    <x v="3"/>
    <x v="1"/>
    <x v="2"/>
    <s v="Wrap Bag"/>
    <s v="3M Hangers With Command Adhesive"/>
    <n v="0.44"/>
    <s v="United States"/>
    <x v="2"/>
    <x v="38"/>
    <s v="Anderson"/>
    <n v="46016"/>
    <x v="117"/>
    <n v="0"/>
    <s v="no repeat"/>
    <s v="June"/>
    <d v="2015-06-20T00:00:00"/>
    <n v="1"/>
    <n v="18"/>
    <n v="18"/>
    <n v="67.239999999999995"/>
    <n v="86311"/>
    <n v="7.21"/>
    <x v="1"/>
    <n v="3"/>
  </r>
  <r>
    <n v="596"/>
    <s v="Doris Fitzpatrick"/>
    <s v="Critical"/>
    <n v="0.03"/>
    <n v="3.8"/>
    <n v="1.49"/>
    <x v="2"/>
    <x v="3"/>
    <x v="0"/>
    <x v="8"/>
    <s v="Small Box"/>
    <s v="Durable Pressboard Binders"/>
    <n v="0.38"/>
    <s v="United States"/>
    <x v="2"/>
    <x v="38"/>
    <s v="Carmel"/>
    <n v="46032"/>
    <x v="2"/>
    <n v="1"/>
    <n v="0"/>
    <s v="February"/>
    <d v="2015-02-17T00:00:00"/>
    <n v="2"/>
    <n v="15.2745"/>
    <n v="6"/>
    <n v="24.27"/>
    <n v="86308"/>
    <n v="40.919999999999995"/>
    <x v="3"/>
    <n v="3"/>
  </r>
  <r>
    <n v="596"/>
    <s v="Doris Fitzpatrick"/>
    <s v="Critical"/>
    <n v="7.0000000000000007E-2"/>
    <n v="7.98"/>
    <n v="1.25"/>
    <x v="2"/>
    <x v="3"/>
    <x v="0"/>
    <x v="7"/>
    <s v="Wrap Bag"/>
    <s v="Adams Telephone Message Book w/Frequently-Called Numbers Space, 400 Messages per Book"/>
    <n v="0.35"/>
    <s v="United States"/>
    <x v="2"/>
    <x v="38"/>
    <s v="Carmel"/>
    <n v="46032"/>
    <x v="2"/>
    <n v="1"/>
    <n v="0"/>
    <s v="February"/>
    <d v="2015-02-17T00:00:00"/>
    <n v="2"/>
    <n v="26.585699999999999"/>
    <n v="5"/>
    <n v="38.53"/>
    <n v="86308"/>
    <n v="48.019999999999996"/>
    <x v="3"/>
    <n v="3"/>
  </r>
  <r>
    <n v="596"/>
    <s v="Doris Fitzpatrick"/>
    <s v="Critical"/>
    <n v="7.0000000000000007E-2"/>
    <n v="417.4"/>
    <n v="75.23"/>
    <x v="1"/>
    <x v="3"/>
    <x v="1"/>
    <x v="11"/>
    <s v="Jumbo Box"/>
    <s v="Bretford “Just In Time” Height-Adjustable Multi-Task Work Tables"/>
    <n v="0.79"/>
    <s v="United States"/>
    <x v="2"/>
    <x v="38"/>
    <s v="Carmel"/>
    <n v="46032"/>
    <x v="2"/>
    <n v="0"/>
    <s v="no repeat"/>
    <s v="February"/>
    <d v="2015-02-16T00:00:00"/>
    <n v="1"/>
    <n v="-575.35199999999998"/>
    <n v="12"/>
    <n v="4910.72"/>
    <n v="86308"/>
    <n v="40.919999999999995"/>
    <x v="1"/>
    <n v="3"/>
  </r>
  <r>
    <n v="597"/>
    <s v="Alexandra Wise"/>
    <s v="Not Specified"/>
    <n v="0.1"/>
    <n v="6.48"/>
    <n v="5.9"/>
    <x v="2"/>
    <x v="2"/>
    <x v="0"/>
    <x v="7"/>
    <s v="Small Box"/>
    <s v="Xerox 1976"/>
    <n v="0.37"/>
    <s v="United States"/>
    <x v="2"/>
    <x v="38"/>
    <s v="Columbus"/>
    <n v="47201"/>
    <x v="69"/>
    <n v="0"/>
    <s v="no repeat"/>
    <s v="June"/>
    <d v="2015-06-10T00:00:00"/>
    <n v="0"/>
    <n v="-51.634999999999998"/>
    <n v="19"/>
    <n v="116.8"/>
    <n v="86310"/>
    <n v="15.67"/>
    <x v="1"/>
    <n v="1"/>
  </r>
  <r>
    <n v="600"/>
    <s v="Vickie Morse"/>
    <s v="Medium"/>
    <n v="0.06"/>
    <n v="6.48"/>
    <n v="7.37"/>
    <x v="2"/>
    <x v="0"/>
    <x v="0"/>
    <x v="7"/>
    <s v="Small Box"/>
    <s v="Xerox 210"/>
    <n v="0.37"/>
    <s v="United States"/>
    <x v="1"/>
    <x v="30"/>
    <s v="Reisterstown"/>
    <n v="21136"/>
    <x v="115"/>
    <n v="0"/>
    <s v="no repeat"/>
    <s v="March"/>
    <d v="2015-03-14T00:00:00"/>
    <n v="1"/>
    <n v="-75.44"/>
    <n v="5"/>
    <n v="32.39"/>
    <n v="87579"/>
    <n v="8.6"/>
    <x v="1"/>
    <n v="1"/>
  </r>
  <r>
    <n v="603"/>
    <s v="Gretchen Ball"/>
    <s v="Not Specified"/>
    <n v="0.02"/>
    <n v="35.99"/>
    <n v="5"/>
    <x v="2"/>
    <x v="1"/>
    <x v="2"/>
    <x v="5"/>
    <s v="Small Box"/>
    <s v="Accessory27"/>
    <n v="0.85"/>
    <s v="United States"/>
    <x v="0"/>
    <x v="21"/>
    <s v="Pueblo"/>
    <n v="81001"/>
    <x v="118"/>
    <n v="0"/>
    <s v="no repeat"/>
    <s v="February"/>
    <d v="2015-02-05T00:00:00"/>
    <n v="2"/>
    <n v="-120.934"/>
    <n v="7"/>
    <n v="227.79"/>
    <n v="87020"/>
    <n v="175.89000000000001"/>
    <x v="1"/>
    <n v="1"/>
  </r>
  <r>
    <n v="604"/>
    <s v="Lindsay P Ashley"/>
    <s v="Critical"/>
    <n v="0.03"/>
    <n v="1.88"/>
    <n v="1.49"/>
    <x v="2"/>
    <x v="1"/>
    <x v="0"/>
    <x v="8"/>
    <s v="Small Box"/>
    <s v="Staples® General Use 3-Ring Binders"/>
    <n v="0.37"/>
    <s v="United States"/>
    <x v="0"/>
    <x v="1"/>
    <s v="Los Angeles"/>
    <n v="90045"/>
    <x v="76"/>
    <n v="1"/>
    <n v="49"/>
    <s v="January"/>
    <d v="2015-01-25T00:00:00"/>
    <n v="1"/>
    <n v="-15.099500000000001"/>
    <n v="52"/>
    <n v="102.32"/>
    <n v="34882"/>
    <n v="59.730000000000004"/>
    <x v="1"/>
    <n v="2"/>
  </r>
  <r>
    <n v="604"/>
    <s v="Lindsay P Ashley"/>
    <s v="Critical"/>
    <n v="0.09"/>
    <n v="154.13"/>
    <n v="69"/>
    <x v="0"/>
    <x v="0"/>
    <x v="1"/>
    <x v="11"/>
    <s v="Large Box"/>
    <s v="Laminate Occasional Tables"/>
    <n v="0.68"/>
    <s v="United States"/>
    <x v="0"/>
    <x v="1"/>
    <s v="Los Angeles"/>
    <n v="90045"/>
    <x v="88"/>
    <n v="0"/>
    <s v="no repeat"/>
    <s v="March"/>
    <d v="2015-03-15T00:00:00"/>
    <n v="1"/>
    <n v="-1763.7476999999999"/>
    <n v="38"/>
    <n v="5679.59"/>
    <n v="28647"/>
    <n v="16.46"/>
    <x v="2"/>
    <n v="2"/>
  </r>
  <r>
    <n v="605"/>
    <s v="Alison Peters Wooten"/>
    <s v="Critical"/>
    <n v="0.09"/>
    <n v="154.13"/>
    <n v="69"/>
    <x v="0"/>
    <x v="0"/>
    <x v="1"/>
    <x v="11"/>
    <s v="Large Box"/>
    <s v="Laminate Occasional Tables"/>
    <n v="0.68"/>
    <s v="United States"/>
    <x v="1"/>
    <x v="4"/>
    <s v="West Islip"/>
    <n v="11795"/>
    <x v="88"/>
    <n v="0"/>
    <s v="no repeat"/>
    <s v="March"/>
    <d v="2015-03-15T00:00:00"/>
    <n v="1"/>
    <n v="-1763.7476999999999"/>
    <n v="10"/>
    <n v="1494.63"/>
    <n v="91144"/>
    <n v="65.989999999999995"/>
    <x v="2"/>
    <n v="1"/>
  </r>
  <r>
    <n v="617"/>
    <s v="Brett Schultz"/>
    <s v="Not Specified"/>
    <n v="0.02"/>
    <n v="15.57"/>
    <n v="1.39"/>
    <x v="2"/>
    <x v="3"/>
    <x v="0"/>
    <x v="4"/>
    <s v="Small Box"/>
    <s v="Park Ridge™ Embossed Executive Business Envelopes"/>
    <n v="0.38"/>
    <s v="United States"/>
    <x v="0"/>
    <x v="21"/>
    <s v="Pueblo"/>
    <n v="81001"/>
    <x v="119"/>
    <n v="1"/>
    <n v="0"/>
    <s v="April"/>
    <d v="2015-04-30T00:00:00"/>
    <n v="1"/>
    <n v="23.5428"/>
    <n v="3"/>
    <n v="46.23"/>
    <n v="88198"/>
    <n v="8.27"/>
    <x v="0"/>
    <n v="2"/>
  </r>
  <r>
    <n v="617"/>
    <s v="Brett Schultz"/>
    <s v="Not Specified"/>
    <n v="0.02"/>
    <n v="20.89"/>
    <n v="11.52"/>
    <x v="2"/>
    <x v="3"/>
    <x v="0"/>
    <x v="10"/>
    <s v="Small Box"/>
    <s v="Iris® 3-Drawer Stacking Bin, Black"/>
    <n v="0.83"/>
    <s v="United States"/>
    <x v="0"/>
    <x v="21"/>
    <s v="Pueblo"/>
    <n v="81001"/>
    <x v="119"/>
    <n v="0"/>
    <s v="no repeat"/>
    <s v="April"/>
    <d v="2015-04-30T00:00:00"/>
    <n v="1"/>
    <n v="-276.11279999999999"/>
    <n v="13"/>
    <n v="279.27999999999997"/>
    <n v="88198"/>
    <n v="5.77"/>
    <x v="2"/>
    <n v="2"/>
  </r>
  <r>
    <n v="618"/>
    <s v="Robert Cowan"/>
    <s v="Critical"/>
    <n v="0.06"/>
    <n v="17.98"/>
    <n v="4"/>
    <x v="2"/>
    <x v="3"/>
    <x v="2"/>
    <x v="13"/>
    <s v="Small Box"/>
    <s v="Belkin 107-key enhanced keyboard, USB/PS/2 interface"/>
    <n v="0.79"/>
    <s v="United States"/>
    <x v="0"/>
    <x v="21"/>
    <s v="Pueblo West"/>
    <n v="81007"/>
    <x v="120"/>
    <n v="1"/>
    <n v="36"/>
    <s v="March"/>
    <d v="2015-03-25T00:00:00"/>
    <n v="1"/>
    <n v="-78.13"/>
    <n v="4"/>
    <n v="70.06"/>
    <n v="88197"/>
    <n v="6.4300000000000006"/>
    <x v="0"/>
    <n v="3"/>
  </r>
  <r>
    <n v="618"/>
    <s v="Robert Cowan"/>
    <s v="Not Specified"/>
    <n v="0.06"/>
    <n v="5.38"/>
    <n v="5.24"/>
    <x v="0"/>
    <x v="3"/>
    <x v="0"/>
    <x v="8"/>
    <s v="Small Box"/>
    <s v="Acco PRESSTEX® Data Binder with Storage Hooks, Dark Blue, 14 7/8&quot; X 11&quot;"/>
    <n v="0.36"/>
    <s v="United States"/>
    <x v="0"/>
    <x v="21"/>
    <s v="Pueblo West"/>
    <n v="81007"/>
    <x v="119"/>
    <n v="1"/>
    <n v="0"/>
    <s v="April"/>
    <d v="2015-04-30T00:00:00"/>
    <n v="1"/>
    <n v="-64.670940000000002"/>
    <n v="14"/>
    <n v="81.819999999999993"/>
    <n v="88198"/>
    <n v="5.91"/>
    <x v="0"/>
    <n v="3"/>
  </r>
  <r>
    <n v="618"/>
    <s v="Robert Cowan"/>
    <s v="Not Specified"/>
    <n v="0.03"/>
    <n v="7.35"/>
    <n v="5.96"/>
    <x v="2"/>
    <x v="3"/>
    <x v="0"/>
    <x v="7"/>
    <s v="Small Box"/>
    <s v="1/4 Fold Party Design Invitations &amp; White Envelopes, 24 8-1/2&quot; X 11&quot; Cards, 25 Env./Pack"/>
    <n v="0.38"/>
    <s v="United States"/>
    <x v="0"/>
    <x v="21"/>
    <s v="Pueblo West"/>
    <n v="81007"/>
    <x v="119"/>
    <n v="0"/>
    <s v="no repeat"/>
    <s v="April"/>
    <d v="2015-04-30T00:00:00"/>
    <n v="1"/>
    <n v="-11.113200000000001"/>
    <n v="1"/>
    <n v="13.16"/>
    <n v="88198"/>
    <n v="1.75"/>
    <x v="1"/>
    <n v="3"/>
  </r>
  <r>
    <n v="619"/>
    <s v="Howard Rogers"/>
    <s v="Critical"/>
    <n v="0.03"/>
    <n v="14.2"/>
    <n v="5.3"/>
    <x v="2"/>
    <x v="3"/>
    <x v="1"/>
    <x v="2"/>
    <s v="Wrap Bag"/>
    <s v="Coloredge Poster Frame"/>
    <n v="0.46"/>
    <s v="United States"/>
    <x v="2"/>
    <x v="22"/>
    <s v="Southgate"/>
    <n v="48195"/>
    <x v="0"/>
    <n v="0"/>
    <s v="no repeat"/>
    <s v="January"/>
    <d v="2015-01-08T00:00:00"/>
    <n v="1"/>
    <n v="107.02"/>
    <n v="14"/>
    <n v="205.98"/>
    <n v="88196"/>
    <n v="79.509999999999991"/>
    <x v="0"/>
    <n v="1"/>
  </r>
  <r>
    <n v="621"/>
    <s v="Heather Stern"/>
    <s v="Medium"/>
    <n v="0.1"/>
    <n v="6.88"/>
    <n v="2"/>
    <x v="2"/>
    <x v="1"/>
    <x v="0"/>
    <x v="7"/>
    <s v="Wrap Bag"/>
    <s v="Adams Phone Message Book, 200 Message Capacity, 8 1/16” x 11”"/>
    <n v="0.39"/>
    <s v="United States"/>
    <x v="1"/>
    <x v="18"/>
    <s v="Newington"/>
    <n v="6111"/>
    <x v="114"/>
    <n v="0"/>
    <s v="no repeat"/>
    <s v="February"/>
    <d v="2015-02-27T00:00:00"/>
    <n v="1"/>
    <n v="18.420000000000002"/>
    <n v="5"/>
    <n v="31.46"/>
    <n v="91432"/>
    <n v="18.959999999999997"/>
    <x v="1"/>
    <n v="1"/>
  </r>
  <r>
    <n v="622"/>
    <s v="Hazel Khan"/>
    <s v="Medium"/>
    <n v="0.06"/>
    <n v="195.99"/>
    <n v="8.99"/>
    <x v="2"/>
    <x v="1"/>
    <x v="2"/>
    <x v="5"/>
    <s v="Small Box"/>
    <s v="T28 WORLD"/>
    <n v="0.6"/>
    <s v="United States"/>
    <x v="1"/>
    <x v="14"/>
    <s v="Auburn"/>
    <n v="4210"/>
    <x v="114"/>
    <n v="0"/>
    <s v="no repeat"/>
    <s v="February"/>
    <d v="2015-02-28T00:00:00"/>
    <n v="2"/>
    <n v="349.47"/>
    <n v="6"/>
    <n v="948.97"/>
    <n v="91432"/>
    <n v="7.54"/>
    <x v="2"/>
    <n v="1"/>
  </r>
  <r>
    <n v="623"/>
    <s v="Jenny Petty"/>
    <s v="High"/>
    <n v="0.05"/>
    <n v="6.48"/>
    <n v="8.4"/>
    <x v="2"/>
    <x v="1"/>
    <x v="0"/>
    <x v="7"/>
    <s v="Small Box"/>
    <s v="Xerox 212"/>
    <n v="0.37"/>
    <s v="United States"/>
    <x v="1"/>
    <x v="16"/>
    <s v="Manchester"/>
    <n v="3101"/>
    <x v="113"/>
    <n v="0"/>
    <s v="no repeat"/>
    <s v="April"/>
    <d v="2015-04-03T00:00:00"/>
    <n v="2"/>
    <n v="-226.34639999999999"/>
    <n v="21"/>
    <n v="136.99"/>
    <n v="91433"/>
    <n v="10.47"/>
    <x v="2"/>
    <n v="1"/>
  </r>
  <r>
    <n v="624"/>
    <s v="Terry Klein"/>
    <s v="High"/>
    <n v="0.05"/>
    <n v="55.99"/>
    <n v="5"/>
    <x v="2"/>
    <x v="1"/>
    <x v="2"/>
    <x v="5"/>
    <s v="Small Pack"/>
    <s v="Accessory6"/>
    <n v="0.8"/>
    <s v="United States"/>
    <x v="1"/>
    <x v="9"/>
    <s v="Rutland"/>
    <n v="5701"/>
    <x v="113"/>
    <n v="0"/>
    <s v="no repeat"/>
    <s v="April"/>
    <d v="2015-04-01T00:00:00"/>
    <n v="0"/>
    <n v="-281.17583999999999"/>
    <n v="2"/>
    <n v="99.36"/>
    <n v="91433"/>
    <n v="18.579999999999998"/>
    <x v="2"/>
    <n v="1"/>
  </r>
  <r>
    <n v="627"/>
    <s v="Scott McKenna"/>
    <s v="Medium"/>
    <n v="0.02"/>
    <n v="419.19"/>
    <n v="19.989999999999998"/>
    <x v="2"/>
    <x v="0"/>
    <x v="0"/>
    <x v="10"/>
    <s v="Small Box"/>
    <s v="Smead Adjustable Mobile File Trolley with Lockable Top"/>
    <n v="0.57999999999999996"/>
    <s v="United States"/>
    <x v="1"/>
    <x v="10"/>
    <s v="Steubenville"/>
    <n v="43952"/>
    <x v="109"/>
    <n v="0"/>
    <s v="no repeat"/>
    <s v="April"/>
    <d v="2015-04-22T00:00:00"/>
    <n v="1"/>
    <n v="6610.2"/>
    <n v="22"/>
    <n v="9580"/>
    <n v="90469"/>
    <n v="7.63"/>
    <x v="0"/>
    <n v="1"/>
  </r>
  <r>
    <n v="635"/>
    <s v="Juan Justice"/>
    <s v="High"/>
    <n v="0.01"/>
    <n v="2.08"/>
    <n v="5.33"/>
    <x v="2"/>
    <x v="0"/>
    <x v="1"/>
    <x v="2"/>
    <s v="Small Box"/>
    <s v="Eldon® Wave Desk Accessories"/>
    <n v="0.43"/>
    <s v="United States"/>
    <x v="2"/>
    <x v="3"/>
    <s v="Saint Paul"/>
    <n v="55106"/>
    <x v="121"/>
    <n v="1"/>
    <n v="0"/>
    <s v="April"/>
    <d v="2015-04-05T00:00:00"/>
    <n v="0"/>
    <n v="-103.7124"/>
    <n v="12"/>
    <n v="28.32"/>
    <n v="89284"/>
    <n v="125.97999999999999"/>
    <x v="0"/>
    <n v="2"/>
  </r>
  <r>
    <n v="635"/>
    <s v="Juan Justice"/>
    <s v="High"/>
    <n v="0.03"/>
    <n v="370.98"/>
    <n v="99"/>
    <x v="1"/>
    <x v="0"/>
    <x v="0"/>
    <x v="10"/>
    <s v="Jumbo Drum"/>
    <s v="Sauder Facets Collection Locker/File Cabinet, Sky Alder Finish"/>
    <n v="0.65"/>
    <s v="United States"/>
    <x v="2"/>
    <x v="3"/>
    <s v="Saint Paul"/>
    <n v="55106"/>
    <x v="121"/>
    <n v="0"/>
    <s v="no repeat"/>
    <s v="April"/>
    <d v="2015-04-06T00:00:00"/>
    <n v="1"/>
    <n v="-124.2864"/>
    <n v="6"/>
    <n v="2309.4899999999998"/>
    <n v="89284"/>
    <n v="22.150000000000002"/>
    <x v="0"/>
    <n v="2"/>
  </r>
  <r>
    <n v="637"/>
    <s v="Christopher Bryant"/>
    <s v="Low"/>
    <n v="0.06"/>
    <n v="160.97999999999999"/>
    <n v="35.020000000000003"/>
    <x v="1"/>
    <x v="3"/>
    <x v="1"/>
    <x v="14"/>
    <s v="Jumbo Box"/>
    <s v="Rush Hierlooms Collection Rich Wood Bookcases"/>
    <n v="0.72"/>
    <s v="United States"/>
    <x v="0"/>
    <x v="1"/>
    <s v="Santa Clara"/>
    <n v="95051"/>
    <x v="80"/>
    <n v="0"/>
    <s v="no repeat"/>
    <s v="March"/>
    <d v="2015-03-24T00:00:00"/>
    <n v="4"/>
    <n v="-229.68"/>
    <n v="8"/>
    <n v="1232.01"/>
    <n v="87953"/>
    <n v="20.88"/>
    <x v="0"/>
    <n v="1"/>
  </r>
  <r>
    <n v="638"/>
    <s v="Brooke Shepherd"/>
    <s v="Critical"/>
    <n v="0.06"/>
    <n v="65.989999999999995"/>
    <n v="8.8000000000000007"/>
    <x v="0"/>
    <x v="3"/>
    <x v="2"/>
    <x v="5"/>
    <s v="Small Box"/>
    <s v="6120"/>
    <n v="0.57999999999999996"/>
    <s v="United States"/>
    <x v="0"/>
    <x v="1"/>
    <s v="Santa Cruz"/>
    <n v="95062"/>
    <x v="122"/>
    <n v="1"/>
    <n v="0"/>
    <s v="April"/>
    <d v="2015-05-01T00:00:00"/>
    <n v="1"/>
    <n v="288.08999999999997"/>
    <n v="9"/>
    <n v="506.38"/>
    <n v="87954"/>
    <n v="3.23"/>
    <x v="3"/>
    <n v="2"/>
  </r>
  <r>
    <n v="638"/>
    <s v="Brooke Shepherd"/>
    <s v="Critical"/>
    <n v="0"/>
    <n v="195.99"/>
    <n v="4.2"/>
    <x v="0"/>
    <x v="3"/>
    <x v="2"/>
    <x v="5"/>
    <s v="Small Box"/>
    <s v="KH 688"/>
    <n v="0.56999999999999995"/>
    <s v="United States"/>
    <x v="0"/>
    <x v="1"/>
    <s v="Santa Cruz"/>
    <n v="95062"/>
    <x v="122"/>
    <n v="0"/>
    <s v="no repeat"/>
    <s v="April"/>
    <d v="2015-05-02T00:00:00"/>
    <n v="2"/>
    <n v="719.47680000000003"/>
    <n v="6"/>
    <n v="1042.72"/>
    <n v="87954"/>
    <n v="6.95"/>
    <x v="3"/>
    <n v="2"/>
  </r>
  <r>
    <n v="639"/>
    <s v="Lois Rowland"/>
    <s v="Not Specified"/>
    <n v="0"/>
    <n v="236.97"/>
    <n v="59.24"/>
    <x v="1"/>
    <x v="3"/>
    <x v="1"/>
    <x v="11"/>
    <s v="Jumbo Box"/>
    <s v="Chromcraft Rectangular Conference Tables"/>
    <n v="0.61"/>
    <s v="United States"/>
    <x v="0"/>
    <x v="1"/>
    <s v="Santa Maria"/>
    <n v="93454"/>
    <x v="79"/>
    <n v="0"/>
    <s v="no repeat"/>
    <s v="February"/>
    <d v="2015-02-15T00:00:00"/>
    <n v="1"/>
    <n v="1192.04"/>
    <n v="9"/>
    <n v="1769.91"/>
    <n v="87952"/>
    <n v="65.97999999999999"/>
    <x v="3"/>
    <n v="1"/>
  </r>
  <r>
    <n v="640"/>
    <s v="Neal Wolfe"/>
    <s v="Not Specified"/>
    <n v="0"/>
    <n v="236.97"/>
    <n v="59.24"/>
    <x v="1"/>
    <x v="3"/>
    <x v="1"/>
    <x v="11"/>
    <s v="Jumbo Box"/>
    <s v="Chromcraft Rectangular Conference Tables"/>
    <n v="0.61"/>
    <s v="United States"/>
    <x v="0"/>
    <x v="0"/>
    <s v="Seattle"/>
    <n v="98119"/>
    <x v="79"/>
    <n v="1"/>
    <n v="34"/>
    <s v="February"/>
    <d v="2015-02-15T00:00:00"/>
    <n v="1"/>
    <n v="1192.04"/>
    <n v="34"/>
    <n v="6686.34"/>
    <n v="56452"/>
    <n v="100.89"/>
    <x v="2"/>
    <n v="4"/>
  </r>
  <r>
    <n v="640"/>
    <s v="Neal Wolfe"/>
    <s v="Low"/>
    <n v="0.06"/>
    <n v="160.97999999999999"/>
    <n v="35.020000000000003"/>
    <x v="1"/>
    <x v="3"/>
    <x v="1"/>
    <x v="14"/>
    <s v="Jumbo Box"/>
    <s v="Rush Hierlooms Collection Rich Wood Bookcases"/>
    <n v="0.72"/>
    <s v="United States"/>
    <x v="0"/>
    <x v="0"/>
    <s v="Seattle"/>
    <n v="98119"/>
    <x v="80"/>
    <n v="1"/>
    <n v="41"/>
    <s v="March"/>
    <d v="2015-03-24T00:00:00"/>
    <n v="4"/>
    <n v="-229.68"/>
    <n v="30"/>
    <n v="4620.05"/>
    <n v="11077"/>
    <n v="11.48"/>
    <x v="2"/>
    <n v="4"/>
  </r>
  <r>
    <n v="640"/>
    <s v="Neal Wolfe"/>
    <s v="Critical"/>
    <n v="0.06"/>
    <n v="65.989999999999995"/>
    <n v="8.8000000000000007"/>
    <x v="0"/>
    <x v="3"/>
    <x v="2"/>
    <x v="5"/>
    <s v="Small Box"/>
    <s v="6120"/>
    <n v="0.57999999999999996"/>
    <s v="United States"/>
    <x v="0"/>
    <x v="0"/>
    <s v="Seattle"/>
    <n v="98119"/>
    <x v="122"/>
    <n v="1"/>
    <n v="0"/>
    <s v="April"/>
    <d v="2015-05-01T00:00:00"/>
    <n v="1"/>
    <n v="288.08999999999997"/>
    <n v="34"/>
    <n v="1912.98"/>
    <n v="45380"/>
    <n v="122.92999999999999"/>
    <x v="1"/>
    <n v="4"/>
  </r>
  <r>
    <n v="640"/>
    <s v="Neal Wolfe"/>
    <s v="Critical"/>
    <n v="0"/>
    <n v="195.99"/>
    <n v="4.2"/>
    <x v="0"/>
    <x v="3"/>
    <x v="2"/>
    <x v="5"/>
    <s v="Small Box"/>
    <s v="KH 688"/>
    <n v="0.56999999999999995"/>
    <s v="United States"/>
    <x v="0"/>
    <x v="0"/>
    <s v="Seattle"/>
    <n v="98119"/>
    <x v="122"/>
    <n v="0"/>
    <s v="no repeat"/>
    <s v="April"/>
    <d v="2015-05-02T00:00:00"/>
    <n v="2"/>
    <n v="1030.509"/>
    <n v="24"/>
    <n v="4170.87"/>
    <n v="45380"/>
    <n v="3.31"/>
    <x v="1"/>
    <n v="4"/>
  </r>
  <r>
    <n v="646"/>
    <s v="Robin High"/>
    <s v="Low"/>
    <n v="0.03"/>
    <n v="51.75"/>
    <n v="19.989999999999998"/>
    <x v="2"/>
    <x v="0"/>
    <x v="1"/>
    <x v="2"/>
    <s v="Small Box"/>
    <s v="Howard Miller 13-3/4&quot; Diameter Brushed Chrome Round Wall Clock"/>
    <n v="0.55000000000000004"/>
    <s v="United States"/>
    <x v="2"/>
    <x v="3"/>
    <s v="Shakopee"/>
    <n v="55379"/>
    <x v="77"/>
    <n v="0"/>
    <s v="no repeat"/>
    <s v="June"/>
    <d v="2015-06-22T00:00:00"/>
    <n v="5"/>
    <n v="261.44400000000002"/>
    <n v="16"/>
    <n v="818.81"/>
    <n v="90735"/>
    <n v="7.2"/>
    <x v="0"/>
    <n v="1"/>
  </r>
  <r>
    <n v="648"/>
    <s v="Steve O'Brien"/>
    <s v="Not Specified"/>
    <n v="0.02"/>
    <n v="25.38"/>
    <n v="8.99"/>
    <x v="2"/>
    <x v="1"/>
    <x v="1"/>
    <x v="2"/>
    <s v="Small Pack"/>
    <s v="Executive Impressions 13&quot; Chairman Wall Clock"/>
    <n v="0.5"/>
    <s v="United States"/>
    <x v="2"/>
    <x v="12"/>
    <s v="Bolingbrook"/>
    <n v="60440"/>
    <x v="123"/>
    <n v="0"/>
    <s v="no repeat"/>
    <s v="June"/>
    <d v="2015-06-22T00:00:00"/>
    <n v="1"/>
    <n v="-10.36"/>
    <n v="1"/>
    <n v="34.11"/>
    <n v="91365"/>
    <n v="9.9500000000000011"/>
    <x v="3"/>
    <n v="1"/>
  </r>
  <r>
    <n v="649"/>
    <s v="Roger Meyer"/>
    <s v="Medium"/>
    <n v="0.02"/>
    <n v="3.78"/>
    <n v="0.71"/>
    <x v="2"/>
    <x v="1"/>
    <x v="0"/>
    <x v="3"/>
    <s v="Wrap Bag"/>
    <s v="Staples Bulldog Clip"/>
    <n v="0.39"/>
    <s v="United States"/>
    <x v="2"/>
    <x v="12"/>
    <s v="Buffalo Grove"/>
    <n v="60089"/>
    <x v="124"/>
    <n v="0"/>
    <s v="no repeat"/>
    <s v="May"/>
    <d v="2015-05-30T00:00:00"/>
    <n v="1"/>
    <n v="106.7499"/>
    <n v="40"/>
    <n v="154.71"/>
    <n v="91366"/>
    <n v="10.66"/>
    <x v="0"/>
    <n v="1"/>
  </r>
  <r>
    <n v="651"/>
    <s v="Leah Clapp"/>
    <s v="High"/>
    <n v="0.08"/>
    <n v="15.99"/>
    <n v="13.18"/>
    <x v="2"/>
    <x v="3"/>
    <x v="0"/>
    <x v="8"/>
    <s v="Small Box"/>
    <s v="GBC Pre-Punched Binding Paper, Plastic, White, 8-1/2&quot; x 11&quot;"/>
    <n v="0.37"/>
    <s v="United States"/>
    <x v="0"/>
    <x v="34"/>
    <s v="Las Vegas"/>
    <n v="89115"/>
    <x v="0"/>
    <n v="1"/>
    <n v="39"/>
    <s v="January"/>
    <d v="2015-01-08T00:00:00"/>
    <n v="1"/>
    <n v="-246.92616000000001"/>
    <n v="12"/>
    <n v="192.33"/>
    <n v="91575"/>
    <n v="10.860000000000001"/>
    <x v="3"/>
    <n v="4"/>
  </r>
  <r>
    <n v="651"/>
    <s v="Leah Clapp"/>
    <s v="Low"/>
    <n v="0.04"/>
    <n v="880.98"/>
    <n v="44.55"/>
    <x v="1"/>
    <x v="3"/>
    <x v="1"/>
    <x v="14"/>
    <s v="Jumbo Box"/>
    <s v="Riverside Palais Royal Lawyers Bookcase, Royale Cherry Finish"/>
    <n v="0.62"/>
    <s v="United States"/>
    <x v="0"/>
    <x v="34"/>
    <s v="Las Vegas"/>
    <n v="89115"/>
    <x v="2"/>
    <n v="1"/>
    <n v="0"/>
    <s v="February"/>
    <d v="2015-02-19T00:00:00"/>
    <n v="4"/>
    <n v="4233.2587999999996"/>
    <n v="8"/>
    <n v="6901.25"/>
    <n v="91576"/>
    <n v="145.44"/>
    <x v="1"/>
    <n v="4"/>
  </r>
  <r>
    <n v="651"/>
    <s v="Leah Clapp"/>
    <s v="Low"/>
    <n v="7.0000000000000007E-2"/>
    <n v="13.4"/>
    <n v="4.95"/>
    <x v="2"/>
    <x v="3"/>
    <x v="1"/>
    <x v="2"/>
    <s v="Small Pack"/>
    <s v="Electrix 20W Halogen Replacement Bulb for Zoom-In Desk Lamp"/>
    <n v="0.37"/>
    <s v="United States"/>
    <x v="0"/>
    <x v="34"/>
    <s v="Las Vegas"/>
    <n v="89115"/>
    <x v="2"/>
    <n v="1"/>
    <n v="0"/>
    <s v="February"/>
    <d v="2015-02-20T00:00:00"/>
    <n v="5"/>
    <n v="102.76860000000001"/>
    <n v="11"/>
    <n v="148.94"/>
    <n v="91576"/>
    <n v="2.91"/>
    <x v="3"/>
    <n v="4"/>
  </r>
  <r>
    <n v="651"/>
    <s v="Leah Clapp"/>
    <s v="Low"/>
    <n v="0.01"/>
    <n v="15.99"/>
    <n v="11.28"/>
    <x v="2"/>
    <x v="3"/>
    <x v="2"/>
    <x v="6"/>
    <s v="Medium Box"/>
    <s v="210 Trimline Phone, White"/>
    <n v="0.38"/>
    <s v="United States"/>
    <x v="0"/>
    <x v="34"/>
    <s v="Las Vegas"/>
    <n v="89115"/>
    <x v="2"/>
    <n v="0"/>
    <s v="no repeat"/>
    <s v="February"/>
    <d v="2015-02-22T00:00:00"/>
    <n v="7"/>
    <n v="-36.671543999999997"/>
    <n v="12"/>
    <n v="200.68"/>
    <n v="91576"/>
    <n v="124.44"/>
    <x v="3"/>
    <n v="4"/>
  </r>
  <r>
    <n v="653"/>
    <s v="Ann Katz"/>
    <s v="Not Specified"/>
    <n v="0"/>
    <n v="2.78"/>
    <n v="1.49"/>
    <x v="0"/>
    <x v="3"/>
    <x v="0"/>
    <x v="8"/>
    <s v="Small Box"/>
    <s v="Wilson Jones Suede Grain Vinyl Binders"/>
    <n v="0.36"/>
    <s v="United States"/>
    <x v="0"/>
    <x v="1"/>
    <s v="Rancho Cucamonga"/>
    <n v="91730"/>
    <x v="125"/>
    <n v="0"/>
    <s v="no repeat"/>
    <s v="April"/>
    <d v="2015-04-17T00:00:00"/>
    <n v="1"/>
    <n v="20.6448"/>
    <n v="9"/>
    <n v="29.92"/>
    <n v="91213"/>
    <n v="549.97"/>
    <x v="3"/>
    <n v="1"/>
  </r>
  <r>
    <n v="657"/>
    <s v="Derek McCormick"/>
    <s v="Critical"/>
    <n v="0.1"/>
    <n v="18.97"/>
    <n v="9.0299999999999994"/>
    <x v="2"/>
    <x v="3"/>
    <x v="0"/>
    <x v="7"/>
    <s v="Small Box"/>
    <s v="Computer Printout Paper with Letter-Trim Perforations"/>
    <n v="0.37"/>
    <s v="United States"/>
    <x v="1"/>
    <x v="15"/>
    <s v="Oxford"/>
    <n v="1540"/>
    <x v="71"/>
    <n v="0"/>
    <s v="no repeat"/>
    <s v="January"/>
    <d v="2015-01-21T00:00:00"/>
    <n v="2"/>
    <n v="-24.204799999999999"/>
    <n v="1"/>
    <n v="19.73"/>
    <n v="91212"/>
    <n v="15.96"/>
    <x v="3"/>
    <n v="1"/>
  </r>
  <r>
    <n v="659"/>
    <s v="Marjorie Arthur"/>
    <s v="Critical"/>
    <n v="0"/>
    <n v="119.99"/>
    <n v="56.14"/>
    <x v="1"/>
    <x v="3"/>
    <x v="2"/>
    <x v="6"/>
    <s v="Jumbo Box"/>
    <s v="Hewlett-Packard 2600DN Business Color Inkjet Printer"/>
    <n v="0.39"/>
    <s v="United States"/>
    <x v="1"/>
    <x v="9"/>
    <s v="South Burlington"/>
    <n v="5403"/>
    <x v="71"/>
    <n v="0"/>
    <s v="no repeat"/>
    <s v="January"/>
    <d v="2015-01-20T00:00:00"/>
    <n v="1"/>
    <n v="-126.05777999999999"/>
    <n v="5"/>
    <n v="615.54"/>
    <n v="91212"/>
    <n v="37.660000000000004"/>
    <x v="3"/>
    <n v="1"/>
  </r>
  <r>
    <n v="663"/>
    <s v="Hilda Bennett"/>
    <s v="Critical"/>
    <n v="0.02"/>
    <n v="14.58"/>
    <n v="7.4"/>
    <x v="2"/>
    <x v="1"/>
    <x v="1"/>
    <x v="2"/>
    <s v="Small Box"/>
    <s v="DAX Clear Channel Poster Frame"/>
    <n v="0.48"/>
    <s v="United States"/>
    <x v="1"/>
    <x v="10"/>
    <s v="Steubenville"/>
    <n v="43952"/>
    <x v="124"/>
    <n v="0"/>
    <s v="no repeat"/>
    <s v="May"/>
    <d v="2015-06-01T00:00:00"/>
    <n v="3"/>
    <n v="10.802"/>
    <n v="17"/>
    <n v="261.33999999999997"/>
    <n v="90922"/>
    <n v="65.899999999999991"/>
    <x v="1"/>
    <n v="1"/>
  </r>
  <r>
    <n v="665"/>
    <s v="Miriam Mueller"/>
    <s v="Low"/>
    <n v="0.04"/>
    <n v="22.72"/>
    <n v="8.99"/>
    <x v="2"/>
    <x v="0"/>
    <x v="1"/>
    <x v="2"/>
    <s v="Small Pack"/>
    <s v="Executive Impressions 14&quot; Two-Color Numerals Wall Clock"/>
    <n v="0.44"/>
    <s v="United States"/>
    <x v="3"/>
    <x v="20"/>
    <s v="Murfreesboro"/>
    <n v="37130"/>
    <x v="58"/>
    <n v="1"/>
    <n v="92"/>
    <s v="January"/>
    <d v="2015-01-20T00:00:00"/>
    <n v="4"/>
    <n v="-678.49599999999998"/>
    <n v="9"/>
    <n v="202.41"/>
    <n v="88677"/>
    <n v="200.95999999999998"/>
    <x v="1"/>
    <n v="2"/>
  </r>
  <r>
    <n v="665"/>
    <s v="Miriam Mueller"/>
    <s v="Critical"/>
    <n v="0.02"/>
    <n v="130.97999999999999"/>
    <n v="30"/>
    <x v="1"/>
    <x v="0"/>
    <x v="1"/>
    <x v="1"/>
    <s v="Jumbo Drum"/>
    <s v="Office Star - Contemporary Task Swivel chair with 2-way adjustable arms, Plum"/>
    <n v="0.78"/>
    <s v="United States"/>
    <x v="3"/>
    <x v="20"/>
    <s v="Murfreesboro"/>
    <n v="37130"/>
    <x v="106"/>
    <n v="0"/>
    <s v="no repeat"/>
    <s v="April"/>
    <d v="2015-04-19T00:00:00"/>
    <n v="1"/>
    <n v="90.762"/>
    <n v="6"/>
    <n v="793.39"/>
    <n v="88678"/>
    <n v="30.900000000000002"/>
    <x v="1"/>
    <n v="2"/>
  </r>
  <r>
    <n v="666"/>
    <s v="Emily Sims"/>
    <s v="Low"/>
    <n v="0.02"/>
    <n v="4.57"/>
    <n v="5.42"/>
    <x v="2"/>
    <x v="0"/>
    <x v="0"/>
    <x v="8"/>
    <s v="Small Box"/>
    <s v="Newell® 3-Hole Punched Plastic Slotted Magazine Holders for Binders"/>
    <n v="0.37"/>
    <s v="United States"/>
    <x v="3"/>
    <x v="20"/>
    <s v="Nashville"/>
    <n v="37211"/>
    <x v="126"/>
    <n v="0"/>
    <s v="no repeat"/>
    <s v="April"/>
    <d v="2015-04-26T00:00:00"/>
    <n v="4"/>
    <n v="-352.81400000000002"/>
    <n v="11"/>
    <n v="54.04"/>
    <n v="88679"/>
    <n v="4.9000000000000004"/>
    <x v="0"/>
    <n v="1"/>
  </r>
  <r>
    <n v="667"/>
    <s v="Allison Kirby"/>
    <s v="Low"/>
    <n v="0.04"/>
    <n v="22.72"/>
    <n v="8.99"/>
    <x v="2"/>
    <x v="0"/>
    <x v="1"/>
    <x v="2"/>
    <s v="Small Pack"/>
    <s v="Executive Impressions 14&quot; Two-Color Numerals Wall Clock"/>
    <n v="0.44"/>
    <s v="United States"/>
    <x v="2"/>
    <x v="7"/>
    <s v="Dallas"/>
    <n v="75203"/>
    <x v="58"/>
    <n v="1"/>
    <n v="96"/>
    <s v="January"/>
    <d v="2015-01-20T00:00:00"/>
    <n v="4"/>
    <n v="70.028000000000006"/>
    <n v="37"/>
    <n v="832.14"/>
    <n v="22147"/>
    <n v="4.2600000000000007"/>
    <x v="1"/>
    <n v="2"/>
  </r>
  <r>
    <n v="667"/>
    <s v="Allison Kirby"/>
    <s v="Low"/>
    <n v="0.02"/>
    <n v="4.57"/>
    <n v="5.42"/>
    <x v="2"/>
    <x v="0"/>
    <x v="0"/>
    <x v="8"/>
    <s v="Small Box"/>
    <s v="Newell® 3-Hole Punched Plastic Slotted Magazine Holders for Binders"/>
    <n v="0.37"/>
    <s v="United States"/>
    <x v="2"/>
    <x v="7"/>
    <s v="Dallas"/>
    <n v="75203"/>
    <x v="126"/>
    <n v="0"/>
    <s v="no repeat"/>
    <s v="April"/>
    <d v="2015-04-26T00:00:00"/>
    <n v="4"/>
    <n v="-124.2805"/>
    <n v="45"/>
    <n v="221.06"/>
    <n v="48257"/>
    <n v="119.89999999999999"/>
    <x v="0"/>
    <n v="2"/>
  </r>
  <r>
    <n v="669"/>
    <s v="Amy Shea"/>
    <s v="Medium"/>
    <n v="0.09"/>
    <n v="2.89"/>
    <n v="0.5"/>
    <x v="2"/>
    <x v="1"/>
    <x v="0"/>
    <x v="9"/>
    <s v="Small Box"/>
    <s v="Avery 498"/>
    <n v="0.38"/>
    <s v="United States"/>
    <x v="2"/>
    <x v="25"/>
    <s v="Ottumwa"/>
    <n v="52501"/>
    <x v="80"/>
    <n v="1"/>
    <n v="0"/>
    <s v="March"/>
    <d v="2015-03-22T00:00:00"/>
    <n v="2"/>
    <n v="40.482300000000002"/>
    <n v="22"/>
    <n v="58.67"/>
    <n v="88475"/>
    <n v="500.97"/>
    <x v="2"/>
    <n v="2"/>
  </r>
  <r>
    <n v="669"/>
    <s v="Amy Shea"/>
    <s v="Medium"/>
    <n v="0.02"/>
    <n v="48.91"/>
    <n v="5.81"/>
    <x v="2"/>
    <x v="1"/>
    <x v="0"/>
    <x v="7"/>
    <s v="Small Box"/>
    <s v="Xerox 1891"/>
    <n v="0.38"/>
    <s v="United States"/>
    <x v="2"/>
    <x v="25"/>
    <s v="Ottumwa"/>
    <n v="52501"/>
    <x v="80"/>
    <n v="0"/>
    <s v="no repeat"/>
    <s v="March"/>
    <d v="2015-03-21T00:00:00"/>
    <n v="1"/>
    <n v="32.86"/>
    <n v="2"/>
    <n v="101.06"/>
    <n v="88475"/>
    <n v="9.69"/>
    <x v="2"/>
    <n v="2"/>
  </r>
  <r>
    <n v="670"/>
    <s v="Lewis Baldwin"/>
    <s v="Low"/>
    <n v="0.08"/>
    <n v="296.18"/>
    <n v="54.12"/>
    <x v="1"/>
    <x v="1"/>
    <x v="1"/>
    <x v="11"/>
    <s v="Jumbo Box"/>
    <s v="Hon 94000 Series Round Tables"/>
    <n v="0.76"/>
    <s v="United States"/>
    <x v="3"/>
    <x v="8"/>
    <s v="Montclair"/>
    <n v="22025"/>
    <x v="93"/>
    <n v="0"/>
    <s v="no repeat"/>
    <s v="March"/>
    <d v="2015-03-12T00:00:00"/>
    <n v="7"/>
    <n v="-187.22200000000001"/>
    <n v="5"/>
    <n v="1429.81"/>
    <n v="88474"/>
    <n v="2.48"/>
    <x v="3"/>
    <n v="1"/>
  </r>
  <r>
    <n v="672"/>
    <s v="Brian Leach"/>
    <s v="Low"/>
    <n v="7.0000000000000007E-2"/>
    <n v="2.88"/>
    <n v="1.01"/>
    <x v="2"/>
    <x v="2"/>
    <x v="0"/>
    <x v="0"/>
    <s v="Wrap Bag"/>
    <s v="Sanford Colorific Colored Pencils, 12/Box"/>
    <n v="0.55000000000000004"/>
    <s v="United States"/>
    <x v="2"/>
    <x v="25"/>
    <s v="Newton"/>
    <n v="50208"/>
    <x v="64"/>
    <n v="1"/>
    <n v="0"/>
    <s v="February"/>
    <d v="2015-02-09T00:00:00"/>
    <n v="4"/>
    <n v="9.59"/>
    <n v="12"/>
    <n v="34.97"/>
    <n v="88173"/>
    <n v="2.75"/>
    <x v="1"/>
    <n v="2"/>
  </r>
  <r>
    <n v="672"/>
    <s v="Brian Leach"/>
    <s v="Low"/>
    <n v="0.1"/>
    <n v="195.99"/>
    <n v="3.99"/>
    <x v="2"/>
    <x v="2"/>
    <x v="2"/>
    <x v="5"/>
    <s v="Small Box"/>
    <s v="R380"/>
    <n v="0.57999999999999996"/>
    <s v="United States"/>
    <x v="2"/>
    <x v="25"/>
    <s v="Newton"/>
    <n v="50208"/>
    <x v="64"/>
    <n v="0"/>
    <s v="no repeat"/>
    <s v="February"/>
    <d v="2015-02-12T00:00:00"/>
    <n v="7"/>
    <n v="-655.42399999999998"/>
    <n v="2"/>
    <n v="308.86"/>
    <n v="88173"/>
    <n v="125.89999999999999"/>
    <x v="2"/>
    <n v="2"/>
  </r>
  <r>
    <n v="674"/>
    <s v="Albert Frost"/>
    <s v="Critical"/>
    <n v="0.06"/>
    <n v="161.55000000000001"/>
    <n v="19.989999999999998"/>
    <x v="2"/>
    <x v="2"/>
    <x v="0"/>
    <x v="10"/>
    <s v="Small Box"/>
    <s v="Fellowes Super Stor/Drawer® Files"/>
    <n v="0.66"/>
    <s v="United States"/>
    <x v="2"/>
    <x v="33"/>
    <s v="Raytown"/>
    <n v="64133"/>
    <x v="22"/>
    <n v="0"/>
    <s v="no repeat"/>
    <s v="January"/>
    <d v="2015-01-03T00:00:00"/>
    <n v="1"/>
    <n v="-7.58"/>
    <n v="3"/>
    <n v="485.01"/>
    <n v="88174"/>
    <n v="4.42"/>
    <x v="2"/>
    <n v="1"/>
  </r>
  <r>
    <n v="678"/>
    <s v="Edward McKenzie"/>
    <s v="Medium"/>
    <n v="0.04"/>
    <n v="15.42"/>
    <n v="10.68"/>
    <x v="0"/>
    <x v="0"/>
    <x v="0"/>
    <x v="10"/>
    <s v="Small Box"/>
    <s v="Decoflex Hanging Personal Folder File, Blue"/>
    <n v="0.57999999999999996"/>
    <s v="United States"/>
    <x v="3"/>
    <x v="8"/>
    <s v="Rose Hill"/>
    <n v="24281"/>
    <x v="126"/>
    <n v="0"/>
    <s v="no repeat"/>
    <s v="April"/>
    <d v="2015-04-23T00:00:00"/>
    <n v="1"/>
    <n v="-109.70399999999999"/>
    <n v="5"/>
    <n v="81.14"/>
    <n v="88889"/>
    <n v="7.3500000000000005"/>
    <x v="1"/>
    <n v="1"/>
  </r>
  <r>
    <n v="679"/>
    <s v="Katie Dougherty"/>
    <s v="Medium"/>
    <n v="0.01"/>
    <n v="3.95"/>
    <n v="5.13"/>
    <x v="2"/>
    <x v="0"/>
    <x v="0"/>
    <x v="15"/>
    <s v="Small Box"/>
    <s v="Hoover Replacement Belts For Soft Guard™ &amp; Commercial Ltweight Upright Vacs, 2/Pk"/>
    <n v="0.59"/>
    <s v="United States"/>
    <x v="0"/>
    <x v="0"/>
    <s v="Spanaway"/>
    <n v="98387"/>
    <x v="29"/>
    <n v="1"/>
    <n v="0"/>
    <s v="March"/>
    <d v="2015-03-05T00:00:00"/>
    <n v="1"/>
    <n v="-19.93"/>
    <n v="2"/>
    <n v="10.11"/>
    <n v="88890"/>
    <n v="46.87"/>
    <x v="1"/>
    <n v="2"/>
  </r>
  <r>
    <n v="679"/>
    <s v="Katie Dougherty"/>
    <s v="Medium"/>
    <n v="0.02"/>
    <n v="367.99"/>
    <n v="19.989999999999998"/>
    <x v="2"/>
    <x v="0"/>
    <x v="0"/>
    <x v="8"/>
    <s v="Small Box"/>
    <s v="Ibico Ibimaster 300 Manual Binding System"/>
    <n v="0.4"/>
    <s v="United States"/>
    <x v="0"/>
    <x v="0"/>
    <s v="Spanaway"/>
    <n v="98387"/>
    <x v="29"/>
    <n v="0"/>
    <s v="no repeat"/>
    <s v="March"/>
    <d v="2015-03-05T00:00:00"/>
    <n v="1"/>
    <n v="4568.6072999999997"/>
    <n v="17"/>
    <n v="6621.17"/>
    <n v="88890"/>
    <n v="140.92999999999998"/>
    <x v="1"/>
    <n v="2"/>
  </r>
  <r>
    <n v="680"/>
    <s v="Laurence Poe"/>
    <s v="Medium"/>
    <n v="0.04"/>
    <n v="95.99"/>
    <n v="4.9000000000000004"/>
    <x v="2"/>
    <x v="0"/>
    <x v="2"/>
    <x v="5"/>
    <s v="Small Box"/>
    <s v="T60"/>
    <n v="0.56000000000000005"/>
    <s v="United States"/>
    <x v="0"/>
    <x v="0"/>
    <s v="Spokane"/>
    <n v="99207"/>
    <x v="29"/>
    <n v="0"/>
    <s v="no repeat"/>
    <s v="March"/>
    <d v="2015-03-06T00:00:00"/>
    <n v="2"/>
    <n v="-258.22500000000002"/>
    <n v="3"/>
    <n v="253.78"/>
    <n v="88890"/>
    <n v="212.5"/>
    <x v="1"/>
    <n v="1"/>
  </r>
  <r>
    <n v="683"/>
    <s v="Seth Merrill"/>
    <s v="Medium"/>
    <n v="0.06"/>
    <n v="17.670000000000002"/>
    <n v="8.99"/>
    <x v="0"/>
    <x v="2"/>
    <x v="1"/>
    <x v="2"/>
    <s v="Small Pack"/>
    <s v="Executive Impressions 12&quot; Wall Clock"/>
    <n v="0.47"/>
    <s v="United States"/>
    <x v="2"/>
    <x v="32"/>
    <s v="Papillion"/>
    <n v="68046"/>
    <x v="74"/>
    <n v="0"/>
    <s v="no repeat"/>
    <s v="April"/>
    <d v="2015-04-08T00:00:00"/>
    <n v="1"/>
    <n v="38.06"/>
    <n v="4"/>
    <n v="69.959999999999994"/>
    <n v="87765"/>
    <n v="15.950000000000001"/>
    <x v="2"/>
    <n v="1"/>
  </r>
  <r>
    <n v="688"/>
    <s v="Ashley Reese"/>
    <s v="Low"/>
    <n v="0.06"/>
    <n v="4.18"/>
    <n v="2.99"/>
    <x v="2"/>
    <x v="2"/>
    <x v="0"/>
    <x v="8"/>
    <s v="Small Box"/>
    <s v="Avery® Durable Slant Ring Binders With Label Holder"/>
    <n v="0.37"/>
    <s v="United States"/>
    <x v="2"/>
    <x v="33"/>
    <s v="Saint Louis"/>
    <n v="63116"/>
    <x v="127"/>
    <n v="1"/>
    <n v="71"/>
    <s v="March"/>
    <d v="2015-03-08T00:00:00"/>
    <n v="2"/>
    <n v="-12.718999999999999"/>
    <n v="5"/>
    <n v="21.34"/>
    <n v="88504"/>
    <n v="199.96"/>
    <x v="1"/>
    <n v="2"/>
  </r>
  <r>
    <n v="688"/>
    <s v="Ashley Reese"/>
    <s v="Critical"/>
    <n v="7.0000000000000007E-2"/>
    <n v="279.48"/>
    <n v="35"/>
    <x v="2"/>
    <x v="2"/>
    <x v="0"/>
    <x v="10"/>
    <s v="Large Box"/>
    <s v="Tennsco Snap-Together Open Shelving Units, Starter Sets and Add-On Units"/>
    <n v="0.8"/>
    <s v="United States"/>
    <x v="2"/>
    <x v="33"/>
    <s v="Saint Louis"/>
    <n v="63116"/>
    <x v="41"/>
    <n v="0"/>
    <s v="no repeat"/>
    <s v="May"/>
    <d v="2015-05-16T00:00:00"/>
    <n v="0"/>
    <n v="-207.28"/>
    <n v="10"/>
    <n v="2716.09"/>
    <n v="88503"/>
    <n v="419.17"/>
    <x v="0"/>
    <n v="2"/>
  </r>
  <r>
    <n v="689"/>
    <s v="Tommy Honeycutt"/>
    <s v="Medium"/>
    <n v="7.0000000000000007E-2"/>
    <n v="1.7"/>
    <n v="1.99"/>
    <x v="2"/>
    <x v="2"/>
    <x v="2"/>
    <x v="13"/>
    <s v="Small Pack"/>
    <s v="BASF Silver 74 Minute CD-R"/>
    <n v="0.51"/>
    <s v="United States"/>
    <x v="2"/>
    <x v="33"/>
    <s v="Saint Peters"/>
    <n v="63376"/>
    <x v="128"/>
    <n v="0"/>
    <s v="no repeat"/>
    <s v="February"/>
    <d v="2015-02-05T00:00:00"/>
    <n v="1"/>
    <n v="-51.42"/>
    <n v="10"/>
    <n v="17.420000000000002"/>
    <n v="88502"/>
    <n v="6.45"/>
    <x v="3"/>
    <n v="1"/>
  </r>
  <r>
    <n v="691"/>
    <s v="Alicia Curtis"/>
    <s v="High"/>
    <n v="0.09"/>
    <n v="6.48"/>
    <n v="6.35"/>
    <x v="2"/>
    <x v="1"/>
    <x v="0"/>
    <x v="7"/>
    <s v="Small Box"/>
    <s v="Xerox 200"/>
    <n v="0.37"/>
    <s v="United States"/>
    <x v="0"/>
    <x v="0"/>
    <s v="Tacoma"/>
    <n v="98408"/>
    <x v="68"/>
    <n v="0"/>
    <s v="no repeat"/>
    <s v="March"/>
    <d v="2015-03-22T00:00:00"/>
    <n v="1"/>
    <n v="-88.6"/>
    <n v="8"/>
    <n v="49.81"/>
    <n v="89915"/>
    <n v="1.93"/>
    <x v="2"/>
    <n v="1"/>
  </r>
  <r>
    <n v="693"/>
    <s v="Richard McClure"/>
    <s v="Low"/>
    <n v="0.09"/>
    <n v="5.34"/>
    <n v="2.99"/>
    <x v="0"/>
    <x v="2"/>
    <x v="0"/>
    <x v="8"/>
    <s v="Small Box"/>
    <s v="Wilson Jones 14 Line Acrylic Coated Pressboard Data Binders"/>
    <n v="0.38"/>
    <s v="United States"/>
    <x v="0"/>
    <x v="21"/>
    <s v="Thornton"/>
    <n v="80229"/>
    <x v="129"/>
    <n v="1"/>
    <n v="0"/>
    <s v="March"/>
    <d v="2015-03-15T00:00:00"/>
    <n v="7"/>
    <n v="9.4860000000000007"/>
    <n v="17"/>
    <n v="95.1"/>
    <n v="87812"/>
    <n v="279.43"/>
    <x v="3"/>
    <n v="5"/>
  </r>
  <r>
    <n v="693"/>
    <s v="Richard McClure"/>
    <s v="Low"/>
    <n v="7.0000000000000007E-2"/>
    <n v="140.97999999999999"/>
    <n v="53.48"/>
    <x v="1"/>
    <x v="2"/>
    <x v="1"/>
    <x v="14"/>
    <s v="Jumbo Box"/>
    <s v="Bush Heritage Pine Collection 5-Shelf Bookcase, Albany Pine Finish, *Special Order"/>
    <n v="0.65"/>
    <s v="United States"/>
    <x v="0"/>
    <x v="21"/>
    <s v="Thornton"/>
    <n v="80229"/>
    <x v="129"/>
    <n v="1"/>
    <n v="0"/>
    <s v="March"/>
    <d v="2015-03-15T00:00:00"/>
    <n v="7"/>
    <n v="-263.64999999999998"/>
    <n v="5"/>
    <n v="734.74"/>
    <n v="87812"/>
    <n v="5.3"/>
    <x v="3"/>
    <n v="5"/>
  </r>
  <r>
    <n v="693"/>
    <s v="Richard McClure"/>
    <s v="Low"/>
    <n v="0.06"/>
    <n v="205.99"/>
    <n v="5.26"/>
    <x v="2"/>
    <x v="2"/>
    <x v="2"/>
    <x v="5"/>
    <s v="Small Box"/>
    <s v="i470"/>
    <n v="0.56000000000000005"/>
    <s v="United States"/>
    <x v="0"/>
    <x v="21"/>
    <s v="Thornton"/>
    <n v="80229"/>
    <x v="129"/>
    <n v="1"/>
    <n v="17"/>
    <s v="March"/>
    <d v="2015-03-15T00:00:00"/>
    <n v="7"/>
    <n v="890.18100000000004"/>
    <n v="11"/>
    <n v="1882.87"/>
    <n v="87812"/>
    <n v="55.93"/>
    <x v="3"/>
    <n v="5"/>
  </r>
  <r>
    <n v="693"/>
    <s v="Richard McClure"/>
    <s v="Low"/>
    <n v="0.02"/>
    <n v="500.98"/>
    <n v="41.44"/>
    <x v="1"/>
    <x v="2"/>
    <x v="1"/>
    <x v="14"/>
    <s v="Jumbo Box"/>
    <s v="DMI Eclipse Executive Suite Bookcases"/>
    <n v="0.66"/>
    <s v="United States"/>
    <x v="0"/>
    <x v="21"/>
    <s v="Thornton"/>
    <n v="80229"/>
    <x v="78"/>
    <n v="1"/>
    <n v="41"/>
    <s v="March"/>
    <d v="2015-03-25T00:00:00"/>
    <n v="0"/>
    <n v="2568.4629"/>
    <n v="7"/>
    <n v="3722.41"/>
    <n v="87811"/>
    <n v="115.94"/>
    <x v="2"/>
    <n v="5"/>
  </r>
  <r>
    <n v="693"/>
    <s v="Richard McClure"/>
    <s v="High"/>
    <n v="0"/>
    <n v="230.98"/>
    <n v="23.78"/>
    <x v="1"/>
    <x v="2"/>
    <x v="1"/>
    <x v="11"/>
    <s v="Jumbo Box"/>
    <s v="Bush® Cubix Conference Tables, Fully Assembled"/>
    <n v="0.6"/>
    <s v="United States"/>
    <x v="0"/>
    <x v="21"/>
    <s v="Thornton"/>
    <n v="80229"/>
    <x v="130"/>
    <n v="0"/>
    <s v="no repeat"/>
    <s v="May"/>
    <d v="2015-05-07T00:00:00"/>
    <n v="2"/>
    <n v="6095.8602000000001"/>
    <n v="36"/>
    <n v="8834.58"/>
    <n v="87813"/>
    <n v="2.04"/>
    <x v="1"/>
    <n v="5"/>
  </r>
  <r>
    <n v="696"/>
    <s v="Johnny Reid"/>
    <s v="Medium"/>
    <n v="0.06"/>
    <n v="8.1199999999999992"/>
    <n v="2.83"/>
    <x v="2"/>
    <x v="0"/>
    <x v="2"/>
    <x v="13"/>
    <s v="Small Pack"/>
    <s v="Imation Neon Mac Format Diskettes, 10/Pack"/>
    <n v="0.77"/>
    <s v="United States"/>
    <x v="2"/>
    <x v="38"/>
    <s v="Crown Point"/>
    <n v="46307"/>
    <x v="14"/>
    <n v="1"/>
    <n v="0"/>
    <s v="March"/>
    <d v="2015-03-28T00:00:00"/>
    <n v="1"/>
    <n v="-82.83"/>
    <n v="10"/>
    <n v="78.540000000000006"/>
    <n v="89847"/>
    <n v="14.88"/>
    <x v="2"/>
    <n v="3"/>
  </r>
  <r>
    <n v="696"/>
    <s v="Johnny Reid"/>
    <s v="Medium"/>
    <n v="0.05"/>
    <n v="51.65"/>
    <n v="18.45"/>
    <x v="2"/>
    <x v="0"/>
    <x v="1"/>
    <x v="2"/>
    <s v="Medium Box"/>
    <s v="Deflect-o EconoMat Nonstudded, No Bevel Mat"/>
    <n v="0.65"/>
    <s v="United States"/>
    <x v="2"/>
    <x v="38"/>
    <s v="Crown Point"/>
    <n v="46307"/>
    <x v="14"/>
    <n v="1"/>
    <n v="11"/>
    <s v="March"/>
    <d v="2015-03-28T00:00:00"/>
    <n v="1"/>
    <n v="25.04"/>
    <n v="12"/>
    <n v="605.1"/>
    <n v="89847"/>
    <n v="55.44"/>
    <x v="2"/>
    <n v="3"/>
  </r>
  <r>
    <n v="696"/>
    <s v="Johnny Reid"/>
    <s v="Low"/>
    <n v="0.1"/>
    <n v="40.479999999999997"/>
    <n v="19.989999999999998"/>
    <x v="2"/>
    <x v="0"/>
    <x v="2"/>
    <x v="13"/>
    <s v="Small Box"/>
    <s v="Keytronic Designer 104- Key Black Keyboard"/>
    <n v="0.77"/>
    <s v="United States"/>
    <x v="2"/>
    <x v="38"/>
    <s v="Crown Point"/>
    <n v="46307"/>
    <x v="74"/>
    <n v="0"/>
    <s v="no repeat"/>
    <s v="April"/>
    <d v="2015-04-09T00:00:00"/>
    <n v="2"/>
    <n v="-580.32000000000005"/>
    <n v="9"/>
    <n v="355.84"/>
    <n v="89848"/>
    <n v="11.56"/>
    <x v="0"/>
    <n v="3"/>
  </r>
  <r>
    <n v="697"/>
    <s v="Adam G Sawyer"/>
    <s v="Critical"/>
    <n v="0.08"/>
    <n v="14.81"/>
    <n v="13.32"/>
    <x v="2"/>
    <x v="0"/>
    <x v="0"/>
    <x v="15"/>
    <s v="Small Box"/>
    <s v="Holmes Replacement Filter for HEPA Air Cleaner, Large Room"/>
    <n v="0.43"/>
    <s v="United States"/>
    <x v="2"/>
    <x v="38"/>
    <s v="East Chicago"/>
    <n v="46312"/>
    <x v="131"/>
    <n v="1"/>
    <n v="48"/>
    <s v="February"/>
    <d v="2015-02-09T00:00:00"/>
    <n v="2"/>
    <n v="-131.6172"/>
    <n v="20"/>
    <n v="292.18"/>
    <n v="89849"/>
    <n v="18.869999999999997"/>
    <x v="2"/>
    <n v="2"/>
  </r>
  <r>
    <n v="697"/>
    <s v="Adam G Sawyer"/>
    <s v="Medium"/>
    <n v="0.1"/>
    <n v="175.99"/>
    <n v="8.99"/>
    <x v="2"/>
    <x v="0"/>
    <x v="2"/>
    <x v="5"/>
    <s v="Small Box"/>
    <s v="2180"/>
    <n v="0.56999999999999995"/>
    <s v="United States"/>
    <x v="2"/>
    <x v="38"/>
    <s v="East Chicago"/>
    <n v="46312"/>
    <x v="14"/>
    <n v="0"/>
    <s v="no repeat"/>
    <s v="March"/>
    <d v="2015-03-28T00:00:00"/>
    <n v="1"/>
    <n v="928.96079999999995"/>
    <n v="10"/>
    <n v="1346.32"/>
    <n v="89847"/>
    <n v="65.89"/>
    <x v="3"/>
    <n v="2"/>
  </r>
  <r>
    <n v="698"/>
    <s v="Nelson Hensley"/>
    <s v="Critical"/>
    <n v="0.08"/>
    <n v="14.81"/>
    <n v="13.32"/>
    <x v="2"/>
    <x v="0"/>
    <x v="0"/>
    <x v="15"/>
    <s v="Small Box"/>
    <s v="Holmes Replacement Filter for HEPA Air Cleaner, Large Room"/>
    <n v="0.43"/>
    <s v="United States"/>
    <x v="0"/>
    <x v="0"/>
    <s v="Seattle"/>
    <n v="98105"/>
    <x v="131"/>
    <n v="1"/>
    <n v="48"/>
    <s v="February"/>
    <d v="2015-02-09T00:00:00"/>
    <n v="2"/>
    <n v="-253.11"/>
    <n v="79"/>
    <n v="1154.1199999999999"/>
    <n v="53410"/>
    <n v="4.04"/>
    <x v="2"/>
    <n v="5"/>
  </r>
  <r>
    <n v="698"/>
    <s v="Nelson Hensley"/>
    <s v="Medium"/>
    <n v="0.06"/>
    <n v="8.1199999999999992"/>
    <n v="2.83"/>
    <x v="2"/>
    <x v="0"/>
    <x v="2"/>
    <x v="13"/>
    <s v="Small Pack"/>
    <s v="Imation Neon Mac Format Diskettes, 10/Pack"/>
    <n v="0.77"/>
    <s v="United States"/>
    <x v="0"/>
    <x v="0"/>
    <s v="Seattle"/>
    <n v="98105"/>
    <x v="14"/>
    <n v="1"/>
    <n v="0"/>
    <s v="March"/>
    <d v="2015-03-28T00:00:00"/>
    <n v="1"/>
    <n v="-82.83"/>
    <n v="41"/>
    <n v="322.02999999999997"/>
    <n v="32869"/>
    <n v="60.959999999999994"/>
    <x v="2"/>
    <n v="5"/>
  </r>
  <r>
    <n v="698"/>
    <s v="Nelson Hensley"/>
    <s v="Medium"/>
    <n v="0.05"/>
    <n v="51.65"/>
    <n v="18.45"/>
    <x v="2"/>
    <x v="0"/>
    <x v="1"/>
    <x v="2"/>
    <s v="Medium Box"/>
    <s v="Deflect-o EconoMat Nonstudded, No Bevel Mat"/>
    <n v="0.65"/>
    <s v="United States"/>
    <x v="0"/>
    <x v="0"/>
    <s v="Seattle"/>
    <n v="98105"/>
    <x v="14"/>
    <n v="1"/>
    <n v="0"/>
    <s v="March"/>
    <d v="2015-03-28T00:00:00"/>
    <n v="1"/>
    <n v="25.04"/>
    <n v="49"/>
    <n v="2470.84"/>
    <n v="32869"/>
    <n v="1270.97"/>
    <x v="2"/>
    <n v="5"/>
  </r>
  <r>
    <n v="698"/>
    <s v="Nelson Hensley"/>
    <s v="Medium"/>
    <n v="0.1"/>
    <n v="175.99"/>
    <n v="8.99"/>
    <x v="2"/>
    <x v="0"/>
    <x v="2"/>
    <x v="5"/>
    <s v="Small Box"/>
    <s v="2180"/>
    <n v="0.56999999999999995"/>
    <s v="United States"/>
    <x v="0"/>
    <x v="0"/>
    <s v="Seattle"/>
    <n v="98105"/>
    <x v="14"/>
    <n v="1"/>
    <n v="11"/>
    <s v="March"/>
    <d v="2015-03-28T00:00:00"/>
    <n v="1"/>
    <n v="930.98699999999997"/>
    <n v="39"/>
    <n v="5250.66"/>
    <n v="32869"/>
    <n v="30.96"/>
    <x v="2"/>
    <n v="5"/>
  </r>
  <r>
    <n v="698"/>
    <s v="Nelson Hensley"/>
    <s v="Low"/>
    <n v="0.1"/>
    <n v="40.479999999999997"/>
    <n v="19.989999999999998"/>
    <x v="2"/>
    <x v="0"/>
    <x v="2"/>
    <x v="13"/>
    <s v="Small Box"/>
    <s v="Keytronic Designer 104- Key Black Keyboard"/>
    <n v="0.77"/>
    <s v="United States"/>
    <x v="0"/>
    <x v="0"/>
    <s v="Seattle"/>
    <n v="98105"/>
    <x v="74"/>
    <n v="0"/>
    <s v="no repeat"/>
    <s v="April"/>
    <d v="2015-04-09T00:00:00"/>
    <n v="2"/>
    <n v="-580.32000000000005"/>
    <n v="36"/>
    <n v="1423.35"/>
    <n v="8994"/>
    <n v="350.94"/>
    <x v="2"/>
    <n v="5"/>
  </r>
  <r>
    <n v="699"/>
    <s v="Jenny Gold"/>
    <s v="Medium"/>
    <n v="7.0000000000000007E-2"/>
    <n v="5.0199999999999996"/>
    <n v="5.14"/>
    <x v="2"/>
    <x v="3"/>
    <x v="2"/>
    <x v="13"/>
    <s v="Small Pack"/>
    <s v="Imation 3.5, DISKETTE 44766 HGHLD3.52HD/FM, 10/Pack"/>
    <n v="0.79"/>
    <s v="United States"/>
    <x v="0"/>
    <x v="1"/>
    <s v="Los Angeles"/>
    <n v="90041"/>
    <x v="132"/>
    <n v="1"/>
    <n v="0"/>
    <s v="January"/>
    <d v="2015-01-31T00:00:00"/>
    <n v="2"/>
    <n v="-168.72"/>
    <n v="42"/>
    <n v="210.1"/>
    <n v="32420"/>
    <n v="195.99"/>
    <x v="3"/>
    <n v="9"/>
  </r>
  <r>
    <n v="699"/>
    <s v="Jenny Gold"/>
    <s v="Medium"/>
    <n v="7.0000000000000007E-2"/>
    <n v="280.98"/>
    <n v="57"/>
    <x v="1"/>
    <x v="3"/>
    <x v="1"/>
    <x v="1"/>
    <s v="Jumbo Drum"/>
    <s v="Hon 2090 “Pillow Soft” Series Mid Back Swivel/Tilt Chairs"/>
    <n v="0.78"/>
    <s v="United States"/>
    <x v="0"/>
    <x v="1"/>
    <s v="Los Angeles"/>
    <n v="90041"/>
    <x v="132"/>
    <n v="1"/>
    <n v="84"/>
    <s v="January"/>
    <d v="2015-01-31T00:00:00"/>
    <n v="2"/>
    <n v="-439.62"/>
    <n v="23"/>
    <n v="6499.87"/>
    <n v="32420"/>
    <n v="236.97"/>
    <x v="3"/>
    <n v="9"/>
  </r>
  <r>
    <n v="699"/>
    <s v="Jenny Gold"/>
    <s v="Medium"/>
    <n v="0.03"/>
    <n v="5.28"/>
    <n v="5.61"/>
    <x v="2"/>
    <x v="3"/>
    <x v="0"/>
    <x v="7"/>
    <s v="Small Box"/>
    <s v="Xerox 1954"/>
    <n v="0.4"/>
    <s v="United States"/>
    <x v="0"/>
    <x v="1"/>
    <s v="Los Angeles"/>
    <n v="90041"/>
    <x v="45"/>
    <n v="1"/>
    <n v="27"/>
    <s v="April"/>
    <d v="2015-04-24T00:00:00"/>
    <n v="1"/>
    <n v="-16.670000000000002"/>
    <n v="5"/>
    <n v="32.5"/>
    <n v="44517"/>
    <n v="120.94"/>
    <x v="1"/>
    <n v="9"/>
  </r>
  <r>
    <n v="699"/>
    <s v="Jenny Gold"/>
    <s v="Medium"/>
    <n v="0.1"/>
    <n v="4.26"/>
    <n v="1.2"/>
    <x v="2"/>
    <x v="3"/>
    <x v="0"/>
    <x v="0"/>
    <s v="Wrap Bag"/>
    <s v="Dixon Prang® Watercolor Pencils, 10-Color Set with Brush"/>
    <n v="0.44"/>
    <s v="United States"/>
    <x v="0"/>
    <x v="1"/>
    <s v="Los Angeles"/>
    <n v="90041"/>
    <x v="133"/>
    <n v="1"/>
    <n v="17"/>
    <s v="May"/>
    <d v="2015-05-21T00:00:00"/>
    <n v="1"/>
    <n v="15.42"/>
    <n v="88"/>
    <n v="351.56"/>
    <n v="3042"/>
    <n v="165.14999999999998"/>
    <x v="0"/>
    <n v="9"/>
  </r>
  <r>
    <n v="699"/>
    <s v="Jenny Gold"/>
    <s v="Critical"/>
    <n v="0.02"/>
    <n v="6.47"/>
    <n v="1.22"/>
    <x v="2"/>
    <x v="3"/>
    <x v="0"/>
    <x v="0"/>
    <s v="Wrap Bag"/>
    <s v="Staples Pen Style Liquid Stix; Assorted (yellow, pink, green, blue, orange), 5/Pack"/>
    <n v="0.4"/>
    <s v="United States"/>
    <x v="0"/>
    <x v="1"/>
    <s v="Los Angeles"/>
    <n v="90041"/>
    <x v="134"/>
    <n v="1"/>
    <n v="0"/>
    <s v="June"/>
    <d v="2015-06-07T00:00:00"/>
    <n v="1"/>
    <n v="40.200000000000003"/>
    <n v="30"/>
    <n v="193.95"/>
    <n v="55392"/>
    <n v="10.130000000000001"/>
    <x v="1"/>
    <n v="9"/>
  </r>
  <r>
    <n v="699"/>
    <s v="Jenny Gold"/>
    <s v="Critical"/>
    <n v="7.0000000000000007E-2"/>
    <n v="2.84"/>
    <n v="0.93"/>
    <x v="2"/>
    <x v="3"/>
    <x v="0"/>
    <x v="0"/>
    <s v="Wrap Bag"/>
    <s v="SANFORD Liquid Accent™ Tank-Style Highlighters"/>
    <n v="0.54"/>
    <s v="United States"/>
    <x v="0"/>
    <x v="1"/>
    <s v="Los Angeles"/>
    <n v="90041"/>
    <x v="134"/>
    <n v="1"/>
    <n v="24"/>
    <s v="June"/>
    <d v="2015-06-08T00:00:00"/>
    <n v="2"/>
    <n v="3.21"/>
    <n v="59"/>
    <n v="158.80000000000001"/>
    <n v="55392"/>
    <n v="5.37"/>
    <x v="1"/>
    <n v="9"/>
  </r>
  <r>
    <n v="699"/>
    <s v="Jenny Gold"/>
    <s v="High"/>
    <n v="0.01"/>
    <n v="7.89"/>
    <n v="2.82"/>
    <x v="2"/>
    <x v="3"/>
    <x v="0"/>
    <x v="3"/>
    <s v="Wrap Bag"/>
    <s v="Staples Vinyl Coated Paper Clips, 800/Box"/>
    <n v="0.4"/>
    <s v="United States"/>
    <x v="0"/>
    <x v="1"/>
    <s v="Los Angeles"/>
    <n v="90041"/>
    <x v="135"/>
    <n v="1"/>
    <n v="0"/>
    <s v="June"/>
    <d v="2015-07-01T00:00:00"/>
    <n v="1"/>
    <n v="38.700000000000003"/>
    <n v="32"/>
    <n v="274.26"/>
    <n v="36647"/>
    <n v="63.91"/>
    <x v="0"/>
    <n v="9"/>
  </r>
  <r>
    <n v="699"/>
    <s v="Jenny Gold"/>
    <s v="High"/>
    <n v="0.09"/>
    <n v="3.68"/>
    <n v="1.32"/>
    <x v="2"/>
    <x v="3"/>
    <x v="0"/>
    <x v="12"/>
    <s v="Wrap Bag"/>
    <s v="*Staples* vLetter Openers, 2/Pack"/>
    <n v="0.83"/>
    <s v="United States"/>
    <x v="0"/>
    <x v="1"/>
    <s v="Los Angeles"/>
    <n v="90041"/>
    <x v="135"/>
    <n v="1"/>
    <n v="0"/>
    <s v="June"/>
    <d v="2015-07-01T00:00:00"/>
    <n v="1"/>
    <n v="-21.91"/>
    <n v="24"/>
    <n v="83.16"/>
    <n v="36647"/>
    <n v="11.92"/>
    <x v="0"/>
    <n v="9"/>
  </r>
  <r>
    <n v="699"/>
    <s v="Jenny Gold"/>
    <s v="High"/>
    <n v="0.1"/>
    <n v="9.7100000000000009"/>
    <n v="9.4499999999999993"/>
    <x v="2"/>
    <x v="3"/>
    <x v="0"/>
    <x v="10"/>
    <s v="Small Box"/>
    <s v="Filing/Storage Totes and Swivel Casters"/>
    <n v="0.6"/>
    <s v="United States"/>
    <x v="0"/>
    <x v="1"/>
    <s v="Los Angeles"/>
    <n v="90041"/>
    <x v="135"/>
    <n v="0"/>
    <s v="no repeat"/>
    <s v="June"/>
    <d v="2015-07-03T00:00:00"/>
    <n v="3"/>
    <n v="-119.77"/>
    <n v="27"/>
    <n v="261.93"/>
    <n v="36647"/>
    <n v="28.51"/>
    <x v="0"/>
    <n v="9"/>
  </r>
  <r>
    <n v="700"/>
    <s v="Joseph Grossman"/>
    <s v="Medium"/>
    <n v="0.1"/>
    <n v="4.26"/>
    <n v="1.2"/>
    <x v="2"/>
    <x v="3"/>
    <x v="0"/>
    <x v="0"/>
    <s v="Wrap Bag"/>
    <s v="Dixon Prang® Watercolor Pencils, 10-Color Set with Brush"/>
    <n v="0.44"/>
    <s v="United States"/>
    <x v="0"/>
    <x v="1"/>
    <s v="Santa Maria"/>
    <n v="93454"/>
    <x v="133"/>
    <n v="0"/>
    <s v="no repeat"/>
    <s v="May"/>
    <d v="2015-05-21T00:00:00"/>
    <n v="1"/>
    <n v="33.923999999999999"/>
    <n v="22"/>
    <n v="87.89"/>
    <n v="87980"/>
    <n v="41.29"/>
    <x v="0"/>
    <n v="1"/>
  </r>
  <r>
    <n v="702"/>
    <s v="Kelly O'Connor"/>
    <s v="Medium"/>
    <n v="0.03"/>
    <n v="5.28"/>
    <n v="5.61"/>
    <x v="2"/>
    <x v="3"/>
    <x v="0"/>
    <x v="7"/>
    <s v="Small Box"/>
    <s v="Xerox 1954"/>
    <n v="0.4"/>
    <s v="United States"/>
    <x v="0"/>
    <x v="1"/>
    <s v="Santa Rosa"/>
    <n v="95404"/>
    <x v="45"/>
    <n v="1"/>
    <n v="68"/>
    <s v="April"/>
    <d v="2015-04-24T00:00:00"/>
    <n v="1"/>
    <n v="-16.670000000000002"/>
    <n v="1"/>
    <n v="6.5"/>
    <n v="87977"/>
    <n v="55.97"/>
    <x v="1"/>
    <n v="4"/>
  </r>
  <r>
    <n v="702"/>
    <s v="Kelly O'Connor"/>
    <s v="High"/>
    <n v="0.01"/>
    <n v="7.89"/>
    <n v="2.82"/>
    <x v="2"/>
    <x v="3"/>
    <x v="0"/>
    <x v="3"/>
    <s v="Wrap Bag"/>
    <s v="Staples Vinyl Coated Paper Clips, 800/Box"/>
    <n v="0.4"/>
    <s v="United States"/>
    <x v="0"/>
    <x v="1"/>
    <s v="Santa Rosa"/>
    <n v="95404"/>
    <x v="135"/>
    <n v="1"/>
    <n v="0"/>
    <s v="June"/>
    <d v="2015-07-01T00:00:00"/>
    <n v="1"/>
    <n v="46.44"/>
    <n v="8"/>
    <n v="68.56"/>
    <n v="87979"/>
    <n v="2.94"/>
    <x v="2"/>
    <n v="4"/>
  </r>
  <r>
    <n v="702"/>
    <s v="Kelly O'Connor"/>
    <s v="High"/>
    <n v="0.09"/>
    <n v="3.68"/>
    <n v="1.32"/>
    <x v="2"/>
    <x v="3"/>
    <x v="0"/>
    <x v="12"/>
    <s v="Wrap Bag"/>
    <s v="*Staples* vLetter Openers, 2/Pack"/>
    <n v="0.83"/>
    <s v="United States"/>
    <x v="0"/>
    <x v="1"/>
    <s v="Santa Rosa"/>
    <n v="95404"/>
    <x v="135"/>
    <n v="1"/>
    <n v="0"/>
    <s v="June"/>
    <d v="2015-07-01T00:00:00"/>
    <n v="1"/>
    <n v="-17.527999999999999"/>
    <n v="6"/>
    <n v="20.79"/>
    <n v="87979"/>
    <n v="125.97999999999999"/>
    <x v="2"/>
    <n v="4"/>
  </r>
  <r>
    <n v="702"/>
    <s v="Kelly O'Connor"/>
    <s v="High"/>
    <n v="0.1"/>
    <n v="9.7100000000000009"/>
    <n v="9.4499999999999993"/>
    <x v="2"/>
    <x v="3"/>
    <x v="0"/>
    <x v="10"/>
    <s v="Small Box"/>
    <s v="Filing/Storage Totes and Swivel Casters"/>
    <n v="0.6"/>
    <s v="United States"/>
    <x v="0"/>
    <x v="1"/>
    <s v="Santa Rosa"/>
    <n v="95404"/>
    <x v="135"/>
    <n v="0"/>
    <s v="no repeat"/>
    <s v="June"/>
    <d v="2015-07-03T00:00:00"/>
    <n v="3"/>
    <n v="-95.816000000000003"/>
    <n v="7"/>
    <n v="67.91"/>
    <n v="87979"/>
    <n v="2.61"/>
    <x v="2"/>
    <n v="4"/>
  </r>
  <r>
    <n v="711"/>
    <s v="Pam Anthony"/>
    <s v="Critical"/>
    <n v="7.0000000000000007E-2"/>
    <n v="2.84"/>
    <n v="0.93"/>
    <x v="2"/>
    <x v="3"/>
    <x v="0"/>
    <x v="0"/>
    <s v="Wrap Bag"/>
    <s v="SANFORD Liquid Accent™ Tank-Style Highlighters"/>
    <n v="0.54"/>
    <s v="United States"/>
    <x v="1"/>
    <x v="15"/>
    <s v="Winthrop"/>
    <n v="2152"/>
    <x v="134"/>
    <n v="0"/>
    <s v="no repeat"/>
    <s v="June"/>
    <d v="2015-06-08T00:00:00"/>
    <n v="2"/>
    <n v="3.8519999999999999"/>
    <n v="15"/>
    <n v="40.369999999999997"/>
    <n v="87978"/>
    <n v="85.96"/>
    <x v="3"/>
    <n v="1"/>
  </r>
  <r>
    <n v="719"/>
    <s v="Stephen Lam"/>
    <s v="Not Specified"/>
    <n v="0"/>
    <n v="8.5"/>
    <n v="1.99"/>
    <x v="2"/>
    <x v="0"/>
    <x v="2"/>
    <x v="13"/>
    <s v="Small Pack"/>
    <s v="Hewlett-Packard 4.7GB DVD+R Discs"/>
    <n v="0.49"/>
    <s v="United States"/>
    <x v="0"/>
    <x v="34"/>
    <s v="Pahrump"/>
    <n v="89041"/>
    <x v="136"/>
    <n v="1"/>
    <n v="0"/>
    <s v="February"/>
    <d v="2015-03-02T00:00:00"/>
    <n v="2"/>
    <n v="71.735600000000005"/>
    <n v="14"/>
    <n v="122.25"/>
    <n v="89344"/>
    <n v="5.95"/>
    <x v="0"/>
    <n v="2"/>
  </r>
  <r>
    <n v="719"/>
    <s v="Stephen Lam"/>
    <s v="Not Specified"/>
    <n v="0.03"/>
    <n v="95.43"/>
    <n v="19.989999999999998"/>
    <x v="2"/>
    <x v="0"/>
    <x v="0"/>
    <x v="10"/>
    <s v="Small Box"/>
    <s v="Fellowes Stor/Drawer® Steel Plus™ Storage Drawers"/>
    <n v="0.79"/>
    <s v="United States"/>
    <x v="0"/>
    <x v="34"/>
    <s v="Pahrump"/>
    <n v="89041"/>
    <x v="136"/>
    <n v="0"/>
    <s v="no repeat"/>
    <s v="February"/>
    <d v="2015-03-02T00:00:00"/>
    <n v="2"/>
    <n v="-79.320800000000006"/>
    <n v="2"/>
    <n v="206.09"/>
    <n v="89344"/>
    <n v="355.90000000000003"/>
    <x v="2"/>
    <n v="2"/>
  </r>
  <r>
    <n v="721"/>
    <s v="Melvin Duke"/>
    <s v="Medium"/>
    <n v="0.01"/>
    <n v="7.28"/>
    <n v="11.15"/>
    <x v="2"/>
    <x v="0"/>
    <x v="0"/>
    <x v="7"/>
    <s v="Small Box"/>
    <s v="Array® Parchment Paper, Assorted Colors"/>
    <n v="0.37"/>
    <s v="United States"/>
    <x v="2"/>
    <x v="38"/>
    <s v="Frankfort"/>
    <n v="46041"/>
    <x v="86"/>
    <n v="1"/>
    <n v="74"/>
    <s v="April"/>
    <d v="2015-04-13T00:00:00"/>
    <n v="2"/>
    <n v="-24.245999999999999"/>
    <n v="1"/>
    <n v="11.21"/>
    <n v="91054"/>
    <n v="260.89000000000004"/>
    <x v="1"/>
    <n v="3"/>
  </r>
  <r>
    <n v="721"/>
    <s v="Melvin Duke"/>
    <s v="Not Specified"/>
    <n v="0.04"/>
    <n v="10.64"/>
    <n v="5.16"/>
    <x v="2"/>
    <x v="0"/>
    <x v="1"/>
    <x v="2"/>
    <s v="Small Box"/>
    <s v="Eldon Expressions Punched Metal &amp; Wood Desk Accessories, Pewter &amp; Cherry"/>
    <n v="0.56999999999999995"/>
    <s v="United States"/>
    <x v="2"/>
    <x v="38"/>
    <s v="Frankfort"/>
    <n v="46041"/>
    <x v="137"/>
    <n v="1"/>
    <n v="0"/>
    <s v="June"/>
    <d v="2015-06-25T00:00:00"/>
    <n v="1"/>
    <n v="24.096"/>
    <n v="6"/>
    <n v="66.900000000000006"/>
    <n v="91053"/>
    <n v="8.74"/>
    <x v="3"/>
    <n v="3"/>
  </r>
  <r>
    <n v="721"/>
    <s v="Melvin Duke"/>
    <s v="Not Specified"/>
    <n v="0.03"/>
    <n v="2.78"/>
    <n v="1.34"/>
    <x v="0"/>
    <x v="0"/>
    <x v="0"/>
    <x v="0"/>
    <s v="Wrap Bag"/>
    <s v="Prang Drawing Pencil Set"/>
    <n v="0.45"/>
    <s v="United States"/>
    <x v="2"/>
    <x v="38"/>
    <s v="Frankfort"/>
    <n v="46041"/>
    <x v="137"/>
    <n v="0"/>
    <s v="no repeat"/>
    <s v="June"/>
    <d v="2015-06-26T00:00:00"/>
    <n v="2"/>
    <n v="6.9720000000000004"/>
    <n v="15"/>
    <n v="43.13"/>
    <n v="91053"/>
    <n v="113.92"/>
    <x v="1"/>
    <n v="3"/>
  </r>
  <r>
    <n v="724"/>
    <s v="Beverly Cooke Brooks"/>
    <s v="Medium"/>
    <n v="0.09"/>
    <n v="125.99"/>
    <n v="8.99"/>
    <x v="2"/>
    <x v="3"/>
    <x v="2"/>
    <x v="5"/>
    <s v="Small Box"/>
    <s v="SC7868i"/>
    <n v="0.55000000000000004"/>
    <s v="United States"/>
    <x v="1"/>
    <x v="18"/>
    <s v="Stratford"/>
    <n v="6614"/>
    <x v="24"/>
    <n v="0"/>
    <s v="no repeat"/>
    <s v="March"/>
    <d v="2015-03-16T00:00:00"/>
    <n v="1"/>
    <n v="-605.37400000000002"/>
    <n v="1"/>
    <n v="100.38"/>
    <n v="90359"/>
    <n v="177.94"/>
    <x v="1"/>
    <n v="1"/>
  </r>
  <r>
    <n v="727"/>
    <s v="Lindsay Link"/>
    <s v="Medium"/>
    <n v="0.1"/>
    <n v="17.98"/>
    <n v="4"/>
    <x v="2"/>
    <x v="3"/>
    <x v="2"/>
    <x v="13"/>
    <s v="Small Box"/>
    <s v="Belkin 107-key enhanced keyboard, USB/PS/2 interface"/>
    <n v="0.79"/>
    <s v="United States"/>
    <x v="1"/>
    <x v="14"/>
    <s v="Lewiston"/>
    <n v="4240"/>
    <x v="24"/>
    <n v="0"/>
    <s v="no repeat"/>
    <s v="March"/>
    <d v="2015-03-16T00:00:00"/>
    <n v="1"/>
    <n v="-99.55"/>
    <n v="4"/>
    <n v="66.319999999999993"/>
    <n v="90359"/>
    <n v="217.98000000000002"/>
    <x v="3"/>
    <n v="1"/>
  </r>
  <r>
    <n v="731"/>
    <s v="June Herbert"/>
    <s v="High"/>
    <n v="0.09"/>
    <n v="101.41"/>
    <n v="35"/>
    <x v="2"/>
    <x v="3"/>
    <x v="0"/>
    <x v="10"/>
    <s v="Large Box"/>
    <s v="Tennsco Regal Shelving Units"/>
    <n v="0.82"/>
    <s v="United States"/>
    <x v="1"/>
    <x v="15"/>
    <s v="Burlington"/>
    <n v="1803"/>
    <x v="138"/>
    <n v="0"/>
    <s v="no repeat"/>
    <s v="April"/>
    <d v="2015-04-27T00:00:00"/>
    <n v="1"/>
    <n v="-801.15480000000002"/>
    <n v="12"/>
    <n v="1178.32"/>
    <n v="90362"/>
    <n v="80.910000000000011"/>
    <x v="1"/>
    <n v="1"/>
  </r>
  <r>
    <n v="736"/>
    <s v="Meredith Walters"/>
    <s v="Not Specified"/>
    <n v="0.06"/>
    <n v="350.98"/>
    <n v="30"/>
    <x v="1"/>
    <x v="3"/>
    <x v="1"/>
    <x v="1"/>
    <s v="Jumbo Drum"/>
    <s v="Office Star - Professional Matrix Back Chair with 2-to-1 Synchro Tilt and Mesh Fabric Seat"/>
    <n v="0.61"/>
    <s v="United States"/>
    <x v="1"/>
    <x v="16"/>
    <s v="Salem"/>
    <n v="3079"/>
    <x v="15"/>
    <n v="0"/>
    <s v="no repeat"/>
    <s v="June"/>
    <d v="2015-06-17T00:00:00"/>
    <n v="2"/>
    <n v="797.85599999999999"/>
    <n v="6"/>
    <n v="2016.32"/>
    <n v="90361"/>
    <n v="25.939999999999998"/>
    <x v="3"/>
    <n v="1"/>
  </r>
  <r>
    <n v="737"/>
    <s v="Danny Vaughn"/>
    <s v="Low"/>
    <n v="0.02"/>
    <n v="48.04"/>
    <n v="5.79"/>
    <x v="2"/>
    <x v="3"/>
    <x v="0"/>
    <x v="7"/>
    <s v="Small Box"/>
    <s v="Xerox 1937"/>
    <n v="0.37"/>
    <s v="United States"/>
    <x v="1"/>
    <x v="2"/>
    <s v="Bloomfield"/>
    <n v="7003"/>
    <x v="31"/>
    <n v="0"/>
    <s v="no repeat"/>
    <s v="June"/>
    <d v="2015-06-14T00:00:00"/>
    <n v="7"/>
    <n v="422.45249999999999"/>
    <n v="12"/>
    <n v="612.25"/>
    <n v="90360"/>
    <n v="104.75"/>
    <x v="2"/>
    <n v="1"/>
  </r>
  <r>
    <n v="738"/>
    <s v="Peggy Rowe"/>
    <s v="Not Specified"/>
    <n v="0.02"/>
    <n v="70.98"/>
    <n v="46.74"/>
    <x v="1"/>
    <x v="3"/>
    <x v="1"/>
    <x v="14"/>
    <s v="Jumbo Box"/>
    <s v="Hon Metal Bookcases, Putty"/>
    <n v="0.56000000000000005"/>
    <s v="United States"/>
    <x v="1"/>
    <x v="2"/>
    <s v="Cranford"/>
    <n v="7016"/>
    <x v="15"/>
    <n v="0"/>
    <s v="no repeat"/>
    <s v="June"/>
    <d v="2015-06-16T00:00:00"/>
    <n v="1"/>
    <n v="-178.21600000000001"/>
    <n v="4"/>
    <n v="313.63"/>
    <n v="90361"/>
    <n v="17.2"/>
    <x v="3"/>
    <n v="1"/>
  </r>
  <r>
    <n v="741"/>
    <s v="Stacey Hale"/>
    <s v="Not Specified"/>
    <n v="0.04"/>
    <n v="27.48"/>
    <n v="4"/>
    <x v="2"/>
    <x v="3"/>
    <x v="2"/>
    <x v="13"/>
    <s v="Small Box"/>
    <s v="Belkin MediaBoard 104- Keyboard"/>
    <n v="0.75"/>
    <s v="United States"/>
    <x v="1"/>
    <x v="2"/>
    <s v="Summit"/>
    <n v="7901"/>
    <x v="15"/>
    <n v="0"/>
    <s v="no repeat"/>
    <s v="June"/>
    <d v="2015-06-17T00:00:00"/>
    <n v="2"/>
    <n v="-26.655999999999999"/>
    <n v="15"/>
    <n v="397.17"/>
    <n v="90361"/>
    <n v="5.9600000000000009"/>
    <x v="3"/>
    <n v="1"/>
  </r>
  <r>
    <n v="744"/>
    <s v="Joy Maxwell"/>
    <s v="Medium"/>
    <n v="0.03"/>
    <n v="119.99"/>
    <n v="56.14"/>
    <x v="1"/>
    <x v="3"/>
    <x v="2"/>
    <x v="6"/>
    <s v="Jumbo Box"/>
    <s v="Hewlett-Packard 2600DN Business Color Inkjet Printer"/>
    <n v="0.39"/>
    <s v="United States"/>
    <x v="0"/>
    <x v="28"/>
    <s v="Oro Valley"/>
    <n v="85737"/>
    <x v="60"/>
    <n v="1"/>
    <n v="11"/>
    <s v="January"/>
    <d v="2015-01-19T00:00:00"/>
    <n v="2"/>
    <n v="1400.1"/>
    <n v="13"/>
    <n v="1545.58"/>
    <n v="87726"/>
    <n v="9.64"/>
    <x v="2"/>
    <n v="4"/>
  </r>
  <r>
    <n v="744"/>
    <s v="Joy Maxwell"/>
    <s v="Low"/>
    <n v="0.02"/>
    <n v="59.98"/>
    <n v="3.99"/>
    <x v="2"/>
    <x v="0"/>
    <x v="0"/>
    <x v="15"/>
    <s v="Small Box"/>
    <s v="Belkin 8 Outlet SurgeMaster II Gold Surge Protector"/>
    <n v="0.56999999999999995"/>
    <s v="United States"/>
    <x v="0"/>
    <x v="28"/>
    <s v="Oro Valley"/>
    <n v="85737"/>
    <x v="9"/>
    <n v="1"/>
    <n v="0"/>
    <s v="January"/>
    <d v="2015-02-06T00:00:00"/>
    <n v="9"/>
    <n v="-54.622"/>
    <n v="1"/>
    <n v="63.48"/>
    <n v="87725"/>
    <n v="195.93"/>
    <x v="2"/>
    <n v="4"/>
  </r>
  <r>
    <n v="744"/>
    <s v="Joy Maxwell"/>
    <s v="Low"/>
    <n v="0.03"/>
    <n v="5.18"/>
    <n v="5.74"/>
    <x v="2"/>
    <x v="0"/>
    <x v="0"/>
    <x v="8"/>
    <s v="Small Box"/>
    <s v="Wilson Jones Impact Binders"/>
    <n v="0.36"/>
    <s v="United States"/>
    <x v="0"/>
    <x v="28"/>
    <s v="Oro Valley"/>
    <n v="85737"/>
    <x v="9"/>
    <n v="1"/>
    <n v="117"/>
    <s v="January"/>
    <d v="2015-02-01T00:00:00"/>
    <n v="4"/>
    <n v="-126.81417999999999"/>
    <n v="9"/>
    <n v="47.64"/>
    <n v="87725"/>
    <n v="6.4300000000000006"/>
    <x v="2"/>
    <n v="4"/>
  </r>
  <r>
    <n v="744"/>
    <s v="Joy Maxwell"/>
    <s v="Low"/>
    <n v="0.09"/>
    <n v="125.99"/>
    <n v="8.99"/>
    <x v="2"/>
    <x v="3"/>
    <x v="2"/>
    <x v="5"/>
    <s v="Small Box"/>
    <s v="SC7868i"/>
    <n v="0.55000000000000004"/>
    <s v="United States"/>
    <x v="0"/>
    <x v="28"/>
    <s v="Oro Valley"/>
    <n v="85737"/>
    <x v="40"/>
    <n v="0"/>
    <s v="no repeat"/>
    <s v="May"/>
    <d v="2015-06-02T00:00:00"/>
    <n v="8"/>
    <n v="916.68060000000003"/>
    <n v="20"/>
    <n v="2104.9899999999998"/>
    <n v="87727"/>
    <n v="27.46"/>
    <x v="3"/>
    <n v="4"/>
  </r>
  <r>
    <n v="745"/>
    <s v="Mary Page"/>
    <s v="Medium"/>
    <n v="0.05"/>
    <n v="115.79"/>
    <n v="1.99"/>
    <x v="2"/>
    <x v="3"/>
    <x v="2"/>
    <x v="13"/>
    <s v="Small Pack"/>
    <s v="Verbatim DVD-R, 4.7GB, Spindle, WE, Blank, Ink Jet/Thermal, 20/Spindle"/>
    <n v="0.49"/>
    <s v="United States"/>
    <x v="0"/>
    <x v="28"/>
    <s v="Peoria"/>
    <n v="85345"/>
    <x v="60"/>
    <n v="0"/>
    <s v="no repeat"/>
    <s v="January"/>
    <d v="2015-01-19T00:00:00"/>
    <n v="2"/>
    <n v="67.599999999999994"/>
    <n v="3"/>
    <n v="353.1"/>
    <n v="87726"/>
    <n v="15.940000000000001"/>
    <x v="0"/>
    <n v="1"/>
  </r>
  <r>
    <n v="750"/>
    <s v="Jordan Wilkinson"/>
    <s v="Not Specified"/>
    <n v="0.09"/>
    <n v="27.75"/>
    <n v="19.989999999999998"/>
    <x v="2"/>
    <x v="0"/>
    <x v="0"/>
    <x v="10"/>
    <s v="Small Box"/>
    <s v="Fellowes Super Stor/Drawer®"/>
    <n v="0.67"/>
    <s v="United States"/>
    <x v="3"/>
    <x v="35"/>
    <s v="Florence"/>
    <n v="41042"/>
    <x v="38"/>
    <n v="0"/>
    <s v="no repeat"/>
    <s v="January"/>
    <d v="2015-01-13T00:00:00"/>
    <n v="1"/>
    <n v="-224.64400000000001"/>
    <n v="10"/>
    <n v="257.52"/>
    <n v="91200"/>
    <n v="80.87"/>
    <x v="0"/>
    <n v="1"/>
  </r>
  <r>
    <n v="751"/>
    <s v="David Wrenn"/>
    <s v="Low"/>
    <n v="0.06"/>
    <n v="130.97999999999999"/>
    <n v="54.74"/>
    <x v="1"/>
    <x v="0"/>
    <x v="1"/>
    <x v="14"/>
    <s v="Jumbo Box"/>
    <s v="O'Sullivan Elevations Bookcase, Cherry Finish"/>
    <n v="0.69"/>
    <s v="United States"/>
    <x v="3"/>
    <x v="35"/>
    <s v="Georgetown"/>
    <n v="40324"/>
    <x v="139"/>
    <n v="0"/>
    <s v="no repeat"/>
    <s v="February"/>
    <d v="2015-03-06T00:00:00"/>
    <n v="7"/>
    <n v="14.76"/>
    <n v="3"/>
    <n v="411.64"/>
    <n v="91201"/>
    <n v="4.45"/>
    <x v="0"/>
    <n v="1"/>
  </r>
  <r>
    <n v="753"/>
    <s v="Elisabeth Massey"/>
    <s v="Critical"/>
    <n v="0.06"/>
    <n v="2.61"/>
    <n v="0.5"/>
    <x v="0"/>
    <x v="0"/>
    <x v="0"/>
    <x v="9"/>
    <s v="Small Box"/>
    <s v="Avery 479"/>
    <n v="0.39"/>
    <s v="United States"/>
    <x v="0"/>
    <x v="28"/>
    <s v="Prescott"/>
    <n v="86301"/>
    <x v="140"/>
    <n v="1"/>
    <n v="0"/>
    <s v="March"/>
    <d v="2015-03-11T00:00:00"/>
    <n v="0"/>
    <n v="10.85"/>
    <n v="1"/>
    <n v="17.59"/>
    <n v="90438"/>
    <n v="110.89"/>
    <x v="0"/>
    <n v="2"/>
  </r>
  <r>
    <n v="753"/>
    <s v="Elisabeth Massey"/>
    <s v="Critical"/>
    <n v="0.01"/>
    <n v="6.35"/>
    <n v="1.02"/>
    <x v="2"/>
    <x v="0"/>
    <x v="0"/>
    <x v="7"/>
    <s v="Wrap Bag"/>
    <s v="Telephone Message Books with Fax/Mobile Section, 5 1/2&quot; x 3 3/16&quot;"/>
    <n v="0.39"/>
    <s v="United States"/>
    <x v="0"/>
    <x v="28"/>
    <s v="Prescott"/>
    <n v="86301"/>
    <x v="140"/>
    <n v="0"/>
    <s v="no repeat"/>
    <s v="March"/>
    <d v="2015-03-13T00:00:00"/>
    <n v="2"/>
    <n v="97.662599999999998"/>
    <n v="22"/>
    <n v="141.54"/>
    <n v="90438"/>
    <n v="17.62"/>
    <x v="2"/>
    <n v="2"/>
  </r>
  <r>
    <n v="754"/>
    <s v="Helen Lyons"/>
    <s v="Low"/>
    <n v="0.06"/>
    <n v="119.99"/>
    <n v="14"/>
    <x v="1"/>
    <x v="3"/>
    <x v="2"/>
    <x v="6"/>
    <s v="Jumbo Drum"/>
    <s v="Epson C82 Color Inkjet Printer"/>
    <n v="0.36"/>
    <s v="United States"/>
    <x v="0"/>
    <x v="28"/>
    <s v="Prescott Valley"/>
    <n v="86314"/>
    <x v="141"/>
    <n v="1"/>
    <n v="53"/>
    <s v="April"/>
    <d v="2015-04-19T00:00:00"/>
    <n v="7"/>
    <n v="-207.679788"/>
    <n v="2"/>
    <n v="243.86"/>
    <n v="90439"/>
    <n v="38"/>
    <x v="2"/>
    <n v="2"/>
  </r>
  <r>
    <n v="754"/>
    <s v="Helen Lyons"/>
    <s v="High"/>
    <n v="0.06"/>
    <n v="218.75"/>
    <n v="69.64"/>
    <x v="1"/>
    <x v="0"/>
    <x v="1"/>
    <x v="11"/>
    <s v="Jumbo Box"/>
    <s v="BoxOffice By Design Rectangular and Half-Moon Meeting Room Tables"/>
    <n v="0.77"/>
    <s v="United States"/>
    <x v="0"/>
    <x v="28"/>
    <s v="Prescott Valley"/>
    <n v="86314"/>
    <x v="142"/>
    <n v="0"/>
    <s v="no repeat"/>
    <s v="June"/>
    <d v="2015-06-05T00:00:00"/>
    <n v="1"/>
    <n v="-453.2"/>
    <n v="4"/>
    <n v="905.4"/>
    <n v="90437"/>
    <n v="42.919999999999995"/>
    <x v="2"/>
    <n v="2"/>
  </r>
  <r>
    <n v="757"/>
    <s v="Neil Hogan"/>
    <s v="Not Specified"/>
    <n v="0.03"/>
    <n v="37.94"/>
    <n v="5.08"/>
    <x v="2"/>
    <x v="1"/>
    <x v="0"/>
    <x v="7"/>
    <s v="Wrap Bag"/>
    <s v="Snap-A-Way® Black Print Carbonless Ruled Speed Letter, Triplicate"/>
    <n v="0.38"/>
    <s v="United States"/>
    <x v="0"/>
    <x v="6"/>
    <s v="Tualatin"/>
    <n v="97062"/>
    <x v="143"/>
    <n v="0"/>
    <s v="no repeat"/>
    <s v="February"/>
    <d v="2015-02-13T00:00:00"/>
    <n v="2"/>
    <n v="-7.5244"/>
    <n v="1"/>
    <n v="39.97"/>
    <n v="90258"/>
    <n v="22.78"/>
    <x v="3"/>
    <n v="1"/>
  </r>
  <r>
    <n v="759"/>
    <s v="Bernice F Day"/>
    <s v="Low"/>
    <n v="0"/>
    <n v="20.99"/>
    <n v="3.3"/>
    <x v="2"/>
    <x v="2"/>
    <x v="2"/>
    <x v="5"/>
    <s v="Small Pack"/>
    <s v="Accessory39"/>
    <n v="0.81"/>
    <s v="United States"/>
    <x v="2"/>
    <x v="12"/>
    <s v="Quincy"/>
    <n v="62301"/>
    <x v="124"/>
    <n v="0"/>
    <s v="no repeat"/>
    <s v="May"/>
    <d v="2015-06-05T00:00:00"/>
    <n v="7"/>
    <n v="-92.960999999999999"/>
    <n v="5"/>
    <n v="92.96"/>
    <n v="86639"/>
    <n v="3.74"/>
    <x v="0"/>
    <n v="1"/>
  </r>
  <r>
    <n v="762"/>
    <s v="Stuart Holloway"/>
    <s v="Not Specified"/>
    <n v="0"/>
    <n v="125.99"/>
    <n v="8.99"/>
    <x v="2"/>
    <x v="2"/>
    <x v="2"/>
    <x v="5"/>
    <s v="Small Box"/>
    <s v="5170i"/>
    <n v="0.56999999999999995"/>
    <s v="United States"/>
    <x v="0"/>
    <x v="0"/>
    <s v="Vancouver"/>
    <n v="98661"/>
    <x v="59"/>
    <n v="0"/>
    <s v="no repeat"/>
    <s v="April"/>
    <d v="2015-04-29T00:00:00"/>
    <n v="2"/>
    <n v="613.89576"/>
    <n v="12"/>
    <n v="1362.2"/>
    <n v="87525"/>
    <n v="4.9200000000000008"/>
    <x v="3"/>
    <n v="1"/>
  </r>
  <r>
    <n v="767"/>
    <s v="Jeffrey Mueller"/>
    <s v="Critical"/>
    <n v="0.1"/>
    <n v="31.78"/>
    <n v="1.99"/>
    <x v="2"/>
    <x v="0"/>
    <x v="2"/>
    <x v="13"/>
    <s v="Small Pack"/>
    <s v="Memorex 4.7GB DVD-RAM, 3/Pack"/>
    <n v="0.42"/>
    <s v="United States"/>
    <x v="2"/>
    <x v="12"/>
    <s v="Rock Island"/>
    <n v="61201"/>
    <x v="111"/>
    <n v="0"/>
    <s v="no repeat"/>
    <s v="January"/>
    <d v="2015-02-01T00:00:00"/>
    <n v="2"/>
    <n v="232.2816"/>
    <n v="11"/>
    <n v="336.64"/>
    <n v="86279"/>
    <n v="65.929999999999993"/>
    <x v="3"/>
    <n v="1"/>
  </r>
  <r>
    <n v="770"/>
    <s v="Geraldine Puckett"/>
    <s v="Critical"/>
    <n v="0.08"/>
    <n v="30.73"/>
    <n v="4"/>
    <x v="2"/>
    <x v="2"/>
    <x v="2"/>
    <x v="13"/>
    <s v="Small Box"/>
    <s v="Fellowes 17-key keypad for PS/2 interface"/>
    <n v="0.75"/>
    <s v="United States"/>
    <x v="0"/>
    <x v="6"/>
    <s v="Tualatin"/>
    <n v="97062"/>
    <x v="91"/>
    <n v="0"/>
    <s v="no repeat"/>
    <s v="March"/>
    <d v="2015-03-19T00:00:00"/>
    <n v="0"/>
    <n v="-45.07"/>
    <n v="14"/>
    <n v="429.33"/>
    <n v="88667"/>
    <n v="30.95"/>
    <x v="0"/>
    <n v="1"/>
  </r>
  <r>
    <n v="771"/>
    <s v="Deborah Paul"/>
    <s v="Critical"/>
    <n v="0.05"/>
    <n v="14.56"/>
    <n v="3.5"/>
    <x v="2"/>
    <x v="2"/>
    <x v="0"/>
    <x v="15"/>
    <s v="Small Box"/>
    <s v="Acco 6 Outlet Guardian Premium Surge Suppressor"/>
    <n v="0.57999999999999996"/>
    <s v="United States"/>
    <x v="0"/>
    <x v="6"/>
    <s v="West Linn"/>
    <n v="97068"/>
    <x v="91"/>
    <n v="1"/>
    <n v="0"/>
    <s v="March"/>
    <d v="2015-03-21T00:00:00"/>
    <n v="2"/>
    <n v="-8.5299999999999994"/>
    <n v="3"/>
    <n v="44.66"/>
    <n v="88667"/>
    <n v="65.959999999999994"/>
    <x v="0"/>
    <n v="2"/>
  </r>
  <r>
    <n v="771"/>
    <s v="Deborah Paul"/>
    <s v="Critical"/>
    <n v="0"/>
    <n v="299.99"/>
    <n v="11.64"/>
    <x v="2"/>
    <x v="2"/>
    <x v="2"/>
    <x v="16"/>
    <s v="Large Box"/>
    <s v="Brother DCP1000 Digital 3 in 1 Multifunction Machine"/>
    <n v="0.5"/>
    <s v="United States"/>
    <x v="0"/>
    <x v="6"/>
    <s v="West Linn"/>
    <n v="97068"/>
    <x v="91"/>
    <n v="0"/>
    <s v="no repeat"/>
    <s v="March"/>
    <d v="2015-03-21T00:00:00"/>
    <n v="2"/>
    <n v="285.95"/>
    <n v="5"/>
    <n v="1619.95"/>
    <n v="88667"/>
    <n v="50.889999999999993"/>
    <x v="0"/>
    <n v="2"/>
  </r>
  <r>
    <n v="772"/>
    <s v="Jean Webster"/>
    <s v="Critical"/>
    <n v="0.08"/>
    <n v="7.77"/>
    <n v="9.23"/>
    <x v="2"/>
    <x v="2"/>
    <x v="0"/>
    <x v="15"/>
    <s v="Small Box"/>
    <s v="Hoover Commercial Soft Guard Upright Vacuum And Disposable Filtration Bags"/>
    <n v="0.57999999999999996"/>
    <s v="United States"/>
    <x v="1"/>
    <x v="19"/>
    <s v="Allentown"/>
    <n v="18103"/>
    <x v="101"/>
    <n v="1"/>
    <n v="0"/>
    <s v="January"/>
    <d v="2015-01-16T00:00:00"/>
    <n v="2"/>
    <n v="-209.25"/>
    <n v="7"/>
    <n v="56.44"/>
    <n v="88666"/>
    <n v="28.39"/>
    <x v="1"/>
    <n v="4"/>
  </r>
  <r>
    <n v="772"/>
    <s v="Jean Webster"/>
    <s v="Critical"/>
    <n v="0.1"/>
    <n v="18.97"/>
    <n v="9.5399999999999991"/>
    <x v="0"/>
    <x v="2"/>
    <x v="0"/>
    <x v="7"/>
    <s v="Small Box"/>
    <s v="Xerox 1939"/>
    <n v="0.37"/>
    <s v="United States"/>
    <x v="1"/>
    <x v="19"/>
    <s v="Allentown"/>
    <n v="18103"/>
    <x v="101"/>
    <n v="1"/>
    <n v="123"/>
    <s v="January"/>
    <d v="2015-01-16T00:00:00"/>
    <n v="2"/>
    <n v="-9.1636000000000006"/>
    <n v="3"/>
    <n v="56.73"/>
    <n v="88666"/>
    <n v="65.91"/>
    <x v="1"/>
    <n v="4"/>
  </r>
  <r>
    <n v="772"/>
    <s v="Jean Webster"/>
    <s v="Low"/>
    <n v="0.02"/>
    <n v="4.0599999999999996"/>
    <n v="6.89"/>
    <x v="0"/>
    <x v="2"/>
    <x v="0"/>
    <x v="15"/>
    <s v="Small Box"/>
    <s v="Eureka Disposable Bags for Sanitaire® Vibra Groomer I® Upright Vac"/>
    <n v="0.6"/>
    <s v="United States"/>
    <x v="1"/>
    <x v="19"/>
    <s v="Allentown"/>
    <n v="18103"/>
    <x v="30"/>
    <n v="1"/>
    <n v="0"/>
    <s v="May"/>
    <d v="2015-05-21T00:00:00"/>
    <n v="4"/>
    <n v="12.706"/>
    <n v="12"/>
    <n v="64.41"/>
    <n v="88668"/>
    <n v="4.79"/>
    <x v="1"/>
    <n v="4"/>
  </r>
  <r>
    <n v="772"/>
    <s v="Jean Webster"/>
    <s v="Low"/>
    <n v="7.0000000000000007E-2"/>
    <n v="9.49"/>
    <n v="5.76"/>
    <x v="2"/>
    <x v="2"/>
    <x v="2"/>
    <x v="6"/>
    <s v="Medium Box"/>
    <s v="Sharp EL501VB Scientific Calculator, Battery Operated, 10-Digit Display, Hard Case"/>
    <n v="0.39"/>
    <s v="United States"/>
    <x v="1"/>
    <x v="19"/>
    <s v="Allentown"/>
    <n v="18103"/>
    <x v="30"/>
    <n v="0"/>
    <s v="no repeat"/>
    <s v="May"/>
    <d v="2015-05-21T00:00:00"/>
    <n v="4"/>
    <n v="7.71516"/>
    <n v="37"/>
    <n v="344.57"/>
    <n v="88668"/>
    <n v="20.169999999999998"/>
    <x v="0"/>
    <n v="4"/>
  </r>
  <r>
    <n v="782"/>
    <s v="Sarah N Becker"/>
    <s v="High"/>
    <n v="0.04"/>
    <n v="34.76"/>
    <n v="5.49"/>
    <x v="2"/>
    <x v="2"/>
    <x v="0"/>
    <x v="10"/>
    <s v="Small Box"/>
    <s v="Home/Office Personal File Carts"/>
    <n v="0.6"/>
    <s v="United States"/>
    <x v="0"/>
    <x v="1"/>
    <s v="Whittier"/>
    <n v="90604"/>
    <x v="119"/>
    <n v="0"/>
    <s v="no repeat"/>
    <s v="April"/>
    <d v="2015-04-30T00:00:00"/>
    <n v="1"/>
    <n v="192.51689999999999"/>
    <n v="8"/>
    <n v="279.01"/>
    <n v="90962"/>
    <n v="146.28"/>
    <x v="3"/>
    <n v="1"/>
  </r>
  <r>
    <n v="783"/>
    <s v="Carlos Byrd"/>
    <s v="Low"/>
    <n v="0.02"/>
    <n v="100.98"/>
    <n v="35.840000000000003"/>
    <x v="1"/>
    <x v="2"/>
    <x v="1"/>
    <x v="14"/>
    <s v="Jumbo Box"/>
    <s v="Bush Westfield Collection Bookcases, Fully Assembled"/>
    <n v="0.62"/>
    <s v="United States"/>
    <x v="1"/>
    <x v="18"/>
    <s v="Bristol"/>
    <n v="6010"/>
    <x v="61"/>
    <n v="0"/>
    <s v="no repeat"/>
    <s v="January"/>
    <d v="2015-01-06T00:00:00"/>
    <n v="0"/>
    <n v="-134.91200000000001"/>
    <n v="6"/>
    <n v="614.99"/>
    <n v="90961"/>
    <n v="3.91"/>
    <x v="3"/>
    <n v="1"/>
  </r>
  <r>
    <n v="786"/>
    <s v="Jason Bray"/>
    <s v="Medium"/>
    <n v="0"/>
    <n v="8.34"/>
    <n v="4.82"/>
    <x v="2"/>
    <x v="1"/>
    <x v="0"/>
    <x v="7"/>
    <s v="Small Box"/>
    <s v="Southworth 25% Cotton Antique Laid Paper &amp; Envelopes"/>
    <n v="0.4"/>
    <s v="United States"/>
    <x v="0"/>
    <x v="1"/>
    <s v="Mission Viejo"/>
    <n v="92691"/>
    <x v="34"/>
    <n v="0"/>
    <s v="no repeat"/>
    <s v="April"/>
    <d v="2015-04-07T00:00:00"/>
    <n v="1"/>
    <n v="-5.05"/>
    <n v="9"/>
    <n v="76.23"/>
    <n v="91513"/>
    <n v="20.28"/>
    <x v="0"/>
    <n v="1"/>
  </r>
  <r>
    <n v="792"/>
    <s v="Holly Pate"/>
    <s v="Not Specified"/>
    <n v="0.09"/>
    <n v="6.48"/>
    <n v="9.68"/>
    <x v="2"/>
    <x v="0"/>
    <x v="0"/>
    <x v="7"/>
    <s v="Small Box"/>
    <s v="Xerox 1993"/>
    <n v="0.36"/>
    <s v="United States"/>
    <x v="2"/>
    <x v="23"/>
    <s v="Mustang"/>
    <n v="73064"/>
    <x v="123"/>
    <n v="0"/>
    <s v="no repeat"/>
    <s v="June"/>
    <d v="2015-06-22T00:00:00"/>
    <n v="1"/>
    <n v="-204.16"/>
    <n v="16"/>
    <n v="99.92"/>
    <n v="88753"/>
    <n v="122.99"/>
    <x v="2"/>
    <n v="1"/>
  </r>
  <r>
    <n v="796"/>
    <s v="Amanda Conner"/>
    <s v="Not Specified"/>
    <n v="0.06"/>
    <n v="8.6"/>
    <n v="6.19"/>
    <x v="2"/>
    <x v="0"/>
    <x v="0"/>
    <x v="8"/>
    <s v="Small Box"/>
    <s v="Avery Printable Repositionable Plastic Tabs"/>
    <n v="0.38"/>
    <s v="United States"/>
    <x v="2"/>
    <x v="32"/>
    <s v="Papillion"/>
    <n v="68046"/>
    <x v="140"/>
    <n v="1"/>
    <n v="100"/>
    <s v="March"/>
    <d v="2015-03-12T00:00:00"/>
    <n v="1"/>
    <n v="-46.115000000000002"/>
    <n v="9"/>
    <n v="79.400000000000006"/>
    <n v="86867"/>
    <n v="73.95"/>
    <x v="1"/>
    <n v="2"/>
  </r>
  <r>
    <n v="796"/>
    <s v="Amanda Conner"/>
    <s v="Not Specified"/>
    <n v="0.1"/>
    <n v="14.42"/>
    <n v="6.75"/>
    <x v="2"/>
    <x v="0"/>
    <x v="0"/>
    <x v="15"/>
    <s v="Medium Box"/>
    <s v="Holmes Odor Grabber"/>
    <n v="0.52"/>
    <s v="United States"/>
    <x v="2"/>
    <x v="32"/>
    <s v="Papillion"/>
    <n v="68046"/>
    <x v="117"/>
    <n v="0"/>
    <s v="no repeat"/>
    <s v="June"/>
    <d v="2015-06-22T00:00:00"/>
    <n v="3"/>
    <n v="-20.103999999999999"/>
    <n v="1"/>
    <n v="15.49"/>
    <n v="86869"/>
    <n v="39.44"/>
    <x v="0"/>
    <n v="2"/>
  </r>
  <r>
    <n v="797"/>
    <s v="Eileen Riddle"/>
    <s v="Low"/>
    <n v="0.09"/>
    <n v="6.48"/>
    <n v="6.86"/>
    <x v="2"/>
    <x v="0"/>
    <x v="0"/>
    <x v="7"/>
    <s v="Small Box"/>
    <s v="Xerox 204"/>
    <n v="0.37"/>
    <s v="United States"/>
    <x v="0"/>
    <x v="17"/>
    <s v="Roy"/>
    <n v="84067"/>
    <x v="127"/>
    <n v="1"/>
    <n v="87"/>
    <s v="March"/>
    <d v="2015-03-08T00:00:00"/>
    <n v="2"/>
    <n v="-62.23"/>
    <n v="8"/>
    <n v="50.88"/>
    <n v="86870"/>
    <n v="199.96"/>
    <x v="2"/>
    <n v="3"/>
  </r>
  <r>
    <n v="797"/>
    <s v="Eileen Riddle"/>
    <s v="Not Specified"/>
    <n v="0.04"/>
    <n v="9.11"/>
    <n v="2.25"/>
    <x v="2"/>
    <x v="0"/>
    <x v="0"/>
    <x v="0"/>
    <s v="Wrap Bag"/>
    <s v="Dixon Ticonderoga Core-Lock Colored Pencils"/>
    <n v="0.52"/>
    <s v="United States"/>
    <x v="0"/>
    <x v="17"/>
    <s v="Roy"/>
    <n v="84067"/>
    <x v="144"/>
    <n v="1"/>
    <n v="0"/>
    <s v="June"/>
    <d v="2015-06-04T00:00:00"/>
    <n v="3"/>
    <n v="-3.496"/>
    <n v="2"/>
    <n v="18.59"/>
    <n v="86868"/>
    <n v="22.689999999999998"/>
    <x v="2"/>
    <n v="3"/>
  </r>
  <r>
    <n v="797"/>
    <s v="Eileen Riddle"/>
    <s v="Not Specified"/>
    <n v="7.0000000000000007E-2"/>
    <n v="64.650000000000006"/>
    <n v="35"/>
    <x v="2"/>
    <x v="0"/>
    <x v="0"/>
    <x v="10"/>
    <s v="Large Box"/>
    <s v="Space Solutions Commercial Steel Shelving"/>
    <n v="0.8"/>
    <s v="United States"/>
    <x v="0"/>
    <x v="17"/>
    <s v="Roy"/>
    <n v="84067"/>
    <x v="144"/>
    <n v="0"/>
    <s v="no repeat"/>
    <s v="June"/>
    <d v="2015-06-03T00:00:00"/>
    <n v="2"/>
    <n v="-717.072"/>
    <n v="13"/>
    <n v="834.08"/>
    <n v="86868"/>
    <n v="34.93"/>
    <x v="2"/>
    <n v="3"/>
  </r>
  <r>
    <n v="799"/>
    <s v="Lee McKenna Gregory"/>
    <s v="Not Specified"/>
    <n v="0.01"/>
    <n v="150.97999999999999"/>
    <n v="30"/>
    <x v="1"/>
    <x v="3"/>
    <x v="1"/>
    <x v="1"/>
    <s v="Jumbo Drum"/>
    <s v="Novimex Swivel Fabric Task Chair"/>
    <n v="0.74"/>
    <s v="United States"/>
    <x v="3"/>
    <x v="39"/>
    <s v="Hilton Head Island"/>
    <n v="29915"/>
    <x v="61"/>
    <n v="1"/>
    <n v="0"/>
    <s v="January"/>
    <d v="2015-01-08T00:00:00"/>
    <n v="2"/>
    <n v="131.38200000000001"/>
    <n v="6"/>
    <n v="958.46"/>
    <n v="89909"/>
    <n v="6.98"/>
    <x v="2"/>
    <n v="3"/>
  </r>
  <r>
    <n v="799"/>
    <s v="Lee McKenna Gregory"/>
    <s v="Not Specified"/>
    <n v="0.01"/>
    <n v="28.28"/>
    <n v="13.99"/>
    <x v="0"/>
    <x v="3"/>
    <x v="0"/>
    <x v="10"/>
    <s v="Medium Box"/>
    <s v="Eldon Portable Mobile Manager"/>
    <n v="0.57999999999999996"/>
    <s v="United States"/>
    <x v="3"/>
    <x v="39"/>
    <s v="Hilton Head Island"/>
    <n v="29915"/>
    <x v="61"/>
    <n v="1"/>
    <n v="0"/>
    <s v="January"/>
    <d v="2015-01-08T00:00:00"/>
    <n v="2"/>
    <n v="-89.292000000000002"/>
    <n v="12"/>
    <n v="368.84"/>
    <n v="89909"/>
    <n v="154.06"/>
    <x v="2"/>
    <n v="3"/>
  </r>
  <r>
    <n v="799"/>
    <s v="Lee McKenna Gregory"/>
    <s v="Not Specified"/>
    <n v="0.03"/>
    <n v="35.99"/>
    <n v="1.1000000000000001"/>
    <x v="2"/>
    <x v="3"/>
    <x v="2"/>
    <x v="5"/>
    <s v="Small Box"/>
    <s v="Accessory35"/>
    <n v="0.55000000000000004"/>
    <s v="United States"/>
    <x v="3"/>
    <x v="39"/>
    <s v="Hilton Head Island"/>
    <n v="29915"/>
    <x v="61"/>
    <n v="0"/>
    <s v="no repeat"/>
    <s v="January"/>
    <d v="2015-01-07T00:00:00"/>
    <n v="1"/>
    <n v="-211.036"/>
    <n v="1"/>
    <n v="30.86"/>
    <n v="89909"/>
    <n v="45.97"/>
    <x v="1"/>
    <n v="3"/>
  </r>
  <r>
    <n v="800"/>
    <s v="Cheryl Guthrie"/>
    <s v="Low"/>
    <n v="0.04"/>
    <n v="50.98"/>
    <n v="6.5"/>
    <x v="2"/>
    <x v="3"/>
    <x v="2"/>
    <x v="13"/>
    <s v="Small Box"/>
    <s v="Microsoft Natural Multimedia Keyboard"/>
    <n v="0.73"/>
    <s v="United States"/>
    <x v="0"/>
    <x v="17"/>
    <s v="Roy"/>
    <n v="84067"/>
    <x v="145"/>
    <n v="1"/>
    <n v="0"/>
    <s v="March"/>
    <d v="2015-04-03T00:00:00"/>
    <n v="6"/>
    <n v="-13.28"/>
    <n v="11"/>
    <n v="568.25"/>
    <n v="89910"/>
    <n v="124.44999999999999"/>
    <x v="0"/>
    <n v="2"/>
  </r>
  <r>
    <n v="800"/>
    <s v="Cheryl Guthrie"/>
    <s v="Low"/>
    <n v="0.02"/>
    <n v="6.48"/>
    <n v="5.14"/>
    <x v="2"/>
    <x v="3"/>
    <x v="0"/>
    <x v="7"/>
    <s v="Small Box"/>
    <s v="Xerox 23"/>
    <n v="0.37"/>
    <s v="United States"/>
    <x v="0"/>
    <x v="17"/>
    <s v="Roy"/>
    <n v="84067"/>
    <x v="145"/>
    <n v="0"/>
    <s v="no repeat"/>
    <s v="March"/>
    <d v="2015-03-30T00:00:00"/>
    <n v="2"/>
    <n v="-48.68"/>
    <n v="19"/>
    <n v="126.66"/>
    <n v="89910"/>
    <n v="35.89"/>
    <x v="0"/>
    <n v="2"/>
  </r>
  <r>
    <n v="803"/>
    <s v="Marianne Goldstein"/>
    <s v="Medium"/>
    <n v="0.03"/>
    <n v="35.99"/>
    <n v="5"/>
    <x v="2"/>
    <x v="2"/>
    <x v="2"/>
    <x v="5"/>
    <s v="Small Box"/>
    <s v="Accessory27"/>
    <n v="0.85"/>
    <s v="United States"/>
    <x v="3"/>
    <x v="26"/>
    <s v="New Smyrna Beach"/>
    <n v="32168"/>
    <x v="119"/>
    <n v="0"/>
    <s v="no repeat"/>
    <s v="April"/>
    <d v="2015-04-30T00:00:00"/>
    <n v="1"/>
    <n v="-184.548"/>
    <n v="3"/>
    <n v="93.82"/>
    <n v="90048"/>
    <n v="29.34"/>
    <x v="3"/>
    <n v="1"/>
  </r>
  <r>
    <n v="806"/>
    <s v="Judy Singer"/>
    <s v="Critical"/>
    <n v="0.06"/>
    <n v="179.99"/>
    <n v="13.99"/>
    <x v="0"/>
    <x v="2"/>
    <x v="2"/>
    <x v="5"/>
    <s v="Medium Box"/>
    <s v="VTech VT20-2481 2.4GHz Two-Line Phone System w/Answering Machine"/>
    <n v="0.56999999999999995"/>
    <s v="United States"/>
    <x v="3"/>
    <x v="26"/>
    <s v="Miami"/>
    <n v="33132"/>
    <x v="85"/>
    <n v="0"/>
    <s v="no repeat"/>
    <s v="January"/>
    <d v="2015-01-11T00:00:00"/>
    <n v="2"/>
    <n v="1220.03784"/>
    <n v="54"/>
    <n v="8332.91"/>
    <n v="40547"/>
    <n v="3.75"/>
    <x v="1"/>
    <n v="1"/>
  </r>
  <r>
    <n v="820"/>
    <s v="Catherine Mullins"/>
    <s v="Low"/>
    <n v="0.09"/>
    <n v="5.84"/>
    <n v="0.83"/>
    <x v="2"/>
    <x v="2"/>
    <x v="0"/>
    <x v="0"/>
    <s v="Wrap Bag"/>
    <s v="Avery Hi-Liter® Smear-Safe Highlighters"/>
    <n v="0.49"/>
    <s v="United States"/>
    <x v="0"/>
    <x v="0"/>
    <s v="Walla Walla"/>
    <n v="99362"/>
    <x v="8"/>
    <n v="0"/>
    <s v="no repeat"/>
    <s v="May"/>
    <d v="2015-05-25T00:00:00"/>
    <n v="4"/>
    <n v="-2.87"/>
    <n v="1"/>
    <n v="5.9"/>
    <n v="90244"/>
    <n v="348.18"/>
    <x v="1"/>
    <n v="1"/>
  </r>
  <r>
    <n v="823"/>
    <s v="Christian Albright"/>
    <s v="Low"/>
    <n v="0.04"/>
    <n v="6.24"/>
    <n v="5.22"/>
    <x v="2"/>
    <x v="2"/>
    <x v="1"/>
    <x v="2"/>
    <s v="Small Box"/>
    <s v="Eldon Expressions Mahogany Wood Desk Collection"/>
    <n v="0.6"/>
    <s v="United States"/>
    <x v="3"/>
    <x v="20"/>
    <s v="Smyrna"/>
    <n v="37167"/>
    <x v="38"/>
    <n v="0"/>
    <s v="no repeat"/>
    <s v="January"/>
    <d v="2015-01-17T00:00:00"/>
    <n v="5"/>
    <n v="4.3808999999999996"/>
    <n v="13"/>
    <n v="80.23"/>
    <n v="89257"/>
    <n v="20.329999999999998"/>
    <x v="1"/>
    <n v="1"/>
  </r>
  <r>
    <n v="824"/>
    <s v="Joann Moser"/>
    <s v="Low"/>
    <n v="0.09"/>
    <n v="260.98"/>
    <n v="41.91"/>
    <x v="1"/>
    <x v="2"/>
    <x v="1"/>
    <x v="14"/>
    <s v="Jumbo Box"/>
    <s v="Atlantic Metals Mobile 3-Shelf Bookcases, Custom Colors"/>
    <n v="0.59"/>
    <s v="United States"/>
    <x v="3"/>
    <x v="20"/>
    <s v="Spring Hill"/>
    <n v="37174"/>
    <x v="38"/>
    <n v="0"/>
    <s v="no repeat"/>
    <s v="January"/>
    <d v="2015-01-19T00:00:00"/>
    <n v="7"/>
    <n v="-100.744"/>
    <n v="8"/>
    <n v="2044.9"/>
    <n v="89257"/>
    <n v="73.98"/>
    <x v="1"/>
    <n v="1"/>
  </r>
  <r>
    <n v="825"/>
    <s v="Marvin Hunt"/>
    <s v="Critical"/>
    <n v="0"/>
    <n v="11.97"/>
    <n v="4.9800000000000004"/>
    <x v="2"/>
    <x v="1"/>
    <x v="0"/>
    <x v="15"/>
    <s v="Small Box"/>
    <s v="Staples 6 Outlet Surge"/>
    <n v="0.57999999999999996"/>
    <s v="United States"/>
    <x v="2"/>
    <x v="7"/>
    <s v="Abilene"/>
    <n v="79605"/>
    <x v="8"/>
    <n v="0"/>
    <s v="no repeat"/>
    <s v="May"/>
    <d v="2015-05-24T00:00:00"/>
    <n v="3"/>
    <n v="3.3839999999999999"/>
    <n v="4"/>
    <n v="53.3"/>
    <n v="89258"/>
    <n v="13.450000000000001"/>
    <x v="0"/>
    <n v="1"/>
  </r>
  <r>
    <n v="827"/>
    <s v="Sheryl Marsh"/>
    <s v="Medium"/>
    <n v="0.01"/>
    <n v="6.98"/>
    <n v="1.6"/>
    <x v="2"/>
    <x v="1"/>
    <x v="0"/>
    <x v="7"/>
    <s v="Wrap Bag"/>
    <s v="Adams Phone Message Book, Professional, 400 Message Capacity, 5 3/6” x 11”"/>
    <n v="0.38"/>
    <s v="United States"/>
    <x v="2"/>
    <x v="7"/>
    <s v="Amarillo"/>
    <n v="79109"/>
    <x v="40"/>
    <n v="0"/>
    <s v="no repeat"/>
    <s v="May"/>
    <d v="2015-05-26T00:00:00"/>
    <n v="1"/>
    <n v="0.34599999999999997"/>
    <n v="3"/>
    <n v="21.93"/>
    <n v="89259"/>
    <n v="11.239999999999998"/>
    <x v="3"/>
    <n v="1"/>
  </r>
  <r>
    <n v="829"/>
    <s v="Monica Law Thompson"/>
    <s v="Not Specified"/>
    <n v="0.01"/>
    <n v="5.18"/>
    <n v="2.04"/>
    <x v="2"/>
    <x v="0"/>
    <x v="0"/>
    <x v="7"/>
    <s v="Wrap Bag"/>
    <s v="Array® Memo Cubes"/>
    <n v="0.36"/>
    <s v="United States"/>
    <x v="3"/>
    <x v="40"/>
    <s v="Texarkana"/>
    <n v="71854"/>
    <x v="12"/>
    <n v="0"/>
    <s v="no repeat"/>
    <s v="February"/>
    <d v="2015-02-24T00:00:00"/>
    <n v="2"/>
    <n v="-17.654"/>
    <n v="5"/>
    <n v="28.46"/>
    <n v="90271"/>
    <n v="14.23"/>
    <x v="2"/>
    <n v="1"/>
  </r>
  <r>
    <n v="830"/>
    <s v="Douglas Sutton"/>
    <s v="High"/>
    <n v="0.01"/>
    <n v="14.42"/>
    <n v="6.75"/>
    <x v="2"/>
    <x v="0"/>
    <x v="0"/>
    <x v="15"/>
    <s v="Medium Box"/>
    <s v="Holmes Odor Grabber"/>
    <n v="0.52"/>
    <s v="United States"/>
    <x v="0"/>
    <x v="21"/>
    <s v="Wheat Ridge"/>
    <n v="80033"/>
    <x v="76"/>
    <n v="0"/>
    <s v="no repeat"/>
    <s v="January"/>
    <d v="2015-01-24T00:00:00"/>
    <n v="0"/>
    <n v="-13.826000000000001"/>
    <n v="6"/>
    <n v="89.91"/>
    <n v="90270"/>
    <n v="20.91"/>
    <x v="1"/>
    <n v="1"/>
  </r>
  <r>
    <n v="833"/>
    <s v="Gerald Love"/>
    <s v="High"/>
    <n v="0"/>
    <n v="11.66"/>
    <n v="8.99"/>
    <x v="0"/>
    <x v="0"/>
    <x v="0"/>
    <x v="0"/>
    <s v="Small Pack"/>
    <s v="Boston 16765 Mini Stand Up Battery Pencil Sharpener"/>
    <n v="0.59"/>
    <s v="United States"/>
    <x v="0"/>
    <x v="1"/>
    <s v="Gilroy"/>
    <n v="95020"/>
    <x v="85"/>
    <n v="0"/>
    <s v="no repeat"/>
    <s v="January"/>
    <d v="2015-01-11T00:00:00"/>
    <n v="2"/>
    <n v="-203.67"/>
    <n v="11"/>
    <n v="138.51"/>
    <n v="89770"/>
    <n v="6.4600000000000009"/>
    <x v="3"/>
    <n v="1"/>
  </r>
  <r>
    <n v="850"/>
    <s v="Jesse Hutchinson"/>
    <s v="Not Specified"/>
    <n v="7.0000000000000007E-2"/>
    <n v="6.08"/>
    <n v="0.91"/>
    <x v="2"/>
    <x v="0"/>
    <x v="0"/>
    <x v="0"/>
    <s v="Wrap Bag"/>
    <s v="Zebra Zazzle Fluorescent Highlighters"/>
    <n v="0.51"/>
    <s v="United States"/>
    <x v="0"/>
    <x v="1"/>
    <s v="Goleta"/>
    <n v="93117"/>
    <x v="146"/>
    <n v="0"/>
    <s v="no repeat"/>
    <s v="March"/>
    <d v="2015-03-08T00:00:00"/>
    <n v="1"/>
    <n v="19.57"/>
    <n v="7"/>
    <n v="41.96"/>
    <n v="88569"/>
    <n v="8.2900000000000009"/>
    <x v="3"/>
    <n v="1"/>
  </r>
  <r>
    <n v="851"/>
    <s v="Helen H Heller"/>
    <s v="Low"/>
    <n v="0.1"/>
    <n v="50.98"/>
    <n v="22.24"/>
    <x v="2"/>
    <x v="0"/>
    <x v="1"/>
    <x v="2"/>
    <s v="Large Box"/>
    <s v="Dana Fluorescent Magnifying Lamp, White, 36&quot;"/>
    <n v="0.55000000000000004"/>
    <s v="United States"/>
    <x v="0"/>
    <x v="1"/>
    <s v="Hacienda Heights"/>
    <n v="91745"/>
    <x v="147"/>
    <n v="1"/>
    <n v="10"/>
    <s v="February"/>
    <d v="2015-02-27T00:00:00"/>
    <n v="2"/>
    <n v="98.12"/>
    <n v="6"/>
    <n v="300.63"/>
    <n v="88568"/>
    <n v="699.92"/>
    <x v="2"/>
    <n v="4"/>
  </r>
  <r>
    <n v="851"/>
    <s v="Helen H Heller"/>
    <s v="Not Specified"/>
    <n v="0.08"/>
    <n v="19.899999999999999"/>
    <n v="5.29"/>
    <x v="2"/>
    <x v="0"/>
    <x v="0"/>
    <x v="15"/>
    <s v="Medium Box"/>
    <s v="Holmes Cool Mist Humidifier for the Whole House with 8-Gallon Output per Day, Extended Life Filter"/>
    <n v="0.4"/>
    <s v="United States"/>
    <x v="0"/>
    <x v="1"/>
    <s v="Hacienda Heights"/>
    <n v="91745"/>
    <x v="146"/>
    <n v="1"/>
    <n v="0"/>
    <s v="March"/>
    <d v="2015-03-09T00:00:00"/>
    <n v="2"/>
    <n v="107.11"/>
    <n v="13"/>
    <n v="240.46"/>
    <n v="88569"/>
    <n v="80.930000000000007"/>
    <x v="3"/>
    <n v="4"/>
  </r>
  <r>
    <n v="851"/>
    <s v="Helen H Heller"/>
    <s v="Not Specified"/>
    <n v="0.02"/>
    <n v="3.36"/>
    <n v="6.27"/>
    <x v="2"/>
    <x v="0"/>
    <x v="0"/>
    <x v="8"/>
    <s v="Small Box"/>
    <s v="Cardinal Poly Pocket Divider Pockets for Ring Binders"/>
    <n v="0.4"/>
    <s v="United States"/>
    <x v="0"/>
    <x v="1"/>
    <s v="Hacienda Heights"/>
    <n v="91745"/>
    <x v="146"/>
    <n v="1"/>
    <n v="54"/>
    <s v="March"/>
    <d v="2015-03-09T00:00:00"/>
    <n v="2"/>
    <n v="-216.154"/>
    <n v="21"/>
    <n v="74.08"/>
    <n v="88569"/>
    <n v="279.43"/>
    <x v="3"/>
    <n v="4"/>
  </r>
  <r>
    <n v="851"/>
    <s v="Helen H Heller"/>
    <s v="Critical"/>
    <n v="0.06"/>
    <n v="1.26"/>
    <n v="0.7"/>
    <x v="2"/>
    <x v="0"/>
    <x v="0"/>
    <x v="3"/>
    <s v="Wrap Bag"/>
    <s v="Bagged Rubber Bands"/>
    <n v="0.81"/>
    <s v="United States"/>
    <x v="0"/>
    <x v="1"/>
    <s v="Hacienda Heights"/>
    <n v="91745"/>
    <x v="122"/>
    <n v="0"/>
    <s v="no repeat"/>
    <s v="April"/>
    <d v="2015-04-30T00:00:00"/>
    <n v="0"/>
    <n v="-6.6096000000000004"/>
    <n v="4"/>
    <n v="5.28"/>
    <n v="88571"/>
    <n v="68.73"/>
    <x v="1"/>
    <n v="4"/>
  </r>
  <r>
    <n v="853"/>
    <s v="Leah Davenport"/>
    <s v="High"/>
    <n v="0.05"/>
    <n v="4.24"/>
    <n v="5.41"/>
    <x v="2"/>
    <x v="2"/>
    <x v="0"/>
    <x v="8"/>
    <s v="Small Box"/>
    <s v="Storex DuraTech Recycled Plastic Frosted Binders"/>
    <n v="0.35"/>
    <s v="United States"/>
    <x v="0"/>
    <x v="1"/>
    <s v="Hesperia"/>
    <n v="92345"/>
    <x v="44"/>
    <n v="0"/>
    <s v="no repeat"/>
    <s v="March"/>
    <d v="2015-03-18T00:00:00"/>
    <n v="2"/>
    <n v="-89.216999999999999"/>
    <n v="12"/>
    <n v="50.83"/>
    <n v="88570"/>
    <n v="105.25"/>
    <x v="3"/>
    <n v="1"/>
  </r>
  <r>
    <n v="854"/>
    <s v="Karen Hendricks"/>
    <s v="Critical"/>
    <n v="0.06"/>
    <n v="1.76"/>
    <n v="0.7"/>
    <x v="2"/>
    <x v="0"/>
    <x v="0"/>
    <x v="0"/>
    <s v="Wrap Bag"/>
    <s v="Newell 310"/>
    <n v="0.56000000000000005"/>
    <s v="United States"/>
    <x v="1"/>
    <x v="18"/>
    <s v="Branford"/>
    <n v="6405"/>
    <x v="122"/>
    <n v="0"/>
    <s v="no repeat"/>
    <s v="April"/>
    <d v="2015-05-02T00:00:00"/>
    <n v="2"/>
    <n v="1.2236"/>
    <n v="22"/>
    <n v="39.26"/>
    <n v="88571"/>
    <n v="3.31"/>
    <x v="2"/>
    <n v="1"/>
  </r>
  <r>
    <n v="855"/>
    <s v="Jacob Lanier"/>
    <s v="Critical"/>
    <n v="0.02"/>
    <n v="24.98"/>
    <n v="8.7899999999999991"/>
    <x v="2"/>
    <x v="0"/>
    <x v="0"/>
    <x v="10"/>
    <s v="Small Box"/>
    <s v="2300 Heavy-Duty Transfer File Systems by Perma"/>
    <n v="0.66"/>
    <s v="United States"/>
    <x v="1"/>
    <x v="18"/>
    <s v="Danbury"/>
    <n v="6810"/>
    <x v="122"/>
    <n v="0"/>
    <s v="no repeat"/>
    <s v="April"/>
    <d v="2015-05-01T00:00:00"/>
    <n v="1"/>
    <n v="4.3148"/>
    <n v="23"/>
    <n v="606.51"/>
    <n v="88571"/>
    <n v="122.92999999999999"/>
    <x v="2"/>
    <n v="1"/>
  </r>
  <r>
    <n v="858"/>
    <s v="Arthur Brady"/>
    <s v="Critical"/>
    <n v="0.05"/>
    <n v="35.99"/>
    <n v="5.99"/>
    <x v="0"/>
    <x v="0"/>
    <x v="2"/>
    <x v="5"/>
    <s v="Wrap Bag"/>
    <s v="Accessory41"/>
    <n v="0.38"/>
    <s v="United States"/>
    <x v="1"/>
    <x v="14"/>
    <s v="Lewiston"/>
    <n v="4240"/>
    <x v="122"/>
    <n v="0"/>
    <s v="no repeat"/>
    <s v="April"/>
    <d v="2015-05-02T00:00:00"/>
    <n v="2"/>
    <n v="-125.83296"/>
    <n v="2"/>
    <n v="64.89"/>
    <n v="88571"/>
    <n v="68.73"/>
    <x v="2"/>
    <n v="1"/>
  </r>
  <r>
    <n v="865"/>
    <s v="Dana Burgess"/>
    <s v="Low"/>
    <n v="0.04"/>
    <n v="6.48"/>
    <n v="5.16"/>
    <x v="0"/>
    <x v="0"/>
    <x v="0"/>
    <x v="7"/>
    <s v="Small Box"/>
    <s v="Xerox 1985"/>
    <n v="0.37"/>
    <s v="United States"/>
    <x v="2"/>
    <x v="38"/>
    <s v="East Chicago"/>
    <n v="46312"/>
    <x v="114"/>
    <n v="1"/>
    <n v="90"/>
    <s v="February"/>
    <d v="2015-03-02T00:00:00"/>
    <n v="4"/>
    <n v="-11.1332"/>
    <n v="12"/>
    <n v="86.79"/>
    <n v="90675"/>
    <n v="363.2"/>
    <x v="1"/>
    <n v="2"/>
  </r>
  <r>
    <n v="865"/>
    <s v="Dana Burgess"/>
    <s v="Critical"/>
    <n v="0.03"/>
    <n v="14.2"/>
    <n v="5.3"/>
    <x v="2"/>
    <x v="0"/>
    <x v="1"/>
    <x v="2"/>
    <s v="Wrap Bag"/>
    <s v="Coloredge Poster Frame"/>
    <n v="0.46"/>
    <s v="United States"/>
    <x v="2"/>
    <x v="38"/>
    <s v="East Chicago"/>
    <n v="46312"/>
    <x v="87"/>
    <n v="0"/>
    <s v="no repeat"/>
    <s v="May"/>
    <d v="2015-05-28T00:00:00"/>
    <n v="1"/>
    <n v="122.21"/>
    <n v="18"/>
    <n v="267.2"/>
    <n v="90674"/>
    <n v="142.83000000000001"/>
    <x v="0"/>
    <n v="2"/>
  </r>
  <r>
    <n v="868"/>
    <s v="Sharon Ellis"/>
    <s v="Not Specified"/>
    <n v="0.04"/>
    <n v="29.18"/>
    <n v="8.5500000000000007"/>
    <x v="0"/>
    <x v="0"/>
    <x v="1"/>
    <x v="2"/>
    <s v="Small Box"/>
    <s v="Deflect-o SuperTray™ Unbreakable Stackable Tray, Letter, Black"/>
    <n v="0.42"/>
    <s v="United States"/>
    <x v="2"/>
    <x v="3"/>
    <s v="Shoreview"/>
    <n v="55126"/>
    <x v="147"/>
    <n v="1"/>
    <n v="0"/>
    <s v="February"/>
    <d v="2015-02-27T00:00:00"/>
    <n v="2"/>
    <n v="201.7353"/>
    <n v="10"/>
    <n v="292.37"/>
    <n v="91194"/>
    <n v="7.62"/>
    <x v="2"/>
    <n v="3"/>
  </r>
  <r>
    <n v="868"/>
    <s v="Sharon Ellis"/>
    <s v="Not Specified"/>
    <n v="0"/>
    <n v="80.98"/>
    <n v="35"/>
    <x v="2"/>
    <x v="0"/>
    <x v="0"/>
    <x v="10"/>
    <s v="Large Box"/>
    <s v="Carina 42&quot;Hx23 3/4&quot;W Media Storage Unit"/>
    <n v="0.83"/>
    <s v="United States"/>
    <x v="2"/>
    <x v="3"/>
    <s v="Shoreview"/>
    <n v="55126"/>
    <x v="147"/>
    <n v="1"/>
    <n v="9"/>
    <s v="February"/>
    <d v="2015-02-27T00:00:00"/>
    <n v="2"/>
    <n v="-684.78"/>
    <n v="8"/>
    <n v="682.79"/>
    <n v="91194"/>
    <n v="30.95"/>
    <x v="2"/>
    <n v="3"/>
  </r>
  <r>
    <n v="868"/>
    <s v="Sharon Ellis"/>
    <s v="Critical"/>
    <n v="0.06"/>
    <n v="6.48"/>
    <n v="8.8800000000000008"/>
    <x v="2"/>
    <x v="0"/>
    <x v="0"/>
    <x v="7"/>
    <s v="Small Box"/>
    <s v="Xerox 224"/>
    <n v="0.37"/>
    <s v="United States"/>
    <x v="2"/>
    <x v="3"/>
    <s v="Shoreview"/>
    <n v="55126"/>
    <x v="127"/>
    <n v="0"/>
    <s v="no repeat"/>
    <s v="March"/>
    <d v="2015-03-07T00:00:00"/>
    <n v="1"/>
    <n v="-237.47"/>
    <n v="20"/>
    <n v="125.77"/>
    <n v="91195"/>
    <n v="442.14"/>
    <x v="1"/>
    <n v="3"/>
  </r>
  <r>
    <n v="871"/>
    <s v="Sandy Ellington"/>
    <s v="Not Specified"/>
    <n v="0.03"/>
    <n v="14.2"/>
    <n v="5.3"/>
    <x v="2"/>
    <x v="1"/>
    <x v="1"/>
    <x v="2"/>
    <s v="Wrap Bag"/>
    <s v="Coloredge Poster Frame"/>
    <n v="0.46"/>
    <s v="United States"/>
    <x v="0"/>
    <x v="34"/>
    <s v="Reno"/>
    <n v="89502"/>
    <x v="24"/>
    <n v="1"/>
    <n v="66"/>
    <s v="March"/>
    <d v="2015-03-17T00:00:00"/>
    <n v="2"/>
    <n v="21.555599999999998"/>
    <n v="2"/>
    <n v="31.24"/>
    <n v="90577"/>
    <n v="65.989999999999995"/>
    <x v="1"/>
    <n v="3"/>
  </r>
  <r>
    <n v="871"/>
    <s v="Sandy Ellington"/>
    <s v="Not Specified"/>
    <n v="0.01"/>
    <n v="5.94"/>
    <n v="9.92"/>
    <x v="2"/>
    <x v="1"/>
    <x v="0"/>
    <x v="8"/>
    <s v="Small Box"/>
    <s v="Storex Dura Pro™ Binders"/>
    <n v="0.38"/>
    <s v="United States"/>
    <x v="0"/>
    <x v="34"/>
    <s v="Reno"/>
    <n v="89502"/>
    <x v="133"/>
    <n v="1"/>
    <n v="0"/>
    <s v="May"/>
    <d v="2015-05-23T00:00:00"/>
    <n v="3"/>
    <n v="-239.315"/>
    <n v="12"/>
    <n v="74.77"/>
    <n v="90578"/>
    <n v="107.48"/>
    <x v="0"/>
    <n v="3"/>
  </r>
  <r>
    <n v="871"/>
    <s v="Sandy Ellington"/>
    <s v="Not Specified"/>
    <n v="0"/>
    <n v="6.48"/>
    <n v="5.1100000000000003"/>
    <x v="2"/>
    <x v="1"/>
    <x v="0"/>
    <x v="7"/>
    <s v="Small Box"/>
    <s v="Xerox 231"/>
    <n v="0.37"/>
    <s v="United States"/>
    <x v="0"/>
    <x v="34"/>
    <s v="Reno"/>
    <n v="89502"/>
    <x v="133"/>
    <n v="0"/>
    <s v="no repeat"/>
    <s v="May"/>
    <d v="2015-05-22T00:00:00"/>
    <n v="2"/>
    <n v="-33.31"/>
    <n v="18"/>
    <n v="127.81"/>
    <n v="90578"/>
    <n v="1.7"/>
    <x v="0"/>
    <n v="3"/>
  </r>
  <r>
    <n v="875"/>
    <s v="Erika Fink"/>
    <s v="High"/>
    <n v="0.04"/>
    <n v="4.37"/>
    <n v="5.15"/>
    <x v="2"/>
    <x v="2"/>
    <x v="0"/>
    <x v="15"/>
    <s v="Small Box"/>
    <s v="Eureka Sanitaire ® Multi-Pro Heavy-Duty Upright, Disposable Bags"/>
    <n v="0.59"/>
    <s v="United States"/>
    <x v="0"/>
    <x v="17"/>
    <s v="Salt Lake City"/>
    <n v="84106"/>
    <x v="54"/>
    <n v="1"/>
    <n v="0"/>
    <s v="February"/>
    <d v="2015-02-22T00:00:00"/>
    <n v="1"/>
    <n v="-74.479600000000005"/>
    <n v="18"/>
    <n v="78.59"/>
    <n v="89059"/>
    <n v="22.8"/>
    <x v="1"/>
    <n v="2"/>
  </r>
  <r>
    <n v="875"/>
    <s v="Erika Fink"/>
    <s v="High"/>
    <n v="0.09"/>
    <n v="155.99"/>
    <n v="8.99"/>
    <x v="2"/>
    <x v="2"/>
    <x v="2"/>
    <x v="5"/>
    <s v="Small Box"/>
    <s v="CF 688"/>
    <n v="0.57999999999999996"/>
    <s v="United States"/>
    <x v="0"/>
    <x v="17"/>
    <s v="Salt Lake City"/>
    <n v="84106"/>
    <x v="54"/>
    <n v="0"/>
    <s v="no repeat"/>
    <s v="February"/>
    <d v="2015-02-23T00:00:00"/>
    <n v="2"/>
    <n v="-232.22056000000001"/>
    <n v="4"/>
    <n v="497.11"/>
    <n v="89059"/>
    <n v="15.92"/>
    <x v="1"/>
    <n v="2"/>
  </r>
  <r>
    <n v="880"/>
    <s v="Ellen Beck"/>
    <s v="Critical"/>
    <n v="7.0000000000000007E-2"/>
    <n v="5.68"/>
    <n v="1.39"/>
    <x v="2"/>
    <x v="2"/>
    <x v="0"/>
    <x v="4"/>
    <s v="Small Box"/>
    <s v="Staples Standard Envelopes"/>
    <n v="0.38"/>
    <s v="United States"/>
    <x v="0"/>
    <x v="28"/>
    <s v="Scottsdale"/>
    <n v="85254"/>
    <x v="78"/>
    <n v="1"/>
    <n v="0"/>
    <s v="March"/>
    <d v="2015-03-27T00:00:00"/>
    <n v="2"/>
    <n v="18.643799999999999"/>
    <n v="5"/>
    <n v="27.02"/>
    <n v="86153"/>
    <n v="30.89"/>
    <x v="2"/>
    <n v="2"/>
  </r>
  <r>
    <n v="880"/>
    <s v="Ellen Beck"/>
    <s v="Critical"/>
    <n v="0.06"/>
    <n v="22.84"/>
    <n v="11.54"/>
    <x v="2"/>
    <x v="2"/>
    <x v="0"/>
    <x v="7"/>
    <s v="Small Box"/>
    <s v="Xerox 1964"/>
    <n v="0.39"/>
    <s v="United States"/>
    <x v="0"/>
    <x v="28"/>
    <s v="Scottsdale"/>
    <n v="85254"/>
    <x v="78"/>
    <n v="0"/>
    <s v="no repeat"/>
    <s v="March"/>
    <d v="2015-03-27T00:00:00"/>
    <n v="2"/>
    <n v="-31.24"/>
    <n v="1"/>
    <n v="27.67"/>
    <n v="86153"/>
    <n v="49.31"/>
    <x v="2"/>
    <n v="2"/>
  </r>
  <r>
    <n v="885"/>
    <s v="Malcolm Robertson"/>
    <s v="Critical"/>
    <n v="0.06"/>
    <n v="25.98"/>
    <n v="14.36"/>
    <x v="1"/>
    <x v="0"/>
    <x v="1"/>
    <x v="1"/>
    <s v="Jumbo Drum"/>
    <s v="Global Stack Chair without Arms, Black"/>
    <n v="0.6"/>
    <s v="United States"/>
    <x v="2"/>
    <x v="7"/>
    <s v="Amarillo"/>
    <n v="79109"/>
    <x v="84"/>
    <n v="0"/>
    <s v="no repeat"/>
    <s v="May"/>
    <d v="2015-05-25T00:00:00"/>
    <n v="1"/>
    <n v="55.887999999999998"/>
    <n v="41"/>
    <n v="1033.56"/>
    <n v="89537"/>
    <n v="3.53"/>
    <x v="1"/>
    <n v="1"/>
  </r>
  <r>
    <n v="890"/>
    <s v="Billie Fowler"/>
    <s v="Critical"/>
    <n v="0.08"/>
    <n v="1.81"/>
    <n v="0.75"/>
    <x v="2"/>
    <x v="3"/>
    <x v="1"/>
    <x v="1"/>
    <s v="Jumbo Drum"/>
    <s v="Metal Folding Chairs, Beige, 4/Carton"/>
    <n v="0.57999999999999996"/>
    <s v="United States"/>
    <x v="2"/>
    <x v="7"/>
    <s v="Bedford"/>
    <n v="76021"/>
    <x v="98"/>
    <n v="1"/>
    <n v="0"/>
    <s v="January"/>
    <d v="2015-01-06T00:00:00"/>
    <n v="1"/>
    <n v="1.3224"/>
    <n v="11"/>
    <n v="19.97"/>
    <n v="89536"/>
    <n v="19.77"/>
    <x v="3"/>
    <n v="2"/>
  </r>
  <r>
    <n v="890"/>
    <s v="Billie Fowler"/>
    <s v="Critical"/>
    <n v="0.04"/>
    <n v="125.99"/>
    <n v="5.26"/>
    <x v="2"/>
    <x v="3"/>
    <x v="2"/>
    <x v="5"/>
    <s v="Small Box"/>
    <s v="232"/>
    <n v="0.55000000000000004"/>
    <s v="United States"/>
    <x v="2"/>
    <x v="7"/>
    <s v="Bedford"/>
    <n v="76021"/>
    <x v="98"/>
    <n v="0"/>
    <s v="no repeat"/>
    <s v="January"/>
    <d v="2015-01-05T00:00:00"/>
    <n v="0"/>
    <n v="455.42070000000001"/>
    <n v="6"/>
    <n v="660.03"/>
    <n v="89536"/>
    <n v="8.27"/>
    <x v="0"/>
    <n v="2"/>
  </r>
  <r>
    <n v="894"/>
    <s v="Gail Rankin Cole"/>
    <s v="Critical"/>
    <n v="0.01"/>
    <n v="8.34"/>
    <n v="0.96"/>
    <x v="2"/>
    <x v="0"/>
    <x v="1"/>
    <x v="2"/>
    <s v="Wrap Bag"/>
    <s v="Document Clip Frames"/>
    <n v="0.43"/>
    <s v="United States"/>
    <x v="1"/>
    <x v="41"/>
    <s v="Washington"/>
    <n v="20024"/>
    <x v="56"/>
    <n v="1"/>
    <n v="0"/>
    <s v="January"/>
    <d v="2015-01-12T00:00:00"/>
    <n v="2"/>
    <n v="29.332000000000001"/>
    <n v="24"/>
    <n v="199.12"/>
    <n v="14596"/>
    <n v="11.55"/>
    <x v="2"/>
    <n v="3"/>
  </r>
  <r>
    <n v="894"/>
    <s v="Gail Rankin Cole"/>
    <s v="Critical"/>
    <n v="0.06"/>
    <n v="3.28"/>
    <n v="3.97"/>
    <x v="2"/>
    <x v="0"/>
    <x v="0"/>
    <x v="0"/>
    <s v="Wrap Bag"/>
    <s v="Newell 337"/>
    <n v="0.56000000000000005"/>
    <s v="United States"/>
    <x v="1"/>
    <x v="41"/>
    <s v="Washington"/>
    <n v="20024"/>
    <x v="56"/>
    <n v="1"/>
    <n v="23"/>
    <s v="January"/>
    <d v="2015-01-11T00:00:00"/>
    <n v="1"/>
    <n v="-86"/>
    <n v="19"/>
    <n v="63.14"/>
    <n v="14596"/>
    <n v="10.050000000000001"/>
    <x v="2"/>
    <n v="3"/>
  </r>
  <r>
    <n v="894"/>
    <s v="Gail Rankin Cole"/>
    <s v="Low"/>
    <n v="0.02"/>
    <n v="1.1399999999999999"/>
    <n v="0.7"/>
    <x v="2"/>
    <x v="0"/>
    <x v="0"/>
    <x v="3"/>
    <s v="Wrap Bag"/>
    <s v="OIC Thumb-Tacks"/>
    <n v="0.38"/>
    <s v="United States"/>
    <x v="1"/>
    <x v="41"/>
    <s v="Washington"/>
    <n v="20024"/>
    <x v="23"/>
    <n v="0"/>
    <s v="no repeat"/>
    <s v="February"/>
    <d v="2015-02-02T00:00:00"/>
    <n v="0"/>
    <n v="-0.49"/>
    <n v="38"/>
    <n v="44.85"/>
    <n v="38529"/>
    <n v="6.3900000000000006"/>
    <x v="3"/>
    <n v="3"/>
  </r>
  <r>
    <n v="896"/>
    <s v="Jennifer Siegel"/>
    <s v="Critical"/>
    <n v="0.01"/>
    <n v="8.34"/>
    <n v="0.96"/>
    <x v="2"/>
    <x v="0"/>
    <x v="1"/>
    <x v="2"/>
    <s v="Wrap Bag"/>
    <s v="Document Clip Frames"/>
    <n v="0.43"/>
    <s v="United States"/>
    <x v="2"/>
    <x v="7"/>
    <s v="Denton"/>
    <n v="76201"/>
    <x v="56"/>
    <n v="1"/>
    <n v="0"/>
    <s v="January"/>
    <d v="2015-01-12T00:00:00"/>
    <n v="2"/>
    <n v="34.348199999999999"/>
    <n v="6"/>
    <n v="49.78"/>
    <n v="90166"/>
    <n v="65.989999999999995"/>
    <x v="2"/>
    <n v="3"/>
  </r>
  <r>
    <n v="896"/>
    <s v="Jennifer Siegel"/>
    <s v="Critical"/>
    <n v="0.06"/>
    <n v="3.28"/>
    <n v="3.97"/>
    <x v="2"/>
    <x v="0"/>
    <x v="0"/>
    <x v="0"/>
    <s v="Wrap Bag"/>
    <s v="Newell 337"/>
    <n v="0.56000000000000005"/>
    <s v="United States"/>
    <x v="2"/>
    <x v="7"/>
    <s v="Denton"/>
    <n v="76201"/>
    <x v="56"/>
    <n v="1"/>
    <n v="161"/>
    <s v="January"/>
    <d v="2015-01-11T00:00:00"/>
    <n v="1"/>
    <n v="-66.650000000000006"/>
    <n v="5"/>
    <n v="16.62"/>
    <n v="90166"/>
    <n v="2.0300000000000002"/>
    <x v="2"/>
    <n v="3"/>
  </r>
  <r>
    <n v="896"/>
    <s v="Jennifer Siegel"/>
    <s v="Critical"/>
    <n v="0.06"/>
    <n v="47.98"/>
    <n v="3.61"/>
    <x v="2"/>
    <x v="0"/>
    <x v="2"/>
    <x v="13"/>
    <s v="Small Pack"/>
    <s v="DS/HD IBM Formatted Diskettes, 200/Pack - Staples"/>
    <n v="0.71"/>
    <s v="United States"/>
    <x v="2"/>
    <x v="7"/>
    <s v="Denton"/>
    <n v="76201"/>
    <x v="105"/>
    <n v="0"/>
    <s v="no repeat"/>
    <s v="June"/>
    <d v="2015-06-22T00:00:00"/>
    <n v="2"/>
    <n v="35.954999999999998"/>
    <n v="11"/>
    <n v="517.67999999999995"/>
    <n v="90167"/>
    <n v="24.939999999999998"/>
    <x v="1"/>
    <n v="3"/>
  </r>
  <r>
    <n v="898"/>
    <s v="Harriet Hodges"/>
    <s v="High"/>
    <n v="0.04"/>
    <n v="90.97"/>
    <n v="28"/>
    <x v="1"/>
    <x v="2"/>
    <x v="2"/>
    <x v="6"/>
    <s v="Jumbo Drum"/>
    <s v="Lexmark Z55se Color Inkjet Printer"/>
    <n v="0.38"/>
    <s v="United States"/>
    <x v="1"/>
    <x v="4"/>
    <s v="New York City"/>
    <n v="10039"/>
    <x v="38"/>
    <n v="1"/>
    <n v="0"/>
    <s v="January"/>
    <d v="2015-01-13T00:00:00"/>
    <n v="1"/>
    <n v="-173.09520000000001"/>
    <n v="6"/>
    <n v="573.30999999999995"/>
    <n v="33635"/>
    <n v="8.31"/>
    <x v="2"/>
    <n v="4"/>
  </r>
  <r>
    <n v="898"/>
    <s v="Harriet Hodges"/>
    <s v="High"/>
    <n v="7.0000000000000007E-2"/>
    <n v="20.34"/>
    <n v="35"/>
    <x v="2"/>
    <x v="2"/>
    <x v="0"/>
    <x v="10"/>
    <s v="Large Box"/>
    <s v="Tennsco Commercial Shelving"/>
    <n v="0.84"/>
    <s v="United States"/>
    <x v="1"/>
    <x v="4"/>
    <s v="New York City"/>
    <n v="10039"/>
    <x v="38"/>
    <n v="1"/>
    <n v="15"/>
    <s v="January"/>
    <d v="2015-01-13T00:00:00"/>
    <n v="1"/>
    <n v="-96.16"/>
    <n v="5"/>
    <n v="140.22999999999999"/>
    <n v="33635"/>
    <n v="17.43"/>
    <x v="0"/>
    <n v="4"/>
  </r>
  <r>
    <n v="898"/>
    <s v="Harriet Hodges"/>
    <s v="Not Specified"/>
    <n v="0.02"/>
    <n v="12.53"/>
    <n v="0.49"/>
    <x v="2"/>
    <x v="2"/>
    <x v="0"/>
    <x v="9"/>
    <s v="Small Box"/>
    <s v="Round Specialty Laser Printer Labels"/>
    <n v="0.38"/>
    <s v="United States"/>
    <x v="1"/>
    <x v="4"/>
    <s v="New York City"/>
    <n v="10039"/>
    <x v="39"/>
    <n v="1"/>
    <n v="0"/>
    <s v="January"/>
    <d v="2015-01-27T00:00:00"/>
    <n v="0"/>
    <n v="263.39999999999998"/>
    <n v="47"/>
    <n v="594.44000000000005"/>
    <n v="9606"/>
    <n v="35.97"/>
    <x v="3"/>
    <n v="4"/>
  </r>
  <r>
    <n v="898"/>
    <s v="Harriet Hodges"/>
    <s v="Not Specified"/>
    <n v="7.0000000000000007E-2"/>
    <n v="5.18"/>
    <n v="2.04"/>
    <x v="0"/>
    <x v="2"/>
    <x v="0"/>
    <x v="7"/>
    <s v="Wrap Bag"/>
    <s v="Array® Memo Cubes"/>
    <n v="0.36"/>
    <s v="United States"/>
    <x v="1"/>
    <x v="4"/>
    <s v="New York City"/>
    <n v="10039"/>
    <x v="39"/>
    <n v="0"/>
    <s v="no repeat"/>
    <s v="January"/>
    <d v="2015-01-29T00:00:00"/>
    <n v="2"/>
    <n v="37.31"/>
    <n v="44"/>
    <n v="228.5"/>
    <n v="9606"/>
    <n v="1.8499999999999999"/>
    <x v="3"/>
    <n v="4"/>
  </r>
  <r>
    <n v="899"/>
    <s v="Jordan Berry"/>
    <s v="High"/>
    <n v="0.04"/>
    <n v="90.97"/>
    <n v="28"/>
    <x v="1"/>
    <x v="2"/>
    <x v="2"/>
    <x v="6"/>
    <s v="Jumbo Drum"/>
    <s v="Lexmark Z55se Color Inkjet Printer"/>
    <n v="0.38"/>
    <s v="United States"/>
    <x v="1"/>
    <x v="19"/>
    <s v="Altoona"/>
    <n v="16602"/>
    <x v="38"/>
    <n v="1"/>
    <n v="0"/>
    <s v="January"/>
    <d v="2015-01-13T00:00:00"/>
    <n v="1"/>
    <n v="-173.09520000000001"/>
    <n v="2"/>
    <n v="191.1"/>
    <n v="86263"/>
    <n v="2.79"/>
    <x v="3"/>
    <n v="4"/>
  </r>
  <r>
    <n v="899"/>
    <s v="Jordan Berry"/>
    <s v="High"/>
    <n v="7.0000000000000007E-2"/>
    <n v="20.34"/>
    <n v="35"/>
    <x v="2"/>
    <x v="2"/>
    <x v="0"/>
    <x v="10"/>
    <s v="Large Box"/>
    <s v="Tennsco Commercial Shelving"/>
    <n v="0.84"/>
    <s v="United States"/>
    <x v="1"/>
    <x v="19"/>
    <s v="Altoona"/>
    <n v="16602"/>
    <x v="38"/>
    <n v="1"/>
    <n v="15"/>
    <s v="January"/>
    <d v="2015-01-13T00:00:00"/>
    <n v="1"/>
    <n v="-96.16"/>
    <n v="1"/>
    <n v="28.05"/>
    <n v="86263"/>
    <n v="31.71"/>
    <x v="2"/>
    <n v="4"/>
  </r>
  <r>
    <n v="899"/>
    <s v="Jordan Berry"/>
    <s v="Not Specified"/>
    <n v="0.02"/>
    <n v="12.53"/>
    <n v="0.49"/>
    <x v="2"/>
    <x v="2"/>
    <x v="0"/>
    <x v="9"/>
    <s v="Small Box"/>
    <s v="Round Specialty Laser Printer Labels"/>
    <n v="0.38"/>
    <s v="United States"/>
    <x v="1"/>
    <x v="19"/>
    <s v="Altoona"/>
    <n v="16602"/>
    <x v="39"/>
    <n v="1"/>
    <n v="0"/>
    <s v="January"/>
    <d v="2015-01-27T00:00:00"/>
    <n v="0"/>
    <n v="104.7213"/>
    <n v="12"/>
    <n v="151.77000000000001"/>
    <n v="86264"/>
    <n v="154.04"/>
    <x v="3"/>
    <n v="4"/>
  </r>
  <r>
    <n v="899"/>
    <s v="Jordan Berry"/>
    <s v="Not Specified"/>
    <n v="7.0000000000000007E-2"/>
    <n v="5.18"/>
    <n v="2.04"/>
    <x v="0"/>
    <x v="2"/>
    <x v="0"/>
    <x v="7"/>
    <s v="Wrap Bag"/>
    <s v="Array® Memo Cubes"/>
    <n v="0.36"/>
    <s v="United States"/>
    <x v="1"/>
    <x v="19"/>
    <s v="Altoona"/>
    <n v="16602"/>
    <x v="39"/>
    <n v="0"/>
    <s v="no repeat"/>
    <s v="January"/>
    <d v="2015-01-29T00:00:00"/>
    <n v="2"/>
    <n v="37.31"/>
    <n v="11"/>
    <n v="57.13"/>
    <n v="86264"/>
    <n v="154.04"/>
    <x v="2"/>
    <n v="4"/>
  </r>
  <r>
    <n v="903"/>
    <s v="Francis Spivey"/>
    <s v="Not Specified"/>
    <n v="0"/>
    <n v="5.98"/>
    <n v="1.49"/>
    <x v="2"/>
    <x v="3"/>
    <x v="0"/>
    <x v="8"/>
    <s v="Small Box"/>
    <s v="Avery Hanging File Binders"/>
    <n v="0.39"/>
    <s v="United States"/>
    <x v="1"/>
    <x v="15"/>
    <s v="Wilmington"/>
    <n v="1887"/>
    <x v="13"/>
    <n v="0"/>
    <s v="no repeat"/>
    <s v="March"/>
    <d v="2015-03-14T00:00:00"/>
    <n v="2"/>
    <n v="80.674800000000005"/>
    <n v="18"/>
    <n v="116.92"/>
    <n v="90806"/>
    <n v="2.54"/>
    <x v="3"/>
    <n v="1"/>
  </r>
  <r>
    <n v="907"/>
    <s v="Rachel Casey"/>
    <s v="Critical"/>
    <n v="0.09"/>
    <n v="35.99"/>
    <n v="5.99"/>
    <x v="2"/>
    <x v="1"/>
    <x v="2"/>
    <x v="5"/>
    <s v="Wrap Bag"/>
    <s v="Accessory41"/>
    <n v="0.38"/>
    <s v="United States"/>
    <x v="3"/>
    <x v="35"/>
    <s v="Henderson"/>
    <n v="42420"/>
    <x v="114"/>
    <n v="1"/>
    <n v="111"/>
    <s v="February"/>
    <d v="2015-02-27T00:00:00"/>
    <n v="1"/>
    <n v="114.3165"/>
    <n v="5"/>
    <n v="151.6"/>
    <n v="86459"/>
    <n v="7.62"/>
    <x v="1"/>
    <n v="2"/>
  </r>
  <r>
    <n v="907"/>
    <s v="Rachel Casey"/>
    <s v="Medium"/>
    <n v="0.09"/>
    <n v="2.6"/>
    <n v="2.4"/>
    <x v="2"/>
    <x v="1"/>
    <x v="0"/>
    <x v="0"/>
    <s v="Wrap Bag"/>
    <s v="12 Colored Short Pencils"/>
    <n v="0.57999999999999996"/>
    <s v="United States"/>
    <x v="3"/>
    <x v="35"/>
    <s v="Henderson"/>
    <n v="42420"/>
    <x v="77"/>
    <n v="0"/>
    <s v="no repeat"/>
    <s v="June"/>
    <d v="2015-06-19T00:00:00"/>
    <n v="2"/>
    <n v="1107.4079999999999"/>
    <n v="12"/>
    <n v="31.73"/>
    <n v="86460"/>
    <n v="35.369999999999997"/>
    <x v="1"/>
    <n v="2"/>
  </r>
  <r>
    <n v="910"/>
    <s v="Carla Hauser"/>
    <s v="Critical"/>
    <n v="0"/>
    <n v="5.28"/>
    <n v="5.61"/>
    <x v="2"/>
    <x v="0"/>
    <x v="0"/>
    <x v="7"/>
    <s v="Small Box"/>
    <s v="Xerox 1954"/>
    <n v="0.4"/>
    <s v="United States"/>
    <x v="3"/>
    <x v="40"/>
    <s v="Texarkana"/>
    <n v="71854"/>
    <x v="51"/>
    <n v="0"/>
    <s v="no repeat"/>
    <s v="May"/>
    <d v="2015-05-14T00:00:00"/>
    <n v="0"/>
    <n v="-149.21199999999999"/>
    <n v="15"/>
    <n v="85.26"/>
    <n v="90187"/>
    <n v="160.94999999999999"/>
    <x v="2"/>
    <n v="1"/>
  </r>
  <r>
    <n v="911"/>
    <s v="Marsha P Joyner"/>
    <s v="Not Specified"/>
    <n v="0.05"/>
    <n v="7.64"/>
    <n v="5.83"/>
    <x v="2"/>
    <x v="0"/>
    <x v="0"/>
    <x v="7"/>
    <s v="Wrap Bag"/>
    <s v="Rediform Wirebound &quot;Phone Memo&quot; Message Book, 11 x 5-3/4"/>
    <n v="0.36"/>
    <s v="United States"/>
    <x v="1"/>
    <x v="36"/>
    <s v="Wheeling"/>
    <n v="26003"/>
    <x v="70"/>
    <n v="1"/>
    <n v="0"/>
    <s v="January"/>
    <d v="2015-02-02T00:00:00"/>
    <n v="2"/>
    <n v="-21.018000000000001"/>
    <n v="2"/>
    <n v="16.600000000000001"/>
    <n v="90185"/>
    <n v="4.5500000000000007"/>
    <x v="1"/>
    <n v="3"/>
  </r>
  <r>
    <n v="911"/>
    <s v="Marsha P Joyner"/>
    <s v="Not Specified"/>
    <n v="0.04"/>
    <n v="218.75"/>
    <n v="69.64"/>
    <x v="1"/>
    <x v="0"/>
    <x v="1"/>
    <x v="11"/>
    <s v="Jumbo Box"/>
    <s v="BoxOffice By Design Rectangular and Half-Moon Meeting Room Tables"/>
    <n v="0.72"/>
    <s v="United States"/>
    <x v="1"/>
    <x v="36"/>
    <s v="Wheeling"/>
    <n v="26003"/>
    <x v="70"/>
    <n v="1"/>
    <n v="63"/>
    <s v="January"/>
    <d v="2015-02-01T00:00:00"/>
    <n v="1"/>
    <n v="-655.52987499999995"/>
    <n v="10"/>
    <n v="2285.41"/>
    <n v="90185"/>
    <n v="2.8000000000000003"/>
    <x v="1"/>
    <n v="3"/>
  </r>
  <r>
    <n v="911"/>
    <s v="Marsha P Joyner"/>
    <s v="High"/>
    <n v="0.01"/>
    <n v="59.76"/>
    <n v="9.7100000000000009"/>
    <x v="2"/>
    <x v="0"/>
    <x v="0"/>
    <x v="10"/>
    <s v="Small Box"/>
    <s v="Advantus 10-Drawer Portable Organizer, Chrome Metal Frame, Smoke Drawers"/>
    <n v="0.56999999999999995"/>
    <s v="United States"/>
    <x v="1"/>
    <x v="36"/>
    <s v="Wheeling"/>
    <n v="26003"/>
    <x v="36"/>
    <n v="0"/>
    <s v="no repeat"/>
    <s v="April"/>
    <d v="2015-04-06T00:00:00"/>
    <n v="2"/>
    <n v="354.3288"/>
    <n v="8"/>
    <n v="513.52"/>
    <n v="90186"/>
    <n v="5.9700000000000006"/>
    <x v="3"/>
    <n v="3"/>
  </r>
  <r>
    <n v="915"/>
    <s v="Carol Sherrill"/>
    <s v="High"/>
    <n v="0.06"/>
    <n v="350.98"/>
    <n v="30"/>
    <x v="1"/>
    <x v="1"/>
    <x v="1"/>
    <x v="1"/>
    <s v="Jumbo Drum"/>
    <s v="Office Star - Professional Matrix Back Chair with 2-to-1 Synchro Tilt and Mesh Fabric Seat"/>
    <n v="0.61"/>
    <s v="United States"/>
    <x v="2"/>
    <x v="7"/>
    <s v="Bryan"/>
    <n v="77803"/>
    <x v="148"/>
    <n v="0"/>
    <s v="no repeat"/>
    <s v="January"/>
    <d v="2015-01-05T00:00:00"/>
    <n v="1"/>
    <n v="-489.41559999999998"/>
    <n v="1"/>
    <n v="346.52"/>
    <n v="86356"/>
    <n v="296.17"/>
    <x v="3"/>
    <n v="1"/>
  </r>
  <r>
    <n v="916"/>
    <s v="Marion Wilcox"/>
    <s v="Low"/>
    <n v="0.05"/>
    <n v="161.55000000000001"/>
    <n v="19.989999999999998"/>
    <x v="2"/>
    <x v="0"/>
    <x v="0"/>
    <x v="10"/>
    <s v="Small Box"/>
    <s v="Fellowes Super Stor/Drawer® Files"/>
    <n v="0.66"/>
    <s v="United States"/>
    <x v="2"/>
    <x v="7"/>
    <s v="Burleson"/>
    <n v="76028"/>
    <x v="148"/>
    <n v="0"/>
    <s v="no repeat"/>
    <s v="January"/>
    <d v="2015-01-11T00:00:00"/>
    <n v="7"/>
    <n v="35.31"/>
    <n v="3"/>
    <n v="499.31"/>
    <n v="86357"/>
    <n v="5.13"/>
    <x v="3"/>
    <n v="1"/>
  </r>
  <r>
    <n v="918"/>
    <s v="Kerry Jernigan"/>
    <s v="High"/>
    <n v="0.05"/>
    <n v="35.51"/>
    <n v="6.31"/>
    <x v="2"/>
    <x v="3"/>
    <x v="0"/>
    <x v="10"/>
    <s v="Small Box"/>
    <s v="Steel Personal Filing/Posting Tote"/>
    <n v="0.57999999999999996"/>
    <s v="United States"/>
    <x v="0"/>
    <x v="1"/>
    <s v="Rancho Cucamonga"/>
    <n v="91730"/>
    <x v="141"/>
    <n v="1"/>
    <n v="38"/>
    <s v="April"/>
    <d v="2015-04-14T00:00:00"/>
    <n v="2"/>
    <n v="6.11"/>
    <n v="2"/>
    <n v="73.099999999999994"/>
    <n v="90492"/>
    <n v="5.9600000000000009"/>
    <x v="1"/>
    <n v="2"/>
  </r>
  <r>
    <n v="918"/>
    <s v="Kerry Jernigan"/>
    <s v="Critical"/>
    <n v="0.09"/>
    <n v="58.14"/>
    <n v="36.61"/>
    <x v="1"/>
    <x v="0"/>
    <x v="1"/>
    <x v="14"/>
    <s v="Jumbo Box"/>
    <s v="O'Sullivan 3-Shelf Heavy-Duty Bookcases"/>
    <n v="0.61"/>
    <s v="United States"/>
    <x v="0"/>
    <x v="1"/>
    <s v="Rancho Cucamonga"/>
    <n v="91730"/>
    <x v="133"/>
    <n v="0"/>
    <s v="no repeat"/>
    <s v="May"/>
    <d v="2015-05-21T00:00:00"/>
    <n v="1"/>
    <n v="187.41200000000001"/>
    <n v="39"/>
    <n v="2115.06"/>
    <n v="90493"/>
    <n v="47.809999999999995"/>
    <x v="2"/>
    <n v="2"/>
  </r>
  <r>
    <n v="919"/>
    <s v="Tracy Livingston"/>
    <s v="High"/>
    <n v="0.1"/>
    <n v="8.34"/>
    <n v="2.64"/>
    <x v="2"/>
    <x v="3"/>
    <x v="0"/>
    <x v="12"/>
    <s v="Small Pack"/>
    <s v="Acme® Elite Stainless Steel Scissors"/>
    <n v="0.59"/>
    <s v="United States"/>
    <x v="0"/>
    <x v="1"/>
    <s v="Redding"/>
    <n v="96003"/>
    <x v="141"/>
    <n v="0"/>
    <s v="no repeat"/>
    <s v="April"/>
    <d v="2015-04-12T00:00:00"/>
    <n v="0"/>
    <n v="-6.34"/>
    <n v="6"/>
    <n v="47.95"/>
    <n v="90492"/>
    <n v="291.68"/>
    <x v="1"/>
    <n v="1"/>
  </r>
  <r>
    <n v="920"/>
    <s v="Jessie Kelly"/>
    <s v="Low"/>
    <n v="0.1"/>
    <n v="15.98"/>
    <n v="4"/>
    <x v="2"/>
    <x v="0"/>
    <x v="2"/>
    <x v="13"/>
    <s v="Small Box"/>
    <s v="Logitech Access Keyboard"/>
    <n v="0.37"/>
    <s v="United States"/>
    <x v="0"/>
    <x v="1"/>
    <s v="Redlands"/>
    <n v="92374"/>
    <x v="14"/>
    <n v="1"/>
    <n v="16"/>
    <s v="March"/>
    <d v="2015-04-01T00:00:00"/>
    <n v="5"/>
    <n v="92.722200000000001"/>
    <n v="9"/>
    <n v="134.38"/>
    <n v="90491"/>
    <n v="35.940000000000005"/>
    <x v="2"/>
    <n v="2"/>
  </r>
  <r>
    <n v="920"/>
    <s v="Jessie Kelly"/>
    <s v="High"/>
    <n v="0.03"/>
    <n v="8.0399999999999991"/>
    <n v="8.94"/>
    <x v="2"/>
    <x v="3"/>
    <x v="0"/>
    <x v="8"/>
    <s v="Small Box"/>
    <s v="Fellowes Twister Kit, Gray/Clear, 3/pkg"/>
    <n v="0.4"/>
    <s v="United States"/>
    <x v="0"/>
    <x v="1"/>
    <s v="Redlands"/>
    <n v="92374"/>
    <x v="141"/>
    <n v="0"/>
    <s v="no repeat"/>
    <s v="April"/>
    <d v="2015-04-14T00:00:00"/>
    <n v="2"/>
    <n v="-160.27549999999999"/>
    <n v="9"/>
    <n v="76.77"/>
    <n v="90492"/>
    <n v="1.39"/>
    <x v="2"/>
    <n v="2"/>
  </r>
  <r>
    <n v="922"/>
    <s v="Dolores Abrams"/>
    <s v="Not Specified"/>
    <n v="0.01"/>
    <n v="65.989999999999995"/>
    <n v="8.99"/>
    <x v="0"/>
    <x v="2"/>
    <x v="2"/>
    <x v="5"/>
    <s v="Small Box"/>
    <s v="5180"/>
    <n v="0.56000000000000005"/>
    <s v="United States"/>
    <x v="0"/>
    <x v="1"/>
    <s v="Rancho Cucamonga"/>
    <n v="91730"/>
    <x v="133"/>
    <n v="0"/>
    <s v="no repeat"/>
    <s v="May"/>
    <d v="2015-05-21T00:00:00"/>
    <n v="1"/>
    <n v="396.97199999999998"/>
    <n v="14"/>
    <n v="782"/>
    <n v="87135"/>
    <n v="119.97999999999999"/>
    <x v="0"/>
    <n v="1"/>
  </r>
  <r>
    <n v="925"/>
    <s v="Ruth Dudley"/>
    <s v="Critical"/>
    <n v="0.03"/>
    <n v="2.1800000000000002"/>
    <n v="1.38"/>
    <x v="2"/>
    <x v="2"/>
    <x v="0"/>
    <x v="3"/>
    <s v="Wrap Bag"/>
    <s v="Advantus Push Pins"/>
    <n v="0.44"/>
    <s v="United States"/>
    <x v="1"/>
    <x v="14"/>
    <s v="Augusta"/>
    <n v="4330"/>
    <x v="34"/>
    <n v="0"/>
    <s v="no repeat"/>
    <s v="April"/>
    <d v="2015-04-06T00:00:00"/>
    <n v="0"/>
    <n v="-7.04"/>
    <n v="7"/>
    <n v="15.73"/>
    <n v="87134"/>
    <n v="42.97"/>
    <x v="1"/>
    <n v="1"/>
  </r>
  <r>
    <n v="929"/>
    <s v="Calvin Conway"/>
    <s v="Critical"/>
    <n v="0.01"/>
    <n v="170.98"/>
    <n v="35.89"/>
    <x v="1"/>
    <x v="2"/>
    <x v="1"/>
    <x v="14"/>
    <s v="Jumbo Box"/>
    <s v="Rush Hierlooms Collection 1&quot; Thick Stackable Bookcases"/>
    <n v="0.66"/>
    <s v="United States"/>
    <x v="1"/>
    <x v="2"/>
    <s v="Old Bridge"/>
    <n v="8857"/>
    <x v="34"/>
    <n v="0"/>
    <s v="no repeat"/>
    <s v="April"/>
    <d v="2015-04-08T00:00:00"/>
    <n v="2"/>
    <n v="538.52"/>
    <n v="10"/>
    <n v="1719.07"/>
    <n v="87134"/>
    <n v="3.19"/>
    <x v="1"/>
    <n v="1"/>
  </r>
  <r>
    <n v="936"/>
    <s v="Robyn Garner"/>
    <s v="Critical"/>
    <n v="0.05"/>
    <n v="6.04"/>
    <n v="2.14"/>
    <x v="0"/>
    <x v="0"/>
    <x v="0"/>
    <x v="7"/>
    <s v="Wrap Bag"/>
    <s v="Adams Telephone Message Books, 5 1/4” x 11”"/>
    <n v="0.38"/>
    <s v="United States"/>
    <x v="0"/>
    <x v="1"/>
    <s v="Redlands"/>
    <n v="92374"/>
    <x v="149"/>
    <n v="1"/>
    <n v="130"/>
    <s v="February"/>
    <d v="2015-02-19T00:00:00"/>
    <n v="2"/>
    <n v="-4.1399999999999997"/>
    <n v="1"/>
    <n v="8.41"/>
    <n v="90588"/>
    <n v="28.39"/>
    <x v="0"/>
    <n v="2"/>
  </r>
  <r>
    <n v="936"/>
    <s v="Robyn Garner"/>
    <s v="Not Specified"/>
    <n v="0.05"/>
    <n v="5.98"/>
    <n v="5.46"/>
    <x v="2"/>
    <x v="0"/>
    <x v="0"/>
    <x v="7"/>
    <s v="Small Box"/>
    <s v="Xerox 1983"/>
    <n v="0.36"/>
    <s v="United States"/>
    <x v="0"/>
    <x v="1"/>
    <s v="Redlands"/>
    <n v="92374"/>
    <x v="150"/>
    <n v="0"/>
    <s v="no repeat"/>
    <s v="June"/>
    <d v="2015-06-27T00:00:00"/>
    <n v="0"/>
    <n v="-31.885000000000002"/>
    <n v="17"/>
    <n v="104.95"/>
    <n v="90589"/>
    <n v="120.88000000000001"/>
    <x v="3"/>
    <n v="2"/>
  </r>
  <r>
    <n v="937"/>
    <s v="Kelly Shaw"/>
    <s v="Not Specified"/>
    <n v="0.01"/>
    <n v="65.989999999999995"/>
    <n v="3.99"/>
    <x v="2"/>
    <x v="0"/>
    <x v="2"/>
    <x v="5"/>
    <s v="Small Box"/>
    <s v="StarTAC 7760"/>
    <n v="0.59"/>
    <s v="United States"/>
    <x v="0"/>
    <x v="1"/>
    <s v="Redondo Beach"/>
    <n v="90278"/>
    <x v="150"/>
    <n v="0"/>
    <s v="no repeat"/>
    <s v="June"/>
    <d v="2015-06-28T00:00:00"/>
    <n v="1"/>
    <n v="-95.210499999999996"/>
    <n v="3"/>
    <n v="166.59"/>
    <n v="90589"/>
    <n v="8.24"/>
    <x v="3"/>
    <n v="1"/>
  </r>
  <r>
    <n v="940"/>
    <s v="Albert Maxwell"/>
    <s v="Low"/>
    <n v="0.09"/>
    <n v="100.98"/>
    <n v="35.840000000000003"/>
    <x v="1"/>
    <x v="1"/>
    <x v="1"/>
    <x v="14"/>
    <s v="Jumbo Box"/>
    <s v="Bush Westfield Collection Bookcases, Fully Assembled"/>
    <n v="0.62"/>
    <s v="United States"/>
    <x v="1"/>
    <x v="18"/>
    <s v="New Milford"/>
    <n v="6776"/>
    <x v="81"/>
    <n v="0"/>
    <s v="no repeat"/>
    <s v="April"/>
    <d v="2015-04-19T00:00:00"/>
    <n v="5"/>
    <n v="-193.58"/>
    <n v="4"/>
    <n v="396.19"/>
    <n v="90844"/>
    <n v="6.41"/>
    <x v="1"/>
    <n v="1"/>
  </r>
  <r>
    <n v="945"/>
    <s v="Stephanie Sun Perry"/>
    <s v="Not Specified"/>
    <n v="0.03"/>
    <n v="31.74"/>
    <n v="12.62"/>
    <x v="2"/>
    <x v="1"/>
    <x v="0"/>
    <x v="8"/>
    <s v="Small Box"/>
    <s v="GBC Wire Binding Strips"/>
    <n v="0.37"/>
    <s v="United States"/>
    <x v="0"/>
    <x v="1"/>
    <s v="Saratoga"/>
    <n v="95070"/>
    <x v="127"/>
    <n v="0"/>
    <s v="no repeat"/>
    <s v="March"/>
    <d v="2015-03-06T00:00:00"/>
    <n v="0"/>
    <n v="-4.3010000000000002"/>
    <n v="3"/>
    <n v="98.7"/>
    <n v="86567"/>
    <n v="39.449999999999996"/>
    <x v="3"/>
    <n v="1"/>
  </r>
  <r>
    <n v="946"/>
    <s v="Denise Parks"/>
    <s v="Critical"/>
    <n v="0.09"/>
    <n v="90.98"/>
    <n v="56.2"/>
    <x v="0"/>
    <x v="1"/>
    <x v="1"/>
    <x v="2"/>
    <s v="Medium Box"/>
    <s v="Eldon ClusterMat Chair Mat with Cordless Antistatic Protection"/>
    <n v="0.74"/>
    <s v="United States"/>
    <x v="1"/>
    <x v="14"/>
    <s v="Auburn"/>
    <n v="4210"/>
    <x v="151"/>
    <n v="0"/>
    <s v="no repeat"/>
    <s v="March"/>
    <d v="2015-03-02T00:00:00"/>
    <n v="1"/>
    <n v="-1570.32"/>
    <n v="20"/>
    <n v="1782.44"/>
    <n v="86566"/>
    <n v="3.0700000000000003"/>
    <x v="1"/>
    <n v="1"/>
  </r>
  <r>
    <n v="947"/>
    <s v="Dorothy Buchanan"/>
    <s v="Critical"/>
    <n v="0.08"/>
    <n v="14.2"/>
    <n v="5.3"/>
    <x v="0"/>
    <x v="1"/>
    <x v="1"/>
    <x v="2"/>
    <s v="Wrap Bag"/>
    <s v="Coloredge Poster Frame"/>
    <n v="0.46"/>
    <s v="United States"/>
    <x v="1"/>
    <x v="2"/>
    <s v="Bayonne"/>
    <n v="7002"/>
    <x v="52"/>
    <n v="0"/>
    <s v="no repeat"/>
    <s v="January"/>
    <d v="2015-01-13T00:00:00"/>
    <n v="2"/>
    <n v="27.23"/>
    <n v="5"/>
    <n v="72.11"/>
    <n v="86565"/>
    <n v="442.14"/>
    <x v="3"/>
    <n v="1"/>
  </r>
  <r>
    <n v="949"/>
    <s v="Ernest Oh"/>
    <s v="Critical"/>
    <n v="0.06"/>
    <n v="40.98"/>
    <n v="2.99"/>
    <x v="2"/>
    <x v="3"/>
    <x v="0"/>
    <x v="8"/>
    <s v="Small Box"/>
    <s v="Avery Trapezoid Ring Binder, 3&quot; Capacity, Black, 1040 sheets"/>
    <n v="0.36"/>
    <s v="United States"/>
    <x v="0"/>
    <x v="1"/>
    <s v="Los Angeles"/>
    <n v="90049"/>
    <x v="22"/>
    <n v="1"/>
    <n v="79"/>
    <s v="January"/>
    <d v="2015-01-04T00:00:00"/>
    <n v="2"/>
    <n v="-19.0992"/>
    <n v="3"/>
    <n v="124.81"/>
    <n v="9285"/>
    <n v="12.92"/>
    <x v="3"/>
    <n v="2"/>
  </r>
  <r>
    <n v="949"/>
    <s v="Ernest Oh"/>
    <s v="Low"/>
    <n v="0.02"/>
    <n v="48.04"/>
    <n v="5.09"/>
    <x v="2"/>
    <x v="3"/>
    <x v="0"/>
    <x v="7"/>
    <s v="Small Box"/>
    <s v="Xerox 1910"/>
    <n v="0.37"/>
    <s v="United States"/>
    <x v="0"/>
    <x v="1"/>
    <s v="Los Angeles"/>
    <n v="90049"/>
    <x v="26"/>
    <n v="0"/>
    <s v="no repeat"/>
    <s v="March"/>
    <d v="2015-03-26T00:00:00"/>
    <n v="4"/>
    <n v="373.67"/>
    <n v="18"/>
    <n v="881.32"/>
    <n v="8257"/>
    <n v="40.389999999999993"/>
    <x v="1"/>
    <n v="2"/>
  </r>
  <r>
    <n v="950"/>
    <s v="Jane Shah"/>
    <s v="Critical"/>
    <n v="0.06"/>
    <n v="40.98"/>
    <n v="2.99"/>
    <x v="2"/>
    <x v="3"/>
    <x v="0"/>
    <x v="8"/>
    <s v="Small Box"/>
    <s v="Avery Trapezoid Ring Binder, 3&quot; Capacity, Black, 1040 sheets"/>
    <n v="0.36"/>
    <s v="United States"/>
    <x v="2"/>
    <x v="3"/>
    <s v="Prior Lake"/>
    <n v="55372"/>
    <x v="22"/>
    <n v="1"/>
    <n v="79"/>
    <s v="January"/>
    <d v="2015-01-04T00:00:00"/>
    <n v="2"/>
    <n v="-14.801880000000001"/>
    <n v="1"/>
    <n v="41.6"/>
    <n v="89083"/>
    <n v="35.93"/>
    <x v="2"/>
    <n v="4"/>
  </r>
  <r>
    <n v="950"/>
    <s v="Jane Shah"/>
    <s v="Low"/>
    <n v="0.05"/>
    <n v="1500.97"/>
    <n v="29.7"/>
    <x v="1"/>
    <x v="3"/>
    <x v="2"/>
    <x v="6"/>
    <s v="Jumbo Drum"/>
    <s v="Epson DFX5000+ Dot Matrix Printer"/>
    <n v="0.56999999999999995"/>
    <s v="United States"/>
    <x v="2"/>
    <x v="3"/>
    <s v="Prior Lake"/>
    <n v="55372"/>
    <x v="26"/>
    <n v="1"/>
    <n v="0"/>
    <s v="March"/>
    <d v="2015-03-22T00:00:00"/>
    <n v="0"/>
    <n v="-2561.3235"/>
    <n v="1"/>
    <n v="1497.22"/>
    <n v="89084"/>
    <n v="12.229999999999999"/>
    <x v="1"/>
    <n v="4"/>
  </r>
  <r>
    <n v="950"/>
    <s v="Jane Shah"/>
    <s v="Low"/>
    <n v="0.02"/>
    <n v="48.04"/>
    <n v="5.09"/>
    <x v="2"/>
    <x v="3"/>
    <x v="0"/>
    <x v="7"/>
    <s v="Small Box"/>
    <s v="Xerox 1910"/>
    <n v="0.37"/>
    <s v="United States"/>
    <x v="2"/>
    <x v="3"/>
    <s v="Prior Lake"/>
    <n v="55372"/>
    <x v="26"/>
    <n v="1"/>
    <n v="0"/>
    <s v="March"/>
    <d v="2015-03-26T00:00:00"/>
    <n v="4"/>
    <n v="168.91890000000001"/>
    <n v="5"/>
    <n v="244.81"/>
    <n v="89084"/>
    <n v="209.37"/>
    <x v="2"/>
    <n v="4"/>
  </r>
  <r>
    <n v="950"/>
    <s v="Jane Shah"/>
    <s v="Low"/>
    <n v="0.03"/>
    <n v="4.28"/>
    <n v="1.6"/>
    <x v="2"/>
    <x v="3"/>
    <x v="0"/>
    <x v="0"/>
    <s v="Wrap Bag"/>
    <s v="Newell 320"/>
    <n v="0.57999999999999996"/>
    <s v="United States"/>
    <x v="2"/>
    <x v="3"/>
    <s v="Prior Lake"/>
    <n v="55372"/>
    <x v="26"/>
    <n v="0"/>
    <s v="no repeat"/>
    <s v="March"/>
    <d v="2015-03-29T00:00:00"/>
    <n v="7"/>
    <n v="-6.2"/>
    <n v="1"/>
    <n v="4.55"/>
    <n v="89084"/>
    <n v="213.36999999999998"/>
    <x v="2"/>
    <n v="4"/>
  </r>
  <r>
    <n v="954"/>
    <s v="Tony Chandler"/>
    <s v="Low"/>
    <n v="0.1"/>
    <n v="7.31"/>
    <n v="0.49"/>
    <x v="2"/>
    <x v="2"/>
    <x v="0"/>
    <x v="9"/>
    <s v="Small Box"/>
    <s v="Self-Adhesive Address Labels for Typewriters by Universal"/>
    <n v="0.38"/>
    <s v="United States"/>
    <x v="2"/>
    <x v="7"/>
    <s v="Highland Village"/>
    <n v="75067"/>
    <x v="6"/>
    <n v="1"/>
    <n v="0"/>
    <s v="February"/>
    <d v="2015-02-21T00:00:00"/>
    <n v="9"/>
    <n v="19.064699999999998"/>
    <n v="4"/>
    <n v="27.63"/>
    <n v="90771"/>
    <n v="1.1199999999999999"/>
    <x v="2"/>
    <n v="2"/>
  </r>
  <r>
    <n v="954"/>
    <s v="Tony Chandler"/>
    <s v="Low"/>
    <n v="0.08"/>
    <n v="6.7"/>
    <n v="1.56"/>
    <x v="2"/>
    <x v="2"/>
    <x v="0"/>
    <x v="0"/>
    <s v="Wrap Bag"/>
    <s v="Turquoise Lead Holder with Pocket Clip"/>
    <n v="0.52"/>
    <s v="United States"/>
    <x v="2"/>
    <x v="7"/>
    <s v="Highland Village"/>
    <n v="75067"/>
    <x v="6"/>
    <n v="0"/>
    <s v="no repeat"/>
    <s v="February"/>
    <d v="2015-02-12T00:00:00"/>
    <n v="0"/>
    <n v="10.56"/>
    <n v="5"/>
    <n v="31.21"/>
    <n v="90771"/>
    <n v="8.33"/>
    <x v="1"/>
    <n v="2"/>
  </r>
  <r>
    <n v="959"/>
    <s v="Sally House"/>
    <s v="Not Specified"/>
    <n v="0.01"/>
    <n v="145.44999999999999"/>
    <n v="17.850000000000001"/>
    <x v="1"/>
    <x v="0"/>
    <x v="2"/>
    <x v="6"/>
    <s v="Jumbo Drum"/>
    <s v="Panasonic KX-P1150 Dot Matrix Printer"/>
    <n v="0.56000000000000005"/>
    <s v="United States"/>
    <x v="2"/>
    <x v="7"/>
    <s v="Burleson"/>
    <n v="76028"/>
    <x v="26"/>
    <n v="0"/>
    <s v="no repeat"/>
    <s v="March"/>
    <d v="2015-03-23T00:00:00"/>
    <n v="1"/>
    <n v="837.6807"/>
    <n v="8"/>
    <n v="1214.03"/>
    <n v="91581"/>
    <n v="43.51"/>
    <x v="0"/>
    <n v="1"/>
  </r>
  <r>
    <n v="960"/>
    <s v="Phillip Chappell"/>
    <s v="Low"/>
    <n v="0.03"/>
    <n v="2.94"/>
    <n v="0.96"/>
    <x v="2"/>
    <x v="1"/>
    <x v="0"/>
    <x v="0"/>
    <s v="Wrap Bag"/>
    <s v="Newell 343"/>
    <n v="0.57999999999999996"/>
    <s v="United States"/>
    <x v="0"/>
    <x v="1"/>
    <s v="Redondo Beach"/>
    <n v="90278"/>
    <x v="128"/>
    <n v="0"/>
    <s v="no repeat"/>
    <s v="February"/>
    <d v="2015-02-08T00:00:00"/>
    <n v="4"/>
    <n v="-4.2"/>
    <n v="1"/>
    <n v="3.51"/>
    <n v="89401"/>
    <n v="175.89000000000001"/>
    <x v="3"/>
    <n v="1"/>
  </r>
  <r>
    <n v="961"/>
    <s v="Benjamin Chan"/>
    <s v="Not Specified"/>
    <n v="0.05"/>
    <n v="124.49"/>
    <n v="51.94"/>
    <x v="1"/>
    <x v="1"/>
    <x v="1"/>
    <x v="11"/>
    <s v="Jumbo Box"/>
    <s v="Bevis 36 x 72 Conference Tables"/>
    <n v="0.63"/>
    <s v="United States"/>
    <x v="0"/>
    <x v="1"/>
    <s v="Redwood City"/>
    <n v="94061"/>
    <x v="152"/>
    <n v="0"/>
    <s v="no repeat"/>
    <s v="February"/>
    <d v="2015-02-24T00:00:00"/>
    <n v="0"/>
    <n v="-44.163600000000002"/>
    <n v="1"/>
    <n v="120.12"/>
    <n v="89402"/>
    <n v="7.27"/>
    <x v="3"/>
    <n v="1"/>
  </r>
  <r>
    <n v="962"/>
    <s v="Yvonne Clarke"/>
    <s v="Low"/>
    <n v="0.03"/>
    <n v="2.94"/>
    <n v="0.96"/>
    <x v="2"/>
    <x v="1"/>
    <x v="0"/>
    <x v="0"/>
    <s v="Wrap Bag"/>
    <s v="Newell 343"/>
    <n v="0.57999999999999996"/>
    <s v="United States"/>
    <x v="2"/>
    <x v="12"/>
    <s v="Chicago"/>
    <n v="60610"/>
    <x v="128"/>
    <n v="0"/>
    <s v="no repeat"/>
    <s v="February"/>
    <d v="2015-02-08T00:00:00"/>
    <n v="4"/>
    <n v="-4.2"/>
    <n v="2"/>
    <n v="7.01"/>
    <n v="17636"/>
    <n v="40.379999999999995"/>
    <x v="3"/>
    <n v="1"/>
  </r>
  <r>
    <n v="970"/>
    <s v="Lynn Payne"/>
    <s v="Medium"/>
    <n v="0"/>
    <n v="170.98"/>
    <n v="35.89"/>
    <x v="1"/>
    <x v="3"/>
    <x v="1"/>
    <x v="14"/>
    <s v="Jumbo Box"/>
    <s v="Rush Hierlooms Collection 1&quot; Thick Stackable Bookcases"/>
    <n v="0.66"/>
    <s v="United States"/>
    <x v="3"/>
    <x v="8"/>
    <s v="Rose Hill"/>
    <n v="24281"/>
    <x v="18"/>
    <n v="0"/>
    <s v="no repeat"/>
    <s v="April"/>
    <d v="2015-04-21T00:00:00"/>
    <n v="1"/>
    <n v="-102.66200000000001"/>
    <n v="8"/>
    <n v="1452.18"/>
    <n v="86173"/>
    <n v="3.21"/>
    <x v="2"/>
    <n v="1"/>
  </r>
  <r>
    <n v="972"/>
    <s v="Gregory Holden"/>
    <s v="Low"/>
    <n v="0.03"/>
    <n v="284.98"/>
    <n v="69.55"/>
    <x v="1"/>
    <x v="0"/>
    <x v="1"/>
    <x v="1"/>
    <s v="Jumbo Drum"/>
    <s v="Global Commerce™ Series High-Back Swivel/Tilt Chairs"/>
    <n v="0.6"/>
    <s v="United States"/>
    <x v="0"/>
    <x v="1"/>
    <s v="Riverside"/>
    <n v="92503"/>
    <x v="136"/>
    <n v="1"/>
    <n v="0"/>
    <s v="February"/>
    <d v="2015-03-05T00:00:00"/>
    <n v="5"/>
    <n v="-116.584"/>
    <n v="2"/>
    <n v="619.38"/>
    <n v="87259"/>
    <n v="400.90000000000003"/>
    <x v="3"/>
    <n v="2"/>
  </r>
  <r>
    <n v="972"/>
    <s v="Gregory Holden"/>
    <s v="Low"/>
    <n v="0"/>
    <n v="12.99"/>
    <n v="14.37"/>
    <x v="2"/>
    <x v="0"/>
    <x v="1"/>
    <x v="2"/>
    <s v="Large Box"/>
    <s v="Tensor &quot;Hersey Kiss&quot; Styled Floor Lamp"/>
    <n v="0.73"/>
    <s v="United States"/>
    <x v="0"/>
    <x v="1"/>
    <s v="Riverside"/>
    <n v="92503"/>
    <x v="136"/>
    <n v="0"/>
    <s v="no repeat"/>
    <s v="February"/>
    <d v="2015-02-28T00:00:00"/>
    <n v="0"/>
    <n v="12.896100000000001"/>
    <n v="1"/>
    <n v="18.690000000000001"/>
    <n v="87259"/>
    <n v="10.83"/>
    <x v="3"/>
    <n v="2"/>
  </r>
  <r>
    <n v="975"/>
    <s v="Francis Evans"/>
    <s v="Low"/>
    <n v="0.1"/>
    <n v="2.2200000000000002"/>
    <n v="5"/>
    <x v="2"/>
    <x v="0"/>
    <x v="0"/>
    <x v="15"/>
    <s v="Small Box"/>
    <s v="Hoover Replacement Belt for Commercial Guardsman Heavy-Duty Upright Vacuum"/>
    <n v="0.55000000000000004"/>
    <s v="United States"/>
    <x v="1"/>
    <x v="15"/>
    <s v="Boston"/>
    <n v="2108"/>
    <x v="36"/>
    <n v="0"/>
    <s v="no repeat"/>
    <s v="April"/>
    <d v="2015-04-09T00:00:00"/>
    <n v="5"/>
    <n v="-21.319199999999999"/>
    <n v="3"/>
    <n v="8.8000000000000007"/>
    <n v="87260"/>
    <n v="125.97999999999999"/>
    <x v="0"/>
    <n v="1"/>
  </r>
  <r>
    <n v="980"/>
    <s v="Howard Burnett"/>
    <s v="Medium"/>
    <n v="0"/>
    <n v="37.76"/>
    <n v="12.9"/>
    <x v="2"/>
    <x v="0"/>
    <x v="0"/>
    <x v="10"/>
    <s v="Small Box"/>
    <s v="Companion Letter/Legal File, Black"/>
    <n v="0.56999999999999995"/>
    <s v="United States"/>
    <x v="1"/>
    <x v="9"/>
    <s v="South Burlington"/>
    <n v="5403"/>
    <x v="64"/>
    <n v="0"/>
    <s v="no repeat"/>
    <s v="February"/>
    <d v="2015-02-06T00:00:00"/>
    <n v="1"/>
    <n v="93.846800000000002"/>
    <n v="12"/>
    <n v="477.2"/>
    <n v="87258"/>
    <n v="48.019999999999996"/>
    <x v="2"/>
    <n v="1"/>
  </r>
  <r>
    <n v="983"/>
    <s v="Sue Drake"/>
    <s v="Low"/>
    <n v="0.09"/>
    <n v="300.97000000000003"/>
    <n v="7.18"/>
    <x v="2"/>
    <x v="0"/>
    <x v="2"/>
    <x v="13"/>
    <s v="Small Box"/>
    <s v="Gyration Ultra Professional Cordless Optical Suite"/>
    <n v="0.48"/>
    <s v="United States"/>
    <x v="3"/>
    <x v="40"/>
    <s v="Searcy"/>
    <n v="72143"/>
    <x v="59"/>
    <n v="0"/>
    <s v="no repeat"/>
    <s v="April"/>
    <d v="2015-04-27T00:00:00"/>
    <n v="0"/>
    <n v="17.771999999999998"/>
    <n v="10"/>
    <n v="2848.38"/>
    <n v="90201"/>
    <n v="68.73"/>
    <x v="3"/>
    <n v="1"/>
  </r>
  <r>
    <n v="993"/>
    <s v="Gail Currin"/>
    <s v="High"/>
    <n v="0.05"/>
    <n v="4.28"/>
    <n v="5.17"/>
    <x v="2"/>
    <x v="2"/>
    <x v="0"/>
    <x v="7"/>
    <s v="Small Box"/>
    <s v="Xerox 1971"/>
    <n v="0.4"/>
    <s v="United States"/>
    <x v="0"/>
    <x v="1"/>
    <s v="Oxnard"/>
    <n v="93030"/>
    <x v="153"/>
    <n v="0"/>
    <s v="no repeat"/>
    <s v="February"/>
    <d v="2015-02-19T00:00:00"/>
    <n v="0"/>
    <n v="-104.57"/>
    <n v="9"/>
    <n v="38.58"/>
    <n v="89432"/>
    <n v="5.8800000000000008"/>
    <x v="2"/>
    <n v="1"/>
  </r>
  <r>
    <n v="994"/>
    <s v="Neal Weber"/>
    <s v="High"/>
    <n v="0.1"/>
    <n v="400.98"/>
    <n v="76.37"/>
    <x v="1"/>
    <x v="2"/>
    <x v="1"/>
    <x v="11"/>
    <s v="Jumbo Box"/>
    <s v="Bretford CR8500 Series Meeting Room Furniture"/>
    <n v="0.6"/>
    <s v="United States"/>
    <x v="1"/>
    <x v="14"/>
    <s v="Sanford"/>
    <n v="4073"/>
    <x v="88"/>
    <n v="0"/>
    <s v="no repeat"/>
    <s v="March"/>
    <d v="2015-03-15T00:00:00"/>
    <n v="1"/>
    <n v="-969.04836599999999"/>
    <n v="2"/>
    <n v="810.47"/>
    <n v="89433"/>
    <n v="417.38"/>
    <x v="1"/>
    <n v="1"/>
  </r>
  <r>
    <n v="995"/>
    <s v="Lloyd Spencer"/>
    <s v="Low"/>
    <n v="0.09"/>
    <n v="7.64"/>
    <n v="5.83"/>
    <x v="2"/>
    <x v="2"/>
    <x v="0"/>
    <x v="7"/>
    <s v="Wrap Bag"/>
    <s v="Rediform Wirebound &quot;Phone Memo&quot; Message Book, 11 x 5-3/4"/>
    <n v="0.36"/>
    <s v="United States"/>
    <x v="1"/>
    <x v="14"/>
    <s v="West Scarborough"/>
    <n v="4070"/>
    <x v="16"/>
    <n v="0"/>
    <s v="no repeat"/>
    <s v="May"/>
    <d v="2015-05-15T00:00:00"/>
    <n v="5"/>
    <n v="4.032"/>
    <n v="9"/>
    <n v="72.83"/>
    <n v="89434"/>
    <n v="17.13"/>
    <x v="2"/>
    <n v="1"/>
  </r>
  <r>
    <n v="997"/>
    <s v="Phillip Pollard"/>
    <s v="Low"/>
    <n v="0.08"/>
    <n v="67.84"/>
    <n v="0.99"/>
    <x v="2"/>
    <x v="2"/>
    <x v="0"/>
    <x v="15"/>
    <s v="Small Box"/>
    <s v="Fellowes Command Center 5-outlet power strip"/>
    <n v="0.57999999999999996"/>
    <s v="United States"/>
    <x v="1"/>
    <x v="2"/>
    <s v="Bayonne"/>
    <n v="7002"/>
    <x v="76"/>
    <n v="0"/>
    <s v="no repeat"/>
    <s v="January"/>
    <d v="2015-01-29T00:00:00"/>
    <n v="5"/>
    <n v="-23.634399999999999"/>
    <n v="1"/>
    <n v="63.66"/>
    <n v="89431"/>
    <n v="204.04999999999998"/>
    <x v="1"/>
    <n v="1"/>
  </r>
  <r>
    <n v="999"/>
    <s v="Rita Barton"/>
    <s v="High"/>
    <n v="0.08"/>
    <n v="45.19"/>
    <n v="1.99"/>
    <x v="2"/>
    <x v="2"/>
    <x v="2"/>
    <x v="13"/>
    <s v="Small Pack"/>
    <s v="Verbatim DVD-RAM, 9.4GB, Rewritable, Type 1, DS, DataLife Plus"/>
    <n v="0.55000000000000004"/>
    <s v="United States"/>
    <x v="1"/>
    <x v="2"/>
    <s v="Ridgewood"/>
    <n v="7450"/>
    <x v="88"/>
    <n v="0"/>
    <s v="no repeat"/>
    <s v="March"/>
    <d v="2015-03-15T00:00:00"/>
    <n v="1"/>
    <n v="-71.83"/>
    <n v="3"/>
    <n v="127.22"/>
    <n v="89433"/>
    <n v="46.85"/>
    <x v="1"/>
    <n v="1"/>
  </r>
  <r>
    <n v="1000"/>
    <s v="Lynn Bell"/>
    <s v="High"/>
    <n v="0.03"/>
    <n v="33.979999999999997"/>
    <n v="19.989999999999998"/>
    <x v="2"/>
    <x v="2"/>
    <x v="1"/>
    <x v="2"/>
    <s v="Small Box"/>
    <s v="Linden® 12&quot; Wall Clock With Oak Frame"/>
    <n v="0.55000000000000004"/>
    <s v="United States"/>
    <x v="1"/>
    <x v="9"/>
    <s v="Bennington"/>
    <n v="5201"/>
    <x v="88"/>
    <n v="0"/>
    <s v="no repeat"/>
    <s v="March"/>
    <d v="2015-03-15T00:00:00"/>
    <n v="1"/>
    <n v="-0.74"/>
    <n v="12"/>
    <n v="432.44"/>
    <n v="89433"/>
    <n v="4.7699999999999996"/>
    <x v="1"/>
    <n v="1"/>
  </r>
  <r>
    <n v="1005"/>
    <s v="Lloyd Dickson"/>
    <s v="High"/>
    <n v="0.02"/>
    <n v="40.99"/>
    <n v="17.48"/>
    <x v="2"/>
    <x v="2"/>
    <x v="0"/>
    <x v="7"/>
    <s v="Small Box"/>
    <s v="Xerox 1893"/>
    <n v="0.36"/>
    <s v="United States"/>
    <x v="2"/>
    <x v="12"/>
    <s v="Buffalo Grove"/>
    <n v="60089"/>
    <x v="139"/>
    <n v="1"/>
    <n v="5"/>
    <s v="February"/>
    <d v="2015-02-28T00:00:00"/>
    <n v="1"/>
    <n v="551.09280000000001"/>
    <n v="23"/>
    <n v="950.43"/>
    <n v="90044"/>
    <n v="100.94"/>
    <x v="2"/>
    <n v="2"/>
  </r>
  <r>
    <n v="1005"/>
    <s v="Lloyd Dickson"/>
    <s v="Low"/>
    <n v="0.06"/>
    <n v="10.14"/>
    <n v="2.27"/>
    <x v="2"/>
    <x v="2"/>
    <x v="0"/>
    <x v="7"/>
    <s v="Wrap Bag"/>
    <s v="Staples Wirebound Steno Books, 6&quot; x 9&quot;, 12/Pack"/>
    <n v="0.36"/>
    <s v="United States"/>
    <x v="2"/>
    <x v="12"/>
    <s v="Buffalo Grove"/>
    <n v="60089"/>
    <x v="29"/>
    <n v="0"/>
    <s v="no repeat"/>
    <s v="March"/>
    <d v="2015-03-04T00:00:00"/>
    <n v="0"/>
    <n v="-3.88"/>
    <n v="1"/>
    <n v="12.18"/>
    <n v="90043"/>
    <n v="3.89"/>
    <x v="1"/>
    <n v="2"/>
  </r>
  <r>
    <n v="1008"/>
    <s v="Priscilla Frank"/>
    <s v="High"/>
    <n v="0.01"/>
    <n v="3.15"/>
    <n v="0.49"/>
    <x v="2"/>
    <x v="1"/>
    <x v="0"/>
    <x v="9"/>
    <s v="Small Box"/>
    <s v="Self-Adhesive Removable Labels"/>
    <n v="0.37"/>
    <s v="United States"/>
    <x v="1"/>
    <x v="14"/>
    <s v="Gorham"/>
    <n v="4038"/>
    <x v="40"/>
    <n v="0"/>
    <s v="no repeat"/>
    <s v="May"/>
    <d v="2015-05-27T00:00:00"/>
    <n v="2"/>
    <n v="17.505299999999998"/>
    <n v="8"/>
    <n v="25.37"/>
    <n v="88371"/>
    <n v="21.96"/>
    <x v="3"/>
    <n v="1"/>
  </r>
  <r>
    <n v="1009"/>
    <s v="Kristin George"/>
    <s v="High"/>
    <n v="0.1"/>
    <n v="550.98"/>
    <n v="45.7"/>
    <x v="1"/>
    <x v="0"/>
    <x v="1"/>
    <x v="11"/>
    <s v="Jumbo Box"/>
    <s v="Chromcraft Bull-Nose Wood Oval Conference Tables &amp; Bases"/>
    <n v="0.71"/>
    <s v="United States"/>
    <x v="1"/>
    <x v="14"/>
    <s v="Saco"/>
    <n v="4072"/>
    <x v="117"/>
    <n v="0"/>
    <s v="no repeat"/>
    <s v="June"/>
    <d v="2015-06-21T00:00:00"/>
    <n v="2"/>
    <n v="818.54617499999995"/>
    <n v="14"/>
    <n v="6963.67"/>
    <n v="88372"/>
    <n v="20.889999999999997"/>
    <x v="1"/>
    <n v="1"/>
  </r>
  <r>
    <n v="1014"/>
    <s v="Theresa Winters"/>
    <s v="Critical"/>
    <n v="0.09"/>
    <n v="28.48"/>
    <n v="1.99"/>
    <x v="2"/>
    <x v="1"/>
    <x v="2"/>
    <x v="13"/>
    <s v="Small Pack"/>
    <s v="Memorex 4.7GB DVD+RW, 3/Pack"/>
    <n v="0.4"/>
    <s v="United States"/>
    <x v="3"/>
    <x v="40"/>
    <s v="Bryant"/>
    <n v="72022"/>
    <x v="151"/>
    <n v="1"/>
    <n v="0"/>
    <s v="March"/>
    <d v="2015-03-02T00:00:00"/>
    <n v="1"/>
    <n v="-17.149999999999999"/>
    <n v="6"/>
    <n v="160.16999999999999"/>
    <n v="88387"/>
    <n v="4.83"/>
    <x v="1"/>
    <n v="4"/>
  </r>
  <r>
    <n v="1014"/>
    <s v="Theresa Winters"/>
    <s v="Critical"/>
    <n v="0"/>
    <n v="2.08"/>
    <n v="5.33"/>
    <x v="2"/>
    <x v="1"/>
    <x v="1"/>
    <x v="2"/>
    <s v="Small Box"/>
    <s v="Eldon® Wave Desk Accessories"/>
    <n v="0.43"/>
    <s v="United States"/>
    <x v="3"/>
    <x v="40"/>
    <s v="Bryant"/>
    <n v="72022"/>
    <x v="151"/>
    <n v="1"/>
    <n v="0"/>
    <s v="March"/>
    <d v="2015-03-03T00:00:00"/>
    <n v="2"/>
    <n v="-29.54"/>
    <n v="3"/>
    <n v="7.47"/>
    <n v="88387"/>
    <n v="3499.9799999999996"/>
    <x v="1"/>
    <n v="4"/>
  </r>
  <r>
    <n v="1014"/>
    <s v="Theresa Winters"/>
    <s v="Critical"/>
    <n v="0.06"/>
    <n v="45.99"/>
    <n v="4.99"/>
    <x v="0"/>
    <x v="1"/>
    <x v="2"/>
    <x v="5"/>
    <s v="Small Box"/>
    <s v="KF 788"/>
    <n v="0.56000000000000005"/>
    <s v="United States"/>
    <x v="3"/>
    <x v="40"/>
    <s v="Bryant"/>
    <n v="72022"/>
    <x v="151"/>
    <n v="1"/>
    <n v="4"/>
    <s v="March"/>
    <d v="2015-03-02T00:00:00"/>
    <n v="1"/>
    <n v="-329.78399999999999"/>
    <n v="10"/>
    <n v="370.81"/>
    <n v="88387"/>
    <n v="5.81"/>
    <x v="1"/>
    <n v="4"/>
  </r>
  <r>
    <n v="1014"/>
    <s v="Theresa Winters"/>
    <s v="Not Specified"/>
    <n v="0.08"/>
    <n v="10.91"/>
    <n v="2.99"/>
    <x v="2"/>
    <x v="1"/>
    <x v="0"/>
    <x v="8"/>
    <s v="Small Box"/>
    <s v="Heavy-Duty E-Z-D® Binders"/>
    <n v="0.38"/>
    <s v="United States"/>
    <x v="3"/>
    <x v="40"/>
    <s v="Bryant"/>
    <n v="72022"/>
    <x v="93"/>
    <n v="0"/>
    <s v="no repeat"/>
    <s v="March"/>
    <d v="2015-03-06T00:00:00"/>
    <n v="1"/>
    <n v="-2.1"/>
    <n v="11"/>
    <n v="119.99"/>
    <n v="88388"/>
    <n v="13.98"/>
    <x v="0"/>
    <n v="4"/>
  </r>
  <r>
    <n v="1015"/>
    <s v="Beverly Cameron"/>
    <s v="Medium"/>
    <n v="0"/>
    <n v="43.98"/>
    <n v="8.99"/>
    <x v="2"/>
    <x v="1"/>
    <x v="0"/>
    <x v="0"/>
    <s v="Small Pack"/>
    <s v="Boston 1645 Deluxe Heavier-Duty Electric Pencil Sharpener"/>
    <n v="0.57999999999999996"/>
    <s v="United States"/>
    <x v="3"/>
    <x v="24"/>
    <s v="Apex"/>
    <n v="27502"/>
    <x v="103"/>
    <n v="0"/>
    <s v="no repeat"/>
    <s v="March"/>
    <d v="2015-03-18T00:00:00"/>
    <n v="0"/>
    <n v="829.46699999999998"/>
    <n v="14"/>
    <n v="650.70000000000005"/>
    <n v="88390"/>
    <n v="3.61"/>
    <x v="0"/>
    <n v="1"/>
  </r>
  <r>
    <n v="1016"/>
    <s v="Francis Sherrill"/>
    <s v="High"/>
    <n v="0.02"/>
    <n v="6.48"/>
    <n v="7.86"/>
    <x v="0"/>
    <x v="1"/>
    <x v="0"/>
    <x v="7"/>
    <s v="Small Box"/>
    <s v="Xerox 213"/>
    <n v="0.37"/>
    <s v="United States"/>
    <x v="3"/>
    <x v="24"/>
    <s v="Asheville"/>
    <n v="28806"/>
    <x v="20"/>
    <n v="0"/>
    <s v="no repeat"/>
    <s v="June"/>
    <d v="2015-06-13T00:00:00"/>
    <n v="1"/>
    <n v="111.22199999999999"/>
    <n v="1"/>
    <n v="11.41"/>
    <n v="88389"/>
    <n v="3.04"/>
    <x v="0"/>
    <n v="1"/>
  </r>
  <r>
    <n v="1018"/>
    <s v="Meredith Humphrey"/>
    <s v="Medium"/>
    <n v="0.05"/>
    <n v="35.89"/>
    <n v="14.72"/>
    <x v="2"/>
    <x v="1"/>
    <x v="0"/>
    <x v="4"/>
    <s v="Small Box"/>
    <s v="Jet-Pak Recycled Peel 'N' Seal Padded Mailers"/>
    <n v="0.4"/>
    <s v="United States"/>
    <x v="3"/>
    <x v="24"/>
    <s v="Cary"/>
    <n v="27511"/>
    <x v="4"/>
    <n v="1"/>
    <n v="0"/>
    <s v="April"/>
    <d v="2015-04-09T00:00:00"/>
    <n v="1"/>
    <n v="22.866"/>
    <n v="19"/>
    <n v="680.39"/>
    <n v="88391"/>
    <n v="30.97"/>
    <x v="3"/>
    <n v="2"/>
  </r>
  <r>
    <n v="1018"/>
    <s v="Meredith Humphrey"/>
    <s v="Medium"/>
    <n v="0"/>
    <n v="11.48"/>
    <n v="5.43"/>
    <x v="2"/>
    <x v="1"/>
    <x v="0"/>
    <x v="7"/>
    <s v="Small Box"/>
    <s v="Personal Creations™ Ink Jet Cards and Labels"/>
    <n v="0.36"/>
    <s v="United States"/>
    <x v="3"/>
    <x v="24"/>
    <s v="Cary"/>
    <n v="27511"/>
    <x v="4"/>
    <n v="0"/>
    <s v="no repeat"/>
    <s v="April"/>
    <d v="2015-04-08T00:00:00"/>
    <n v="0"/>
    <n v="115.72799999999999"/>
    <n v="6"/>
    <n v="75.52"/>
    <n v="88391"/>
    <n v="40.980000000000004"/>
    <x v="3"/>
    <n v="2"/>
  </r>
  <r>
    <n v="1020"/>
    <s v="Julie Porter"/>
    <s v="Critical"/>
    <n v="7.0000000000000007E-2"/>
    <n v="4.13"/>
    <n v="5.04"/>
    <x v="2"/>
    <x v="2"/>
    <x v="0"/>
    <x v="8"/>
    <s v="Small Box"/>
    <s v="ACCOHIDE® 3-Ring Binder, Blue, 1&quot;"/>
    <n v="0.38"/>
    <s v="United States"/>
    <x v="2"/>
    <x v="13"/>
    <s v="Pittsburg"/>
    <n v="66762"/>
    <x v="92"/>
    <n v="1"/>
    <n v="0"/>
    <s v="February"/>
    <d v="2015-02-07T00:00:00"/>
    <n v="1"/>
    <n v="-76.424400000000006"/>
    <n v="20"/>
    <n v="79.06"/>
    <n v="88634"/>
    <n v="130.91999999999999"/>
    <x v="0"/>
    <n v="3"/>
  </r>
  <r>
    <n v="1020"/>
    <s v="Julie Porter"/>
    <s v="Critical"/>
    <n v="0"/>
    <n v="4.4800000000000004"/>
    <n v="2.5"/>
    <x v="2"/>
    <x v="2"/>
    <x v="0"/>
    <x v="4"/>
    <s v="Small Box"/>
    <s v="Ampad #10 Peel &amp; Seel® Holiday Envelopes"/>
    <n v="0.37"/>
    <s v="United States"/>
    <x v="2"/>
    <x v="13"/>
    <s v="Pittsburg"/>
    <n v="66762"/>
    <x v="92"/>
    <n v="1"/>
    <n v="29"/>
    <s v="February"/>
    <d v="2015-02-08T00:00:00"/>
    <n v="2"/>
    <n v="8.7319999999999993"/>
    <n v="14"/>
    <n v="65.14"/>
    <n v="88634"/>
    <n v="2.5499999999999998"/>
    <x v="3"/>
    <n v="3"/>
  </r>
  <r>
    <n v="1020"/>
    <s v="Julie Porter"/>
    <s v="Critical"/>
    <n v="0.09"/>
    <n v="517.48"/>
    <n v="16.63"/>
    <x v="1"/>
    <x v="2"/>
    <x v="2"/>
    <x v="6"/>
    <s v="Jumbo Box"/>
    <s v="Panasonic KX-P3626 Dot Matrix Printer"/>
    <n v="0.59"/>
    <s v="United States"/>
    <x v="2"/>
    <x v="13"/>
    <s v="Pittsburg"/>
    <n v="66762"/>
    <x v="146"/>
    <n v="0"/>
    <s v="no repeat"/>
    <s v="March"/>
    <d v="2015-03-07T00:00:00"/>
    <n v="0"/>
    <n v="909.36"/>
    <n v="5"/>
    <n v="2354.54"/>
    <n v="88632"/>
    <n v="62.14"/>
    <x v="3"/>
    <n v="3"/>
  </r>
  <r>
    <n v="1023"/>
    <s v="Glen Newman"/>
    <s v="Critical"/>
    <n v="0.02"/>
    <n v="39.06"/>
    <n v="10.55"/>
    <x v="2"/>
    <x v="2"/>
    <x v="0"/>
    <x v="8"/>
    <s v="Small Box"/>
    <s v="Ibico Recycled Linen-Style Covers"/>
    <n v="0.37"/>
    <s v="United States"/>
    <x v="1"/>
    <x v="19"/>
    <s v="Wilkinsburg"/>
    <n v="15221"/>
    <x v="7"/>
    <n v="1"/>
    <n v="0"/>
    <s v="May"/>
    <d v="2015-05-15T00:00:00"/>
    <n v="0"/>
    <n v="442.0899"/>
    <n v="16"/>
    <n v="640.71"/>
    <n v="88633"/>
    <n v="12.56"/>
    <x v="3"/>
    <n v="2"/>
  </r>
  <r>
    <n v="1023"/>
    <s v="Glen Newman"/>
    <s v="Critical"/>
    <n v="0.1"/>
    <n v="37.700000000000003"/>
    <n v="2.99"/>
    <x v="2"/>
    <x v="2"/>
    <x v="0"/>
    <x v="8"/>
    <s v="Small Box"/>
    <s v="Vinyl Sectional Post Binders"/>
    <n v="0.35"/>
    <s v="United States"/>
    <x v="1"/>
    <x v="19"/>
    <s v="Wilkinsburg"/>
    <n v="15221"/>
    <x v="7"/>
    <n v="0"/>
    <s v="no repeat"/>
    <s v="May"/>
    <d v="2015-05-16T00:00:00"/>
    <n v="1"/>
    <n v="455.12400000000002"/>
    <n v="18"/>
    <n v="659.6"/>
    <n v="88633"/>
    <n v="7.6000000000000005"/>
    <x v="3"/>
    <n v="2"/>
  </r>
  <r>
    <n v="1026"/>
    <s v="Eugene Kerr"/>
    <s v="Not Specified"/>
    <n v="0.08"/>
    <n v="65.989999999999995"/>
    <n v="5.92"/>
    <x v="2"/>
    <x v="2"/>
    <x v="2"/>
    <x v="5"/>
    <s v="Small Box"/>
    <s v="i500plus"/>
    <n v="0.57999999999999996"/>
    <s v="United States"/>
    <x v="1"/>
    <x v="4"/>
    <s v="Central Islip"/>
    <n v="11722"/>
    <x v="131"/>
    <n v="1"/>
    <n v="111"/>
    <s v="February"/>
    <d v="2015-02-07T00:00:00"/>
    <n v="0"/>
    <n v="624.40164000000004"/>
    <n v="22"/>
    <n v="1137.5999999999999"/>
    <n v="89005"/>
    <n v="6.3900000000000006"/>
    <x v="3"/>
    <n v="3"/>
  </r>
  <r>
    <n v="1026"/>
    <s v="Eugene Kerr"/>
    <s v="High"/>
    <n v="0.1"/>
    <n v="5.98"/>
    <n v="3.85"/>
    <x v="2"/>
    <x v="2"/>
    <x v="2"/>
    <x v="13"/>
    <s v="Small Pack"/>
    <s v="Imation 3.5&quot; IBM-Formatted Diskettes, 10/Pack"/>
    <n v="0.68"/>
    <s v="United States"/>
    <x v="1"/>
    <x v="4"/>
    <s v="Central Islip"/>
    <n v="11722"/>
    <x v="124"/>
    <n v="1"/>
    <n v="0"/>
    <s v="May"/>
    <d v="2015-05-30T00:00:00"/>
    <n v="1"/>
    <n v="18.922000000000001"/>
    <n v="26"/>
    <n v="151.55000000000001"/>
    <n v="89008"/>
    <n v="8.33"/>
    <x v="2"/>
    <n v="3"/>
  </r>
  <r>
    <n v="1026"/>
    <s v="Eugene Kerr"/>
    <s v="High"/>
    <n v="7.0000000000000007E-2"/>
    <n v="2.61"/>
    <n v="0.5"/>
    <x v="2"/>
    <x v="2"/>
    <x v="0"/>
    <x v="9"/>
    <s v="Small Box"/>
    <s v="Avery 494"/>
    <n v="0.39"/>
    <s v="United States"/>
    <x v="1"/>
    <x v="4"/>
    <s v="Central Islip"/>
    <n v="11722"/>
    <x v="124"/>
    <n v="0"/>
    <s v="no repeat"/>
    <s v="May"/>
    <d v="2015-06-01T00:00:00"/>
    <n v="3"/>
    <n v="39.350700000000003"/>
    <n v="22"/>
    <n v="57.03"/>
    <n v="89008"/>
    <n v="8.33"/>
    <x v="3"/>
    <n v="3"/>
  </r>
  <r>
    <n v="1027"/>
    <s v="Brian Bennett"/>
    <s v="High"/>
    <n v="0.1"/>
    <n v="73.98"/>
    <n v="4"/>
    <x v="2"/>
    <x v="2"/>
    <x v="2"/>
    <x v="13"/>
    <s v="Small Box"/>
    <s v="Keytronic French Keyboard"/>
    <n v="0.79"/>
    <s v="United States"/>
    <x v="1"/>
    <x v="4"/>
    <s v="Cheektowaga"/>
    <n v="14225"/>
    <x v="13"/>
    <n v="1"/>
    <n v="0"/>
    <s v="March"/>
    <d v="2015-03-13T00:00:00"/>
    <n v="1"/>
    <n v="-229.87"/>
    <n v="5"/>
    <n v="347.23"/>
    <n v="89004"/>
    <n v="43.949999999999996"/>
    <x v="3"/>
    <n v="2"/>
  </r>
  <r>
    <n v="1027"/>
    <s v="Brian Bennett"/>
    <s v="High"/>
    <n v="0.05"/>
    <n v="51.98"/>
    <n v="10.17"/>
    <x v="2"/>
    <x v="2"/>
    <x v="2"/>
    <x v="6"/>
    <s v="Medium Box"/>
    <s v="Canon MP25DIII Desktop Whisper-Quiet Printing Calculator"/>
    <n v="0.37"/>
    <s v="United States"/>
    <x v="1"/>
    <x v="4"/>
    <s v="Cheektowaga"/>
    <n v="14225"/>
    <x v="13"/>
    <n v="0"/>
    <s v="no repeat"/>
    <s v="March"/>
    <d v="2015-03-13T00:00:00"/>
    <n v="1"/>
    <n v="329.9787"/>
    <n v="9"/>
    <n v="478.23"/>
    <n v="89004"/>
    <n v="2.8400000000000003"/>
    <x v="2"/>
    <n v="2"/>
  </r>
  <r>
    <n v="1028"/>
    <s v="Marguerite Rodgers"/>
    <s v="Medium"/>
    <n v="7.0000000000000007E-2"/>
    <n v="7.08"/>
    <n v="2.35"/>
    <x v="0"/>
    <x v="2"/>
    <x v="0"/>
    <x v="0"/>
    <s v="Wrap Bag"/>
    <s v="SANFORD Major Accent™ Highlighters"/>
    <n v="0.47"/>
    <s v="United States"/>
    <x v="1"/>
    <x v="4"/>
    <s v="Commack"/>
    <n v="11725"/>
    <x v="47"/>
    <n v="1"/>
    <n v="40"/>
    <s v="March"/>
    <d v="2015-03-30T00:00:00"/>
    <n v="1"/>
    <n v="30.49"/>
    <n v="13"/>
    <n v="93.82"/>
    <n v="89006"/>
    <n v="1.68"/>
    <x v="0"/>
    <n v="2"/>
  </r>
  <r>
    <n v="1028"/>
    <s v="Marguerite Rodgers"/>
    <s v="Not Specified"/>
    <n v="0.05"/>
    <n v="83.1"/>
    <n v="6.13"/>
    <x v="0"/>
    <x v="2"/>
    <x v="2"/>
    <x v="13"/>
    <s v="Small Box"/>
    <s v="Micro Innovations Micro Digital Wireless Keyboard and Mouse, Gray"/>
    <n v="0.45"/>
    <s v="United States"/>
    <x v="1"/>
    <x v="4"/>
    <s v="Commack"/>
    <n v="11725"/>
    <x v="100"/>
    <n v="0"/>
    <s v="no repeat"/>
    <s v="May"/>
    <d v="2015-05-09T00:00:00"/>
    <n v="1"/>
    <n v="1152.5277000000001"/>
    <n v="20"/>
    <n v="1670.33"/>
    <n v="89007"/>
    <n v="1.5999999999999999"/>
    <x v="3"/>
    <n v="2"/>
  </r>
  <r>
    <n v="1035"/>
    <s v="Kent Burton"/>
    <s v="Critical"/>
    <n v="7.0000000000000007E-2"/>
    <n v="125.99"/>
    <n v="2.5"/>
    <x v="2"/>
    <x v="1"/>
    <x v="2"/>
    <x v="5"/>
    <s v="Small Box"/>
    <s v="i2000"/>
    <n v="0.6"/>
    <s v="United States"/>
    <x v="1"/>
    <x v="10"/>
    <s v="Delaware"/>
    <n v="43015"/>
    <x v="115"/>
    <n v="0"/>
    <s v="no repeat"/>
    <s v="March"/>
    <d v="2015-03-13T00:00:00"/>
    <n v="0"/>
    <n v="-604.40599999999995"/>
    <n v="1"/>
    <n v="100.59"/>
    <n v="90710"/>
    <n v="2.88"/>
    <x v="3"/>
    <n v="1"/>
  </r>
  <r>
    <n v="1036"/>
    <s v="Jessica Huffman"/>
    <s v="Critical"/>
    <n v="0.03"/>
    <n v="99.99"/>
    <n v="19.989999999999998"/>
    <x v="2"/>
    <x v="1"/>
    <x v="2"/>
    <x v="13"/>
    <s v="Small Box"/>
    <s v="US Robotics 56K V.92 External Faxmodem"/>
    <n v="0.52"/>
    <s v="United States"/>
    <x v="1"/>
    <x v="10"/>
    <s v="Dublin"/>
    <n v="43017"/>
    <x v="115"/>
    <n v="0"/>
    <s v="no repeat"/>
    <s v="March"/>
    <d v="2015-03-14T00:00:00"/>
    <n v="1"/>
    <n v="293.66000000000003"/>
    <n v="6"/>
    <n v="598.38"/>
    <n v="90710"/>
    <n v="12.209999999999999"/>
    <x v="3"/>
    <n v="1"/>
  </r>
  <r>
    <n v="1038"/>
    <s v="Jon Hale"/>
    <s v="Critical"/>
    <n v="0.1"/>
    <n v="7.64"/>
    <n v="5.83"/>
    <x v="2"/>
    <x v="0"/>
    <x v="0"/>
    <x v="7"/>
    <s v="Wrap Bag"/>
    <s v="Rediform Wirebound &quot;Phone Memo&quot; Message Book, 11 x 5-3/4"/>
    <n v="0.36"/>
    <s v="United States"/>
    <x v="3"/>
    <x v="26"/>
    <s v="Belle Glade"/>
    <n v="33430"/>
    <x v="154"/>
    <n v="0"/>
    <s v="no repeat"/>
    <s v="June"/>
    <d v="2015-06-17T00:00:00"/>
    <n v="1"/>
    <n v="-403.18740000000003"/>
    <n v="5"/>
    <n v="39.36"/>
    <n v="90641"/>
    <n v="150.89999999999998"/>
    <x v="0"/>
    <n v="1"/>
  </r>
  <r>
    <n v="1041"/>
    <s v="Mildred Chase"/>
    <s v="Critical"/>
    <n v="0.06"/>
    <n v="55.94"/>
    <n v="4"/>
    <x v="2"/>
    <x v="2"/>
    <x v="2"/>
    <x v="13"/>
    <s v="Small Box"/>
    <s v="Fellowes Smart Design 104-Key Enhanced Keyboard, PS/2 Adapter, Platinum"/>
    <n v="0.74"/>
    <s v="United States"/>
    <x v="0"/>
    <x v="1"/>
    <s v="Woodland"/>
    <n v="95695"/>
    <x v="89"/>
    <n v="1"/>
    <n v="0"/>
    <s v="April"/>
    <d v="2015-04-18T00:00:00"/>
    <n v="1"/>
    <n v="-13.77"/>
    <n v="6"/>
    <n v="322.77"/>
    <n v="87846"/>
    <n v="21.98"/>
    <x v="3"/>
    <n v="2"/>
  </r>
  <r>
    <n v="1041"/>
    <s v="Mildred Chase"/>
    <s v="Critical"/>
    <n v="7.0000000000000007E-2"/>
    <n v="6.3"/>
    <n v="0.5"/>
    <x v="2"/>
    <x v="2"/>
    <x v="0"/>
    <x v="9"/>
    <s v="Small Box"/>
    <s v="Avery 48"/>
    <n v="0.39"/>
    <s v="United States"/>
    <x v="0"/>
    <x v="1"/>
    <s v="Woodland"/>
    <n v="95695"/>
    <x v="89"/>
    <n v="0"/>
    <s v="no repeat"/>
    <s v="April"/>
    <d v="2015-04-17T00:00:00"/>
    <n v="0"/>
    <n v="44.912100000000002"/>
    <n v="11"/>
    <n v="65.09"/>
    <n v="87846"/>
    <n v="34.669999999999995"/>
    <x v="3"/>
    <n v="2"/>
  </r>
  <r>
    <n v="1042"/>
    <s v="Jerome Burch"/>
    <s v="Critical"/>
    <n v="0"/>
    <n v="14.42"/>
    <n v="6.75"/>
    <x v="0"/>
    <x v="2"/>
    <x v="0"/>
    <x v="15"/>
    <s v="Medium Box"/>
    <s v="Holmes Odor Grabber"/>
    <n v="0.52"/>
    <s v="United States"/>
    <x v="0"/>
    <x v="1"/>
    <s v="Yuba City"/>
    <n v="95991"/>
    <x v="41"/>
    <n v="0"/>
    <s v="no repeat"/>
    <s v="May"/>
    <d v="2015-05-17T00:00:00"/>
    <n v="1"/>
    <n v="9.33"/>
    <n v="6"/>
    <n v="98.96"/>
    <n v="87847"/>
    <n v="5.69"/>
    <x v="2"/>
    <n v="1"/>
  </r>
  <r>
    <n v="1044"/>
    <s v="Erin Ballard"/>
    <s v="High"/>
    <n v="0"/>
    <n v="6.68"/>
    <n v="5.66"/>
    <x v="2"/>
    <x v="1"/>
    <x v="0"/>
    <x v="7"/>
    <s v="Small Box"/>
    <s v="Xerox 1923"/>
    <n v="0.37"/>
    <s v="United States"/>
    <x v="0"/>
    <x v="1"/>
    <s v="Los Angeles"/>
    <n v="90004"/>
    <x v="139"/>
    <n v="1"/>
    <n v="107"/>
    <s v="February"/>
    <d v="2015-02-28T00:00:00"/>
    <n v="1"/>
    <n v="-76.94"/>
    <n v="90"/>
    <n v="617.4"/>
    <n v="47813"/>
    <n v="9.69"/>
    <x v="2"/>
    <n v="3"/>
  </r>
  <r>
    <n v="1044"/>
    <s v="Erin Ballard"/>
    <s v="Critical"/>
    <n v="0.02"/>
    <n v="209.84"/>
    <n v="21.21"/>
    <x v="2"/>
    <x v="1"/>
    <x v="1"/>
    <x v="2"/>
    <s v="Large Box"/>
    <s v="Luxo Professional Fluorescent Magnifier Lamp with Clamp-Mount Base"/>
    <n v="0.59"/>
    <s v="United States"/>
    <x v="0"/>
    <x v="1"/>
    <s v="Los Angeles"/>
    <n v="90004"/>
    <x v="110"/>
    <n v="1"/>
    <n v="0"/>
    <s v="June"/>
    <d v="2015-06-14T00:00:00"/>
    <n v="0"/>
    <n v="2593.14"/>
    <n v="62"/>
    <n v="13546.94"/>
    <n v="28001"/>
    <n v="14.77"/>
    <x v="1"/>
    <n v="3"/>
  </r>
  <r>
    <n v="1044"/>
    <s v="Erin Ballard"/>
    <s v="Critical"/>
    <n v="0.01"/>
    <n v="194.3"/>
    <n v="11.54"/>
    <x v="2"/>
    <x v="1"/>
    <x v="1"/>
    <x v="2"/>
    <s v="Large Box"/>
    <s v="Electrix Halogen Magnifier Lamp"/>
    <n v="0.59"/>
    <s v="United States"/>
    <x v="0"/>
    <x v="1"/>
    <s v="Los Angeles"/>
    <n v="90004"/>
    <x v="110"/>
    <n v="0"/>
    <s v="no repeat"/>
    <s v="June"/>
    <d v="2015-06-16T00:00:00"/>
    <n v="2"/>
    <n v="1162.76"/>
    <n v="32"/>
    <n v="6401.65"/>
    <n v="28001"/>
    <n v="155.95000000000002"/>
    <x v="1"/>
    <n v="3"/>
  </r>
  <r>
    <n v="1047"/>
    <s v="Gayle Pearson"/>
    <s v="High"/>
    <n v="0"/>
    <n v="6.68"/>
    <n v="5.66"/>
    <x v="2"/>
    <x v="1"/>
    <x v="0"/>
    <x v="7"/>
    <s v="Small Box"/>
    <s v="Xerox 1923"/>
    <n v="0.37"/>
    <s v="United States"/>
    <x v="1"/>
    <x v="15"/>
    <s v="Boston"/>
    <n v="2109"/>
    <x v="139"/>
    <n v="0"/>
    <s v="no repeat"/>
    <s v="February"/>
    <d v="2015-02-28T00:00:00"/>
    <n v="1"/>
    <n v="-40.008800000000001"/>
    <n v="23"/>
    <n v="157.78"/>
    <n v="89389"/>
    <n v="200.99"/>
    <x v="2"/>
    <n v="1"/>
  </r>
  <r>
    <n v="1054"/>
    <s v="Keith R Atkinson"/>
    <s v="Not Specified"/>
    <n v="0.03"/>
    <n v="5.44"/>
    <n v="7.46"/>
    <x v="0"/>
    <x v="0"/>
    <x v="0"/>
    <x v="8"/>
    <s v="Small Box"/>
    <s v="Wilson Jones Custom Binder Spines &amp; Labels"/>
    <n v="0.36"/>
    <s v="United States"/>
    <x v="0"/>
    <x v="28"/>
    <s v="Surprise"/>
    <n v="85374"/>
    <x v="40"/>
    <n v="1"/>
    <n v="0"/>
    <s v="May"/>
    <d v="2015-05-27T00:00:00"/>
    <n v="2"/>
    <n v="-51.704000000000001"/>
    <n v="4"/>
    <n v="26.31"/>
    <n v="90069"/>
    <n v="15.629999999999999"/>
    <x v="0"/>
    <n v="3"/>
  </r>
  <r>
    <n v="1054"/>
    <s v="Keith R Atkinson"/>
    <s v="Not Specified"/>
    <n v="0.08"/>
    <n v="26.38"/>
    <n v="5.58"/>
    <x v="2"/>
    <x v="0"/>
    <x v="0"/>
    <x v="7"/>
    <s v="Small Box"/>
    <s v="Xerox 1883"/>
    <n v="0.39"/>
    <s v="United States"/>
    <x v="0"/>
    <x v="28"/>
    <s v="Surprise"/>
    <n v="85374"/>
    <x v="40"/>
    <n v="1"/>
    <n v="0"/>
    <s v="May"/>
    <d v="2015-05-26T00:00:00"/>
    <n v="1"/>
    <n v="144.7482"/>
    <n v="8"/>
    <n v="209.78"/>
    <n v="90069"/>
    <n v="14.98"/>
    <x v="0"/>
    <n v="3"/>
  </r>
  <r>
    <n v="1054"/>
    <s v="Keith R Atkinson"/>
    <s v="Not Specified"/>
    <n v="0.06"/>
    <n v="20.99"/>
    <n v="2.5"/>
    <x v="2"/>
    <x v="0"/>
    <x v="2"/>
    <x v="5"/>
    <s v="Wrap Bag"/>
    <s v="Accessory37"/>
    <n v="0.81"/>
    <s v="United States"/>
    <x v="0"/>
    <x v="28"/>
    <s v="Surprise"/>
    <n v="85374"/>
    <x v="40"/>
    <n v="0"/>
    <s v="no repeat"/>
    <s v="May"/>
    <d v="2015-05-27T00:00:00"/>
    <n v="2"/>
    <n v="-112.18899999999999"/>
    <n v="1"/>
    <n v="17.829999999999998"/>
    <n v="90069"/>
    <n v="38.739999999999995"/>
    <x v="0"/>
    <n v="3"/>
  </r>
  <r>
    <n v="1060"/>
    <s v="Gene Gilliam"/>
    <s v="Medium"/>
    <n v="0.09"/>
    <n v="138.75"/>
    <n v="52.42"/>
    <x v="1"/>
    <x v="2"/>
    <x v="1"/>
    <x v="11"/>
    <s v="Jumbo Box"/>
    <s v="Balt Split Level Computer Training Table"/>
    <n v="0.74"/>
    <s v="United States"/>
    <x v="3"/>
    <x v="29"/>
    <s v="Atlanta"/>
    <n v="30318"/>
    <x v="120"/>
    <n v="1"/>
    <n v="67"/>
    <s v="March"/>
    <d v="2015-03-25T00:00:00"/>
    <n v="1"/>
    <n v="-445.97177625"/>
    <n v="23"/>
    <n v="2527.79"/>
    <n v="58628"/>
    <n v="35.379999999999995"/>
    <x v="0"/>
    <n v="2"/>
  </r>
  <r>
    <n v="1060"/>
    <s v="Gene Gilliam"/>
    <s v="Low"/>
    <n v="7.0000000000000007E-2"/>
    <n v="6.3"/>
    <n v="0.5"/>
    <x v="2"/>
    <x v="2"/>
    <x v="0"/>
    <x v="9"/>
    <s v="Small Box"/>
    <s v="Avery 51"/>
    <n v="0.39"/>
    <s v="United States"/>
    <x v="3"/>
    <x v="29"/>
    <s v="Atlanta"/>
    <n v="30318"/>
    <x v="155"/>
    <n v="0"/>
    <s v="no repeat"/>
    <s v="May"/>
    <d v="2015-05-30T00:00:00"/>
    <n v="0"/>
    <n v="4.1673999999999998"/>
    <n v="20"/>
    <n v="121.87"/>
    <n v="57061"/>
    <n v="6.4300000000000006"/>
    <x v="0"/>
    <n v="2"/>
  </r>
  <r>
    <n v="1062"/>
    <s v="Willie Robinson"/>
    <s v="Medium"/>
    <n v="0.09"/>
    <n v="138.75"/>
    <n v="52.42"/>
    <x v="1"/>
    <x v="2"/>
    <x v="1"/>
    <x v="11"/>
    <s v="Jumbo Box"/>
    <s v="Balt Split Level Computer Training Table"/>
    <n v="0.74"/>
    <s v="United States"/>
    <x v="1"/>
    <x v="4"/>
    <s v="Coram"/>
    <n v="11727"/>
    <x v="120"/>
    <n v="1"/>
    <n v="67"/>
    <s v="March"/>
    <d v="2015-03-25T00:00:00"/>
    <n v="1"/>
    <n v="-335.31712499999998"/>
    <n v="6"/>
    <n v="659.42"/>
    <n v="91354"/>
    <n v="142.86000000000001"/>
    <x v="0"/>
    <n v="3"/>
  </r>
  <r>
    <n v="1062"/>
    <s v="Willie Robinson"/>
    <s v="Low"/>
    <n v="0.04"/>
    <n v="22.38"/>
    <n v="15.1"/>
    <x v="2"/>
    <x v="2"/>
    <x v="0"/>
    <x v="8"/>
    <s v="Small Box"/>
    <s v="Avery Flip-Chart Easel Binder, Black"/>
    <n v="0.38"/>
    <s v="United States"/>
    <x v="1"/>
    <x v="4"/>
    <s v="Coram"/>
    <n v="11727"/>
    <x v="155"/>
    <n v="1"/>
    <n v="0"/>
    <s v="May"/>
    <d v="2015-06-07T00:00:00"/>
    <n v="8"/>
    <n v="16.021799999999999"/>
    <n v="18"/>
    <n v="403.53"/>
    <n v="91355"/>
    <n v="363.16"/>
    <x v="0"/>
    <n v="3"/>
  </r>
  <r>
    <n v="1062"/>
    <s v="Willie Robinson"/>
    <s v="Low"/>
    <n v="0.06"/>
    <n v="17.78"/>
    <n v="5.03"/>
    <x v="2"/>
    <x v="2"/>
    <x v="1"/>
    <x v="2"/>
    <s v="Small Box"/>
    <s v="Seth Thomas 13 1/2&quot; Wall Clock"/>
    <n v="0.54"/>
    <s v="United States"/>
    <x v="1"/>
    <x v="4"/>
    <s v="Coram"/>
    <n v="11727"/>
    <x v="155"/>
    <n v="0"/>
    <s v="no repeat"/>
    <s v="May"/>
    <d v="2015-06-02T00:00:00"/>
    <n v="3"/>
    <n v="38.067300000000003"/>
    <n v="3"/>
    <n v="55.17"/>
    <n v="91355"/>
    <n v="63.89"/>
    <x v="0"/>
    <n v="3"/>
  </r>
  <r>
    <n v="1065"/>
    <s v="Vicki Bond"/>
    <s v="Critical"/>
    <n v="0.01"/>
    <n v="15.99"/>
    <n v="13.18"/>
    <x v="2"/>
    <x v="0"/>
    <x v="0"/>
    <x v="8"/>
    <s v="Small Box"/>
    <s v="GBC Pre-Punched Binding Paper, Plastic, White, 8-1/2&quot; x 11&quot;"/>
    <n v="0.37"/>
    <s v="United States"/>
    <x v="2"/>
    <x v="12"/>
    <s v="Burbank"/>
    <n v="60459"/>
    <x v="28"/>
    <n v="0"/>
    <s v="no repeat"/>
    <s v="February"/>
    <d v="2015-02-20T00:00:00"/>
    <n v="2"/>
    <n v="-99.43544"/>
    <n v="23"/>
    <n v="377.44"/>
    <n v="88899"/>
    <n v="10.83"/>
    <x v="0"/>
    <n v="1"/>
  </r>
  <r>
    <n v="1068"/>
    <s v="Erik Barr"/>
    <s v="Low"/>
    <n v="0.04"/>
    <n v="22.84"/>
    <n v="16.87"/>
    <x v="2"/>
    <x v="1"/>
    <x v="0"/>
    <x v="7"/>
    <s v="Small Box"/>
    <s v="Xerox 1982"/>
    <n v="0.39"/>
    <s v="United States"/>
    <x v="2"/>
    <x v="12"/>
    <s v="Calumet City"/>
    <n v="60409"/>
    <x v="44"/>
    <n v="0"/>
    <s v="no repeat"/>
    <s v="March"/>
    <d v="2015-03-16T00:00:00"/>
    <n v="0"/>
    <n v="-97.28"/>
    <n v="12"/>
    <n v="286.39999999999998"/>
    <n v="87109"/>
    <n v="9.74"/>
    <x v="2"/>
    <n v="1"/>
  </r>
  <r>
    <n v="1069"/>
    <s v="Pam Bennett"/>
    <s v="Medium"/>
    <n v="0.02"/>
    <n v="15.94"/>
    <n v="5.45"/>
    <x v="2"/>
    <x v="1"/>
    <x v="0"/>
    <x v="0"/>
    <s v="Small Pack"/>
    <s v="Boston 16701 Slimline Battery Pencil Sharpener"/>
    <n v="0.55000000000000004"/>
    <s v="United States"/>
    <x v="2"/>
    <x v="12"/>
    <s v="Carbondale"/>
    <n v="62901"/>
    <x v="51"/>
    <n v="0"/>
    <s v="no repeat"/>
    <s v="May"/>
    <d v="2015-05-15T00:00:00"/>
    <n v="1"/>
    <n v="139.61199999999999"/>
    <n v="41"/>
    <n v="664.34"/>
    <n v="87110"/>
    <n v="500.97"/>
    <x v="3"/>
    <n v="1"/>
  </r>
  <r>
    <n v="1072"/>
    <s v="Marion Owens"/>
    <s v="Not Specified"/>
    <n v="0.01"/>
    <n v="150.88999999999999"/>
    <n v="60.2"/>
    <x v="1"/>
    <x v="0"/>
    <x v="1"/>
    <x v="1"/>
    <s v="Jumbo Drum"/>
    <s v="Global Leather &amp; Oak Executive Chair, Burgundy"/>
    <n v="0.77"/>
    <s v="United States"/>
    <x v="1"/>
    <x v="19"/>
    <s v="Bethlehem"/>
    <n v="18018"/>
    <x v="14"/>
    <n v="0"/>
    <s v="no repeat"/>
    <s v="March"/>
    <d v="2015-03-30T00:00:00"/>
    <n v="3"/>
    <n v="-505.76"/>
    <n v="3"/>
    <n v="473.53"/>
    <n v="89631"/>
    <n v="30.84"/>
    <x v="0"/>
    <n v="1"/>
  </r>
  <r>
    <n v="1075"/>
    <s v="Theodore Tyson"/>
    <s v="High"/>
    <n v="0.04"/>
    <n v="19.23"/>
    <n v="6.15"/>
    <x v="2"/>
    <x v="1"/>
    <x v="1"/>
    <x v="2"/>
    <s v="Small Pack"/>
    <s v="Executive Impressions 13&quot; Clairmont Wall Clock"/>
    <n v="0.44"/>
    <s v="United States"/>
    <x v="2"/>
    <x v="12"/>
    <s v="Romeoville"/>
    <n v="60441"/>
    <x v="156"/>
    <n v="0"/>
    <s v="no repeat"/>
    <s v="March"/>
    <d v="2015-03-10T00:00:00"/>
    <n v="1"/>
    <n v="152.4348"/>
    <n v="11"/>
    <n v="220.92"/>
    <n v="86422"/>
    <n v="22.38"/>
    <x v="2"/>
    <n v="1"/>
  </r>
  <r>
    <n v="1080"/>
    <s v="Colleen Fletcher"/>
    <s v="Not Specified"/>
    <n v="0.08"/>
    <n v="13.9"/>
    <n v="7.59"/>
    <x v="2"/>
    <x v="0"/>
    <x v="0"/>
    <x v="12"/>
    <s v="Small Pack"/>
    <s v="Acme Hot Forged Carbon Steel Scissors with Nickel-Plated Handles, 3 7/8&quot; Cut, 8&quot;L"/>
    <n v="0.56000000000000005"/>
    <s v="United States"/>
    <x v="2"/>
    <x v="12"/>
    <s v="Saint Charles"/>
    <n v="60174"/>
    <x v="100"/>
    <n v="0"/>
    <s v="no repeat"/>
    <s v="May"/>
    <d v="2015-05-09T00:00:00"/>
    <n v="1"/>
    <n v="9.8620000000000001"/>
    <n v="14"/>
    <n v="196.41"/>
    <n v="88461"/>
    <n v="355.89000000000004"/>
    <x v="3"/>
    <n v="1"/>
  </r>
  <r>
    <n v="1083"/>
    <s v="Hazel Dale"/>
    <s v="Not Specified"/>
    <n v="7.0000000000000007E-2"/>
    <n v="55.99"/>
    <n v="5"/>
    <x v="0"/>
    <x v="0"/>
    <x v="2"/>
    <x v="5"/>
    <s v="Small Pack"/>
    <s v="Accessory36"/>
    <n v="0.83"/>
    <s v="United States"/>
    <x v="2"/>
    <x v="12"/>
    <s v="Springfield"/>
    <n v="62701"/>
    <x v="157"/>
    <n v="0"/>
    <s v="no repeat"/>
    <s v="March"/>
    <d v="2015-04-02T00:00:00"/>
    <n v="2"/>
    <n v="-232.99100000000001"/>
    <n v="1"/>
    <n v="54.08"/>
    <n v="88460"/>
    <n v="17.920000000000002"/>
    <x v="1"/>
    <n v="1"/>
  </r>
  <r>
    <n v="1085"/>
    <s v="Ted Dunlap"/>
    <s v="Not Specified"/>
    <n v="0.05"/>
    <n v="7.64"/>
    <n v="5.83"/>
    <x v="2"/>
    <x v="1"/>
    <x v="0"/>
    <x v="7"/>
    <s v="Wrap Bag"/>
    <s v="Rediform Wirebound &quot;Phone Memo&quot; Message Book, 11 x 5-3/4"/>
    <n v="0.36"/>
    <s v="United States"/>
    <x v="1"/>
    <x v="4"/>
    <s v="Deer Park"/>
    <n v="11729"/>
    <x v="98"/>
    <n v="1"/>
    <n v="109"/>
    <s v="January"/>
    <d v="2015-01-06T00:00:00"/>
    <n v="1"/>
    <n v="-40.275199999999998"/>
    <n v="6"/>
    <n v="47.18"/>
    <n v="86122"/>
    <n v="4.9000000000000004"/>
    <x v="3"/>
    <n v="4"/>
  </r>
  <r>
    <n v="1085"/>
    <s v="Ted Dunlap"/>
    <s v="High"/>
    <n v="0.04"/>
    <n v="9.06"/>
    <n v="9.86"/>
    <x v="2"/>
    <x v="1"/>
    <x v="0"/>
    <x v="7"/>
    <s v="Small Box"/>
    <s v="Southworth 25% Cotton Linen-Finish Paper &amp; Envelopes"/>
    <n v="0.4"/>
    <s v="United States"/>
    <x v="1"/>
    <x v="4"/>
    <s v="Deer Park"/>
    <n v="11729"/>
    <x v="158"/>
    <n v="1"/>
    <n v="19"/>
    <s v="April"/>
    <d v="2015-04-25T00:00:00"/>
    <n v="1"/>
    <n v="-53.25"/>
    <n v="3"/>
    <n v="30.87"/>
    <n v="86123"/>
    <n v="11.69"/>
    <x v="1"/>
    <n v="4"/>
  </r>
  <r>
    <n v="1085"/>
    <s v="Ted Dunlap"/>
    <s v="Not Specified"/>
    <n v="0.06"/>
    <n v="30.42"/>
    <n v="8.65"/>
    <x v="2"/>
    <x v="0"/>
    <x v="2"/>
    <x v="13"/>
    <s v="Small Box"/>
    <s v="Fellowes Internet Keyboard, Platinum"/>
    <n v="0.74"/>
    <s v="United States"/>
    <x v="1"/>
    <x v="4"/>
    <s v="Deer Park"/>
    <n v="11729"/>
    <x v="116"/>
    <n v="1"/>
    <n v="0"/>
    <s v="May"/>
    <d v="2015-05-15T00:00:00"/>
    <n v="2"/>
    <n v="-159.25"/>
    <n v="10"/>
    <n v="309.05"/>
    <n v="86124"/>
    <n v="12.5"/>
    <x v="1"/>
    <n v="4"/>
  </r>
  <r>
    <n v="1085"/>
    <s v="Ted Dunlap"/>
    <s v="Not Specified"/>
    <n v="0.02"/>
    <n v="37.94"/>
    <n v="5.08"/>
    <x v="2"/>
    <x v="0"/>
    <x v="0"/>
    <x v="7"/>
    <s v="Wrap Bag"/>
    <s v="Snap-A-Way® Black Print Carbonless Ruled Speed Letter, Triplicate"/>
    <n v="0.38"/>
    <s v="United States"/>
    <x v="1"/>
    <x v="4"/>
    <s v="Deer Park"/>
    <n v="11729"/>
    <x v="116"/>
    <n v="0"/>
    <s v="no repeat"/>
    <s v="May"/>
    <d v="2015-05-14T00:00:00"/>
    <n v="1"/>
    <n v="206.517"/>
    <n v="8"/>
    <n v="299.3"/>
    <n v="86124"/>
    <n v="2.5"/>
    <x v="1"/>
    <n v="4"/>
  </r>
  <r>
    <n v="1086"/>
    <s v="Leon Peele"/>
    <s v="High"/>
    <n v="0.04"/>
    <n v="14.27"/>
    <n v="7.27"/>
    <x v="2"/>
    <x v="1"/>
    <x v="0"/>
    <x v="8"/>
    <s v="Small Box"/>
    <s v="GBC Laser Imprintable Binding System Covers, Desert Sand"/>
    <n v="0.38"/>
    <s v="United States"/>
    <x v="1"/>
    <x v="4"/>
    <s v="Dix Hills"/>
    <n v="11746"/>
    <x v="158"/>
    <n v="0"/>
    <s v="no repeat"/>
    <s v="April"/>
    <d v="2015-04-25T00:00:00"/>
    <n v="1"/>
    <n v="2.125"/>
    <n v="3"/>
    <n v="45.24"/>
    <n v="86123"/>
    <n v="17.68"/>
    <x v="0"/>
    <n v="1"/>
  </r>
  <r>
    <n v="1101"/>
    <s v="Kimberly McCarthy"/>
    <s v="Medium"/>
    <n v="0.02"/>
    <n v="15.14"/>
    <n v="4.53"/>
    <x v="2"/>
    <x v="2"/>
    <x v="0"/>
    <x v="10"/>
    <s v="Small Box"/>
    <s v="Eldon® Gobal File Keepers"/>
    <n v="0.81"/>
    <s v="United States"/>
    <x v="0"/>
    <x v="1"/>
    <s v="Oxnard"/>
    <n v="93030"/>
    <x v="130"/>
    <n v="0"/>
    <s v="no repeat"/>
    <s v="May"/>
    <d v="2015-05-06T00:00:00"/>
    <n v="1"/>
    <n v="5.8840000000000003"/>
    <n v="3"/>
    <n v="51.02"/>
    <n v="91488"/>
    <n v="111"/>
    <x v="0"/>
    <n v="1"/>
  </r>
  <r>
    <n v="1103"/>
    <s v="Sidney Bowling"/>
    <s v="Not Specified"/>
    <n v="0.05"/>
    <n v="328.14"/>
    <n v="91.05"/>
    <x v="1"/>
    <x v="1"/>
    <x v="0"/>
    <x v="15"/>
    <s v="Jumbo Drum"/>
    <s v="Sanyo Counter Height Refrigerator with Crisper, 3.6 Cubic Foot, Stainless Steel/Black"/>
    <n v="0.56999999999999995"/>
    <s v="United States"/>
    <x v="2"/>
    <x v="32"/>
    <s v="Omaha"/>
    <n v="68046"/>
    <x v="99"/>
    <n v="0"/>
    <s v="no repeat"/>
    <s v="April"/>
    <d v="2015-04-11T00:00:00"/>
    <n v="1"/>
    <n v="772.04"/>
    <n v="7"/>
    <n v="2291.39"/>
    <n v="90977"/>
    <n v="20.8"/>
    <x v="0"/>
    <n v="1"/>
  </r>
  <r>
    <n v="1104"/>
    <s v="Timothy Ross"/>
    <s v="Not Specified"/>
    <n v="0.05"/>
    <n v="328.14"/>
    <n v="91.05"/>
    <x v="1"/>
    <x v="1"/>
    <x v="0"/>
    <x v="15"/>
    <s v="Jumbo Drum"/>
    <s v="Sanyo Counter Height Refrigerator with Crisper, 3.6 Cubic Foot, Stainless Steel/Black"/>
    <n v="0.56999999999999995"/>
    <s v="United States"/>
    <x v="1"/>
    <x v="4"/>
    <s v="New York City"/>
    <n v="10282"/>
    <x v="99"/>
    <n v="0"/>
    <s v="no repeat"/>
    <s v="April"/>
    <d v="2015-04-11T00:00:00"/>
    <n v="1"/>
    <n v="772.04"/>
    <n v="29"/>
    <n v="9492.92"/>
    <n v="27456"/>
    <n v="20.9"/>
    <x v="0"/>
    <n v="1"/>
  </r>
  <r>
    <n v="1106"/>
    <s v="Maxine Collier Grady"/>
    <s v="Medium"/>
    <n v="0.04"/>
    <n v="6.35"/>
    <n v="1.02"/>
    <x v="2"/>
    <x v="2"/>
    <x v="0"/>
    <x v="7"/>
    <s v="Wrap Bag"/>
    <s v="Telephone Message Books with Fax/Mobile Section, 5 1/2&quot; x 3 3/16&quot;"/>
    <n v="0.39"/>
    <s v="United States"/>
    <x v="2"/>
    <x v="7"/>
    <s v="Dallas"/>
    <n v="75220"/>
    <x v="133"/>
    <n v="1"/>
    <n v="1"/>
    <s v="May"/>
    <d v="2015-05-23T00:00:00"/>
    <n v="3"/>
    <n v="81.91"/>
    <n v="52"/>
    <n v="318.47000000000003"/>
    <n v="20261"/>
    <n v="6.88"/>
    <x v="0"/>
    <n v="3"/>
  </r>
  <r>
    <n v="1106"/>
    <s v="Maxine Collier Grady"/>
    <s v="High"/>
    <n v="0.01"/>
    <n v="9.31"/>
    <n v="3.98"/>
    <x v="2"/>
    <x v="2"/>
    <x v="0"/>
    <x v="12"/>
    <s v="Small Pack"/>
    <s v="Acme® Forged Steel Scissors with Black Enamel Handles"/>
    <n v="0.56000000000000005"/>
    <s v="United States"/>
    <x v="2"/>
    <x v="7"/>
    <s v="Dallas"/>
    <n v="75220"/>
    <x v="8"/>
    <n v="1"/>
    <n v="16"/>
    <s v="May"/>
    <d v="2015-05-22T00:00:00"/>
    <n v="1"/>
    <n v="-10.9"/>
    <n v="61"/>
    <n v="586.96"/>
    <n v="646"/>
    <n v="90.98"/>
    <x v="2"/>
    <n v="3"/>
  </r>
  <r>
    <n v="1106"/>
    <s v="Maxine Collier Grady"/>
    <s v="Not Specified"/>
    <n v="0.08"/>
    <n v="140.81"/>
    <n v="24.49"/>
    <x v="2"/>
    <x v="3"/>
    <x v="1"/>
    <x v="1"/>
    <s v="Large Box"/>
    <s v="Hon Olson Stacker Stools"/>
    <n v="0.56999999999999995"/>
    <s v="United States"/>
    <x v="2"/>
    <x v="7"/>
    <s v="Dallas"/>
    <n v="75220"/>
    <x v="134"/>
    <n v="0"/>
    <s v="no repeat"/>
    <s v="June"/>
    <d v="2015-06-08T00:00:00"/>
    <n v="2"/>
    <n v="1232.79"/>
    <n v="81"/>
    <n v="11272.77"/>
    <n v="45824"/>
    <n v="12.27"/>
    <x v="1"/>
    <n v="3"/>
  </r>
  <r>
    <n v="1107"/>
    <s v="Joanna Keith"/>
    <s v="High"/>
    <n v="0.01"/>
    <n v="9.31"/>
    <n v="3.98"/>
    <x v="2"/>
    <x v="2"/>
    <x v="0"/>
    <x v="12"/>
    <s v="Small Pack"/>
    <s v="Acme® Forged Steel Scissors with Black Enamel Handles"/>
    <n v="0.56000000000000005"/>
    <s v="United States"/>
    <x v="2"/>
    <x v="7"/>
    <s v="Lake Jackson"/>
    <n v="77566"/>
    <x v="8"/>
    <n v="0"/>
    <s v="no repeat"/>
    <s v="May"/>
    <d v="2015-05-22T00:00:00"/>
    <n v="1"/>
    <n v="2.1800000000000002"/>
    <n v="15"/>
    <n v="144.33000000000001"/>
    <n v="86411"/>
    <n v="2.81"/>
    <x v="1"/>
    <n v="1"/>
  </r>
  <r>
    <n v="1108"/>
    <s v="Dwight Bishop"/>
    <s v="Medium"/>
    <n v="0.09"/>
    <n v="31.74"/>
    <n v="12.62"/>
    <x v="0"/>
    <x v="2"/>
    <x v="0"/>
    <x v="8"/>
    <s v="Small Box"/>
    <s v="GBC Wire Binding Strips"/>
    <n v="0.37"/>
    <s v="United States"/>
    <x v="2"/>
    <x v="7"/>
    <s v="Lancaster"/>
    <n v="75146"/>
    <x v="133"/>
    <n v="1"/>
    <n v="0"/>
    <s v="May"/>
    <d v="2015-05-20T00:00:00"/>
    <n v="0"/>
    <n v="67.107500000000002"/>
    <n v="9"/>
    <n v="270.55"/>
    <n v="86409"/>
    <n v="8.65"/>
    <x v="0"/>
    <n v="3"/>
  </r>
  <r>
    <n v="1108"/>
    <s v="Dwight Bishop"/>
    <s v="Medium"/>
    <n v="0.04"/>
    <n v="6.35"/>
    <n v="1.02"/>
    <x v="2"/>
    <x v="2"/>
    <x v="0"/>
    <x v="7"/>
    <s v="Wrap Bag"/>
    <s v="Telephone Message Books with Fax/Mobile Section, 5 1/2&quot; x 3 3/16&quot;"/>
    <n v="0.39"/>
    <s v="United States"/>
    <x v="2"/>
    <x v="7"/>
    <s v="Lancaster"/>
    <n v="75146"/>
    <x v="133"/>
    <n v="1"/>
    <n v="0"/>
    <s v="May"/>
    <d v="2015-05-23T00:00:00"/>
    <n v="3"/>
    <n v="54.937800000000003"/>
    <n v="13"/>
    <n v="79.62"/>
    <n v="86409"/>
    <n v="18.88"/>
    <x v="0"/>
    <n v="3"/>
  </r>
  <r>
    <n v="1108"/>
    <s v="Dwight Bishop"/>
    <s v="Medium"/>
    <n v="0.02"/>
    <n v="65.989999999999995"/>
    <n v="8.99"/>
    <x v="0"/>
    <x v="2"/>
    <x v="2"/>
    <x v="5"/>
    <s v="Small Box"/>
    <s v="Talkabout T8367"/>
    <n v="0.56000000000000005"/>
    <s v="United States"/>
    <x v="2"/>
    <x v="7"/>
    <s v="Lancaster"/>
    <n v="75146"/>
    <x v="133"/>
    <n v="0"/>
    <s v="no repeat"/>
    <s v="May"/>
    <d v="2015-05-21T00:00:00"/>
    <n v="1"/>
    <n v="168.23699999999999"/>
    <n v="8"/>
    <n v="479.79"/>
    <n v="86409"/>
    <n v="4.8999999999999995"/>
    <x v="0"/>
    <n v="3"/>
  </r>
  <r>
    <n v="1109"/>
    <s v="Dennis Welch"/>
    <s v="Medium"/>
    <n v="0.08"/>
    <n v="8.3699999999999992"/>
    <n v="10.16"/>
    <x v="2"/>
    <x v="3"/>
    <x v="1"/>
    <x v="2"/>
    <s v="Large Box"/>
    <s v="Westinghouse Clip-On Gooseneck Lamps"/>
    <n v="0.59"/>
    <s v="United States"/>
    <x v="2"/>
    <x v="7"/>
    <s v="Laredo"/>
    <n v="78041"/>
    <x v="159"/>
    <n v="0"/>
    <s v="no repeat"/>
    <s v="June"/>
    <d v="2015-06-29T00:00:00"/>
    <n v="0"/>
    <n v="-169.232"/>
    <n v="13"/>
    <n v="108.99"/>
    <n v="86410"/>
    <n v="3.0900000000000003"/>
    <x v="0"/>
    <n v="1"/>
  </r>
  <r>
    <n v="1112"/>
    <s v="Luis Kerr"/>
    <s v="Not Specified"/>
    <n v="0.03"/>
    <n v="300.98"/>
    <n v="54.92"/>
    <x v="1"/>
    <x v="0"/>
    <x v="1"/>
    <x v="14"/>
    <s v="Jumbo Box"/>
    <s v="Atlantic Metals Mobile 5-Shelf Bookcases, Custom Colors"/>
    <n v="0.55000000000000004"/>
    <s v="United States"/>
    <x v="0"/>
    <x v="1"/>
    <s v="Yucaipa"/>
    <n v="92399"/>
    <x v="57"/>
    <n v="1"/>
    <n v="0"/>
    <s v="April"/>
    <d v="2015-04-04T00:00:00"/>
    <n v="2"/>
    <n v="1272.5808"/>
    <n v="12"/>
    <n v="3527.82"/>
    <n v="90832"/>
    <n v="3.48"/>
    <x v="1"/>
    <n v="2"/>
  </r>
  <r>
    <n v="1112"/>
    <s v="Luis Kerr"/>
    <s v="Not Specified"/>
    <n v="0.02"/>
    <n v="2550.14"/>
    <n v="29.7"/>
    <x v="1"/>
    <x v="0"/>
    <x v="2"/>
    <x v="6"/>
    <s v="Jumbo Drum"/>
    <s v="Epson DFX-8500 Dot Matrix Printer"/>
    <n v="0.56999999999999995"/>
    <s v="United States"/>
    <x v="0"/>
    <x v="1"/>
    <s v="Yucaipa"/>
    <n v="92399"/>
    <x v="57"/>
    <n v="0"/>
    <s v="no repeat"/>
    <s v="April"/>
    <d v="2015-04-04T00:00:00"/>
    <n v="2"/>
    <n v="-5390.7388920000003"/>
    <n v="2"/>
    <n v="4698.21"/>
    <n v="90832"/>
    <n v="15.49"/>
    <x v="1"/>
    <n v="2"/>
  </r>
  <r>
    <n v="1113"/>
    <s v="Julia Reynolds"/>
    <s v="Critical"/>
    <n v="0.01"/>
    <n v="2.89"/>
    <n v="0.5"/>
    <x v="2"/>
    <x v="0"/>
    <x v="0"/>
    <x v="9"/>
    <s v="Small Box"/>
    <s v="Avery 498"/>
    <n v="0.38"/>
    <s v="United States"/>
    <x v="0"/>
    <x v="21"/>
    <s v="Arvada"/>
    <n v="80004"/>
    <x v="34"/>
    <n v="1"/>
    <n v="0"/>
    <s v="April"/>
    <d v="2015-04-07T00:00:00"/>
    <n v="1"/>
    <n v="29.725200000000001"/>
    <n v="14"/>
    <n v="43.08"/>
    <n v="90833"/>
    <n v="110.97"/>
    <x v="1"/>
    <n v="2"/>
  </r>
  <r>
    <n v="1113"/>
    <s v="Julia Reynolds"/>
    <s v="Critical"/>
    <n v="0"/>
    <n v="55.99"/>
    <n v="5"/>
    <x v="2"/>
    <x v="0"/>
    <x v="2"/>
    <x v="5"/>
    <s v="Small Pack"/>
    <s v="Accessory6"/>
    <n v="0.8"/>
    <s v="United States"/>
    <x v="0"/>
    <x v="21"/>
    <s v="Arvada"/>
    <n v="80004"/>
    <x v="34"/>
    <n v="0"/>
    <s v="no repeat"/>
    <s v="April"/>
    <d v="2015-04-08T00:00:00"/>
    <n v="2"/>
    <n v="-187.11"/>
    <n v="5"/>
    <n v="258.93"/>
    <n v="90833"/>
    <n v="3.9000000000000004"/>
    <x v="1"/>
    <n v="2"/>
  </r>
  <r>
    <n v="1117"/>
    <s v="Samantha Koch"/>
    <s v="Not Specified"/>
    <n v="0.06"/>
    <n v="64.650000000000006"/>
    <n v="35"/>
    <x v="2"/>
    <x v="1"/>
    <x v="0"/>
    <x v="10"/>
    <s v="Large Box"/>
    <s v="Space Solutions Commercial Steel Shelving"/>
    <n v="0.8"/>
    <s v="United States"/>
    <x v="0"/>
    <x v="28"/>
    <s v="Tucson"/>
    <n v="85705"/>
    <x v="64"/>
    <n v="0"/>
    <s v="no repeat"/>
    <s v="February"/>
    <d v="2015-02-06T00:00:00"/>
    <n v="1"/>
    <n v="-139.28720000000001"/>
    <n v="4"/>
    <n v="277.60000000000002"/>
    <n v="86768"/>
    <n v="125.89999999999999"/>
    <x v="3"/>
    <n v="1"/>
  </r>
  <r>
    <n v="1121"/>
    <s v="Tonya Proctor"/>
    <s v="Low"/>
    <n v="0.04"/>
    <n v="19.98"/>
    <n v="8.68"/>
    <x v="2"/>
    <x v="3"/>
    <x v="0"/>
    <x v="7"/>
    <s v="Small Box"/>
    <s v="Southworth 25% Cotton Premium Laser Paper and Envelopes"/>
    <n v="0.37"/>
    <s v="United States"/>
    <x v="0"/>
    <x v="1"/>
    <s v="Temecula"/>
    <n v="92592"/>
    <x v="131"/>
    <n v="1"/>
    <n v="0"/>
    <s v="February"/>
    <d v="2015-02-14T00:00:00"/>
    <n v="7"/>
    <n v="108"/>
    <n v="8"/>
    <n v="168.04"/>
    <n v="86767"/>
    <n v="100.96000000000001"/>
    <x v="2"/>
    <n v="2"/>
  </r>
  <r>
    <n v="1121"/>
    <s v="Tonya Proctor"/>
    <s v="Low"/>
    <n v="0.08"/>
    <n v="125.99"/>
    <n v="7.69"/>
    <x v="2"/>
    <x v="3"/>
    <x v="2"/>
    <x v="5"/>
    <s v="Small Box"/>
    <s v="Timeport L7089"/>
    <n v="0.57999999999999996"/>
    <s v="United States"/>
    <x v="0"/>
    <x v="1"/>
    <s v="Temecula"/>
    <n v="92592"/>
    <x v="131"/>
    <n v="0"/>
    <s v="no repeat"/>
    <s v="February"/>
    <d v="2015-02-09T00:00:00"/>
    <n v="2"/>
    <n v="377.154"/>
    <n v="7"/>
    <n v="703.46"/>
    <n v="86767"/>
    <n v="8.34"/>
    <x v="3"/>
    <n v="2"/>
  </r>
  <r>
    <n v="1123"/>
    <s v="Peggy Lanier"/>
    <s v="High"/>
    <n v="0.03"/>
    <n v="7.3"/>
    <n v="7.72"/>
    <x v="2"/>
    <x v="2"/>
    <x v="0"/>
    <x v="8"/>
    <s v="Small Box"/>
    <s v="Angle-D Binders with Locking Rings, Label Holders"/>
    <n v="0.38"/>
    <s v="United States"/>
    <x v="0"/>
    <x v="1"/>
    <s v="Roseville"/>
    <n v="95661"/>
    <x v="24"/>
    <n v="1"/>
    <n v="97"/>
    <s v="March"/>
    <d v="2015-03-18T00:00:00"/>
    <n v="3"/>
    <n v="-127.05200000000001"/>
    <n v="14"/>
    <n v="103.61"/>
    <n v="87015"/>
    <n v="15.97"/>
    <x v="1"/>
    <n v="2"/>
  </r>
  <r>
    <n v="1123"/>
    <s v="Peggy Lanier"/>
    <s v="High"/>
    <n v="0.09"/>
    <n v="175.99"/>
    <n v="4.99"/>
    <x v="2"/>
    <x v="2"/>
    <x v="2"/>
    <x v="5"/>
    <s v="Small Box"/>
    <s v="5165"/>
    <n v="0.59"/>
    <s v="United States"/>
    <x v="0"/>
    <x v="1"/>
    <s v="Roseville"/>
    <n v="95661"/>
    <x v="105"/>
    <n v="0"/>
    <s v="no repeat"/>
    <s v="June"/>
    <d v="2015-06-22T00:00:00"/>
    <n v="2"/>
    <n v="2169.7464"/>
    <n v="22"/>
    <n v="3144.56"/>
    <n v="87016"/>
    <n v="48.87"/>
    <x v="1"/>
    <n v="2"/>
  </r>
  <r>
    <n v="1124"/>
    <s v="Randy Jiang"/>
    <s v="High"/>
    <n v="0.09"/>
    <n v="160.97999999999999"/>
    <n v="35.020000000000003"/>
    <x v="1"/>
    <x v="2"/>
    <x v="1"/>
    <x v="14"/>
    <s v="Jumbo Box"/>
    <s v="Rush Hierlooms Collection Rich Wood Bookcases"/>
    <n v="0.72"/>
    <s v="United States"/>
    <x v="1"/>
    <x v="18"/>
    <s v="Norwich"/>
    <n v="6360"/>
    <x v="105"/>
    <n v="0"/>
    <s v="no repeat"/>
    <s v="June"/>
    <d v="2015-06-21T00:00:00"/>
    <n v="1"/>
    <n v="-229.93"/>
    <n v="18"/>
    <n v="2653.02"/>
    <n v="87016"/>
    <n v="115.92999999999999"/>
    <x v="3"/>
    <n v="1"/>
  </r>
  <r>
    <n v="1127"/>
    <s v="Ray Grady"/>
    <s v="Medium"/>
    <n v="0.02"/>
    <n v="4.0599999999999996"/>
    <n v="6.89"/>
    <x v="2"/>
    <x v="3"/>
    <x v="0"/>
    <x v="15"/>
    <s v="Small Box"/>
    <s v="Eureka Disposable Bags for Sanitaire® Vibra Groomer I® Upright Vac"/>
    <n v="0.6"/>
    <s v="United States"/>
    <x v="2"/>
    <x v="7"/>
    <s v="Eagle Pass"/>
    <n v="78852"/>
    <x v="152"/>
    <n v="1"/>
    <n v="118"/>
    <s v="February"/>
    <d v="2015-02-26T00:00:00"/>
    <n v="2"/>
    <n v="-93.735200000000006"/>
    <n v="16"/>
    <n v="66.81"/>
    <n v="87221"/>
    <n v="125.91"/>
    <x v="3"/>
    <n v="2"/>
  </r>
  <r>
    <n v="1127"/>
    <s v="Ray Grady"/>
    <s v="Low"/>
    <n v="0.04"/>
    <n v="4.71"/>
    <n v="0.7"/>
    <x v="2"/>
    <x v="3"/>
    <x v="0"/>
    <x v="3"/>
    <s v="Wrap Bag"/>
    <s v="Plymouth Boxed Rubber Bands by Plymouth"/>
    <n v="0.8"/>
    <s v="United States"/>
    <x v="2"/>
    <x v="7"/>
    <s v="Eagle Pass"/>
    <n v="78852"/>
    <x v="33"/>
    <n v="0"/>
    <s v="no repeat"/>
    <s v="June"/>
    <d v="2015-06-26T00:00:00"/>
    <n v="4"/>
    <n v="4.53"/>
    <n v="19"/>
    <n v="90.52"/>
    <n v="87222"/>
    <n v="13.33"/>
    <x v="0"/>
    <n v="2"/>
  </r>
  <r>
    <n v="1128"/>
    <s v="Kurt O'Connor"/>
    <s v="Low"/>
    <n v="0.06"/>
    <n v="4.2"/>
    <n v="2.2599999999999998"/>
    <x v="2"/>
    <x v="3"/>
    <x v="0"/>
    <x v="7"/>
    <s v="Wrap Bag"/>
    <s v="Important Message Pads, 50 4-1/4 x 5-1/2 Forms per Pad"/>
    <n v="0.36"/>
    <s v="United States"/>
    <x v="2"/>
    <x v="7"/>
    <s v="Edinburg"/>
    <n v="78539"/>
    <x v="33"/>
    <n v="0"/>
    <s v="no repeat"/>
    <s v="June"/>
    <d v="2015-06-27T00:00:00"/>
    <n v="5"/>
    <n v="9.7799999999999994"/>
    <n v="13"/>
    <n v="55.97"/>
    <n v="87222"/>
    <n v="125.97999999999999"/>
    <x v="0"/>
    <n v="1"/>
  </r>
  <r>
    <n v="1129"/>
    <s v="Pam Patton"/>
    <s v="Low"/>
    <n v="0.02"/>
    <n v="4.9800000000000004"/>
    <n v="6.07"/>
    <x v="2"/>
    <x v="1"/>
    <x v="0"/>
    <x v="7"/>
    <s v="Small Box"/>
    <s v="Xerox 1897"/>
    <n v="0.36"/>
    <s v="United States"/>
    <x v="1"/>
    <x v="15"/>
    <s v="Boston"/>
    <n v="2118"/>
    <x v="160"/>
    <n v="1"/>
    <n v="21"/>
    <s v="January"/>
    <d v="2015-01-28T00:00:00"/>
    <n v="2"/>
    <n v="-46.92"/>
    <n v="19"/>
    <n v="105.5"/>
    <n v="57794"/>
    <n v="67.2"/>
    <x v="0"/>
    <n v="6"/>
  </r>
  <r>
    <n v="1129"/>
    <s v="Pam Patton"/>
    <s v="Low"/>
    <n v="0.04"/>
    <n v="8.6"/>
    <n v="6.19"/>
    <x v="2"/>
    <x v="1"/>
    <x v="0"/>
    <x v="8"/>
    <s v="Small Box"/>
    <s v="Avery Printable Repositionable Plastic Tabs"/>
    <n v="0.38"/>
    <s v="United States"/>
    <x v="1"/>
    <x v="15"/>
    <s v="Boston"/>
    <n v="2118"/>
    <x v="161"/>
    <n v="1"/>
    <n v="0"/>
    <s v="February"/>
    <d v="2015-02-23T00:00:00"/>
    <n v="7"/>
    <n v="-63.813499999999998"/>
    <n v="37"/>
    <n v="311.66000000000003"/>
    <n v="32037"/>
    <n v="37.76"/>
    <x v="2"/>
    <n v="6"/>
  </r>
  <r>
    <n v="1129"/>
    <s v="Pam Patton"/>
    <s v="Low"/>
    <n v="7.0000000000000007E-2"/>
    <n v="699.99"/>
    <n v="24.49"/>
    <x v="2"/>
    <x v="1"/>
    <x v="2"/>
    <x v="16"/>
    <s v="Large Box"/>
    <s v="Canon Imageclass D680 Copier / Fax"/>
    <n v="0.54"/>
    <s v="United States"/>
    <x v="1"/>
    <x v="15"/>
    <s v="Boston"/>
    <n v="2118"/>
    <x v="161"/>
    <n v="1"/>
    <n v="41"/>
    <s v="February"/>
    <d v="2015-02-20T00:00:00"/>
    <n v="4"/>
    <n v="325.29000000000002"/>
    <n v="15"/>
    <n v="9862.51"/>
    <n v="32037"/>
    <n v="300.88000000000005"/>
    <x v="0"/>
    <n v="6"/>
  </r>
  <r>
    <n v="1129"/>
    <s v="Pam Patton"/>
    <s v="Not Specified"/>
    <n v="0.05"/>
    <n v="5.78"/>
    <n v="7.64"/>
    <x v="0"/>
    <x v="0"/>
    <x v="0"/>
    <x v="7"/>
    <s v="Small Box"/>
    <s v="HP Office Recycled Paper (20Lb. and 87 Bright)"/>
    <n v="0.36"/>
    <s v="United States"/>
    <x v="1"/>
    <x v="15"/>
    <s v="Boston"/>
    <n v="2118"/>
    <x v="47"/>
    <n v="1"/>
    <n v="53"/>
    <s v="March"/>
    <d v="2015-03-31T00:00:00"/>
    <n v="2"/>
    <n v="-116.05"/>
    <n v="29"/>
    <n v="177.41"/>
    <n v="49125"/>
    <n v="5.77"/>
    <x v="1"/>
    <n v="6"/>
  </r>
  <r>
    <n v="1129"/>
    <s v="Pam Patton"/>
    <s v="Medium"/>
    <n v="0.02"/>
    <n v="7.64"/>
    <n v="1.39"/>
    <x v="2"/>
    <x v="1"/>
    <x v="0"/>
    <x v="4"/>
    <s v="Small Box"/>
    <s v="#10- 4 1/8&quot; x 9 1/2&quot; Security-Tint Envelopes"/>
    <n v="0.36"/>
    <s v="United States"/>
    <x v="1"/>
    <x v="15"/>
    <s v="Boston"/>
    <n v="2118"/>
    <x v="8"/>
    <n v="1"/>
    <n v="23"/>
    <s v="May"/>
    <d v="2015-05-23T00:00:00"/>
    <n v="2"/>
    <n v="117.38"/>
    <n v="52"/>
    <n v="406.91"/>
    <n v="13735"/>
    <n v="40.479999999999997"/>
    <x v="0"/>
    <n v="6"/>
  </r>
  <r>
    <n v="1129"/>
    <s v="Pam Patton"/>
    <s v="Low"/>
    <n v="0.03"/>
    <n v="30.98"/>
    <n v="6.5"/>
    <x v="2"/>
    <x v="0"/>
    <x v="2"/>
    <x v="13"/>
    <s v="Small Box"/>
    <s v="Logitech Internet Navigator Keyboard"/>
    <n v="0.79"/>
    <s v="United States"/>
    <x v="1"/>
    <x v="15"/>
    <s v="Boston"/>
    <n v="2118"/>
    <x v="1"/>
    <n v="0"/>
    <s v="no repeat"/>
    <s v="June"/>
    <d v="2015-06-17T00:00:00"/>
    <n v="4"/>
    <n v="-144.19999999999999"/>
    <n v="44"/>
    <n v="1332.09"/>
    <n v="39430"/>
    <n v="5.71"/>
    <x v="1"/>
    <n v="6"/>
  </r>
  <r>
    <n v="1131"/>
    <s v="Benjamin Strauss"/>
    <s v="Medium"/>
    <n v="0.02"/>
    <n v="7.64"/>
    <n v="1.39"/>
    <x v="2"/>
    <x v="1"/>
    <x v="0"/>
    <x v="4"/>
    <s v="Small Box"/>
    <s v="#10- 4 1/8&quot; x 9 1/2&quot; Security-Tint Envelopes"/>
    <n v="0.36"/>
    <s v="United States"/>
    <x v="2"/>
    <x v="7"/>
    <s v="El Paso"/>
    <n v="79907"/>
    <x v="8"/>
    <n v="0"/>
    <s v="no repeat"/>
    <s v="May"/>
    <d v="2015-05-23T00:00:00"/>
    <n v="2"/>
    <n v="70.193700000000007"/>
    <n v="13"/>
    <n v="101.73"/>
    <n v="88103"/>
    <n v="4.9200000000000008"/>
    <x v="0"/>
    <n v="1"/>
  </r>
  <r>
    <n v="1132"/>
    <s v="Michael Robbins"/>
    <s v="Medium"/>
    <n v="0.06"/>
    <n v="6.37"/>
    <n v="5.19"/>
    <x v="2"/>
    <x v="0"/>
    <x v="0"/>
    <x v="8"/>
    <s v="Small Box"/>
    <s v="C-Line Peel &amp; Stick Add-On Filing Pockets, 8-3/4 x 5-1/8, 10/Pack"/>
    <n v="0.38"/>
    <s v="United States"/>
    <x v="2"/>
    <x v="7"/>
    <s v="Euless"/>
    <n v="76039"/>
    <x v="104"/>
    <n v="1"/>
    <n v="6"/>
    <s v="February"/>
    <d v="2015-02-11T00:00:00"/>
    <n v="1"/>
    <n v="-48.219499999999996"/>
    <n v="6"/>
    <n v="37.700000000000003"/>
    <n v="88101"/>
    <n v="1.7"/>
    <x v="2"/>
    <n v="4"/>
  </r>
  <r>
    <n v="1132"/>
    <s v="Michael Robbins"/>
    <s v="Low"/>
    <n v="0.04"/>
    <n v="8.6"/>
    <n v="6.19"/>
    <x v="2"/>
    <x v="1"/>
    <x v="0"/>
    <x v="8"/>
    <s v="Small Box"/>
    <s v="Avery Printable Repositionable Plastic Tabs"/>
    <n v="0.38"/>
    <s v="United States"/>
    <x v="2"/>
    <x v="7"/>
    <s v="Euless"/>
    <n v="76039"/>
    <x v="161"/>
    <n v="1"/>
    <n v="0"/>
    <s v="February"/>
    <d v="2015-02-23T00:00:00"/>
    <n v="7"/>
    <n v="-63.813499999999998"/>
    <n v="9"/>
    <n v="75.81"/>
    <n v="88102"/>
    <n v="4.2300000000000004"/>
    <x v="3"/>
    <n v="4"/>
  </r>
  <r>
    <n v="1132"/>
    <s v="Michael Robbins"/>
    <s v="Low"/>
    <n v="7.0000000000000007E-2"/>
    <n v="699.99"/>
    <n v="24.49"/>
    <x v="2"/>
    <x v="1"/>
    <x v="2"/>
    <x v="16"/>
    <s v="Large Box"/>
    <s v="Canon Imageclass D680 Copier / Fax"/>
    <n v="0.54"/>
    <s v="United States"/>
    <x v="2"/>
    <x v="7"/>
    <s v="Euless"/>
    <n v="76039"/>
    <x v="161"/>
    <n v="1"/>
    <n v="117"/>
    <s v="February"/>
    <d v="2015-02-20T00:00:00"/>
    <n v="4"/>
    <n v="325.29000000000002"/>
    <n v="4"/>
    <n v="2630"/>
    <n v="88102"/>
    <n v="400.88"/>
    <x v="2"/>
    <n v="4"/>
  </r>
  <r>
    <n v="1132"/>
    <s v="Michael Robbins"/>
    <s v="Low"/>
    <n v="0.03"/>
    <n v="30.98"/>
    <n v="6.5"/>
    <x v="2"/>
    <x v="0"/>
    <x v="2"/>
    <x v="13"/>
    <s v="Small Box"/>
    <s v="Logitech Internet Navigator Keyboard"/>
    <n v="0.79"/>
    <s v="United States"/>
    <x v="2"/>
    <x v="7"/>
    <s v="Euless"/>
    <n v="76039"/>
    <x v="1"/>
    <n v="0"/>
    <s v="no repeat"/>
    <s v="June"/>
    <d v="2015-06-17T00:00:00"/>
    <n v="4"/>
    <n v="-115.36"/>
    <n v="11"/>
    <n v="333.02"/>
    <n v="88104"/>
    <n v="1.78"/>
    <x v="1"/>
    <n v="4"/>
  </r>
  <r>
    <n v="1133"/>
    <s v="Marjorie Owens"/>
    <s v="Low"/>
    <n v="0.02"/>
    <n v="4.9800000000000004"/>
    <n v="6.07"/>
    <x v="2"/>
    <x v="1"/>
    <x v="0"/>
    <x v="7"/>
    <s v="Small Box"/>
    <s v="Xerox 1897"/>
    <n v="0.36"/>
    <s v="United States"/>
    <x v="2"/>
    <x v="7"/>
    <s v="Farmers Branch"/>
    <n v="75234"/>
    <x v="160"/>
    <n v="0"/>
    <s v="no repeat"/>
    <s v="January"/>
    <d v="2015-01-28T00:00:00"/>
    <n v="2"/>
    <n v="-46.92"/>
    <n v="5"/>
    <n v="27.76"/>
    <n v="88105"/>
    <n v="70.88"/>
    <x v="0"/>
    <n v="1"/>
  </r>
  <r>
    <n v="1136"/>
    <s v="Carmen McPherson"/>
    <s v="High"/>
    <n v="0.09"/>
    <n v="270.97000000000003"/>
    <n v="28.06"/>
    <x v="1"/>
    <x v="3"/>
    <x v="2"/>
    <x v="6"/>
    <s v="Jumbo Drum"/>
    <s v="Epson LQ-570e Dot Matrix Printer"/>
    <n v="0.56000000000000005"/>
    <s v="United States"/>
    <x v="2"/>
    <x v="12"/>
    <s v="Carol Stream"/>
    <n v="60188"/>
    <x v="22"/>
    <n v="0"/>
    <s v="no repeat"/>
    <s v="January"/>
    <d v="2015-01-04T00:00:00"/>
    <n v="2"/>
    <n v="2660.1432"/>
    <n v="15"/>
    <n v="3855.28"/>
    <n v="87940"/>
    <n v="26.43"/>
    <x v="2"/>
    <n v="1"/>
  </r>
  <r>
    <n v="1138"/>
    <s v="Malcolm Floyd"/>
    <s v="Medium"/>
    <n v="0.02"/>
    <n v="160.97999999999999"/>
    <n v="30"/>
    <x v="1"/>
    <x v="1"/>
    <x v="1"/>
    <x v="1"/>
    <s v="Jumbo Drum"/>
    <s v="Office Star - Mid Back Dual function Ergonomic High Back Chair with 2-Way Adjustable Arms"/>
    <n v="0.62"/>
    <s v="United States"/>
    <x v="2"/>
    <x v="7"/>
    <s v="The Colony"/>
    <n v="75056"/>
    <x v="161"/>
    <n v="0"/>
    <s v="no repeat"/>
    <s v="February"/>
    <d v="2015-02-19T00:00:00"/>
    <n v="3"/>
    <n v="-51.116"/>
    <n v="1"/>
    <n v="192.49"/>
    <n v="86574"/>
    <n v="67.760000000000005"/>
    <x v="2"/>
    <n v="1"/>
  </r>
  <r>
    <n v="1142"/>
    <s v="Russell Chan"/>
    <s v="Medium"/>
    <n v="0.05"/>
    <n v="363.25"/>
    <n v="19.989999999999998"/>
    <x v="2"/>
    <x v="1"/>
    <x v="0"/>
    <x v="15"/>
    <s v="Small Box"/>
    <s v="Hoover WindTunnel™ Plus Canister Vacuum"/>
    <n v="0.56999999999999995"/>
    <s v="United States"/>
    <x v="2"/>
    <x v="7"/>
    <s v="Waco"/>
    <n v="76706"/>
    <x v="148"/>
    <n v="1"/>
    <n v="153"/>
    <s v="January"/>
    <d v="2015-01-06T00:00:00"/>
    <n v="2"/>
    <n v="1766.7795000000001"/>
    <n v="7"/>
    <n v="2560.5500000000002"/>
    <n v="86573"/>
    <n v="175.93"/>
    <x v="3"/>
    <n v="2"/>
  </r>
  <r>
    <n v="1142"/>
    <s v="Russell Chan"/>
    <s v="Medium"/>
    <n v="0.01"/>
    <n v="18.97"/>
    <n v="9.5399999999999991"/>
    <x v="2"/>
    <x v="1"/>
    <x v="0"/>
    <x v="7"/>
    <s v="Small Box"/>
    <s v="Xerox 1939"/>
    <n v="0.37"/>
    <s v="United States"/>
    <x v="2"/>
    <x v="7"/>
    <s v="Waco"/>
    <n v="76706"/>
    <x v="134"/>
    <n v="0"/>
    <s v="no repeat"/>
    <s v="June"/>
    <d v="2015-06-09T00:00:00"/>
    <n v="3"/>
    <n v="85.875"/>
    <n v="11"/>
    <n v="227.67"/>
    <n v="86575"/>
    <n v="20.89"/>
    <x v="3"/>
    <n v="2"/>
  </r>
  <r>
    <n v="1151"/>
    <s v="Edna Huang"/>
    <s v="Low"/>
    <n v="0.05"/>
    <n v="7.59"/>
    <n v="4"/>
    <x v="2"/>
    <x v="0"/>
    <x v="1"/>
    <x v="2"/>
    <s v="Wrap Bag"/>
    <s v="Master Giant Foot® Doorstop, Safety Yellow"/>
    <n v="0.42"/>
    <s v="United States"/>
    <x v="1"/>
    <x v="15"/>
    <s v="South Hadley"/>
    <n v="1075"/>
    <x v="62"/>
    <n v="0"/>
    <s v="no repeat"/>
    <s v="June"/>
    <d v="2015-06-09T00:00:00"/>
    <n v="0"/>
    <n v="6.0926999999999998"/>
    <n v="1"/>
    <n v="8.83"/>
    <n v="91344"/>
    <n v="8.26"/>
    <x v="3"/>
    <n v="1"/>
  </r>
  <r>
    <n v="1155"/>
    <s v="Alex Nicholson"/>
    <s v="Critical"/>
    <n v="0.09"/>
    <n v="9.11"/>
    <n v="2.15"/>
    <x v="0"/>
    <x v="3"/>
    <x v="0"/>
    <x v="7"/>
    <s v="Wrap Bag"/>
    <s v="Black Print Carbonless Snap-Off® Rapid Letter, 8 1/2&quot; x 7&quot;"/>
    <n v="0.4"/>
    <s v="United States"/>
    <x v="0"/>
    <x v="1"/>
    <s v="Montebello"/>
    <n v="90640"/>
    <x v="22"/>
    <n v="1"/>
    <n v="0"/>
    <s v="January"/>
    <d v="2015-01-04T00:00:00"/>
    <n v="2"/>
    <n v="20.299600000000002"/>
    <n v="4"/>
    <n v="34.409999999999997"/>
    <n v="90853"/>
    <n v="2.94"/>
    <x v="2"/>
    <n v="2"/>
  </r>
  <r>
    <n v="1155"/>
    <s v="Alex Nicholson"/>
    <s v="Critical"/>
    <n v="0.08"/>
    <n v="15.04"/>
    <n v="1.97"/>
    <x v="2"/>
    <x v="3"/>
    <x v="0"/>
    <x v="7"/>
    <s v="Wrap Bag"/>
    <s v="White GlueTop Scratch Pads"/>
    <n v="0.39"/>
    <s v="United States"/>
    <x v="0"/>
    <x v="1"/>
    <s v="Montebello"/>
    <n v="90640"/>
    <x v="22"/>
    <n v="0"/>
    <s v="no repeat"/>
    <s v="January"/>
    <d v="2015-01-02T00:00:00"/>
    <n v="0"/>
    <n v="108.5163"/>
    <n v="11"/>
    <n v="157.27000000000001"/>
    <n v="90853"/>
    <n v="115.94"/>
    <x v="2"/>
    <n v="2"/>
  </r>
  <r>
    <n v="1156"/>
    <s v="Edith Forbes"/>
    <s v="High"/>
    <n v="0.06"/>
    <n v="175.99"/>
    <n v="8.99"/>
    <x v="2"/>
    <x v="3"/>
    <x v="2"/>
    <x v="5"/>
    <s v="Small Box"/>
    <s v="2180"/>
    <n v="0.56999999999999995"/>
    <s v="United States"/>
    <x v="1"/>
    <x v="15"/>
    <s v="Tewksbury"/>
    <n v="1876"/>
    <x v="79"/>
    <n v="0"/>
    <s v="no repeat"/>
    <s v="February"/>
    <d v="2015-02-15T00:00:00"/>
    <n v="1"/>
    <n v="48.47148"/>
    <n v="7"/>
    <n v="1013.84"/>
    <n v="90855"/>
    <n v="170.97"/>
    <x v="2"/>
    <n v="1"/>
  </r>
  <r>
    <n v="1159"/>
    <s v="Arlene Weeks"/>
    <s v="High"/>
    <n v="0.04"/>
    <n v="100.98"/>
    <n v="35.840000000000003"/>
    <x v="1"/>
    <x v="3"/>
    <x v="1"/>
    <x v="14"/>
    <s v="Jumbo Box"/>
    <s v="Bush Westfield Collection Bookcases, Fully Assembled"/>
    <n v="0.62"/>
    <s v="United States"/>
    <x v="1"/>
    <x v="2"/>
    <s v="Union City"/>
    <n v="7086"/>
    <x v="133"/>
    <n v="0"/>
    <s v="no repeat"/>
    <s v="May"/>
    <d v="2015-05-21T00:00:00"/>
    <n v="1"/>
    <n v="-152.76"/>
    <n v="1"/>
    <n v="110.75"/>
    <n v="90854"/>
    <n v="4.2"/>
    <x v="1"/>
    <n v="1"/>
  </r>
  <r>
    <n v="1170"/>
    <s v="Jessie Houston"/>
    <s v="Not Specified"/>
    <n v="0.09"/>
    <n v="9.7799999999999994"/>
    <n v="1.39"/>
    <x v="2"/>
    <x v="3"/>
    <x v="0"/>
    <x v="4"/>
    <s v="Small Box"/>
    <s v="Staples #10 Laser &amp; Inkjet Envelopes, 4 1/8&quot; x 9 1/2&quot;, 100/Box"/>
    <n v="0.39"/>
    <s v="United States"/>
    <x v="1"/>
    <x v="42"/>
    <s v="Newark"/>
    <n v="19711"/>
    <x v="42"/>
    <n v="1"/>
    <n v="0"/>
    <s v="June"/>
    <d v="2015-06-03T00:00:00"/>
    <n v="1"/>
    <n v="125.20740000000001"/>
    <n v="19"/>
    <n v="181.46"/>
    <n v="87520"/>
    <n v="4.51"/>
    <x v="1"/>
    <n v="2"/>
  </r>
  <r>
    <n v="1170"/>
    <s v="Jessie Houston"/>
    <s v="Not Specified"/>
    <n v="0"/>
    <n v="200.99"/>
    <n v="8.08"/>
    <x v="2"/>
    <x v="3"/>
    <x v="2"/>
    <x v="5"/>
    <s v="Small Box"/>
    <s v="5125"/>
    <n v="0.59"/>
    <s v="United States"/>
    <x v="1"/>
    <x v="42"/>
    <s v="Newark"/>
    <n v="19711"/>
    <x v="42"/>
    <n v="0"/>
    <s v="no repeat"/>
    <s v="June"/>
    <d v="2015-06-04T00:00:00"/>
    <n v="2"/>
    <n v="281.53440000000001"/>
    <n v="6"/>
    <n v="1076.3"/>
    <n v="87520"/>
    <n v="7.63"/>
    <x v="2"/>
    <n v="2"/>
  </r>
  <r>
    <n v="1178"/>
    <s v="Sandy Hunt"/>
    <s v="High"/>
    <n v="0.03"/>
    <n v="4.4800000000000004"/>
    <n v="49"/>
    <x v="2"/>
    <x v="3"/>
    <x v="0"/>
    <x v="15"/>
    <s v="Large Box"/>
    <s v="Hoover Portapower™ Portable Vacuum"/>
    <n v="0.6"/>
    <s v="United States"/>
    <x v="3"/>
    <x v="26"/>
    <s v="Altamonte Springs"/>
    <n v="32701"/>
    <x v="37"/>
    <n v="1"/>
    <n v="0"/>
    <s v="April"/>
    <d v="2015-04-11T00:00:00"/>
    <n v="2"/>
    <n v="64.266000000000005"/>
    <n v="2"/>
    <n v="21.46"/>
    <n v="89787"/>
    <n v="39.409999999999997"/>
    <x v="1"/>
    <n v="3"/>
  </r>
  <r>
    <n v="1178"/>
    <s v="Sandy Hunt"/>
    <s v="High"/>
    <n v="0.06"/>
    <n v="350.99"/>
    <n v="39"/>
    <x v="1"/>
    <x v="3"/>
    <x v="1"/>
    <x v="1"/>
    <s v="Jumbo Drum"/>
    <s v="Global Leather Executive Chair"/>
    <n v="0.55000000000000004"/>
    <s v="United States"/>
    <x v="3"/>
    <x v="26"/>
    <s v="Altamonte Springs"/>
    <n v="32701"/>
    <x v="37"/>
    <n v="1"/>
    <n v="0"/>
    <s v="April"/>
    <d v="2015-04-11T00:00:00"/>
    <n v="2"/>
    <n v="-302.61559999999997"/>
    <n v="10"/>
    <n v="3506.78"/>
    <n v="89787"/>
    <n v="4.91"/>
    <x v="1"/>
    <n v="3"/>
  </r>
  <r>
    <n v="1178"/>
    <s v="Sandy Hunt"/>
    <s v="High"/>
    <n v="0.09"/>
    <n v="40.98"/>
    <n v="6.5"/>
    <x v="0"/>
    <x v="3"/>
    <x v="2"/>
    <x v="13"/>
    <s v="Small Box"/>
    <s v="Targus USB Numeric Keypad"/>
    <n v="0.74"/>
    <s v="United States"/>
    <x v="3"/>
    <x v="26"/>
    <s v="Altamonte Springs"/>
    <n v="32701"/>
    <x v="37"/>
    <n v="0"/>
    <s v="no repeat"/>
    <s v="April"/>
    <d v="2015-04-11T00:00:00"/>
    <n v="2"/>
    <n v="5.6916000000000002"/>
    <n v="7"/>
    <n v="267.69"/>
    <n v="89787"/>
    <n v="6.4200000000000008"/>
    <x v="1"/>
    <n v="3"/>
  </r>
  <r>
    <n v="1182"/>
    <s v="Jesse Williamson"/>
    <s v="High"/>
    <n v="7.0000000000000007E-2"/>
    <n v="2.61"/>
    <n v="0.5"/>
    <x v="2"/>
    <x v="1"/>
    <x v="0"/>
    <x v="9"/>
    <s v="Small Box"/>
    <s v="Avery 494"/>
    <n v="0.39"/>
    <s v="United States"/>
    <x v="0"/>
    <x v="17"/>
    <s v="Spanish Fork"/>
    <n v="84660"/>
    <x v="94"/>
    <n v="0"/>
    <s v="no repeat"/>
    <s v="May"/>
    <d v="2015-05-23T00:00:00"/>
    <n v="0"/>
    <n v="27.013500000000001"/>
    <n v="15"/>
    <n v="39.15"/>
    <n v="86913"/>
    <n v="574.66999999999996"/>
    <x v="1"/>
    <n v="1"/>
  </r>
  <r>
    <n v="1183"/>
    <s v="Becky O'Brien"/>
    <s v="Not Specified"/>
    <n v="0.04"/>
    <n v="35.99"/>
    <n v="3.3"/>
    <x v="2"/>
    <x v="1"/>
    <x v="2"/>
    <x v="5"/>
    <s v="Small Pack"/>
    <s v="Accessory9"/>
    <n v="0.39"/>
    <s v="United States"/>
    <x v="0"/>
    <x v="17"/>
    <s v="Springville"/>
    <n v="84663"/>
    <x v="159"/>
    <n v="0"/>
    <s v="no repeat"/>
    <s v="June"/>
    <d v="2015-06-29T00:00:00"/>
    <n v="0"/>
    <n v="184.19550000000001"/>
    <n v="9"/>
    <n v="266.95"/>
    <n v="86914"/>
    <n v="315.95000000000005"/>
    <x v="0"/>
    <n v="1"/>
  </r>
  <r>
    <n v="1185"/>
    <s v="Lee Xu"/>
    <s v="Medium"/>
    <n v="0"/>
    <n v="6783.02"/>
    <n v="24.49"/>
    <x v="2"/>
    <x v="3"/>
    <x v="2"/>
    <x v="6"/>
    <s v="Large Box"/>
    <s v="Polycom ViewStation™ ISDN Videoconferencing Unit"/>
    <n v="0.39"/>
    <s v="United States"/>
    <x v="3"/>
    <x v="43"/>
    <s v="Madison"/>
    <n v="35756"/>
    <x v="68"/>
    <n v="1"/>
    <n v="20"/>
    <s v="March"/>
    <d v="2015-03-22T00:00:00"/>
    <n v="1"/>
    <n v="4.1100000000000003"/>
    <n v="3"/>
    <n v="20552.55"/>
    <n v="85938"/>
    <n v="2.1300000000000003"/>
    <x v="3"/>
    <n v="2"/>
  </r>
  <r>
    <n v="1185"/>
    <s v="Lee Xu"/>
    <s v="Not Specified"/>
    <n v="0.08"/>
    <n v="11.7"/>
    <n v="6.96"/>
    <x v="2"/>
    <x v="3"/>
    <x v="0"/>
    <x v="15"/>
    <s v="Medium Box"/>
    <s v="Harmony HEPA Quiet Air Purifiers"/>
    <n v="0.5"/>
    <s v="United States"/>
    <x v="3"/>
    <x v="43"/>
    <s v="Madison"/>
    <n v="35756"/>
    <x v="99"/>
    <n v="0"/>
    <s v="no repeat"/>
    <s v="April"/>
    <d v="2015-04-13T00:00:00"/>
    <n v="3"/>
    <n v="28.565999999999999"/>
    <n v="8"/>
    <n v="87.8"/>
    <n v="85940"/>
    <n v="4.1400000000000006"/>
    <x v="0"/>
    <n v="2"/>
  </r>
  <r>
    <n v="1186"/>
    <s v="Glenda Herbert"/>
    <s v="Critical"/>
    <n v="7.0000000000000007E-2"/>
    <n v="400.97"/>
    <n v="48.26"/>
    <x v="1"/>
    <x v="3"/>
    <x v="2"/>
    <x v="6"/>
    <s v="Jumbo Box"/>
    <s v="Hewlett-Packard Deskjet 1220Cse Color Inkjet Printer"/>
    <n v="0.36"/>
    <s v="United States"/>
    <x v="0"/>
    <x v="1"/>
    <s v="Huntington Beach"/>
    <n v="92646"/>
    <x v="37"/>
    <n v="0"/>
    <s v="no repeat"/>
    <s v="April"/>
    <d v="2015-04-10T00:00:00"/>
    <n v="1"/>
    <n v="2581.5590999999999"/>
    <n v="10"/>
    <n v="3741.39"/>
    <n v="85939"/>
    <n v="4.1800000000000006"/>
    <x v="3"/>
    <n v="1"/>
  </r>
  <r>
    <n v="1189"/>
    <s v="Dwight Stephenson"/>
    <s v="Low"/>
    <n v="0.06"/>
    <n v="10.89"/>
    <n v="4.5"/>
    <x v="2"/>
    <x v="3"/>
    <x v="0"/>
    <x v="15"/>
    <s v="Small Box"/>
    <s v="Belkin 6 Outlet Metallic Surge Strip"/>
    <n v="0.59"/>
    <s v="United States"/>
    <x v="0"/>
    <x v="1"/>
    <s v="Huntington Beach"/>
    <n v="92646"/>
    <x v="77"/>
    <n v="1"/>
    <n v="0"/>
    <s v="June"/>
    <d v="2015-06-22T00:00:00"/>
    <n v="5"/>
    <n v="-25.111999999999998"/>
    <n v="14"/>
    <n v="149.32"/>
    <n v="87584"/>
    <n v="7.1800000000000006"/>
    <x v="0"/>
    <n v="3"/>
  </r>
  <r>
    <n v="1189"/>
    <s v="Dwight Stephenson"/>
    <s v="Low"/>
    <n v="0.03"/>
    <n v="10.64"/>
    <n v="5.16"/>
    <x v="2"/>
    <x v="3"/>
    <x v="1"/>
    <x v="2"/>
    <s v="Small Box"/>
    <s v="Eldon Expressions Punched Metal &amp; Wood Desk Accessories, Pewter &amp; Cherry"/>
    <n v="0.56999999999999995"/>
    <s v="United States"/>
    <x v="0"/>
    <x v="1"/>
    <s v="Huntington Beach"/>
    <n v="92646"/>
    <x v="77"/>
    <n v="1"/>
    <n v="0"/>
    <s v="June"/>
    <d v="2015-06-22T00:00:00"/>
    <n v="5"/>
    <n v="17.376000000000001"/>
    <n v="16"/>
    <n v="177.01"/>
    <n v="87584"/>
    <n v="10.91"/>
    <x v="0"/>
    <n v="3"/>
  </r>
  <r>
    <n v="1189"/>
    <s v="Dwight Stephenson"/>
    <s v="Low"/>
    <n v="0.03"/>
    <n v="7.96"/>
    <n v="4.95"/>
    <x v="2"/>
    <x v="3"/>
    <x v="1"/>
    <x v="2"/>
    <s v="Small Box"/>
    <s v="Staples Plastic Wall Frames"/>
    <n v="0.41"/>
    <s v="United States"/>
    <x v="0"/>
    <x v="1"/>
    <s v="Huntington Beach"/>
    <n v="92646"/>
    <x v="77"/>
    <n v="0"/>
    <s v="no repeat"/>
    <s v="June"/>
    <d v="2015-06-19T00:00:00"/>
    <n v="2"/>
    <n v="24.260400000000001"/>
    <n v="4"/>
    <n v="35.159999999999997"/>
    <n v="87584"/>
    <n v="58.12"/>
    <x v="0"/>
    <n v="3"/>
  </r>
  <r>
    <n v="1191"/>
    <s v="John Morse"/>
    <s v="Low"/>
    <n v="0.03"/>
    <n v="28.53"/>
    <n v="1.49"/>
    <x v="2"/>
    <x v="2"/>
    <x v="0"/>
    <x v="8"/>
    <s v="Small Box"/>
    <s v="Lock-Up Easel 'Spel-Binder'"/>
    <n v="0.38"/>
    <s v="United States"/>
    <x v="1"/>
    <x v="18"/>
    <s v="New Britain"/>
    <n v="6050"/>
    <x v="162"/>
    <n v="0"/>
    <s v="no repeat"/>
    <s v="June"/>
    <d v="2015-07-01T00:00:00"/>
    <n v="3"/>
    <n v="59.4405"/>
    <n v="3"/>
    <n v="88.84"/>
    <n v="87587"/>
    <n v="12.58"/>
    <x v="1"/>
    <n v="1"/>
  </r>
  <r>
    <n v="1193"/>
    <s v="Louis Parrish"/>
    <s v="High"/>
    <n v="0.05"/>
    <n v="52.4"/>
    <n v="16.11"/>
    <x v="2"/>
    <x v="3"/>
    <x v="0"/>
    <x v="8"/>
    <s v="Small Box"/>
    <s v="Ibico Laser Imprintable Binding System Covers"/>
    <n v="0.39"/>
    <s v="United States"/>
    <x v="1"/>
    <x v="41"/>
    <s v="Washington"/>
    <n v="20016"/>
    <x v="147"/>
    <n v="1"/>
    <n v="0"/>
    <s v="February"/>
    <d v="2015-02-27T00:00:00"/>
    <n v="2"/>
    <n v="592.52650000000006"/>
    <n v="85"/>
    <n v="4556.63"/>
    <n v="29350"/>
    <n v="160.88999999999999"/>
    <x v="2"/>
    <n v="7"/>
  </r>
  <r>
    <n v="1193"/>
    <s v="Louis Parrish"/>
    <s v="High"/>
    <n v="0.05"/>
    <n v="36.549999999999997"/>
    <n v="13.89"/>
    <x v="0"/>
    <x v="3"/>
    <x v="0"/>
    <x v="0"/>
    <s v="Wrap Bag"/>
    <s v="Dixon Ticonderoga Core-Lock Colored Pencils, 48-Color Set"/>
    <n v="0.41"/>
    <s v="United States"/>
    <x v="1"/>
    <x v="41"/>
    <s v="Washington"/>
    <n v="20016"/>
    <x v="147"/>
    <n v="1"/>
    <n v="65"/>
    <s v="February"/>
    <d v="2015-02-26T00:00:00"/>
    <n v="1"/>
    <n v="232.8"/>
    <n v="83"/>
    <n v="2948.61"/>
    <n v="29350"/>
    <n v="4.04"/>
    <x v="1"/>
    <n v="7"/>
  </r>
  <r>
    <n v="1193"/>
    <s v="Louis Parrish"/>
    <s v="Not Specified"/>
    <n v="0.03"/>
    <n v="5.98"/>
    <n v="1.49"/>
    <x v="2"/>
    <x v="2"/>
    <x v="0"/>
    <x v="8"/>
    <s v="Small Box"/>
    <s v="Avery Hanging File Binders"/>
    <n v="0.39"/>
    <s v="United States"/>
    <x v="1"/>
    <x v="41"/>
    <s v="Washington"/>
    <n v="20016"/>
    <x v="90"/>
    <n v="1"/>
    <n v="47"/>
    <s v="May"/>
    <d v="2015-05-03T00:00:00"/>
    <n v="2"/>
    <n v="38.08"/>
    <n v="85"/>
    <n v="517.85"/>
    <n v="38852"/>
    <n v="599.89"/>
    <x v="0"/>
    <n v="7"/>
  </r>
  <r>
    <n v="1193"/>
    <s v="Louis Parrish"/>
    <s v="Low"/>
    <n v="0.03"/>
    <n v="10.64"/>
    <n v="5.16"/>
    <x v="2"/>
    <x v="3"/>
    <x v="1"/>
    <x v="2"/>
    <s v="Small Box"/>
    <s v="Eldon Expressions Punched Metal &amp; Wood Desk Accessories, Pewter &amp; Cherry"/>
    <n v="0.56999999999999995"/>
    <s v="United States"/>
    <x v="1"/>
    <x v="41"/>
    <s v="Washington"/>
    <n v="20016"/>
    <x v="77"/>
    <n v="1"/>
    <n v="0"/>
    <s v="June"/>
    <d v="2015-06-22T00:00:00"/>
    <n v="5"/>
    <n v="14.48"/>
    <n v="63"/>
    <n v="696.96"/>
    <n v="5984"/>
    <n v="15.540000000000001"/>
    <x v="0"/>
    <n v="7"/>
  </r>
  <r>
    <n v="1193"/>
    <s v="Louis Parrish"/>
    <s v="Low"/>
    <n v="0.03"/>
    <n v="7.96"/>
    <n v="4.95"/>
    <x v="2"/>
    <x v="3"/>
    <x v="1"/>
    <x v="2"/>
    <s v="Small Box"/>
    <s v="Staples Plastic Wall Frames"/>
    <n v="0.41"/>
    <s v="United States"/>
    <x v="1"/>
    <x v="41"/>
    <s v="Washington"/>
    <n v="20016"/>
    <x v="77"/>
    <n v="1"/>
    <n v="11"/>
    <s v="June"/>
    <d v="2015-06-19T00:00:00"/>
    <n v="2"/>
    <n v="22.25"/>
    <n v="17"/>
    <n v="149.41"/>
    <n v="5984"/>
    <n v="62.08"/>
    <x v="0"/>
    <n v="7"/>
  </r>
  <r>
    <n v="1193"/>
    <s v="Louis Parrish"/>
    <s v="Low"/>
    <n v="0.09"/>
    <n v="49.99"/>
    <n v="19.989999999999998"/>
    <x v="2"/>
    <x v="2"/>
    <x v="2"/>
    <x v="13"/>
    <s v="Small Box"/>
    <s v="Zoom V.92 USB External Faxmodem"/>
    <n v="0.41"/>
    <s v="United States"/>
    <x v="1"/>
    <x v="41"/>
    <s v="Washington"/>
    <n v="20016"/>
    <x v="162"/>
    <n v="1"/>
    <n v="0"/>
    <s v="June"/>
    <d v="2015-06-30T00:00:00"/>
    <n v="2"/>
    <n v="-17.03"/>
    <n v="48"/>
    <n v="2373.3200000000002"/>
    <n v="11206"/>
    <n v="4.95"/>
    <x v="1"/>
    <n v="7"/>
  </r>
  <r>
    <n v="1193"/>
    <s v="Louis Parrish"/>
    <s v="Low"/>
    <n v="0.03"/>
    <n v="28.53"/>
    <n v="1.49"/>
    <x v="2"/>
    <x v="2"/>
    <x v="0"/>
    <x v="8"/>
    <s v="Small Box"/>
    <s v="Lock-Up Easel 'Spel-Binder'"/>
    <n v="0.38"/>
    <s v="United States"/>
    <x v="1"/>
    <x v="41"/>
    <s v="Washington"/>
    <n v="20016"/>
    <x v="162"/>
    <n v="0"/>
    <s v="no repeat"/>
    <s v="June"/>
    <d v="2015-07-01T00:00:00"/>
    <n v="3"/>
    <n v="39.627000000000002"/>
    <n v="11"/>
    <n v="325.73"/>
    <n v="11206"/>
    <n v="80.87"/>
    <x v="2"/>
    <n v="7"/>
  </r>
  <r>
    <n v="1194"/>
    <s v="Sidney Brewer"/>
    <s v="Not Specified"/>
    <n v="0.03"/>
    <n v="5.98"/>
    <n v="1.49"/>
    <x v="2"/>
    <x v="2"/>
    <x v="0"/>
    <x v="8"/>
    <s v="Small Box"/>
    <s v="Avery Hanging File Binders"/>
    <n v="0.39"/>
    <s v="United States"/>
    <x v="3"/>
    <x v="26"/>
    <s v="Immokalee"/>
    <n v="34142"/>
    <x v="90"/>
    <n v="0"/>
    <s v="no repeat"/>
    <s v="May"/>
    <d v="2015-05-03T00:00:00"/>
    <n v="2"/>
    <n v="20.495999999999999"/>
    <n v="21"/>
    <n v="127.94"/>
    <n v="87586"/>
    <n v="2.7199999999999998"/>
    <x v="0"/>
    <n v="1"/>
  </r>
  <r>
    <n v="1197"/>
    <s v="Grace McNeill Hunt"/>
    <s v="High"/>
    <n v="0.08"/>
    <n v="355.98"/>
    <n v="58.92"/>
    <x v="1"/>
    <x v="2"/>
    <x v="1"/>
    <x v="1"/>
    <s v="Jumbo Drum"/>
    <s v="Hon 4700 Series Mobuis™ Mid-Back Task Chairs with Adjustable Arms"/>
    <n v="0.64"/>
    <s v="United States"/>
    <x v="1"/>
    <x v="15"/>
    <s v="Sudbury"/>
    <n v="1776"/>
    <x v="103"/>
    <n v="0"/>
    <s v="no repeat"/>
    <s v="March"/>
    <d v="2015-03-20T00:00:00"/>
    <n v="2"/>
    <n v="103.83"/>
    <n v="4"/>
    <n v="1350.94"/>
    <n v="87583"/>
    <n v="6.45"/>
    <x v="0"/>
    <n v="1"/>
  </r>
  <r>
    <n v="1199"/>
    <s v="Edward Lamm"/>
    <s v="High"/>
    <n v="0.1"/>
    <n v="15.14"/>
    <n v="4.53"/>
    <x v="2"/>
    <x v="3"/>
    <x v="0"/>
    <x v="10"/>
    <s v="Small Box"/>
    <s v="Eldon® Gobal File Keepers"/>
    <n v="0.81"/>
    <s v="United States"/>
    <x v="1"/>
    <x v="16"/>
    <s v="Nashua"/>
    <n v="3060"/>
    <x v="147"/>
    <n v="0"/>
    <s v="no repeat"/>
    <s v="February"/>
    <d v="2015-02-28T00:00:00"/>
    <n v="3"/>
    <n v="-24.897600000000001"/>
    <n v="5"/>
    <n v="75.17"/>
    <n v="87585"/>
    <n v="4.67"/>
    <x v="1"/>
    <n v="1"/>
  </r>
  <r>
    <n v="1200"/>
    <s v="Beth English"/>
    <s v="High"/>
    <n v="0.05"/>
    <n v="52.4"/>
    <n v="16.11"/>
    <x v="2"/>
    <x v="3"/>
    <x v="0"/>
    <x v="8"/>
    <s v="Small Box"/>
    <s v="Ibico Laser Imprintable Binding System Covers"/>
    <n v="0.39"/>
    <s v="United States"/>
    <x v="1"/>
    <x v="2"/>
    <s v="Elmwood Park"/>
    <n v="7407"/>
    <x v="147"/>
    <n v="0"/>
    <s v="no repeat"/>
    <s v="February"/>
    <d v="2015-02-27T00:00:00"/>
    <n v="2"/>
    <n v="776.77440000000001"/>
    <n v="21"/>
    <n v="1125.76"/>
    <n v="87585"/>
    <n v="4.1400000000000006"/>
    <x v="1"/>
    <n v="1"/>
  </r>
  <r>
    <n v="1202"/>
    <s v="Faye Wolf"/>
    <s v="High"/>
    <n v="0.05"/>
    <n v="36.549999999999997"/>
    <n v="13.89"/>
    <x v="0"/>
    <x v="3"/>
    <x v="0"/>
    <x v="0"/>
    <s v="Wrap Bag"/>
    <s v="Dixon Ticonderoga Core-Lock Colored Pencils, 48-Color Set"/>
    <n v="0.41"/>
    <s v="United States"/>
    <x v="1"/>
    <x v="2"/>
    <s v="South Orange"/>
    <n v="7079"/>
    <x v="147"/>
    <n v="0"/>
    <s v="no repeat"/>
    <s v="February"/>
    <d v="2015-02-26T00:00:00"/>
    <n v="1"/>
    <n v="344.54399999999998"/>
    <n v="21"/>
    <n v="746.03"/>
    <n v="87585"/>
    <n v="4.9600000000000009"/>
    <x v="2"/>
    <n v="1"/>
  </r>
  <r>
    <n v="1203"/>
    <s v="Judy Merritt"/>
    <s v="Low"/>
    <n v="0.09"/>
    <n v="49.99"/>
    <n v="19.989999999999998"/>
    <x v="2"/>
    <x v="2"/>
    <x v="2"/>
    <x v="13"/>
    <s v="Small Box"/>
    <s v="Zoom V.92 USB External Faxmodem"/>
    <n v="0.41"/>
    <s v="United States"/>
    <x v="1"/>
    <x v="31"/>
    <s v="Cranston"/>
    <n v="2920"/>
    <x v="162"/>
    <n v="0"/>
    <s v="no repeat"/>
    <s v="June"/>
    <d v="2015-06-30T00:00:00"/>
    <n v="2"/>
    <n v="-8.5150000000000006"/>
    <n v="12"/>
    <n v="593.33000000000004"/>
    <n v="87587"/>
    <n v="6.4600000000000009"/>
    <x v="2"/>
    <n v="1"/>
  </r>
  <r>
    <n v="1211"/>
    <s v="Debra Proctor"/>
    <s v="Low"/>
    <n v="0.01"/>
    <n v="3.08"/>
    <n v="0.5"/>
    <x v="2"/>
    <x v="0"/>
    <x v="0"/>
    <x v="9"/>
    <s v="Small Box"/>
    <s v="Avery 497"/>
    <n v="0.37"/>
    <s v="United States"/>
    <x v="2"/>
    <x v="38"/>
    <s v="Fort Wayne"/>
    <n v="46806"/>
    <x v="108"/>
    <n v="0"/>
    <s v="no repeat"/>
    <s v="February"/>
    <d v="2015-02-06T00:00:00"/>
    <n v="5"/>
    <n v="9.0045000000000002"/>
    <n v="4"/>
    <n v="13.05"/>
    <n v="88598"/>
    <n v="195.89000000000001"/>
    <x v="1"/>
    <n v="1"/>
  </r>
  <r>
    <n v="1212"/>
    <s v="Eileen Fletcher"/>
    <s v="High"/>
    <n v="0.08"/>
    <n v="4.91"/>
    <n v="4.97"/>
    <x v="2"/>
    <x v="0"/>
    <x v="0"/>
    <x v="8"/>
    <s v="Small Box"/>
    <s v="Pressboard Covers with Storage Hooks, 9 1/2&quot; x 11&quot;, Light Blue"/>
    <n v="0.38"/>
    <s v="United States"/>
    <x v="2"/>
    <x v="38"/>
    <s v="Gary"/>
    <n v="46404"/>
    <x v="43"/>
    <n v="1"/>
    <n v="0"/>
    <s v="January"/>
    <d v="2015-01-16T00:00:00"/>
    <n v="1"/>
    <n v="-99.762500000000003"/>
    <n v="12"/>
    <n v="58.95"/>
    <n v="88600"/>
    <n v="7.52"/>
    <x v="2"/>
    <n v="2"/>
  </r>
  <r>
    <n v="1212"/>
    <s v="Eileen Fletcher"/>
    <s v="High"/>
    <n v="0.01"/>
    <n v="3499.99"/>
    <n v="24.49"/>
    <x v="2"/>
    <x v="0"/>
    <x v="2"/>
    <x v="16"/>
    <s v="Large Box"/>
    <s v="Canon imageCLASS 2200 Advanced Copier"/>
    <n v="0.37"/>
    <s v="United States"/>
    <x v="2"/>
    <x v="38"/>
    <s v="Gary"/>
    <n v="46404"/>
    <x v="43"/>
    <n v="0"/>
    <s v="no repeat"/>
    <s v="January"/>
    <d v="2015-01-16T00:00:00"/>
    <n v="1"/>
    <n v="-3061.82"/>
    <n v="1"/>
    <n v="3672.89"/>
    <n v="88600"/>
    <n v="3.25"/>
    <x v="0"/>
    <n v="2"/>
  </r>
  <r>
    <n v="1213"/>
    <s v="Jeremy Pratt"/>
    <s v="High"/>
    <n v="0.03"/>
    <n v="5.84"/>
    <n v="1.2"/>
    <x v="2"/>
    <x v="0"/>
    <x v="0"/>
    <x v="0"/>
    <s v="Wrap Bag"/>
    <s v="Newell 312"/>
    <n v="0.55000000000000004"/>
    <s v="United States"/>
    <x v="2"/>
    <x v="38"/>
    <s v="Granger"/>
    <n v="46530"/>
    <x v="43"/>
    <n v="1"/>
    <n v="20"/>
    <s v="January"/>
    <d v="2015-01-17T00:00:00"/>
    <n v="2"/>
    <n v="-0.01"/>
    <n v="2"/>
    <n v="11.74"/>
    <n v="88600"/>
    <n v="15.200000000000001"/>
    <x v="2"/>
    <n v="3"/>
  </r>
  <r>
    <n v="1213"/>
    <s v="Jeremy Pratt"/>
    <s v="Low"/>
    <n v="7.0000000000000007E-2"/>
    <n v="29.89"/>
    <n v="1.99"/>
    <x v="0"/>
    <x v="0"/>
    <x v="2"/>
    <x v="13"/>
    <s v="Small Pack"/>
    <s v="Verbatim DVD-RAM, 5.2GB, Rewritable, Type 1, DS"/>
    <n v="0.5"/>
    <s v="United States"/>
    <x v="2"/>
    <x v="38"/>
    <s v="Granger"/>
    <n v="46530"/>
    <x v="128"/>
    <n v="1"/>
    <n v="0"/>
    <s v="February"/>
    <d v="2015-02-09T00:00:00"/>
    <n v="5"/>
    <n v="258.6189"/>
    <n v="13"/>
    <n v="374.81"/>
    <n v="88599"/>
    <n v="4.9499999999999993"/>
    <x v="3"/>
    <n v="3"/>
  </r>
  <r>
    <n v="1213"/>
    <s v="Jeremy Pratt"/>
    <s v="Low"/>
    <n v="0.03"/>
    <n v="8.34"/>
    <n v="4.82"/>
    <x v="2"/>
    <x v="0"/>
    <x v="0"/>
    <x v="7"/>
    <s v="Small Box"/>
    <s v="Southworth 25% Cotton Antique Laid Paper &amp; Envelopes"/>
    <n v="0.4"/>
    <s v="United States"/>
    <x v="2"/>
    <x v="38"/>
    <s v="Granger"/>
    <n v="46530"/>
    <x v="128"/>
    <n v="0"/>
    <s v="no repeat"/>
    <s v="February"/>
    <d v="2015-02-08T00:00:00"/>
    <n v="4"/>
    <n v="-6.71"/>
    <n v="5"/>
    <n v="43.27"/>
    <n v="88599"/>
    <n v="280.91000000000003"/>
    <x v="3"/>
    <n v="3"/>
  </r>
  <r>
    <n v="1217"/>
    <s v="Billy Perry Browning"/>
    <s v="Medium"/>
    <n v="0.09"/>
    <n v="130.97999999999999"/>
    <n v="30"/>
    <x v="1"/>
    <x v="2"/>
    <x v="1"/>
    <x v="1"/>
    <s v="Jumbo Drum"/>
    <s v="Office Star - Contemporary Task Swivel chair with 2-way adjustable arms, Plum"/>
    <n v="0.78"/>
    <s v="United States"/>
    <x v="1"/>
    <x v="15"/>
    <s v="Boston"/>
    <n v="2112"/>
    <x v="65"/>
    <n v="0"/>
    <s v="no repeat"/>
    <s v="April"/>
    <d v="2015-05-01T00:00:00"/>
    <n v="3"/>
    <n v="-421.76"/>
    <n v="41"/>
    <n v="5258.94"/>
    <n v="54595"/>
    <n v="195.92000000000002"/>
    <x v="2"/>
    <n v="1"/>
  </r>
  <r>
    <n v="1226"/>
    <s v="Ken Cash"/>
    <s v="Medium"/>
    <n v="0.02"/>
    <n v="8.34"/>
    <n v="2.64"/>
    <x v="2"/>
    <x v="2"/>
    <x v="0"/>
    <x v="12"/>
    <s v="Small Pack"/>
    <s v="Acme® Elite Stainless Steel Scissors"/>
    <n v="0.59"/>
    <s v="United States"/>
    <x v="1"/>
    <x v="31"/>
    <s v="Pawtucket"/>
    <n v="2861"/>
    <x v="65"/>
    <n v="0"/>
    <s v="no repeat"/>
    <s v="April"/>
    <d v="2015-04-30T00:00:00"/>
    <n v="2"/>
    <n v="6.79"/>
    <n v="8"/>
    <n v="66.739999999999995"/>
    <n v="90800"/>
    <n v="71.28"/>
    <x v="2"/>
    <n v="1"/>
  </r>
  <r>
    <n v="1227"/>
    <s v="Elsie Hwang"/>
    <s v="Medium"/>
    <n v="0.09"/>
    <n v="130.97999999999999"/>
    <n v="30"/>
    <x v="1"/>
    <x v="2"/>
    <x v="1"/>
    <x v="1"/>
    <s v="Jumbo Drum"/>
    <s v="Office Star - Contemporary Task Swivel chair with 2-way adjustable arms, Plum"/>
    <n v="0.78"/>
    <s v="United States"/>
    <x v="1"/>
    <x v="9"/>
    <s v="South Burlington"/>
    <n v="5403"/>
    <x v="65"/>
    <n v="0"/>
    <s v="no repeat"/>
    <s v="April"/>
    <d v="2015-05-01T00:00:00"/>
    <n v="3"/>
    <n v="-421.76"/>
    <n v="10"/>
    <n v="1282.67"/>
    <n v="90800"/>
    <n v="5.94"/>
    <x v="2"/>
    <n v="1"/>
  </r>
  <r>
    <n v="1228"/>
    <s v="Hazel Jennings"/>
    <s v="Medium"/>
    <n v="0"/>
    <n v="7.1"/>
    <n v="6.05"/>
    <x v="2"/>
    <x v="2"/>
    <x v="0"/>
    <x v="8"/>
    <s v="Small Box"/>
    <s v="Wilson Jones Hanging View Binder, White, 1&quot;"/>
    <n v="0.39"/>
    <s v="United States"/>
    <x v="1"/>
    <x v="19"/>
    <s v="Philadelphia"/>
    <n v="19140"/>
    <x v="161"/>
    <n v="1"/>
    <n v="0"/>
    <s v="February"/>
    <d v="2015-02-17T00:00:00"/>
    <n v="1"/>
    <n v="-60.145000000000003"/>
    <n v="28"/>
    <n v="208.83"/>
    <n v="55874"/>
    <n v="45.11"/>
    <x v="2"/>
    <n v="3"/>
  </r>
  <r>
    <n v="1228"/>
    <s v="Hazel Jennings"/>
    <s v="Medium"/>
    <n v="0.01"/>
    <n v="4.9800000000000004"/>
    <n v="4.62"/>
    <x v="0"/>
    <x v="2"/>
    <x v="2"/>
    <x v="13"/>
    <s v="Small Pack"/>
    <s v="Imation 3.5&quot;, DISKETTE 44766 HGHLD3.52HD/FM, 10/Pack"/>
    <n v="0.64"/>
    <s v="United States"/>
    <x v="1"/>
    <x v="19"/>
    <s v="Philadelphia"/>
    <n v="19140"/>
    <x v="161"/>
    <n v="1"/>
    <n v="0"/>
    <s v="February"/>
    <d v="2015-02-18T00:00:00"/>
    <n v="2"/>
    <n v="-111.72"/>
    <n v="41"/>
    <n v="228.3"/>
    <n v="55874"/>
    <n v="33.949999999999996"/>
    <x v="2"/>
    <n v="3"/>
  </r>
  <r>
    <n v="1228"/>
    <s v="Hazel Jennings"/>
    <s v="Medium"/>
    <n v="0.06"/>
    <n v="5.68"/>
    <n v="1.39"/>
    <x v="2"/>
    <x v="2"/>
    <x v="0"/>
    <x v="4"/>
    <s v="Small Box"/>
    <s v="Staples Standard Envelopes"/>
    <n v="0.38"/>
    <s v="United States"/>
    <x v="1"/>
    <x v="19"/>
    <s v="Philadelphia"/>
    <n v="19140"/>
    <x v="161"/>
    <n v="0"/>
    <s v="no repeat"/>
    <s v="February"/>
    <d v="2015-02-16T00:00:00"/>
    <n v="0"/>
    <n v="33.01"/>
    <n v="24"/>
    <n v="129.53"/>
    <n v="55874"/>
    <n v="40.97"/>
    <x v="1"/>
    <n v="3"/>
  </r>
  <r>
    <n v="1229"/>
    <s v="Patrick Byrne"/>
    <s v="Medium"/>
    <n v="0.01"/>
    <n v="4.9800000000000004"/>
    <n v="4.62"/>
    <x v="0"/>
    <x v="2"/>
    <x v="2"/>
    <x v="13"/>
    <s v="Small Pack"/>
    <s v="Imation 3.5&quot;, DISKETTE 44766 HGHLD3.52HD/FM, 10/Pack"/>
    <n v="0.64"/>
    <s v="United States"/>
    <x v="2"/>
    <x v="7"/>
    <s v="Sulphur Springs"/>
    <n v="75482"/>
    <x v="161"/>
    <n v="0"/>
    <s v="no repeat"/>
    <s v="February"/>
    <d v="2015-02-18T00:00:00"/>
    <n v="2"/>
    <n v="-111.72"/>
    <n v="10"/>
    <n v="55.68"/>
    <n v="90378"/>
    <n v="10.08"/>
    <x v="1"/>
    <n v="1"/>
  </r>
  <r>
    <n v="1233"/>
    <s v="Gary Hester"/>
    <s v="Critical"/>
    <n v="0.1"/>
    <n v="120.98"/>
    <n v="9.07"/>
    <x v="0"/>
    <x v="3"/>
    <x v="0"/>
    <x v="8"/>
    <s v="Small Box"/>
    <s v="GBC VeloBinder Electric Binding Machine"/>
    <n v="0.35"/>
    <s v="United States"/>
    <x v="2"/>
    <x v="7"/>
    <s v="Flower Mound"/>
    <n v="75028"/>
    <x v="37"/>
    <n v="1"/>
    <n v="0"/>
    <s v="April"/>
    <d v="2015-04-11T00:00:00"/>
    <n v="2"/>
    <n v="297.45715999999999"/>
    <n v="5"/>
    <n v="568.24"/>
    <n v="89375"/>
    <n v="6782.9800000000005"/>
    <x v="3"/>
    <n v="4"/>
  </r>
  <r>
    <n v="1233"/>
    <s v="Gary Hester"/>
    <s v="Critical"/>
    <n v="0.02"/>
    <n v="152.47999999999999"/>
    <n v="6.5"/>
    <x v="0"/>
    <x v="3"/>
    <x v="2"/>
    <x v="13"/>
    <s v="Small Box"/>
    <s v="Adesso Programmable 142-Key Keyboard"/>
    <n v="0.74"/>
    <s v="United States"/>
    <x v="2"/>
    <x v="7"/>
    <s v="Flower Mound"/>
    <n v="75028"/>
    <x v="37"/>
    <n v="1"/>
    <n v="56"/>
    <s v="April"/>
    <d v="2015-04-11T00:00:00"/>
    <n v="2"/>
    <n v="-564.60239999999999"/>
    <n v="1"/>
    <n v="162.91"/>
    <n v="89375"/>
    <n v="5.75"/>
    <x v="3"/>
    <n v="4"/>
  </r>
  <r>
    <n v="1233"/>
    <s v="Gary Hester"/>
    <s v="High"/>
    <n v="0.09"/>
    <n v="99.99"/>
    <n v="19.989999999999998"/>
    <x v="2"/>
    <x v="3"/>
    <x v="2"/>
    <x v="13"/>
    <s v="Small Box"/>
    <s v="US Robotics 56K V.92 External Faxmodem"/>
    <n v="0.52"/>
    <s v="United States"/>
    <x v="2"/>
    <x v="7"/>
    <s v="Flower Mound"/>
    <n v="75028"/>
    <x v="142"/>
    <n v="1"/>
    <n v="0"/>
    <s v="June"/>
    <d v="2015-06-06T00:00:00"/>
    <n v="2"/>
    <n v="-161.47499999999999"/>
    <n v="1"/>
    <n v="97.65"/>
    <n v="89376"/>
    <n v="9.6"/>
    <x v="0"/>
    <n v="4"/>
  </r>
  <r>
    <n v="1233"/>
    <s v="Gary Hester"/>
    <s v="High"/>
    <n v="0.04"/>
    <n v="205.99"/>
    <n v="5.26"/>
    <x v="2"/>
    <x v="3"/>
    <x v="2"/>
    <x v="5"/>
    <s v="Small Box"/>
    <s v="i470"/>
    <n v="0.56000000000000005"/>
    <s v="United States"/>
    <x v="2"/>
    <x v="7"/>
    <s v="Flower Mound"/>
    <n v="75028"/>
    <x v="142"/>
    <n v="0"/>
    <s v="no repeat"/>
    <s v="June"/>
    <d v="2015-06-05T00:00:00"/>
    <n v="1"/>
    <n v="-0.81399999999999995"/>
    <n v="6"/>
    <n v="1018.61"/>
    <n v="89376"/>
    <n v="150.94"/>
    <x v="0"/>
    <n v="4"/>
  </r>
  <r>
    <n v="1237"/>
    <s v="Eva Simpson"/>
    <s v="Not Specified"/>
    <n v="0.02"/>
    <n v="7.38"/>
    <n v="5.21"/>
    <x v="2"/>
    <x v="0"/>
    <x v="1"/>
    <x v="2"/>
    <s v="Small Box"/>
    <s v="Eldon® Expressions™ Wood Desk Accessories, Oak"/>
    <n v="0.56000000000000005"/>
    <s v="United States"/>
    <x v="2"/>
    <x v="7"/>
    <s v="Carrollton"/>
    <n v="75007"/>
    <x v="47"/>
    <n v="1"/>
    <n v="57"/>
    <s v="March"/>
    <d v="2015-03-30T00:00:00"/>
    <n v="1"/>
    <n v="7.74"/>
    <n v="3"/>
    <n v="24.52"/>
    <n v="86076"/>
    <n v="50.97"/>
    <x v="0"/>
    <n v="3"/>
  </r>
  <r>
    <n v="1237"/>
    <s v="Eva Simpson"/>
    <s v="Medium"/>
    <n v="0.05"/>
    <n v="300.98"/>
    <n v="13.99"/>
    <x v="2"/>
    <x v="0"/>
    <x v="2"/>
    <x v="6"/>
    <s v="Medium Box"/>
    <s v="Polycom VoiceStation 100"/>
    <n v="0.39"/>
    <s v="United States"/>
    <x v="2"/>
    <x v="7"/>
    <s v="Carrollton"/>
    <n v="75007"/>
    <x v="40"/>
    <n v="1"/>
    <n v="0"/>
    <s v="May"/>
    <d v="2015-05-26T00:00:00"/>
    <n v="1"/>
    <n v="3985.3089"/>
    <n v="20"/>
    <n v="5775.81"/>
    <n v="86077"/>
    <n v="39.409999999999997"/>
    <x v="3"/>
    <n v="3"/>
  </r>
  <r>
    <n v="1237"/>
    <s v="Eva Simpson"/>
    <s v="Medium"/>
    <n v="0.04"/>
    <n v="205.99"/>
    <n v="5"/>
    <x v="0"/>
    <x v="0"/>
    <x v="2"/>
    <x v="5"/>
    <s v="Small Box"/>
    <s v="Phone 918"/>
    <n v="0.59"/>
    <s v="United States"/>
    <x v="2"/>
    <x v="7"/>
    <s v="Carrollton"/>
    <n v="75007"/>
    <x v="40"/>
    <n v="0"/>
    <s v="no repeat"/>
    <s v="May"/>
    <d v="2015-05-26T00:00:00"/>
    <n v="1"/>
    <n v="13.956799999999999"/>
    <n v="11"/>
    <n v="1878.24"/>
    <n v="86077"/>
    <n v="140.94999999999999"/>
    <x v="1"/>
    <n v="3"/>
  </r>
  <r>
    <n v="1238"/>
    <s v="April Bowers"/>
    <s v="Medium"/>
    <n v="0.01"/>
    <n v="160.97999999999999"/>
    <n v="30"/>
    <x v="1"/>
    <x v="0"/>
    <x v="1"/>
    <x v="1"/>
    <s v="Jumbo Drum"/>
    <s v="Office Star - Mid Back Dual function Ergonomic High Back Chair with 2-Way Adjustable Arms"/>
    <n v="0.62"/>
    <s v="United States"/>
    <x v="2"/>
    <x v="7"/>
    <s v="Cedar Hill"/>
    <n v="75104"/>
    <x v="70"/>
    <n v="0"/>
    <s v="no repeat"/>
    <s v="January"/>
    <d v="2015-02-02T00:00:00"/>
    <n v="2"/>
    <n v="788.79"/>
    <n v="10"/>
    <n v="1634.67"/>
    <n v="86075"/>
    <n v="22.68"/>
    <x v="1"/>
    <n v="1"/>
  </r>
  <r>
    <n v="1241"/>
    <s v="Bradley Schroeder"/>
    <s v="Not Specified"/>
    <n v="0"/>
    <n v="387.99"/>
    <n v="19.989999999999998"/>
    <x v="2"/>
    <x v="0"/>
    <x v="0"/>
    <x v="8"/>
    <s v="Small Box"/>
    <s v="Fellowes PB300 Plastic Comb Binding Machine"/>
    <n v="0.38"/>
    <s v="United States"/>
    <x v="3"/>
    <x v="43"/>
    <s v="Auburn"/>
    <n v="36830"/>
    <x v="44"/>
    <n v="1"/>
    <n v="9"/>
    <s v="March"/>
    <d v="2015-03-17T00:00:00"/>
    <n v="1"/>
    <n v="-70.14"/>
    <n v="23"/>
    <n v="9280.7199999999993"/>
    <n v="90880"/>
    <n v="8.879999999999999"/>
    <x v="1"/>
    <n v="2"/>
  </r>
  <r>
    <n v="1241"/>
    <s v="Bradley Schroeder"/>
    <s v="Critical"/>
    <n v="0.06"/>
    <n v="200.97"/>
    <n v="15.59"/>
    <x v="1"/>
    <x v="2"/>
    <x v="2"/>
    <x v="6"/>
    <s v="Jumbo Drum"/>
    <s v="Hewlett-Packard Deskjet 6122 Color Inkjet Printer"/>
    <n v="0.36"/>
    <s v="United States"/>
    <x v="3"/>
    <x v="43"/>
    <s v="Auburn"/>
    <n v="36830"/>
    <x v="78"/>
    <n v="0"/>
    <s v="no repeat"/>
    <s v="March"/>
    <d v="2015-03-25T00:00:00"/>
    <n v="0"/>
    <n v="531.61800000000005"/>
    <n v="7"/>
    <n v="1348.83"/>
    <n v="90881"/>
    <n v="6.24"/>
    <x v="1"/>
    <n v="2"/>
  </r>
  <r>
    <n v="1246"/>
    <s v="Lois Hansen"/>
    <s v="High"/>
    <n v="0.1"/>
    <n v="22.38"/>
    <n v="15.1"/>
    <x v="2"/>
    <x v="1"/>
    <x v="0"/>
    <x v="8"/>
    <s v="Small Box"/>
    <s v="Avery Flip-Chart Easel Binder, Black"/>
    <n v="0.38"/>
    <s v="United States"/>
    <x v="1"/>
    <x v="4"/>
    <s v="New York City"/>
    <n v="10009"/>
    <x v="121"/>
    <n v="1"/>
    <n v="0"/>
    <s v="April"/>
    <d v="2015-04-06T00:00:00"/>
    <n v="1"/>
    <n v="-107.51349999999999"/>
    <n v="26"/>
    <n v="564.98"/>
    <n v="36452"/>
    <n v="18.62"/>
    <x v="0"/>
    <n v="3"/>
  </r>
  <r>
    <n v="1246"/>
    <s v="Lois Hansen"/>
    <s v="High"/>
    <n v="0.04"/>
    <n v="6.98"/>
    <n v="2.83"/>
    <x v="2"/>
    <x v="1"/>
    <x v="1"/>
    <x v="2"/>
    <s v="Small Pack"/>
    <s v="G.E. Halogen Desk Lamp Bulbs"/>
    <n v="0.37"/>
    <s v="United States"/>
    <x v="1"/>
    <x v="4"/>
    <s v="New York City"/>
    <n v="10009"/>
    <x v="121"/>
    <n v="1"/>
    <n v="47"/>
    <s v="April"/>
    <d v="2015-04-07T00:00:00"/>
    <n v="2"/>
    <n v="46.01"/>
    <n v="18"/>
    <n v="129.47999999999999"/>
    <n v="36452"/>
    <n v="10.34"/>
    <x v="0"/>
    <n v="3"/>
  </r>
  <r>
    <n v="1246"/>
    <s v="Lois Hansen"/>
    <s v="Low"/>
    <n v="0.03"/>
    <n v="256.99"/>
    <n v="11.25"/>
    <x v="2"/>
    <x v="1"/>
    <x v="2"/>
    <x v="13"/>
    <s v="Small Box"/>
    <s v="Hayes Optima 56K V.90 Internal Voice Modem"/>
    <n v="0.51"/>
    <s v="United States"/>
    <x v="1"/>
    <x v="4"/>
    <s v="New York City"/>
    <n v="10009"/>
    <x v="55"/>
    <n v="0"/>
    <s v="no repeat"/>
    <s v="May"/>
    <d v="2015-05-22T00:00:00"/>
    <n v="0"/>
    <n v="1489.8"/>
    <n v="32"/>
    <n v="8216.2800000000007"/>
    <n v="46853"/>
    <n v="161.53"/>
    <x v="0"/>
    <n v="3"/>
  </r>
  <r>
    <n v="1247"/>
    <s v="Henry O'Connell"/>
    <s v="High"/>
    <n v="0.1"/>
    <n v="22.38"/>
    <n v="15.1"/>
    <x v="2"/>
    <x v="1"/>
    <x v="0"/>
    <x v="8"/>
    <s v="Small Box"/>
    <s v="Avery Flip-Chart Easel Binder, Black"/>
    <n v="0.38"/>
    <s v="United States"/>
    <x v="2"/>
    <x v="7"/>
    <s v="Leander"/>
    <n v="78641"/>
    <x v="121"/>
    <n v="1"/>
    <n v="0"/>
    <s v="April"/>
    <d v="2015-04-06T00:00:00"/>
    <n v="1"/>
    <n v="-107.51349999999999"/>
    <n v="7"/>
    <n v="152.11000000000001"/>
    <n v="91555"/>
    <n v="195.99"/>
    <x v="0"/>
    <n v="2"/>
  </r>
  <r>
    <n v="1247"/>
    <s v="Henry O'Connell"/>
    <s v="High"/>
    <n v="0.04"/>
    <n v="6.98"/>
    <n v="2.83"/>
    <x v="2"/>
    <x v="1"/>
    <x v="1"/>
    <x v="2"/>
    <s v="Small Pack"/>
    <s v="G.E. Halogen Desk Lamp Bulbs"/>
    <n v="0.37"/>
    <s v="United States"/>
    <x v="2"/>
    <x v="7"/>
    <s v="Leander"/>
    <n v="78641"/>
    <x v="121"/>
    <n v="0"/>
    <s v="no repeat"/>
    <s v="April"/>
    <d v="2015-04-07T00:00:00"/>
    <n v="2"/>
    <n v="24.819299999999998"/>
    <n v="5"/>
    <n v="35.97"/>
    <n v="91555"/>
    <n v="259.69"/>
    <x v="0"/>
    <n v="2"/>
  </r>
  <r>
    <n v="1250"/>
    <s v="Kara Patton"/>
    <s v="High"/>
    <n v="0"/>
    <n v="3.89"/>
    <n v="7.01"/>
    <x v="2"/>
    <x v="0"/>
    <x v="0"/>
    <x v="8"/>
    <s v="Small Box"/>
    <s v="Avery Binder Labels"/>
    <n v="0.37"/>
    <s v="United States"/>
    <x v="2"/>
    <x v="12"/>
    <s v="Carpentersville"/>
    <n v="60110"/>
    <x v="37"/>
    <n v="1"/>
    <n v="0"/>
    <s v="April"/>
    <d v="2015-04-09T00:00:00"/>
    <n v="0"/>
    <n v="-255.16890000000001"/>
    <n v="21"/>
    <n v="85.64"/>
    <n v="87877"/>
    <n v="10.38"/>
    <x v="1"/>
    <n v="3"/>
  </r>
  <r>
    <n v="1250"/>
    <s v="Kara Patton"/>
    <s v="High"/>
    <n v="0.09"/>
    <n v="120.98"/>
    <n v="30"/>
    <x v="1"/>
    <x v="0"/>
    <x v="1"/>
    <x v="1"/>
    <s v="Jumbo Drum"/>
    <s v="Hon Every-Day® Chair Series Swivel Task Chairs"/>
    <n v="0.64"/>
    <s v="United States"/>
    <x v="2"/>
    <x v="12"/>
    <s v="Carpentersville"/>
    <n v="60110"/>
    <x v="37"/>
    <n v="1"/>
    <n v="0"/>
    <s v="April"/>
    <d v="2015-04-11T00:00:00"/>
    <n v="2"/>
    <n v="74.004800000000003"/>
    <n v="22"/>
    <n v="2508.15"/>
    <n v="87877"/>
    <n v="120.96000000000001"/>
    <x v="2"/>
    <n v="3"/>
  </r>
  <r>
    <n v="1250"/>
    <s v="Kara Patton"/>
    <s v="High"/>
    <n v="0.1"/>
    <n v="30.98"/>
    <n v="5.76"/>
    <x v="2"/>
    <x v="0"/>
    <x v="0"/>
    <x v="7"/>
    <s v="Small Box"/>
    <s v="IBM Multi-Purpose Copy Paper, 8 1/2 x 11&quot;, Case"/>
    <n v="0.4"/>
    <s v="United States"/>
    <x v="2"/>
    <x v="12"/>
    <s v="Carpentersville"/>
    <n v="60110"/>
    <x v="37"/>
    <n v="0"/>
    <s v="no repeat"/>
    <s v="April"/>
    <d v="2015-04-10T00:00:00"/>
    <n v="1"/>
    <n v="109.4248"/>
    <n v="8"/>
    <n v="225.62"/>
    <n v="87877"/>
    <n v="120.92999999999999"/>
    <x v="1"/>
    <n v="3"/>
  </r>
  <r>
    <n v="1253"/>
    <s v="Vickie Coates"/>
    <s v="Low"/>
    <n v="0.02"/>
    <n v="46.89"/>
    <n v="5.0999999999999996"/>
    <x v="2"/>
    <x v="1"/>
    <x v="0"/>
    <x v="15"/>
    <s v="Medium Box"/>
    <s v="Bionaire Personal Warm Mist Humidifier/Vaporizer"/>
    <n v="0.46"/>
    <s v="United States"/>
    <x v="2"/>
    <x v="7"/>
    <s v="Cedar Park"/>
    <n v="78613"/>
    <x v="45"/>
    <n v="1"/>
    <n v="0"/>
    <s v="April"/>
    <d v="2015-04-23T00:00:00"/>
    <n v="0"/>
    <n v="421.3485"/>
    <n v="13"/>
    <n v="610.65"/>
    <n v="89981"/>
    <n v="20.47"/>
    <x v="0"/>
    <n v="3"/>
  </r>
  <r>
    <n v="1253"/>
    <s v="Vickie Coates"/>
    <s v="Low"/>
    <n v="0.05"/>
    <n v="140.97999999999999"/>
    <n v="36.090000000000003"/>
    <x v="1"/>
    <x v="1"/>
    <x v="1"/>
    <x v="14"/>
    <s v="Jumbo Box"/>
    <s v="Sauder Forest Hills Library, Woodland Oak Finish"/>
    <n v="0.77"/>
    <s v="United States"/>
    <x v="2"/>
    <x v="7"/>
    <s v="Cedar Park"/>
    <n v="78613"/>
    <x v="45"/>
    <n v="1"/>
    <n v="0"/>
    <s v="April"/>
    <d v="2015-04-25T00:00:00"/>
    <n v="2"/>
    <n v="-373.09"/>
    <n v="5"/>
    <n v="699.24"/>
    <n v="89981"/>
    <n v="1.77"/>
    <x v="0"/>
    <n v="3"/>
  </r>
  <r>
    <n v="1253"/>
    <s v="Vickie Coates"/>
    <s v="Low"/>
    <n v="0.1"/>
    <n v="212.6"/>
    <n v="110.2"/>
    <x v="1"/>
    <x v="1"/>
    <x v="1"/>
    <x v="11"/>
    <s v="Jumbo Box"/>
    <s v="Bush Advantage Collection® Round Conference Table"/>
    <n v="0.73"/>
    <s v="United States"/>
    <x v="2"/>
    <x v="7"/>
    <s v="Cedar Park"/>
    <n v="78613"/>
    <x v="45"/>
    <n v="0"/>
    <s v="no repeat"/>
    <s v="April"/>
    <d v="2015-04-25T00:00:00"/>
    <n v="2"/>
    <n v="-3465.0720000000001"/>
    <n v="12"/>
    <n v="2346.0300000000002"/>
    <n v="89981"/>
    <n v="205.91"/>
    <x v="0"/>
    <n v="3"/>
  </r>
  <r>
    <n v="1254"/>
    <s v="Anne Bland"/>
    <s v="Critical"/>
    <n v="0.06"/>
    <n v="80.98"/>
    <n v="35"/>
    <x v="2"/>
    <x v="1"/>
    <x v="0"/>
    <x v="10"/>
    <s v="Large Box"/>
    <s v="Carina Double Wide Media Storage Towers in Natural &amp; Black"/>
    <n v="0.81"/>
    <s v="United States"/>
    <x v="2"/>
    <x v="7"/>
    <s v="Channelview"/>
    <n v="77530"/>
    <x v="13"/>
    <n v="1"/>
    <n v="12"/>
    <s v="March"/>
    <d v="2015-03-13T00:00:00"/>
    <n v="1"/>
    <n v="-218.77"/>
    <n v="2"/>
    <n v="172.79"/>
    <n v="89983"/>
    <n v="4.46"/>
    <x v="1"/>
    <n v="3"/>
  </r>
  <r>
    <n v="1254"/>
    <s v="Anne Bland"/>
    <s v="Medium"/>
    <n v="0.06"/>
    <n v="3.95"/>
    <n v="2"/>
    <x v="2"/>
    <x v="1"/>
    <x v="0"/>
    <x v="3"/>
    <s v="Wrap Bag"/>
    <s v="Advantus Map Pennant Flags and Round Head Tacks"/>
    <n v="0.53"/>
    <s v="United States"/>
    <x v="2"/>
    <x v="7"/>
    <s v="Channelview"/>
    <n v="77530"/>
    <x v="120"/>
    <n v="1"/>
    <n v="58"/>
    <s v="March"/>
    <d v="2015-03-25T00:00:00"/>
    <n v="1"/>
    <n v="-9.68"/>
    <n v="5"/>
    <n v="19.66"/>
    <n v="89984"/>
    <n v="4.03"/>
    <x v="0"/>
    <n v="3"/>
  </r>
  <r>
    <n v="1254"/>
    <s v="Anne Bland"/>
    <s v="Medium"/>
    <n v="0.04"/>
    <n v="2.08"/>
    <n v="1.49"/>
    <x v="2"/>
    <x v="1"/>
    <x v="0"/>
    <x v="8"/>
    <s v="Small Box"/>
    <s v="Economy Binders"/>
    <n v="0.36"/>
    <s v="United States"/>
    <x v="2"/>
    <x v="7"/>
    <s v="Channelview"/>
    <n v="77530"/>
    <x v="8"/>
    <n v="0"/>
    <s v="no repeat"/>
    <s v="May"/>
    <d v="2015-05-23T00:00:00"/>
    <n v="2"/>
    <n v="-11.281499999999999"/>
    <n v="16"/>
    <n v="33.770000000000003"/>
    <n v="89982"/>
    <n v="6.4700000000000006"/>
    <x v="0"/>
    <n v="3"/>
  </r>
  <r>
    <n v="1257"/>
    <s v="Ryan Foster"/>
    <s v="Critical"/>
    <n v="0.04"/>
    <n v="2.52"/>
    <n v="1.92"/>
    <x v="2"/>
    <x v="1"/>
    <x v="0"/>
    <x v="12"/>
    <s v="Wrap Bag"/>
    <s v="Letter Slitter"/>
    <n v="0.82"/>
    <s v="United States"/>
    <x v="0"/>
    <x v="21"/>
    <s v="Aurora"/>
    <n v="80013"/>
    <x v="158"/>
    <n v="1"/>
    <n v="28"/>
    <s v="April"/>
    <d v="2015-04-24T00:00:00"/>
    <n v="0"/>
    <n v="-8.2080000000000002"/>
    <n v="1"/>
    <n v="3.13"/>
    <n v="86536"/>
    <n v="205.91"/>
    <x v="1"/>
    <n v="2"/>
  </r>
  <r>
    <n v="1257"/>
    <s v="Ryan Foster"/>
    <s v="Medium"/>
    <n v="0.01"/>
    <n v="115.99"/>
    <n v="56.14"/>
    <x v="1"/>
    <x v="1"/>
    <x v="2"/>
    <x v="6"/>
    <s v="Jumbo Drum"/>
    <s v="Hewlett-Packard Deskjet 5550 Color Inkjet Printer"/>
    <n v="0.4"/>
    <s v="United States"/>
    <x v="0"/>
    <x v="21"/>
    <s v="Aurora"/>
    <n v="80013"/>
    <x v="55"/>
    <n v="0"/>
    <s v="no repeat"/>
    <s v="May"/>
    <d v="2015-05-23T00:00:00"/>
    <n v="1"/>
    <n v="-164.39519999999999"/>
    <n v="5"/>
    <n v="604.35"/>
    <n v="86535"/>
    <n v="21.930000000000003"/>
    <x v="2"/>
    <n v="2"/>
  </r>
  <r>
    <n v="1259"/>
    <s v="Keith Hobbs"/>
    <s v="High"/>
    <n v="0.03"/>
    <n v="3.69"/>
    <n v="2.5"/>
    <x v="0"/>
    <x v="1"/>
    <x v="0"/>
    <x v="4"/>
    <s v="Small Box"/>
    <s v="Colored Envelopes"/>
    <n v="0.39"/>
    <s v="United States"/>
    <x v="3"/>
    <x v="35"/>
    <s v="Danville"/>
    <n v="40422"/>
    <x v="18"/>
    <n v="0"/>
    <s v="no repeat"/>
    <s v="April"/>
    <d v="2015-04-20T00:00:00"/>
    <n v="0"/>
    <n v="-2196.6840000000002"/>
    <n v="9"/>
    <n v="38.65"/>
    <n v="86534"/>
    <n v="399.95000000000005"/>
    <x v="1"/>
    <n v="1"/>
  </r>
  <r>
    <n v="1261"/>
    <s v="Vickie Gonzalez"/>
    <s v="Critical"/>
    <n v="0.02"/>
    <n v="73.98"/>
    <n v="14.52"/>
    <x v="2"/>
    <x v="1"/>
    <x v="2"/>
    <x v="13"/>
    <s v="Small Box"/>
    <s v="Keytronic French Keyboard"/>
    <n v="0.65"/>
    <s v="United States"/>
    <x v="0"/>
    <x v="21"/>
    <s v="Broomfield"/>
    <n v="80020"/>
    <x v="163"/>
    <n v="0"/>
    <s v="no repeat"/>
    <s v="May"/>
    <d v="2015-05-10T00:00:00"/>
    <n v="3"/>
    <n v="43.537999999999997"/>
    <n v="5"/>
    <n v="378.23"/>
    <n v="89730"/>
    <n v="4.83"/>
    <x v="0"/>
    <n v="1"/>
  </r>
  <r>
    <n v="1265"/>
    <s v="Danielle Kramer"/>
    <s v="Critical"/>
    <n v="0.05"/>
    <n v="5.28"/>
    <n v="6.26"/>
    <x v="2"/>
    <x v="1"/>
    <x v="0"/>
    <x v="7"/>
    <s v="Small Box"/>
    <s v="Xerox 1928"/>
    <n v="0.4"/>
    <s v="United States"/>
    <x v="2"/>
    <x v="23"/>
    <s v="Altus"/>
    <n v="73521"/>
    <x v="164"/>
    <n v="0"/>
    <s v="no repeat"/>
    <s v="June"/>
    <d v="2015-06-12T00:00:00"/>
    <n v="1"/>
    <n v="-11.375999999999999"/>
    <n v="1"/>
    <n v="7.15"/>
    <n v="89729"/>
    <n v="300.90000000000003"/>
    <x v="2"/>
    <n v="1"/>
  </r>
  <r>
    <n v="1267"/>
    <s v="Rosemary Branch"/>
    <s v="Critical"/>
    <n v="0.01"/>
    <n v="13.99"/>
    <n v="7.51"/>
    <x v="2"/>
    <x v="0"/>
    <x v="2"/>
    <x v="6"/>
    <s v="Medium Box"/>
    <s v="Sharp EL500L Fraction Calculator"/>
    <n v="0.39"/>
    <s v="United States"/>
    <x v="3"/>
    <x v="26"/>
    <s v="Boca Raton"/>
    <n v="33433"/>
    <x v="104"/>
    <n v="1"/>
    <n v="91"/>
    <s v="February"/>
    <d v="2015-02-11T00:00:00"/>
    <n v="1"/>
    <n v="533.74199999999996"/>
    <n v="2"/>
    <n v="29.85"/>
    <n v="89514"/>
    <n v="5.75"/>
    <x v="3"/>
    <n v="2"/>
  </r>
  <r>
    <n v="1267"/>
    <s v="Rosemary Branch"/>
    <s v="Not Specified"/>
    <n v="0.04"/>
    <n v="5.98"/>
    <n v="4.38"/>
    <x v="2"/>
    <x v="0"/>
    <x v="2"/>
    <x v="13"/>
    <s v="Small Pack"/>
    <s v="Imation 3.5&quot; DS/HD IBM Formatted Diskettes, 10/Pack"/>
    <n v="0.75"/>
    <s v="United States"/>
    <x v="3"/>
    <x v="26"/>
    <s v="Boca Raton"/>
    <n v="33433"/>
    <x v="3"/>
    <n v="0"/>
    <s v="no repeat"/>
    <s v="May"/>
    <d v="2015-05-14T00:00:00"/>
    <n v="2"/>
    <n v="-1522.3040000000001"/>
    <n v="11"/>
    <n v="69.75"/>
    <n v="89515"/>
    <n v="212.56"/>
    <x v="3"/>
    <n v="2"/>
  </r>
  <r>
    <n v="1271"/>
    <s v="Joanne Church"/>
    <s v="Medium"/>
    <n v="7.0000000000000007E-2"/>
    <n v="125.99"/>
    <n v="7.69"/>
    <x v="2"/>
    <x v="0"/>
    <x v="2"/>
    <x v="5"/>
    <s v="Small Box"/>
    <s v="StarTAC 3000"/>
    <n v="0.59"/>
    <s v="United States"/>
    <x v="0"/>
    <x v="1"/>
    <s v="La Mesa"/>
    <n v="91941"/>
    <x v="37"/>
    <n v="1"/>
    <n v="22"/>
    <s v="April"/>
    <d v="2015-04-10T00:00:00"/>
    <n v="1"/>
    <n v="588.24570000000006"/>
    <n v="8"/>
    <n v="852.53"/>
    <n v="88410"/>
    <n v="376.07"/>
    <x v="1"/>
    <n v="2"/>
  </r>
  <r>
    <n v="1271"/>
    <s v="Joanne Church"/>
    <s v="Low"/>
    <n v="0.1"/>
    <n v="34.229999999999997"/>
    <n v="5.0199999999999996"/>
    <x v="2"/>
    <x v="0"/>
    <x v="1"/>
    <x v="2"/>
    <s v="Small Box"/>
    <s v="Hand-Finished Solid Wood Document Frame"/>
    <n v="0.55000000000000004"/>
    <s v="United States"/>
    <x v="0"/>
    <x v="1"/>
    <s v="La Mesa"/>
    <n v="91941"/>
    <x v="90"/>
    <n v="0"/>
    <s v="no repeat"/>
    <s v="May"/>
    <d v="2015-05-06T00:00:00"/>
    <n v="5"/>
    <n v="151.56540000000001"/>
    <n v="7"/>
    <n v="219.66"/>
    <n v="88411"/>
    <n v="7.6099999999999994"/>
    <x v="1"/>
    <n v="2"/>
  </r>
  <r>
    <n v="1279"/>
    <s v="Josephine Rao"/>
    <s v="Critical"/>
    <n v="7.0000000000000007E-2"/>
    <n v="40.98"/>
    <n v="7.47"/>
    <x v="2"/>
    <x v="0"/>
    <x v="0"/>
    <x v="8"/>
    <s v="Small Box"/>
    <s v="Wilson Jones Ledger-Size, Piano-Hinge Binder, 2&quot;, Blue"/>
    <n v="0.37"/>
    <s v="United States"/>
    <x v="2"/>
    <x v="38"/>
    <s v="Hammond"/>
    <n v="46324"/>
    <x v="151"/>
    <n v="1"/>
    <n v="4"/>
    <s v="March"/>
    <d v="2015-03-02T00:00:00"/>
    <n v="1"/>
    <n v="54.901499999999999"/>
    <n v="2"/>
    <n v="81.900000000000006"/>
    <n v="90114"/>
    <n v="29.82"/>
    <x v="1"/>
    <n v="2"/>
  </r>
  <r>
    <n v="1279"/>
    <s v="Josephine Rao"/>
    <s v="Not Specified"/>
    <n v="0"/>
    <n v="442.14"/>
    <n v="14.7"/>
    <x v="1"/>
    <x v="0"/>
    <x v="2"/>
    <x v="6"/>
    <s v="Jumbo Drum"/>
    <s v="Okidata ML390 Turbo Dot Matrix Printers"/>
    <n v="0.56000000000000005"/>
    <s v="United States"/>
    <x v="2"/>
    <x v="38"/>
    <s v="Hammond"/>
    <n v="46324"/>
    <x v="93"/>
    <n v="0"/>
    <s v="no repeat"/>
    <s v="March"/>
    <d v="2015-03-05T00:00:00"/>
    <n v="0"/>
    <n v="501.51"/>
    <n v="5"/>
    <n v="2343.34"/>
    <n v="90115"/>
    <n v="5.94"/>
    <x v="0"/>
    <n v="2"/>
  </r>
  <r>
    <n v="1280"/>
    <s v="Harold Albright"/>
    <s v="Critical"/>
    <n v="7.0000000000000007E-2"/>
    <n v="40.98"/>
    <n v="7.47"/>
    <x v="2"/>
    <x v="0"/>
    <x v="0"/>
    <x v="8"/>
    <s v="Small Box"/>
    <s v="Wilson Jones Ledger-Size, Piano-Hinge Binder, 2&quot;, Blue"/>
    <n v="0.37"/>
    <s v="United States"/>
    <x v="0"/>
    <x v="0"/>
    <s v="Seattle"/>
    <n v="98119"/>
    <x v="151"/>
    <n v="0"/>
    <s v="no repeat"/>
    <s v="March"/>
    <d v="2015-03-02T00:00:00"/>
    <n v="1"/>
    <n v="54.901499999999999"/>
    <n v="8"/>
    <n v="327.61"/>
    <n v="19042"/>
    <n v="8.31"/>
    <x v="1"/>
    <n v="1"/>
  </r>
  <r>
    <n v="1281"/>
    <s v="Pauline Denton"/>
    <s v="Low"/>
    <n v="0.03"/>
    <n v="199.99"/>
    <n v="24.49"/>
    <x v="0"/>
    <x v="2"/>
    <x v="2"/>
    <x v="16"/>
    <s v="Large Box"/>
    <s v="Canon PC-428 Personal Copier"/>
    <n v="0.46"/>
    <s v="United States"/>
    <x v="2"/>
    <x v="38"/>
    <s v="Vincennes"/>
    <n v="47591"/>
    <x v="76"/>
    <n v="0"/>
    <s v="no repeat"/>
    <s v="January"/>
    <d v="2015-01-26T00:00:00"/>
    <n v="2"/>
    <n v="727.73609999999996"/>
    <n v="5"/>
    <n v="1054.69"/>
    <n v="89112"/>
    <n v="13.700000000000001"/>
    <x v="2"/>
    <n v="1"/>
  </r>
  <r>
    <n v="1282"/>
    <s v="Dana Sharpe"/>
    <s v="Low"/>
    <n v="0.03"/>
    <n v="199.99"/>
    <n v="24.49"/>
    <x v="0"/>
    <x v="2"/>
    <x v="2"/>
    <x v="16"/>
    <s v="Large Box"/>
    <s v="Canon PC-428 Personal Copier"/>
    <n v="0.46"/>
    <s v="United States"/>
    <x v="1"/>
    <x v="19"/>
    <s v="Philadelphia"/>
    <n v="19134"/>
    <x v="76"/>
    <n v="0"/>
    <s v="no repeat"/>
    <s v="January"/>
    <d v="2015-01-26T00:00:00"/>
    <n v="2"/>
    <n v="393.42"/>
    <n v="21"/>
    <n v="4429.6899999999996"/>
    <n v="29319"/>
    <n v="7.08"/>
    <x v="3"/>
    <n v="1"/>
  </r>
  <r>
    <n v="1298"/>
    <s v="Herbert Beard"/>
    <s v="Not Specified"/>
    <n v="0.04"/>
    <n v="150.97999999999999"/>
    <n v="13.99"/>
    <x v="2"/>
    <x v="1"/>
    <x v="2"/>
    <x v="6"/>
    <s v="Medium Box"/>
    <s v="Canon MP41DH Printing Calculator"/>
    <n v="0.38"/>
    <s v="United States"/>
    <x v="2"/>
    <x v="7"/>
    <s v="Sulphur Springs"/>
    <n v="75482"/>
    <x v="6"/>
    <n v="1"/>
    <n v="0"/>
    <s v="February"/>
    <d v="2015-02-15T00:00:00"/>
    <n v="3"/>
    <n v="606.05460000000005"/>
    <n v="6"/>
    <n v="878.34"/>
    <n v="90662"/>
    <n v="12.51"/>
    <x v="2"/>
    <n v="2"/>
  </r>
  <r>
    <n v="1298"/>
    <s v="Herbert Beard"/>
    <s v="Not Specified"/>
    <n v="0.04"/>
    <n v="176.19"/>
    <n v="11.87"/>
    <x v="2"/>
    <x v="1"/>
    <x v="0"/>
    <x v="10"/>
    <s v="Small Box"/>
    <s v="Fellowes High-Stak® Drawer Files"/>
    <n v="0.62"/>
    <s v="United States"/>
    <x v="2"/>
    <x v="7"/>
    <s v="Sulphur Springs"/>
    <n v="75482"/>
    <x v="6"/>
    <n v="0"/>
    <s v="no repeat"/>
    <s v="February"/>
    <d v="2015-02-14T00:00:00"/>
    <n v="2"/>
    <n v="320.10000000000002"/>
    <n v="4"/>
    <n v="676.57"/>
    <n v="90662"/>
    <n v="5.1099999999999994"/>
    <x v="2"/>
    <n v="2"/>
  </r>
  <r>
    <n v="1303"/>
    <s v="Cindy Harvey"/>
    <s v="High"/>
    <n v="0.03"/>
    <n v="39.479999999999997"/>
    <n v="1.99"/>
    <x v="2"/>
    <x v="3"/>
    <x v="2"/>
    <x v="13"/>
    <s v="Small Pack"/>
    <s v="80 Minute CD-R Spindle, 100/Pack - Staples"/>
    <n v="0.54"/>
    <s v="United States"/>
    <x v="0"/>
    <x v="17"/>
    <s v="Tooele"/>
    <n v="84074"/>
    <x v="153"/>
    <n v="1"/>
    <n v="0"/>
    <s v="February"/>
    <d v="2015-02-21T00:00:00"/>
    <n v="2"/>
    <n v="317.08949999999999"/>
    <n v="12"/>
    <n v="459.55"/>
    <n v="87003"/>
    <n v="2.54"/>
    <x v="2"/>
    <n v="2"/>
  </r>
  <r>
    <n v="1303"/>
    <s v="Cindy Harvey"/>
    <s v="Low"/>
    <n v="0.01"/>
    <n v="65.989999999999995"/>
    <n v="5.31"/>
    <x v="2"/>
    <x v="3"/>
    <x v="2"/>
    <x v="5"/>
    <s v="Small Box"/>
    <s v="3390"/>
    <n v="0.56999999999999995"/>
    <s v="United States"/>
    <x v="0"/>
    <x v="17"/>
    <s v="Tooele"/>
    <n v="84074"/>
    <x v="153"/>
    <n v="0"/>
    <s v="no repeat"/>
    <s v="February"/>
    <d v="2015-02-26T00:00:00"/>
    <n v="7"/>
    <n v="250.36272"/>
    <n v="9"/>
    <n v="536.9"/>
    <n v="87005"/>
    <n v="51.93"/>
    <x v="2"/>
    <n v="2"/>
  </r>
  <r>
    <n v="1304"/>
    <s v="Sherri McIntosh"/>
    <s v="Medium"/>
    <n v="0.08"/>
    <n v="2.88"/>
    <n v="0.5"/>
    <x v="2"/>
    <x v="3"/>
    <x v="0"/>
    <x v="9"/>
    <s v="Small Box"/>
    <s v="Avery 507"/>
    <n v="0.39"/>
    <s v="United States"/>
    <x v="0"/>
    <x v="17"/>
    <s v="West Jordan"/>
    <n v="84084"/>
    <x v="45"/>
    <n v="0"/>
    <s v="no repeat"/>
    <s v="April"/>
    <d v="2015-04-24T00:00:00"/>
    <n v="1"/>
    <n v="6.0305999999999997"/>
    <n v="3"/>
    <n v="8.74"/>
    <n v="87004"/>
    <n v="23.939999999999998"/>
    <x v="1"/>
    <n v="1"/>
  </r>
  <r>
    <n v="1305"/>
    <s v="Chris Pritchard"/>
    <s v="High"/>
    <n v="0.04"/>
    <n v="62.18"/>
    <n v="10.84"/>
    <x v="2"/>
    <x v="3"/>
    <x v="1"/>
    <x v="2"/>
    <s v="Medium Box"/>
    <s v="Deflect-o Glass Clear Studded Chair Mats"/>
    <n v="0.63"/>
    <s v="United States"/>
    <x v="0"/>
    <x v="17"/>
    <s v="West Valley City"/>
    <n v="84120"/>
    <x v="149"/>
    <n v="0"/>
    <s v="no repeat"/>
    <s v="February"/>
    <d v="2015-02-19T00:00:00"/>
    <n v="2"/>
    <n v="125.8077"/>
    <n v="3"/>
    <n v="182.33"/>
    <n v="87002"/>
    <n v="2.08"/>
    <x v="0"/>
    <n v="1"/>
  </r>
  <r>
    <n v="1307"/>
    <s v="Teresa Hill"/>
    <s v="Low"/>
    <n v="0.04"/>
    <n v="8.33"/>
    <n v="1.99"/>
    <x v="2"/>
    <x v="2"/>
    <x v="2"/>
    <x v="13"/>
    <s v="Small Pack"/>
    <s v="80 Minute Slim Jewel Case CD-R , 10/Pack - Staples"/>
    <n v="0.52"/>
    <s v="United States"/>
    <x v="0"/>
    <x v="6"/>
    <s v="Coos Bay"/>
    <n v="97420"/>
    <x v="135"/>
    <n v="0"/>
    <s v="no repeat"/>
    <s v="June"/>
    <d v="2015-07-07T00:00:00"/>
    <n v="7"/>
    <n v="44.892000000000003"/>
    <n v="16"/>
    <n v="131.26"/>
    <n v="91451"/>
    <n v="25.34"/>
    <x v="2"/>
    <n v="1"/>
  </r>
  <r>
    <n v="1314"/>
    <s v="Keith Marsh"/>
    <s v="Low"/>
    <n v="0.05"/>
    <n v="80.98"/>
    <n v="35"/>
    <x v="2"/>
    <x v="1"/>
    <x v="0"/>
    <x v="10"/>
    <s v="Large Box"/>
    <s v="Carina Double Wide Media Storage Towers in Natural &amp; Black"/>
    <n v="0.81"/>
    <s v="United States"/>
    <x v="0"/>
    <x v="1"/>
    <s v="Los Angeles"/>
    <n v="90058"/>
    <x v="98"/>
    <n v="1"/>
    <n v="0"/>
    <s v="January"/>
    <d v="2015-01-09T00:00:00"/>
    <n v="4"/>
    <n v="-746.44"/>
    <n v="34"/>
    <n v="2710.47"/>
    <n v="27013"/>
    <n v="19.88"/>
    <x v="2"/>
    <n v="4"/>
  </r>
  <r>
    <n v="1314"/>
    <s v="Keith Marsh"/>
    <s v="Low"/>
    <n v="0.05"/>
    <n v="279.48"/>
    <n v="35"/>
    <x v="2"/>
    <x v="1"/>
    <x v="0"/>
    <x v="10"/>
    <s v="Large Box"/>
    <s v="Tennsco Snap-Together Open Shelving Units, Starter Sets and Add-On Units"/>
    <n v="0.8"/>
    <s v="United States"/>
    <x v="0"/>
    <x v="1"/>
    <s v="Los Angeles"/>
    <n v="90058"/>
    <x v="98"/>
    <n v="1"/>
    <n v="84"/>
    <s v="January"/>
    <d v="2015-01-05T00:00:00"/>
    <n v="0"/>
    <n v="-274.95"/>
    <n v="31"/>
    <n v="8354.73"/>
    <n v="27013"/>
    <n v="2.79"/>
    <x v="2"/>
    <n v="4"/>
  </r>
  <r>
    <n v="1314"/>
    <s v="Keith Marsh"/>
    <s v="Medium"/>
    <n v="0.04"/>
    <n v="5.34"/>
    <n v="2.99"/>
    <x v="2"/>
    <x v="1"/>
    <x v="0"/>
    <x v="8"/>
    <s v="Small Box"/>
    <s v="Wilson Jones 14 Line Acrylic Coated Pressboard Data Binders"/>
    <n v="0.38"/>
    <s v="United States"/>
    <x v="0"/>
    <x v="1"/>
    <s v="Los Angeles"/>
    <n v="90058"/>
    <x v="25"/>
    <n v="1"/>
    <n v="0"/>
    <s v="March"/>
    <d v="2015-04-01T00:00:00"/>
    <n v="2"/>
    <n v="3.4510000000000001"/>
    <n v="45"/>
    <n v="240.6"/>
    <n v="22755"/>
    <n v="205.95000000000002"/>
    <x v="0"/>
    <n v="4"/>
  </r>
  <r>
    <n v="1314"/>
    <s v="Keith Marsh"/>
    <s v="Medium"/>
    <n v="0.06"/>
    <n v="55.99"/>
    <n v="5"/>
    <x v="2"/>
    <x v="1"/>
    <x v="2"/>
    <x v="5"/>
    <s v="Small Pack"/>
    <s v="Accessory6"/>
    <n v="0.8"/>
    <s v="United States"/>
    <x v="0"/>
    <x v="1"/>
    <s v="Los Angeles"/>
    <n v="90058"/>
    <x v="25"/>
    <n v="0"/>
    <s v="no repeat"/>
    <s v="March"/>
    <d v="2015-04-01T00:00:00"/>
    <n v="2"/>
    <n v="-275.25299999999999"/>
    <n v="5"/>
    <n v="236.88"/>
    <n v="22755"/>
    <n v="880.94"/>
    <x v="1"/>
    <n v="4"/>
  </r>
  <r>
    <n v="1315"/>
    <s v="Adam Saunders Gray"/>
    <s v="Medium"/>
    <n v="0"/>
    <n v="4.91"/>
    <n v="5.68"/>
    <x v="2"/>
    <x v="1"/>
    <x v="0"/>
    <x v="8"/>
    <s v="Small Box"/>
    <s v="Acco Pressboard Covers with Storage Hooks, 14 7/8&quot; x 11&quot;, Light Blue"/>
    <n v="0.36"/>
    <s v="United States"/>
    <x v="0"/>
    <x v="21"/>
    <s v="Colorado Springs"/>
    <n v="80906"/>
    <x v="25"/>
    <n v="0"/>
    <s v="no repeat"/>
    <s v="March"/>
    <d v="2015-03-31T00:00:00"/>
    <n v="1"/>
    <n v="-95.047499999999999"/>
    <n v="9"/>
    <n v="48.3"/>
    <n v="87602"/>
    <n v="3.64"/>
    <x v="0"/>
    <n v="1"/>
  </r>
  <r>
    <n v="1316"/>
    <s v="Marion Lindsey"/>
    <s v="Low"/>
    <n v="0.05"/>
    <n v="80.98"/>
    <n v="35"/>
    <x v="2"/>
    <x v="1"/>
    <x v="0"/>
    <x v="10"/>
    <s v="Large Box"/>
    <s v="Carina Double Wide Media Storage Towers in Natural &amp; Black"/>
    <n v="0.81"/>
    <s v="United States"/>
    <x v="0"/>
    <x v="21"/>
    <s v="Commerce City"/>
    <n v="80022"/>
    <x v="98"/>
    <n v="1"/>
    <n v="0"/>
    <s v="January"/>
    <d v="2015-01-09T00:00:00"/>
    <n v="4"/>
    <n v="-746.44"/>
    <n v="8"/>
    <n v="637.76"/>
    <n v="87603"/>
    <n v="300.94"/>
    <x v="2"/>
    <n v="4"/>
  </r>
  <r>
    <n v="1316"/>
    <s v="Marion Lindsey"/>
    <s v="Low"/>
    <n v="0.05"/>
    <n v="279.48"/>
    <n v="35"/>
    <x v="2"/>
    <x v="1"/>
    <x v="0"/>
    <x v="10"/>
    <s v="Large Box"/>
    <s v="Tennsco Snap-Together Open Shelving Units, Starter Sets and Add-On Units"/>
    <n v="0.8"/>
    <s v="United States"/>
    <x v="0"/>
    <x v="21"/>
    <s v="Commerce City"/>
    <n v="80022"/>
    <x v="98"/>
    <n v="1"/>
    <n v="84"/>
    <s v="January"/>
    <d v="2015-01-05T00:00:00"/>
    <n v="0"/>
    <n v="-274.95"/>
    <n v="8"/>
    <n v="2156.06"/>
    <n v="87603"/>
    <n v="2.79"/>
    <x v="2"/>
    <n v="4"/>
  </r>
  <r>
    <n v="1316"/>
    <s v="Marion Lindsey"/>
    <s v="Medium"/>
    <n v="0.04"/>
    <n v="5.34"/>
    <n v="2.99"/>
    <x v="2"/>
    <x v="1"/>
    <x v="0"/>
    <x v="8"/>
    <s v="Small Box"/>
    <s v="Wilson Jones 14 Line Acrylic Coated Pressboard Data Binders"/>
    <n v="0.38"/>
    <s v="United States"/>
    <x v="0"/>
    <x v="21"/>
    <s v="Commerce City"/>
    <n v="80022"/>
    <x v="25"/>
    <n v="1"/>
    <n v="0"/>
    <s v="March"/>
    <d v="2015-04-01T00:00:00"/>
    <n v="2"/>
    <n v="3.4510000000000001"/>
    <n v="11"/>
    <n v="58.81"/>
    <n v="87602"/>
    <n v="8.11"/>
    <x v="2"/>
    <n v="4"/>
  </r>
  <r>
    <n v="1316"/>
    <s v="Marion Lindsey"/>
    <s v="Medium"/>
    <n v="0.06"/>
    <n v="55.99"/>
    <n v="5"/>
    <x v="2"/>
    <x v="1"/>
    <x v="2"/>
    <x v="5"/>
    <s v="Small Pack"/>
    <s v="Accessory6"/>
    <n v="0.8"/>
    <s v="United States"/>
    <x v="0"/>
    <x v="21"/>
    <s v="Commerce City"/>
    <n v="80022"/>
    <x v="25"/>
    <n v="0"/>
    <s v="no repeat"/>
    <s v="March"/>
    <d v="2015-04-01T00:00:00"/>
    <n v="2"/>
    <n v="-275.25299999999999"/>
    <n v="1"/>
    <n v="47.38"/>
    <n v="87602"/>
    <n v="77.42"/>
    <x v="0"/>
    <n v="4"/>
  </r>
  <r>
    <n v="1338"/>
    <s v="Denise McIntosh"/>
    <s v="Low"/>
    <n v="0.02"/>
    <n v="55.99"/>
    <n v="3.3"/>
    <x v="2"/>
    <x v="1"/>
    <x v="2"/>
    <x v="5"/>
    <s v="Small Pack"/>
    <s v="Accessory24"/>
    <n v="0.59"/>
    <s v="United States"/>
    <x v="2"/>
    <x v="12"/>
    <s v="Chicago"/>
    <n v="60623"/>
    <x v="104"/>
    <n v="0"/>
    <s v="no repeat"/>
    <s v="February"/>
    <d v="2015-02-10T00:00:00"/>
    <n v="0"/>
    <n v="525.20039999999995"/>
    <n v="16"/>
    <n v="761.16"/>
    <n v="91244"/>
    <n v="5.17"/>
    <x v="0"/>
    <n v="1"/>
  </r>
  <r>
    <n v="1340"/>
    <s v="Marie Bass"/>
    <s v="Low"/>
    <n v="0"/>
    <n v="22.38"/>
    <n v="15.1"/>
    <x v="0"/>
    <x v="1"/>
    <x v="0"/>
    <x v="8"/>
    <s v="Small Box"/>
    <s v="Avery Flip-Chart Easel Binder, Black"/>
    <n v="0.38"/>
    <s v="United States"/>
    <x v="1"/>
    <x v="4"/>
    <s v="New York City"/>
    <n v="10170"/>
    <x v="104"/>
    <n v="1"/>
    <n v="0"/>
    <s v="February"/>
    <d v="2015-02-17T00:00:00"/>
    <n v="7"/>
    <n v="-52.646999999999998"/>
    <n v="29"/>
    <n v="682.68"/>
    <n v="21636"/>
    <n v="14.41"/>
    <x v="3"/>
    <n v="4"/>
  </r>
  <r>
    <n v="1340"/>
    <s v="Marie Bass"/>
    <s v="Low"/>
    <n v="7.0000000000000007E-2"/>
    <n v="5.98"/>
    <n v="4.6900000000000004"/>
    <x v="2"/>
    <x v="1"/>
    <x v="0"/>
    <x v="10"/>
    <s v="Small Box"/>
    <s v="Perma STOR-ALL™ Hanging File Box, 13 1/8&quot;W x 12 1/4&quot;D x 10 1/2&quot;H"/>
    <n v="0.68"/>
    <s v="United States"/>
    <x v="1"/>
    <x v="4"/>
    <s v="New York City"/>
    <n v="10170"/>
    <x v="104"/>
    <n v="1"/>
    <n v="0"/>
    <s v="February"/>
    <d v="2015-02-15T00:00:00"/>
    <n v="5"/>
    <n v="-24.44"/>
    <n v="11"/>
    <n v="73.44"/>
    <n v="21636"/>
    <n v="11.66"/>
    <x v="3"/>
    <n v="4"/>
  </r>
  <r>
    <n v="1340"/>
    <s v="Marie Bass"/>
    <s v="Low"/>
    <n v="0.02"/>
    <n v="55.99"/>
    <n v="3.3"/>
    <x v="2"/>
    <x v="1"/>
    <x v="2"/>
    <x v="5"/>
    <s v="Small Pack"/>
    <s v="Accessory24"/>
    <n v="0.59"/>
    <s v="United States"/>
    <x v="1"/>
    <x v="4"/>
    <s v="New York City"/>
    <n v="10170"/>
    <x v="104"/>
    <n v="1"/>
    <n v="116"/>
    <s v="February"/>
    <d v="2015-02-10T00:00:00"/>
    <n v="0"/>
    <n v="366.50700000000001"/>
    <n v="63"/>
    <n v="2997.07"/>
    <n v="21636"/>
    <n v="6.01"/>
    <x v="3"/>
    <n v="4"/>
  </r>
  <r>
    <n v="1340"/>
    <s v="Marie Bass"/>
    <s v="Not Specified"/>
    <n v="7.0000000000000007E-2"/>
    <n v="3.98"/>
    <n v="0.83"/>
    <x v="2"/>
    <x v="1"/>
    <x v="0"/>
    <x v="0"/>
    <s v="Wrap Bag"/>
    <s v="Fluorescent Highlighters by Dixon"/>
    <n v="0.51"/>
    <s v="United States"/>
    <x v="1"/>
    <x v="4"/>
    <s v="New York City"/>
    <n v="10170"/>
    <x v="134"/>
    <n v="0"/>
    <s v="no repeat"/>
    <s v="June"/>
    <d v="2015-06-09T00:00:00"/>
    <n v="3"/>
    <n v="27.38"/>
    <n v="76"/>
    <n v="282.85000000000002"/>
    <n v="24455"/>
    <n v="300.62"/>
    <x v="2"/>
    <n v="4"/>
  </r>
  <r>
    <n v="1341"/>
    <s v="Edward Bynum"/>
    <s v="Low"/>
    <n v="7.0000000000000007E-2"/>
    <n v="5.98"/>
    <n v="4.6900000000000004"/>
    <x v="2"/>
    <x v="1"/>
    <x v="0"/>
    <x v="10"/>
    <s v="Small Box"/>
    <s v="Perma STOR-ALL™ Hanging File Box, 13 1/8&quot;W x 12 1/4&quot;D x 10 1/2&quot;H"/>
    <n v="0.68"/>
    <s v="United States"/>
    <x v="1"/>
    <x v="19"/>
    <s v="Chambersburg"/>
    <n v="17201"/>
    <x v="104"/>
    <n v="1"/>
    <n v="116"/>
    <s v="February"/>
    <d v="2015-02-15T00:00:00"/>
    <n v="5"/>
    <n v="-12.7088"/>
    <n v="3"/>
    <n v="20.03"/>
    <n v="91244"/>
    <n v="50.879999999999995"/>
    <x v="3"/>
    <n v="3"/>
  </r>
  <r>
    <n v="1341"/>
    <s v="Edward Bynum"/>
    <s v="Not Specified"/>
    <n v="0"/>
    <n v="20.89"/>
    <n v="1.99"/>
    <x v="2"/>
    <x v="1"/>
    <x v="2"/>
    <x v="13"/>
    <s v="Small Pack"/>
    <s v="IBM 80 Minute CD-R Spindle, 50/Pack"/>
    <n v="0.48"/>
    <s v="United States"/>
    <x v="1"/>
    <x v="19"/>
    <s v="Chambersburg"/>
    <n v="17201"/>
    <x v="134"/>
    <n v="1"/>
    <n v="0"/>
    <s v="June"/>
    <d v="2015-06-08T00:00:00"/>
    <n v="2"/>
    <n v="-5.2949999999999999"/>
    <n v="4"/>
    <n v="84.56"/>
    <n v="91245"/>
    <n v="49.93"/>
    <x v="2"/>
    <n v="3"/>
  </r>
  <r>
    <n v="1341"/>
    <s v="Edward Bynum"/>
    <s v="Not Specified"/>
    <n v="7.0000000000000007E-2"/>
    <n v="3.98"/>
    <n v="0.83"/>
    <x v="2"/>
    <x v="1"/>
    <x v="0"/>
    <x v="0"/>
    <s v="Wrap Bag"/>
    <s v="Fluorescent Highlighters by Dixon"/>
    <n v="0.51"/>
    <s v="United States"/>
    <x v="1"/>
    <x v="19"/>
    <s v="Chambersburg"/>
    <n v="17201"/>
    <x v="134"/>
    <n v="0"/>
    <s v="no repeat"/>
    <s v="June"/>
    <d v="2015-06-09T00:00:00"/>
    <n v="3"/>
    <n v="41.07"/>
    <n v="19"/>
    <n v="70.709999999999994"/>
    <n v="91245"/>
    <n v="104.75"/>
    <x v="2"/>
    <n v="3"/>
  </r>
  <r>
    <n v="1347"/>
    <s v="Vivian Goldstein"/>
    <s v="Low"/>
    <n v="0.1"/>
    <n v="2.62"/>
    <n v="0.8"/>
    <x v="2"/>
    <x v="1"/>
    <x v="0"/>
    <x v="3"/>
    <s v="Wrap Bag"/>
    <s v="Staples Metal Binder Clips"/>
    <n v="0.39"/>
    <s v="United States"/>
    <x v="3"/>
    <x v="26"/>
    <s v="Brandon"/>
    <n v="33511"/>
    <x v="122"/>
    <n v="0"/>
    <s v="no repeat"/>
    <s v="April"/>
    <d v="2015-05-06T00:00:00"/>
    <n v="6"/>
    <n v="-94.490899999999996"/>
    <n v="21"/>
    <n v="51.86"/>
    <n v="89686"/>
    <n v="27.08"/>
    <x v="2"/>
    <n v="1"/>
  </r>
  <r>
    <n v="1350"/>
    <s v="Jackie Burke"/>
    <s v="High"/>
    <n v="0"/>
    <n v="12.2"/>
    <n v="6.02"/>
    <x v="0"/>
    <x v="1"/>
    <x v="1"/>
    <x v="2"/>
    <s v="Small Pack"/>
    <s v="Advantus Panel Wall Certificate Holder - 8.5x11"/>
    <n v="0.43"/>
    <s v="United States"/>
    <x v="3"/>
    <x v="26"/>
    <s v="Carol City"/>
    <n v="33055"/>
    <x v="89"/>
    <n v="0"/>
    <s v="no repeat"/>
    <s v="April"/>
    <d v="2015-04-18T00:00:00"/>
    <n v="1"/>
    <n v="-172.298"/>
    <n v="4"/>
    <n v="56.24"/>
    <n v="88233"/>
    <n v="17.07"/>
    <x v="0"/>
    <n v="1"/>
  </r>
  <r>
    <n v="1351"/>
    <s v="Janet McCullough"/>
    <s v="Not Specified"/>
    <n v="0.1"/>
    <n v="110.99"/>
    <n v="8.99"/>
    <x v="0"/>
    <x v="1"/>
    <x v="2"/>
    <x v="5"/>
    <s v="Small Box"/>
    <s v="LX 677"/>
    <n v="0.56999999999999995"/>
    <s v="United States"/>
    <x v="3"/>
    <x v="26"/>
    <s v="Coconut Creek"/>
    <n v="33063"/>
    <x v="39"/>
    <n v="0"/>
    <s v="no repeat"/>
    <s v="January"/>
    <d v="2015-01-29T00:00:00"/>
    <n v="2"/>
    <n v="3285.48"/>
    <n v="7"/>
    <n v="627.78"/>
    <n v="88232"/>
    <n v="15.55"/>
    <x v="3"/>
    <n v="1"/>
  </r>
  <r>
    <n v="1352"/>
    <s v="Vivian Clarke"/>
    <s v="High"/>
    <n v="0.05"/>
    <n v="17.670000000000002"/>
    <n v="8.99"/>
    <x v="2"/>
    <x v="1"/>
    <x v="1"/>
    <x v="2"/>
    <s v="Small Pack"/>
    <s v="Executive Impressions 12&quot; Wall Clock"/>
    <n v="0.47"/>
    <s v="United States"/>
    <x v="1"/>
    <x v="30"/>
    <s v="Camp Springs"/>
    <n v="20746"/>
    <x v="122"/>
    <n v="0"/>
    <s v="no repeat"/>
    <s v="April"/>
    <d v="2015-05-01T00:00:00"/>
    <n v="1"/>
    <n v="46.036799999999999"/>
    <n v="16"/>
    <n v="283.44"/>
    <n v="88234"/>
    <n v="4.71"/>
    <x v="2"/>
    <n v="1"/>
  </r>
  <r>
    <n v="1354"/>
    <s v="Aaron Dillon"/>
    <s v="High"/>
    <n v="0.1"/>
    <n v="4.13"/>
    <n v="0.99"/>
    <x v="2"/>
    <x v="3"/>
    <x v="0"/>
    <x v="9"/>
    <s v="Small Box"/>
    <s v="Avery 491"/>
    <n v="0.39"/>
    <s v="United States"/>
    <x v="2"/>
    <x v="7"/>
    <s v="Weatherford"/>
    <n v="76086"/>
    <x v="143"/>
    <n v="1"/>
    <n v="0"/>
    <s v="February"/>
    <d v="2015-02-11T00:00:00"/>
    <n v="0"/>
    <n v="-1.0711999999999999"/>
    <n v="2"/>
    <n v="8.3000000000000007"/>
    <n v="91209"/>
    <n v="29.14"/>
    <x v="1"/>
    <n v="2"/>
  </r>
  <r>
    <n v="1354"/>
    <s v="Aaron Dillon"/>
    <s v="High"/>
    <n v="0.04"/>
    <n v="4.9800000000000004"/>
    <n v="0.49"/>
    <x v="2"/>
    <x v="3"/>
    <x v="0"/>
    <x v="9"/>
    <s v="Small Box"/>
    <s v="Avery White Multi-Purpose Labels"/>
    <n v="0.39"/>
    <s v="United States"/>
    <x v="2"/>
    <x v="7"/>
    <s v="Weatherford"/>
    <n v="76086"/>
    <x v="143"/>
    <n v="0"/>
    <s v="no repeat"/>
    <s v="February"/>
    <d v="2015-02-13T00:00:00"/>
    <n v="2"/>
    <n v="4.4104000000000001"/>
    <n v="2"/>
    <n v="10.039999999999999"/>
    <n v="91209"/>
    <n v="80.98"/>
    <x v="1"/>
    <n v="2"/>
  </r>
  <r>
    <n v="1357"/>
    <s v="Marguerite Yu"/>
    <s v="Medium"/>
    <n v="0.03"/>
    <n v="125.99"/>
    <n v="7.69"/>
    <x v="2"/>
    <x v="1"/>
    <x v="2"/>
    <x v="5"/>
    <s v="Small Box"/>
    <s v="Timeport L7089"/>
    <n v="0.57999999999999996"/>
    <s v="United States"/>
    <x v="2"/>
    <x v="7"/>
    <s v="Weslaco"/>
    <n v="78596"/>
    <x v="27"/>
    <n v="1"/>
    <n v="25"/>
    <s v="June"/>
    <d v="2015-06-05T00:00:00"/>
    <n v="2"/>
    <n v="500.95800000000003"/>
    <n v="9"/>
    <n v="981.65"/>
    <n v="88184"/>
    <n v="37.839999999999996"/>
    <x v="1"/>
    <n v="2"/>
  </r>
  <r>
    <n v="1357"/>
    <s v="Marguerite Yu"/>
    <s v="High"/>
    <n v="7.0000000000000007E-2"/>
    <n v="119.99"/>
    <n v="16.8"/>
    <x v="1"/>
    <x v="1"/>
    <x v="2"/>
    <x v="6"/>
    <s v="Jumbo Box"/>
    <s v="Epson C62 Color Inkjet Printer"/>
    <n v="0.35"/>
    <s v="United States"/>
    <x v="2"/>
    <x v="7"/>
    <s v="Weslaco"/>
    <n v="78596"/>
    <x v="162"/>
    <n v="0"/>
    <s v="no repeat"/>
    <s v="June"/>
    <d v="2015-06-30T00:00:00"/>
    <n v="2"/>
    <n v="1206.5961"/>
    <n v="15"/>
    <n v="1748.69"/>
    <n v="88185"/>
    <n v="28.44"/>
    <x v="1"/>
    <n v="2"/>
  </r>
  <r>
    <n v="1360"/>
    <s v="Arlene Gibbons"/>
    <s v="High"/>
    <n v="0.03"/>
    <n v="14.34"/>
    <n v="5"/>
    <x v="2"/>
    <x v="3"/>
    <x v="1"/>
    <x v="2"/>
    <s v="Small Pack"/>
    <s v="Nu-Dell Leatherette Frames"/>
    <n v="0.49"/>
    <s v="United States"/>
    <x v="2"/>
    <x v="25"/>
    <s v="Muscatine"/>
    <n v="52761"/>
    <x v="160"/>
    <n v="0"/>
    <s v="no repeat"/>
    <s v="January"/>
    <d v="2015-01-27T00:00:00"/>
    <n v="1"/>
    <n v="82.310100000000006"/>
    <n v="8"/>
    <n v="119.29"/>
    <n v="89595"/>
    <n v="4.9700000000000006"/>
    <x v="3"/>
    <n v="1"/>
  </r>
  <r>
    <n v="1361"/>
    <s v="Kristina Collier"/>
    <s v="High"/>
    <n v="0.01"/>
    <n v="2.89"/>
    <n v="0.5"/>
    <x v="2"/>
    <x v="3"/>
    <x v="0"/>
    <x v="9"/>
    <s v="Small Box"/>
    <s v="Avery 498"/>
    <n v="0.38"/>
    <s v="United States"/>
    <x v="2"/>
    <x v="22"/>
    <s v="Allen Park"/>
    <n v="48101"/>
    <x v="160"/>
    <n v="1"/>
    <n v="15"/>
    <s v="January"/>
    <d v="2015-01-28T00:00:00"/>
    <n v="2"/>
    <n v="1.2236"/>
    <n v="1"/>
    <n v="3.08"/>
    <n v="89595"/>
    <n v="124.41"/>
    <x v="3"/>
    <n v="3"/>
  </r>
  <r>
    <n v="1361"/>
    <s v="Kristina Collier"/>
    <s v="Critical"/>
    <n v="0.01"/>
    <n v="6.48"/>
    <n v="6.22"/>
    <x v="0"/>
    <x v="3"/>
    <x v="0"/>
    <x v="7"/>
    <s v="Small Box"/>
    <s v="Xerox 1894"/>
    <n v="0.37"/>
    <s v="United States"/>
    <x v="2"/>
    <x v="22"/>
    <s v="Allen Park"/>
    <n v="48101"/>
    <x v="104"/>
    <n v="1"/>
    <n v="0"/>
    <s v="February"/>
    <d v="2015-02-11T00:00:00"/>
    <n v="1"/>
    <n v="-15.6312"/>
    <n v="9"/>
    <n v="69.459999999999994"/>
    <n v="89596"/>
    <n v="6.2"/>
    <x v="0"/>
    <n v="3"/>
  </r>
  <r>
    <n v="1361"/>
    <s v="Kristina Collier"/>
    <s v="Critical"/>
    <n v="0.03"/>
    <n v="85.99"/>
    <n v="3.3"/>
    <x v="2"/>
    <x v="3"/>
    <x v="2"/>
    <x v="5"/>
    <s v="Small Pack"/>
    <s v="Accessory20"/>
    <n v="0.37"/>
    <s v="United States"/>
    <x v="2"/>
    <x v="22"/>
    <s v="Allen Park"/>
    <n v="48101"/>
    <x v="104"/>
    <n v="0"/>
    <s v="no repeat"/>
    <s v="February"/>
    <d v="2015-02-12T00:00:00"/>
    <n v="2"/>
    <n v="790.54679999999996"/>
    <n v="16"/>
    <n v="1145.72"/>
    <n v="89596"/>
    <n v="260.89000000000004"/>
    <x v="0"/>
    <n v="3"/>
  </r>
  <r>
    <n v="1363"/>
    <s v="Earl Roy"/>
    <s v="Medium"/>
    <n v="0.05"/>
    <n v="12.97"/>
    <n v="1.49"/>
    <x v="2"/>
    <x v="3"/>
    <x v="0"/>
    <x v="8"/>
    <s v="Small Box"/>
    <s v="Mead 1st Gear 2&quot; Zipper Binder, Asst. Colors"/>
    <n v="0.35"/>
    <s v="United States"/>
    <x v="3"/>
    <x v="26"/>
    <s v="Casselberry"/>
    <n v="32707"/>
    <x v="128"/>
    <n v="1"/>
    <n v="0"/>
    <s v="February"/>
    <d v="2015-02-06T00:00:00"/>
    <n v="2"/>
    <n v="5.4660000000000002"/>
    <n v="2"/>
    <n v="26.37"/>
    <n v="89993"/>
    <n v="2.77"/>
    <x v="3"/>
    <n v="2"/>
  </r>
  <r>
    <n v="1363"/>
    <s v="Earl Roy"/>
    <s v="Medium"/>
    <n v="0.06"/>
    <n v="5.81"/>
    <n v="3.37"/>
    <x v="2"/>
    <x v="3"/>
    <x v="0"/>
    <x v="3"/>
    <s v="Wrap Bag"/>
    <s v="Advantus Push Pins, Aluminum Head"/>
    <n v="0.54"/>
    <s v="United States"/>
    <x v="3"/>
    <x v="26"/>
    <s v="Casselberry"/>
    <n v="32707"/>
    <x v="128"/>
    <n v="0"/>
    <s v="no repeat"/>
    <s v="February"/>
    <d v="2015-02-06T00:00:00"/>
    <n v="2"/>
    <n v="-149.1182"/>
    <n v="9"/>
    <n v="53.44"/>
    <n v="89993"/>
    <n v="7.88"/>
    <x v="3"/>
    <n v="2"/>
  </r>
  <r>
    <n v="1364"/>
    <s v="Chris Ford"/>
    <s v="Not Specified"/>
    <n v="0.1"/>
    <n v="5.98"/>
    <n v="5.35"/>
    <x v="2"/>
    <x v="1"/>
    <x v="0"/>
    <x v="7"/>
    <s v="Small Box"/>
    <s v="Xerox 1947"/>
    <n v="0.4"/>
    <s v="United States"/>
    <x v="1"/>
    <x v="30"/>
    <s v="Camp Springs"/>
    <n v="20746"/>
    <x v="83"/>
    <n v="0"/>
    <s v="no repeat"/>
    <s v="March"/>
    <d v="2015-03-17T00:00:00"/>
    <n v="0"/>
    <n v="-90.26"/>
    <n v="10"/>
    <n v="57.34"/>
    <n v="89994"/>
    <n v="6.3900000000000006"/>
    <x v="2"/>
    <n v="1"/>
  </r>
  <r>
    <n v="1367"/>
    <s v="James Hunter"/>
    <s v="Medium"/>
    <n v="0.03"/>
    <n v="73.98"/>
    <n v="14.52"/>
    <x v="2"/>
    <x v="3"/>
    <x v="2"/>
    <x v="13"/>
    <s v="Small Box"/>
    <s v="Keytronic French Keyboard"/>
    <n v="0.65"/>
    <s v="United States"/>
    <x v="2"/>
    <x v="7"/>
    <s v="Lubbock"/>
    <n v="79424"/>
    <x v="0"/>
    <n v="0"/>
    <s v="no repeat"/>
    <s v="January"/>
    <d v="2015-01-10T00:00:00"/>
    <n v="3"/>
    <n v="-326.23160000000001"/>
    <n v="1"/>
    <n v="79.02"/>
    <n v="90513"/>
    <n v="43.14"/>
    <x v="0"/>
    <n v="1"/>
  </r>
  <r>
    <n v="1368"/>
    <s v="Patsy Harmon"/>
    <s v="Medium"/>
    <n v="0.09"/>
    <n v="4.55"/>
    <n v="1.49"/>
    <x v="2"/>
    <x v="3"/>
    <x v="0"/>
    <x v="8"/>
    <s v="Small Box"/>
    <s v="Presstex Flexible Ring Binders"/>
    <n v="0.35"/>
    <s v="United States"/>
    <x v="2"/>
    <x v="7"/>
    <s v="Lufkin"/>
    <n v="75901"/>
    <x v="165"/>
    <n v="0"/>
    <s v="no repeat"/>
    <s v="March"/>
    <d v="2015-03-25T00:00:00"/>
    <n v="2"/>
    <n v="16.898"/>
    <n v="6"/>
    <n v="25.45"/>
    <n v="90514"/>
    <n v="3.23"/>
    <x v="2"/>
    <n v="1"/>
  </r>
  <r>
    <n v="1369"/>
    <s v="Joe D Dean"/>
    <s v="Medium"/>
    <n v="7.0000000000000007E-2"/>
    <n v="9.7799999999999994"/>
    <n v="5.76"/>
    <x v="0"/>
    <x v="3"/>
    <x v="0"/>
    <x v="4"/>
    <s v="Small Box"/>
    <s v="Staples #10 Laser &amp; Inkjet Envelopes, 4 1/8&quot; x 9 1/2&quot;, 100/Box"/>
    <n v="0.35"/>
    <s v="United States"/>
    <x v="2"/>
    <x v="7"/>
    <s v="Mansfield"/>
    <n v="76063"/>
    <x v="165"/>
    <n v="0"/>
    <s v="no repeat"/>
    <s v="March"/>
    <d v="2015-03-25T00:00:00"/>
    <n v="2"/>
    <n v="20.14"/>
    <n v="11"/>
    <n v="110.72"/>
    <n v="90514"/>
    <n v="46.81"/>
    <x v="1"/>
    <n v="1"/>
  </r>
  <r>
    <n v="1374"/>
    <s v="Earl Buck"/>
    <s v="Critical"/>
    <n v="0.06"/>
    <n v="44.01"/>
    <n v="3.5"/>
    <x v="2"/>
    <x v="1"/>
    <x v="0"/>
    <x v="15"/>
    <s v="Small Box"/>
    <s v="Acco Smartsocket® Color-Coded Six-Outlet AC Adapter Model Surge Protectors"/>
    <n v="0.59"/>
    <s v="United States"/>
    <x v="0"/>
    <x v="1"/>
    <s v="Stockton"/>
    <n v="95207"/>
    <x v="31"/>
    <n v="0"/>
    <s v="no repeat"/>
    <s v="June"/>
    <d v="2015-06-08T00:00:00"/>
    <n v="1"/>
    <n v="-21.231999999999999"/>
    <n v="1"/>
    <n v="46.94"/>
    <n v="88212"/>
    <n v="300.62"/>
    <x v="2"/>
    <n v="1"/>
  </r>
  <r>
    <n v="1380"/>
    <s v="Jeanne Walker"/>
    <s v="Low"/>
    <n v="0.05"/>
    <n v="2.89"/>
    <n v="0.5"/>
    <x v="2"/>
    <x v="1"/>
    <x v="0"/>
    <x v="9"/>
    <s v="Small Box"/>
    <s v="Avery 498"/>
    <n v="0.38"/>
    <s v="United States"/>
    <x v="1"/>
    <x v="16"/>
    <s v="Portsmouth"/>
    <n v="3801"/>
    <x v="150"/>
    <n v="0"/>
    <s v="no repeat"/>
    <s v="June"/>
    <d v="2015-07-03T00:00:00"/>
    <n v="6"/>
    <n v="18.0642"/>
    <n v="9"/>
    <n v="26.18"/>
    <n v="88213"/>
    <n v="5.91"/>
    <x v="3"/>
    <n v="1"/>
  </r>
  <r>
    <n v="1383"/>
    <s v="Christina Hanna"/>
    <s v="Medium"/>
    <n v="0.03"/>
    <n v="2.23"/>
    <n v="4.57"/>
    <x v="2"/>
    <x v="3"/>
    <x v="1"/>
    <x v="2"/>
    <s v="Small Pack"/>
    <s v="Eldon Pizzaz™ Desk Accessories"/>
    <n v="0.41"/>
    <s v="United States"/>
    <x v="0"/>
    <x v="17"/>
    <s v="West Valley City"/>
    <n v="84120"/>
    <x v="90"/>
    <n v="0"/>
    <s v="no repeat"/>
    <s v="May"/>
    <d v="2015-05-02T00:00:00"/>
    <n v="1"/>
    <n v="-93.25"/>
    <n v="12"/>
    <n v="28.66"/>
    <n v="89406"/>
    <n v="65.989999999999995"/>
    <x v="0"/>
    <n v="1"/>
  </r>
  <r>
    <n v="1384"/>
    <s v="George McLamb"/>
    <s v="Low"/>
    <n v="0.02"/>
    <n v="70.97"/>
    <n v="3.5"/>
    <x v="2"/>
    <x v="3"/>
    <x v="0"/>
    <x v="15"/>
    <s v="Small Box"/>
    <s v="Tripp Lite Isotel 8 Ultra 8 Outlet Metal Surge"/>
    <n v="0.59"/>
    <s v="United States"/>
    <x v="3"/>
    <x v="8"/>
    <s v="Alexandria"/>
    <n v="22304"/>
    <x v="31"/>
    <n v="1"/>
    <n v="23"/>
    <s v="June"/>
    <d v="2015-06-14T00:00:00"/>
    <n v="7"/>
    <n v="23.616"/>
    <n v="21"/>
    <n v="1533.59"/>
    <n v="89408"/>
    <n v="5.57"/>
    <x v="3"/>
    <n v="2"/>
  </r>
  <r>
    <n v="1384"/>
    <s v="George McLamb"/>
    <s v="Not Specified"/>
    <n v="7.0000000000000007E-2"/>
    <n v="11.29"/>
    <n v="5.03"/>
    <x v="2"/>
    <x v="3"/>
    <x v="0"/>
    <x v="10"/>
    <s v="Small Box"/>
    <s v="X-Rack™ File for Hanging Folders"/>
    <n v="0.59"/>
    <s v="United States"/>
    <x v="3"/>
    <x v="8"/>
    <s v="Alexandria"/>
    <n v="22304"/>
    <x v="135"/>
    <n v="0"/>
    <s v="no repeat"/>
    <s v="June"/>
    <d v="2015-07-02T00:00:00"/>
    <n v="2"/>
    <n v="-163.03"/>
    <n v="11"/>
    <n v="123.18"/>
    <n v="89407"/>
    <n v="11.89"/>
    <x v="1"/>
    <n v="2"/>
  </r>
  <r>
    <n v="1389"/>
    <s v="Jean Khan"/>
    <s v="Critical"/>
    <n v="0.06"/>
    <n v="1.74"/>
    <n v="4.08"/>
    <x v="2"/>
    <x v="0"/>
    <x v="1"/>
    <x v="2"/>
    <s v="Small Pack"/>
    <s v="Eldon Regeneration Recycled Desk Accessories, Smoke"/>
    <n v="0.53"/>
    <s v="United States"/>
    <x v="0"/>
    <x v="1"/>
    <s v="Menlo Park"/>
    <n v="94025"/>
    <x v="50"/>
    <n v="1"/>
    <n v="108"/>
    <s v="January"/>
    <d v="2015-01-26T00:00:00"/>
    <n v="1"/>
    <n v="-11.0732"/>
    <n v="1"/>
    <n v="2.77"/>
    <n v="88726"/>
    <n v="4.9700000000000006"/>
    <x v="3"/>
    <n v="3"/>
  </r>
  <r>
    <n v="1389"/>
    <s v="Jean Khan"/>
    <s v="High"/>
    <n v="0.08"/>
    <n v="2.62"/>
    <n v="0.8"/>
    <x v="0"/>
    <x v="2"/>
    <x v="0"/>
    <x v="3"/>
    <s v="Wrap Bag"/>
    <s v="Staples Metal Binder Clips"/>
    <n v="0.39"/>
    <s v="United States"/>
    <x v="0"/>
    <x v="1"/>
    <s v="Menlo Park"/>
    <n v="94025"/>
    <x v="116"/>
    <n v="1"/>
    <n v="21"/>
    <s v="May"/>
    <d v="2015-05-15T00:00:00"/>
    <n v="2"/>
    <n v="21.769500000000001"/>
    <n v="12"/>
    <n v="31.55"/>
    <n v="88728"/>
    <n v="5.8900000000000006"/>
    <x v="3"/>
    <n v="3"/>
  </r>
  <r>
    <n v="1389"/>
    <s v="Jean Khan"/>
    <s v="High"/>
    <n v="0.09"/>
    <n v="2.61"/>
    <n v="0.5"/>
    <x v="2"/>
    <x v="3"/>
    <x v="0"/>
    <x v="9"/>
    <s v="Small Box"/>
    <s v="Avery 494"/>
    <n v="0.39"/>
    <s v="United States"/>
    <x v="0"/>
    <x v="1"/>
    <s v="Menlo Park"/>
    <n v="94025"/>
    <x v="27"/>
    <n v="0"/>
    <s v="no repeat"/>
    <s v="June"/>
    <d v="2015-06-05T00:00:00"/>
    <n v="2"/>
    <n v="29.380199999999999"/>
    <n v="17"/>
    <n v="42.58"/>
    <n v="88729"/>
    <n v="89.96"/>
    <x v="1"/>
    <n v="3"/>
  </r>
  <r>
    <n v="1390"/>
    <s v="Hazel Jones"/>
    <s v="Critical"/>
    <n v="0.1"/>
    <n v="8.17"/>
    <n v="1.69"/>
    <x v="2"/>
    <x v="0"/>
    <x v="0"/>
    <x v="7"/>
    <s v="Wrap Bag"/>
    <s v="Wirebound Message Forms, Four 2 3/4 x 5 Forms per Page, Pink Paper"/>
    <n v="0.38"/>
    <s v="United States"/>
    <x v="0"/>
    <x v="1"/>
    <s v="Stockton"/>
    <n v="95207"/>
    <x v="41"/>
    <n v="1"/>
    <n v="0"/>
    <s v="May"/>
    <d v="2015-05-16T00:00:00"/>
    <n v="0"/>
    <n v="100.2984"/>
    <n v="19"/>
    <n v="145.36000000000001"/>
    <n v="88731"/>
    <n v="200.92000000000002"/>
    <x v="2"/>
    <n v="2"/>
  </r>
  <r>
    <n v="1390"/>
    <s v="Hazel Jones"/>
    <s v="Critical"/>
    <n v="0.03"/>
    <n v="110.99"/>
    <n v="2.5"/>
    <x v="2"/>
    <x v="0"/>
    <x v="2"/>
    <x v="5"/>
    <s v="Small Box"/>
    <s v="T18"/>
    <n v="0.56999999999999995"/>
    <s v="United States"/>
    <x v="0"/>
    <x v="1"/>
    <s v="Stockton"/>
    <n v="95207"/>
    <x v="41"/>
    <n v="0"/>
    <s v="no repeat"/>
    <s v="May"/>
    <d v="2015-05-18T00:00:00"/>
    <n v="2"/>
    <n v="2495.3987999999999"/>
    <n v="38"/>
    <n v="3616.52"/>
    <n v="88731"/>
    <n v="297.47000000000003"/>
    <x v="2"/>
    <n v="2"/>
  </r>
  <r>
    <n v="1391"/>
    <s v="Carolyn Greer"/>
    <s v="Not Specified"/>
    <n v="0"/>
    <n v="2.88"/>
    <n v="0.7"/>
    <x v="0"/>
    <x v="3"/>
    <x v="0"/>
    <x v="0"/>
    <s v="Wrap Bag"/>
    <s v="Newell 340"/>
    <n v="0.56000000000000005"/>
    <s v="United States"/>
    <x v="0"/>
    <x v="1"/>
    <s v="Sunnyvale"/>
    <n v="94086"/>
    <x v="158"/>
    <n v="1"/>
    <n v="9"/>
    <s v="April"/>
    <d v="2015-04-24T00:00:00"/>
    <n v="0"/>
    <n v="-0.11"/>
    <n v="1"/>
    <n v="7.96"/>
    <n v="88727"/>
    <n v="6.58"/>
    <x v="0"/>
    <n v="2"/>
  </r>
  <r>
    <n v="1391"/>
    <s v="Carolyn Greer"/>
    <s v="Low"/>
    <n v="7.0000000000000007E-2"/>
    <n v="12.28"/>
    <n v="6.13"/>
    <x v="2"/>
    <x v="2"/>
    <x v="0"/>
    <x v="10"/>
    <s v="Small Box"/>
    <s v="Recycled Eldon Regeneration Jumbo File"/>
    <n v="0.56999999999999995"/>
    <s v="United States"/>
    <x v="0"/>
    <x v="1"/>
    <s v="Sunnyvale"/>
    <n v="94086"/>
    <x v="32"/>
    <n v="0"/>
    <s v="no repeat"/>
    <s v="May"/>
    <d v="2015-05-10T00:00:00"/>
    <n v="7"/>
    <n v="15.236000000000001"/>
    <n v="33"/>
    <n v="389.59"/>
    <n v="88730"/>
    <n v="5.3100000000000005"/>
    <x v="1"/>
    <n v="2"/>
  </r>
  <r>
    <n v="1402"/>
    <s v="Wesley Tate"/>
    <s v="Not Specified"/>
    <n v="0"/>
    <n v="8.6"/>
    <n v="6.19"/>
    <x v="2"/>
    <x v="0"/>
    <x v="0"/>
    <x v="8"/>
    <s v="Small Box"/>
    <s v="Avery Printable Repositionable Plastic Tabs"/>
    <n v="0.38"/>
    <s v="United States"/>
    <x v="2"/>
    <x v="12"/>
    <s v="Chicago"/>
    <n v="60653"/>
    <x v="43"/>
    <n v="1"/>
    <n v="6"/>
    <s v="January"/>
    <d v="2015-01-15T00:00:00"/>
    <n v="0"/>
    <n v="-42.8536"/>
    <n v="48"/>
    <n v="447.89"/>
    <n v="37729"/>
    <n v="8.34"/>
    <x v="2"/>
    <n v="2"/>
  </r>
  <r>
    <n v="1402"/>
    <s v="Wesley Tate"/>
    <s v="Medium"/>
    <n v="0.04"/>
    <n v="30.73"/>
    <n v="4"/>
    <x v="2"/>
    <x v="1"/>
    <x v="2"/>
    <x v="13"/>
    <s v="Small Box"/>
    <s v="Fellowes 17-key keypad for PS/2 interface"/>
    <n v="0.75"/>
    <s v="United States"/>
    <x v="2"/>
    <x v="12"/>
    <s v="Chicago"/>
    <n v="60653"/>
    <x v="72"/>
    <n v="0"/>
    <s v="no repeat"/>
    <s v="January"/>
    <d v="2015-01-22T00:00:00"/>
    <n v="1"/>
    <n v="-20.79"/>
    <n v="48"/>
    <n v="1420.84"/>
    <n v="43079"/>
    <n v="12.209999999999999"/>
    <x v="2"/>
    <n v="2"/>
  </r>
  <r>
    <n v="1405"/>
    <s v="Crystal Floyd"/>
    <s v="Not Specified"/>
    <n v="0"/>
    <n v="8.6"/>
    <n v="6.19"/>
    <x v="2"/>
    <x v="0"/>
    <x v="0"/>
    <x v="8"/>
    <s v="Small Box"/>
    <s v="Avery Printable Repositionable Plastic Tabs"/>
    <n v="0.38"/>
    <s v="United States"/>
    <x v="2"/>
    <x v="22"/>
    <s v="Battle Creek"/>
    <n v="49017"/>
    <x v="43"/>
    <n v="1"/>
    <n v="6"/>
    <s v="January"/>
    <d v="2015-01-15T00:00:00"/>
    <n v="0"/>
    <n v="-33.211539999999999"/>
    <n v="12"/>
    <n v="111.97"/>
    <n v="86144"/>
    <n v="4.8099999999999996"/>
    <x v="3"/>
    <n v="2"/>
  </r>
  <r>
    <n v="1405"/>
    <s v="Crystal Floyd"/>
    <s v="Medium"/>
    <n v="0.04"/>
    <n v="30.73"/>
    <n v="4"/>
    <x v="2"/>
    <x v="1"/>
    <x v="2"/>
    <x v="13"/>
    <s v="Small Box"/>
    <s v="Fellowes 17-key keypad for PS/2 interface"/>
    <n v="0.75"/>
    <s v="United States"/>
    <x v="2"/>
    <x v="22"/>
    <s v="Battle Creek"/>
    <n v="49017"/>
    <x v="72"/>
    <n v="0"/>
    <s v="no repeat"/>
    <s v="January"/>
    <d v="2015-01-22T00:00:00"/>
    <n v="1"/>
    <n v="-20.79"/>
    <n v="12"/>
    <n v="355.21"/>
    <n v="86145"/>
    <n v="20.9"/>
    <x v="2"/>
    <n v="2"/>
  </r>
  <r>
    <n v="1410"/>
    <s v="Charles Ward"/>
    <s v="Medium"/>
    <n v="0"/>
    <n v="65.989999999999995"/>
    <n v="5.26"/>
    <x v="2"/>
    <x v="0"/>
    <x v="2"/>
    <x v="5"/>
    <s v="Small Box"/>
    <s v="g520"/>
    <n v="0.59"/>
    <s v="United States"/>
    <x v="0"/>
    <x v="1"/>
    <s v="Moreno Valley"/>
    <n v="92553"/>
    <x v="74"/>
    <n v="0"/>
    <s v="no repeat"/>
    <s v="April"/>
    <d v="2015-04-08T00:00:00"/>
    <n v="1"/>
    <n v="369.99869999999999"/>
    <n v="9"/>
    <n v="536.23"/>
    <n v="87086"/>
    <n v="20.39"/>
    <x v="1"/>
    <n v="1"/>
  </r>
  <r>
    <n v="1412"/>
    <s v="Marc Ray"/>
    <s v="Not Specified"/>
    <n v="0.08"/>
    <n v="3.38"/>
    <n v="0.85"/>
    <x v="2"/>
    <x v="0"/>
    <x v="0"/>
    <x v="0"/>
    <s v="Wrap Bag"/>
    <s v="Avery Hi-Liter® Fluorescent Desk Style Markers"/>
    <n v="0.48"/>
    <s v="United States"/>
    <x v="0"/>
    <x v="1"/>
    <s v="Mountain View"/>
    <n v="94043"/>
    <x v="23"/>
    <n v="0"/>
    <s v="no repeat"/>
    <s v="February"/>
    <d v="2015-02-04T00:00:00"/>
    <n v="2"/>
    <n v="20.453600000000002"/>
    <n v="12"/>
    <n v="38.81"/>
    <n v="87087"/>
    <n v="500.96000000000004"/>
    <x v="3"/>
    <n v="1"/>
  </r>
  <r>
    <n v="1413"/>
    <s v="Pamela Wiley"/>
    <s v="Not Specified"/>
    <n v="0.02"/>
    <n v="16.48"/>
    <n v="1.99"/>
    <x v="0"/>
    <x v="0"/>
    <x v="2"/>
    <x v="13"/>
    <s v="Small Pack"/>
    <s v="Maxell DVD-RAM Discs"/>
    <n v="0.42"/>
    <s v="United States"/>
    <x v="1"/>
    <x v="15"/>
    <s v="Boston"/>
    <n v="2113"/>
    <x v="23"/>
    <n v="1"/>
    <n v="64"/>
    <s v="February"/>
    <d v="2015-02-04T00:00:00"/>
    <n v="2"/>
    <n v="69.61"/>
    <n v="27"/>
    <n v="484.56"/>
    <n v="45539"/>
    <n v="230.98"/>
    <x v="3"/>
    <n v="2"/>
  </r>
  <r>
    <n v="1413"/>
    <s v="Pamela Wiley"/>
    <s v="Medium"/>
    <n v="0"/>
    <n v="65.989999999999995"/>
    <n v="5.26"/>
    <x v="2"/>
    <x v="0"/>
    <x v="2"/>
    <x v="5"/>
    <s v="Small Box"/>
    <s v="g520"/>
    <n v="0.59"/>
    <s v="United States"/>
    <x v="1"/>
    <x v="15"/>
    <s v="Boston"/>
    <n v="2113"/>
    <x v="74"/>
    <n v="0"/>
    <s v="no repeat"/>
    <s v="April"/>
    <d v="2015-04-08T00:00:00"/>
    <n v="1"/>
    <n v="542.25"/>
    <n v="36"/>
    <n v="2144.92"/>
    <n v="10277"/>
    <n v="15.61"/>
    <x v="1"/>
    <n v="2"/>
  </r>
  <r>
    <n v="1416"/>
    <s v="Betsy Gibson"/>
    <s v="Critical"/>
    <n v="0.02"/>
    <n v="417.4"/>
    <n v="75.23"/>
    <x v="1"/>
    <x v="2"/>
    <x v="1"/>
    <x v="11"/>
    <s v="Jumbo Box"/>
    <s v="Bretford “Just In Time” Height-Adjustable Multi-Task Work Tables"/>
    <n v="0.79"/>
    <s v="United States"/>
    <x v="2"/>
    <x v="38"/>
    <s v="Indianapolis"/>
    <n v="46203"/>
    <x v="166"/>
    <n v="1"/>
    <n v="50"/>
    <s v="May"/>
    <d v="2015-05-07T00:00:00"/>
    <n v="1"/>
    <n v="-634.86540000000002"/>
    <n v="1"/>
    <n v="471.21"/>
    <n v="90538"/>
    <n v="205.96"/>
    <x v="0"/>
    <n v="2"/>
  </r>
  <r>
    <n v="1416"/>
    <s v="Betsy Gibson"/>
    <s v="High"/>
    <n v="0.04"/>
    <n v="46.89"/>
    <n v="5.0999999999999996"/>
    <x v="2"/>
    <x v="2"/>
    <x v="0"/>
    <x v="15"/>
    <s v="Medium Box"/>
    <s v="Bionaire Personal Warm Mist Humidifier/Vaporizer"/>
    <n v="0.46"/>
    <s v="United States"/>
    <x v="2"/>
    <x v="38"/>
    <s v="Indianapolis"/>
    <n v="46203"/>
    <x v="97"/>
    <n v="0"/>
    <s v="no repeat"/>
    <s v="June"/>
    <d v="2015-06-27T00:00:00"/>
    <n v="2"/>
    <n v="87.12"/>
    <n v="4"/>
    <n v="182.61"/>
    <n v="90540"/>
    <n v="3.98"/>
    <x v="0"/>
    <n v="2"/>
  </r>
  <r>
    <n v="1418"/>
    <s v="Rebecca Lindsey"/>
    <s v="Low"/>
    <n v="7.0000000000000007E-2"/>
    <n v="4.84"/>
    <n v="0.71"/>
    <x v="2"/>
    <x v="2"/>
    <x v="0"/>
    <x v="0"/>
    <s v="Wrap Bag"/>
    <s v="*Staples* Highlighting Markers"/>
    <n v="0.52"/>
    <s v="United States"/>
    <x v="2"/>
    <x v="38"/>
    <s v="Kokomo"/>
    <n v="46901"/>
    <x v="167"/>
    <n v="0"/>
    <s v="no repeat"/>
    <s v="January"/>
    <d v="2015-01-03T00:00:00"/>
    <n v="2"/>
    <n v="25.240200000000002"/>
    <n v="8"/>
    <n v="36.58"/>
    <n v="90539"/>
    <n v="9.42"/>
    <x v="2"/>
    <n v="1"/>
  </r>
  <r>
    <n v="1419"/>
    <s v="Brooke Lancaster"/>
    <s v="Not Specified"/>
    <n v="0.01"/>
    <n v="124.49"/>
    <n v="51.94"/>
    <x v="1"/>
    <x v="2"/>
    <x v="1"/>
    <x v="11"/>
    <s v="Jumbo Box"/>
    <s v="Bevis 36 x 72 Conference Tables"/>
    <n v="0.63"/>
    <s v="United States"/>
    <x v="2"/>
    <x v="38"/>
    <s v="Lafayette"/>
    <n v="47905"/>
    <x v="97"/>
    <n v="0"/>
    <s v="no repeat"/>
    <s v="June"/>
    <d v="2015-06-26T00:00:00"/>
    <n v="1"/>
    <n v="-94.674644999999998"/>
    <n v="18"/>
    <n v="2376.12"/>
    <n v="90540"/>
    <n v="7.6099999999999994"/>
    <x v="0"/>
    <n v="1"/>
  </r>
  <r>
    <n v="1424"/>
    <s v="Robyn Zhou"/>
    <s v="Low"/>
    <n v="0.05"/>
    <n v="350.99"/>
    <n v="39"/>
    <x v="1"/>
    <x v="1"/>
    <x v="1"/>
    <x v="1"/>
    <s v="Jumbo Drum"/>
    <s v="Global Leather Executive Chair"/>
    <n v="0.55000000000000004"/>
    <s v="United States"/>
    <x v="0"/>
    <x v="21"/>
    <s v="Englewood"/>
    <n v="80112"/>
    <x v="38"/>
    <n v="1"/>
    <n v="0"/>
    <s v="January"/>
    <d v="2015-01-14T00:00:00"/>
    <n v="2"/>
    <n v="451.28039999999999"/>
    <n v="3"/>
    <n v="1020.08"/>
    <n v="89448"/>
    <n v="5.5600000000000005"/>
    <x v="3"/>
    <n v="4"/>
  </r>
  <r>
    <n v="1424"/>
    <s v="Robyn Zhou"/>
    <s v="Low"/>
    <n v="0"/>
    <n v="8.74"/>
    <n v="1.39"/>
    <x v="2"/>
    <x v="1"/>
    <x v="0"/>
    <x v="4"/>
    <s v="Small Box"/>
    <s v="#10- 4 1/8&quot; x 9 1/2&quot; Recycled Envelopes"/>
    <n v="0.38"/>
    <s v="United States"/>
    <x v="0"/>
    <x v="21"/>
    <s v="Englewood"/>
    <n v="80112"/>
    <x v="38"/>
    <n v="1"/>
    <n v="0"/>
    <s v="January"/>
    <d v="2015-01-16T00:00:00"/>
    <n v="4"/>
    <n v="44.988"/>
    <n v="7"/>
    <n v="65.2"/>
    <n v="89448"/>
    <n v="40.86"/>
    <x v="3"/>
    <n v="4"/>
  </r>
  <r>
    <n v="1424"/>
    <s v="Robyn Zhou"/>
    <s v="Low"/>
    <n v="0.02"/>
    <n v="1.98"/>
    <n v="0.7"/>
    <x v="2"/>
    <x v="1"/>
    <x v="0"/>
    <x v="3"/>
    <s v="Wrap Bag"/>
    <s v="Brites Rubber Bands, 1 1/2 oz. Box"/>
    <n v="0.83"/>
    <s v="United States"/>
    <x v="0"/>
    <x v="21"/>
    <s v="Englewood"/>
    <n v="80112"/>
    <x v="38"/>
    <n v="1"/>
    <n v="159"/>
    <s v="January"/>
    <d v="2015-01-16T00:00:00"/>
    <n v="4"/>
    <n v="-20.732800000000001"/>
    <n v="11"/>
    <n v="22.59"/>
    <n v="89448"/>
    <n v="35.849999999999994"/>
    <x v="3"/>
    <n v="4"/>
  </r>
  <r>
    <n v="1424"/>
    <s v="Robyn Zhou"/>
    <s v="Not Specified"/>
    <n v="0.05"/>
    <n v="8.0399999999999991"/>
    <n v="8.94"/>
    <x v="2"/>
    <x v="1"/>
    <x v="0"/>
    <x v="8"/>
    <s v="Small Box"/>
    <s v="Fellowes Twister Kit, Gray/Clear, 3/pkg"/>
    <n v="0.4"/>
    <s v="United States"/>
    <x v="0"/>
    <x v="21"/>
    <s v="Englewood"/>
    <n v="80112"/>
    <x v="105"/>
    <n v="0"/>
    <s v="no repeat"/>
    <s v="June"/>
    <d v="2015-06-22T00:00:00"/>
    <n v="2"/>
    <n v="-164.3948"/>
    <n v="15"/>
    <n v="121.36"/>
    <n v="89449"/>
    <n v="42.769999999999996"/>
    <x v="2"/>
    <n v="4"/>
  </r>
  <r>
    <n v="1425"/>
    <s v="Gregory Crane"/>
    <s v="Low"/>
    <n v="0.04"/>
    <n v="2036.48"/>
    <n v="14.7"/>
    <x v="1"/>
    <x v="2"/>
    <x v="2"/>
    <x v="6"/>
    <s v="Jumbo Drum"/>
    <s v="Lexmark 4227 Plus Dot Matrix Printer"/>
    <n v="0.55000000000000004"/>
    <s v="United States"/>
    <x v="0"/>
    <x v="21"/>
    <s v="Fort Collins"/>
    <n v="80525"/>
    <x v="167"/>
    <n v="0"/>
    <s v="no repeat"/>
    <s v="January"/>
    <d v="2015-01-06T00:00:00"/>
    <n v="5"/>
    <n v="-4793.0039999999999"/>
    <n v="1"/>
    <n v="2013.67"/>
    <n v="89450"/>
    <n v="78.599999999999994"/>
    <x v="1"/>
    <n v="1"/>
  </r>
  <r>
    <n v="1427"/>
    <s v="Stacy Gould"/>
    <s v="Low"/>
    <n v="0.09"/>
    <n v="125.99"/>
    <n v="2.5"/>
    <x v="2"/>
    <x v="1"/>
    <x v="2"/>
    <x v="5"/>
    <s v="Small Box"/>
    <s v="i2000"/>
    <n v="0.6"/>
    <s v="United States"/>
    <x v="2"/>
    <x v="22"/>
    <s v="Bay City"/>
    <n v="48708"/>
    <x v="64"/>
    <n v="0"/>
    <s v="no repeat"/>
    <s v="February"/>
    <d v="2015-02-09T00:00:00"/>
    <n v="4"/>
    <n v="1258.7877000000001"/>
    <n v="18"/>
    <n v="1824.33"/>
    <n v="90905"/>
    <n v="17.88"/>
    <x v="2"/>
    <n v="1"/>
  </r>
  <r>
    <n v="1432"/>
    <s v="Kerry Green"/>
    <s v="Not Specified"/>
    <n v="0.05"/>
    <n v="9.7799999999999994"/>
    <n v="1.39"/>
    <x v="2"/>
    <x v="0"/>
    <x v="0"/>
    <x v="4"/>
    <s v="Small Box"/>
    <s v="Staples #10 Laser &amp; Inkjet Envelopes, 4 1/8&quot; x 9 1/2&quot;, 100/Box"/>
    <n v="0.39"/>
    <s v="United States"/>
    <x v="2"/>
    <x v="38"/>
    <s v="Indianapolis"/>
    <n v="46203"/>
    <x v="93"/>
    <n v="1"/>
    <n v="107"/>
    <s v="March"/>
    <d v="2015-03-06T00:00:00"/>
    <n v="1"/>
    <n v="74.278499999999994"/>
    <n v="11"/>
    <n v="107.65"/>
    <n v="86826"/>
    <n v="125.92"/>
    <x v="3"/>
    <n v="2"/>
  </r>
  <r>
    <n v="1432"/>
    <s v="Kerry Green"/>
    <s v="Low"/>
    <n v="7.0000000000000007E-2"/>
    <n v="10.98"/>
    <n v="4.8"/>
    <x v="2"/>
    <x v="0"/>
    <x v="0"/>
    <x v="4"/>
    <s v="Small Box"/>
    <s v="Manila Recycled Extra-Heavyweight Clasp Envelopes, 6&quot; x 9&quot;"/>
    <n v="0.36"/>
    <s v="United States"/>
    <x v="2"/>
    <x v="38"/>
    <s v="Indianapolis"/>
    <n v="46203"/>
    <x v="105"/>
    <n v="0"/>
    <s v="no repeat"/>
    <s v="June"/>
    <d v="2015-06-27T00:00:00"/>
    <n v="7"/>
    <n v="52.92"/>
    <n v="16"/>
    <n v="165.21"/>
    <n v="86827"/>
    <n v="7.28"/>
    <x v="2"/>
    <n v="2"/>
  </r>
  <r>
    <n v="1433"/>
    <s v="Frances Jackson"/>
    <s v="Not Specified"/>
    <n v="0.02"/>
    <n v="3.28"/>
    <n v="3.97"/>
    <x v="0"/>
    <x v="0"/>
    <x v="0"/>
    <x v="0"/>
    <s v="Wrap Bag"/>
    <s v="Newell 337"/>
    <n v="0.56000000000000005"/>
    <s v="United States"/>
    <x v="2"/>
    <x v="38"/>
    <s v="Jeffersonville"/>
    <n v="47130"/>
    <x v="93"/>
    <n v="1"/>
    <n v="75"/>
    <s v="March"/>
    <d v="2015-03-06T00:00:00"/>
    <n v="1"/>
    <n v="-66.349999999999994"/>
    <n v="7"/>
    <n v="25.15"/>
    <n v="86826"/>
    <n v="34.129999999999995"/>
    <x v="3"/>
    <n v="3"/>
  </r>
  <r>
    <n v="1433"/>
    <s v="Frances Jackson"/>
    <s v="High"/>
    <n v="7.0000000000000007E-2"/>
    <n v="300.98"/>
    <n v="64.73"/>
    <x v="1"/>
    <x v="0"/>
    <x v="1"/>
    <x v="1"/>
    <s v="Jumbo Drum"/>
    <s v="Global Leather and Oak Executive Chair, Black"/>
    <n v="0.56000000000000005"/>
    <s v="United States"/>
    <x v="2"/>
    <x v="38"/>
    <s v="Jeffersonville"/>
    <n v="47130"/>
    <x v="168"/>
    <n v="1"/>
    <n v="0"/>
    <s v="May"/>
    <d v="2015-05-21T00:00:00"/>
    <n v="2"/>
    <n v="1399.64"/>
    <n v="14"/>
    <n v="4285.5600000000004"/>
    <n v="86828"/>
    <n v="4.9300000000000006"/>
    <x v="1"/>
    <n v="3"/>
  </r>
  <r>
    <n v="1433"/>
    <s v="Frances Jackson"/>
    <s v="High"/>
    <n v="0.01"/>
    <n v="20.98"/>
    <n v="45"/>
    <x v="1"/>
    <x v="0"/>
    <x v="0"/>
    <x v="10"/>
    <s v="Jumbo Drum"/>
    <s v="Tennsco Lockers, Sand"/>
    <n v="0.61"/>
    <s v="United States"/>
    <x v="2"/>
    <x v="38"/>
    <s v="Jeffersonville"/>
    <n v="47130"/>
    <x v="168"/>
    <n v="0"/>
    <s v="no repeat"/>
    <s v="May"/>
    <d v="2015-05-19T00:00:00"/>
    <n v="0"/>
    <n v="232.642"/>
    <n v="28"/>
    <n v="631.37"/>
    <n v="86828"/>
    <n v="34.209999999999994"/>
    <x v="1"/>
    <n v="3"/>
  </r>
  <r>
    <n v="1438"/>
    <s v="Jean Weiss Diaz"/>
    <s v="Critical"/>
    <n v="0.01"/>
    <n v="80.98"/>
    <n v="35"/>
    <x v="2"/>
    <x v="0"/>
    <x v="0"/>
    <x v="10"/>
    <s v="Large Box"/>
    <s v="Carina 42&quot;Hx23 3/4&quot;W Media Storage Unit"/>
    <n v="0.83"/>
    <s v="United States"/>
    <x v="1"/>
    <x v="10"/>
    <s v="Elyria"/>
    <n v="44035"/>
    <x v="46"/>
    <n v="0"/>
    <s v="no repeat"/>
    <s v="January"/>
    <d v="2015-01-24T00:00:00"/>
    <n v="2"/>
    <n v="-409.37360000000001"/>
    <n v="3"/>
    <n v="267.83"/>
    <n v="90120"/>
    <n v="65.949999999999989"/>
    <x v="0"/>
    <n v="1"/>
  </r>
  <r>
    <n v="1439"/>
    <s v="Kyle Kaufman"/>
    <s v="Critical"/>
    <n v="0.05"/>
    <n v="6.48"/>
    <n v="6.22"/>
    <x v="2"/>
    <x v="0"/>
    <x v="0"/>
    <x v="7"/>
    <s v="Small Box"/>
    <s v="Xerox 1894"/>
    <n v="0.37"/>
    <s v="United States"/>
    <x v="1"/>
    <x v="10"/>
    <s v="Euclid"/>
    <n v="44117"/>
    <x v="65"/>
    <n v="0"/>
    <s v="no repeat"/>
    <s v="April"/>
    <d v="2015-04-29T00:00:00"/>
    <n v="1"/>
    <n v="-29.07"/>
    <n v="3"/>
    <n v="21.46"/>
    <n v="90121"/>
    <n v="60.589999999999996"/>
    <x v="1"/>
    <n v="1"/>
  </r>
  <r>
    <n v="1442"/>
    <s v="Rodney Field"/>
    <s v="Low"/>
    <n v="0.02"/>
    <n v="15.99"/>
    <n v="13.18"/>
    <x v="0"/>
    <x v="0"/>
    <x v="0"/>
    <x v="8"/>
    <s v="Small Box"/>
    <s v="GBC Pre-Punched Binding Paper, Plastic, White, 8-1/2&quot; x 11&quot;"/>
    <n v="0.37"/>
    <s v="United States"/>
    <x v="2"/>
    <x v="33"/>
    <s v="Springfield"/>
    <n v="65807"/>
    <x v="111"/>
    <n v="1"/>
    <n v="0"/>
    <s v="January"/>
    <d v="2015-02-03T00:00:00"/>
    <n v="4"/>
    <n v="-76.992500000000007"/>
    <n v="7"/>
    <n v="123.03"/>
    <n v="89077"/>
    <n v="3.76"/>
    <x v="1"/>
    <n v="3"/>
  </r>
  <r>
    <n v="1442"/>
    <s v="Rodney Field"/>
    <s v="Low"/>
    <n v="0.09"/>
    <n v="46.94"/>
    <n v="6.77"/>
    <x v="0"/>
    <x v="0"/>
    <x v="1"/>
    <x v="2"/>
    <s v="Small Box"/>
    <s v="Howard Miller 13&quot; Diameter Goldtone Round Wall Clock"/>
    <n v="0.44"/>
    <s v="United States"/>
    <x v="2"/>
    <x v="33"/>
    <s v="Springfield"/>
    <n v="65807"/>
    <x v="111"/>
    <n v="1"/>
    <n v="146"/>
    <s v="January"/>
    <d v="2015-01-30T00:00:00"/>
    <n v="0"/>
    <n v="297.96960000000001"/>
    <n v="10"/>
    <n v="431.84"/>
    <n v="89077"/>
    <n v="15.91"/>
    <x v="3"/>
    <n v="3"/>
  </r>
  <r>
    <n v="1442"/>
    <s v="Rodney Field"/>
    <s v="Not Specified"/>
    <n v="0.04"/>
    <n v="177.98"/>
    <n v="0.99"/>
    <x v="2"/>
    <x v="0"/>
    <x v="0"/>
    <x v="15"/>
    <s v="Small Box"/>
    <s v="Kensington 7 Outlet MasterPiece Power Center"/>
    <n v="0.56000000000000005"/>
    <s v="United States"/>
    <x v="2"/>
    <x v="33"/>
    <s v="Springfield"/>
    <n v="65807"/>
    <x v="97"/>
    <n v="0"/>
    <s v="no repeat"/>
    <s v="June"/>
    <d v="2015-06-27T00:00:00"/>
    <n v="2"/>
    <n v="1909.8855000000001"/>
    <n v="15"/>
    <n v="2767.95"/>
    <n v="89076"/>
    <n v="6.59"/>
    <x v="0"/>
    <n v="3"/>
  </r>
  <r>
    <n v="1450"/>
    <s v="Veronica Peck"/>
    <s v="Medium"/>
    <n v="0.1"/>
    <n v="218.08"/>
    <n v="18.059999999999999"/>
    <x v="0"/>
    <x v="3"/>
    <x v="1"/>
    <x v="1"/>
    <s v="Large Box"/>
    <s v="Lifetime Advantage™ Folding Chairs, 4/Carton"/>
    <n v="0.56999999999999995"/>
    <s v="United States"/>
    <x v="0"/>
    <x v="1"/>
    <s v="South Lake Tahoe"/>
    <n v="96150"/>
    <x v="84"/>
    <n v="0"/>
    <s v="no repeat"/>
    <s v="May"/>
    <d v="2015-05-25T00:00:00"/>
    <n v="1"/>
    <n v="1318.83"/>
    <n v="12"/>
    <n v="2366.5100000000002"/>
    <n v="86735"/>
    <n v="30.49"/>
    <x v="0"/>
    <n v="1"/>
  </r>
  <r>
    <n v="1459"/>
    <s v="Steve Raynor"/>
    <s v="High"/>
    <n v="0.05"/>
    <n v="85.99"/>
    <n v="0.99"/>
    <x v="2"/>
    <x v="3"/>
    <x v="2"/>
    <x v="5"/>
    <s v="Wrap Bag"/>
    <s v="Accessory34"/>
    <n v="0.55000000000000004"/>
    <s v="United States"/>
    <x v="3"/>
    <x v="39"/>
    <s v="Taylors"/>
    <n v="29687"/>
    <x v="121"/>
    <n v="0"/>
    <s v="no repeat"/>
    <s v="April"/>
    <d v="2015-04-07T00:00:00"/>
    <n v="2"/>
    <n v="36.216000000000001"/>
    <n v="4"/>
    <n v="291.64"/>
    <n v="86734"/>
    <n v="1889.89"/>
    <x v="0"/>
    <n v="1"/>
  </r>
  <r>
    <n v="1461"/>
    <s v="Norman Adams"/>
    <s v="High"/>
    <n v="0.05"/>
    <n v="12.95"/>
    <n v="4.9800000000000004"/>
    <x v="2"/>
    <x v="3"/>
    <x v="0"/>
    <x v="8"/>
    <s v="Small Box"/>
    <s v="GBC Binding covers"/>
    <n v="0.4"/>
    <s v="United States"/>
    <x v="2"/>
    <x v="38"/>
    <s v="Lafayette"/>
    <n v="47905"/>
    <x v="42"/>
    <n v="0"/>
    <s v="no repeat"/>
    <s v="June"/>
    <d v="2015-06-04T00:00:00"/>
    <n v="2"/>
    <n v="134.16825"/>
    <n v="19"/>
    <n v="252.36"/>
    <n v="86397"/>
    <n v="8"/>
    <x v="2"/>
    <n v="1"/>
  </r>
  <r>
    <n v="1466"/>
    <s v="Wesley Reid"/>
    <s v="High"/>
    <n v="0"/>
    <n v="65.989999999999995"/>
    <n v="8.99"/>
    <x v="2"/>
    <x v="2"/>
    <x v="2"/>
    <x v="5"/>
    <s v="Small Box"/>
    <s v="5180"/>
    <n v="0.56000000000000005"/>
    <s v="United States"/>
    <x v="2"/>
    <x v="32"/>
    <s v="Columbus"/>
    <n v="68601"/>
    <x v="164"/>
    <n v="1"/>
    <n v="1"/>
    <s v="June"/>
    <d v="2015-06-13T00:00:00"/>
    <n v="2"/>
    <n v="253.3032"/>
    <n v="10"/>
    <n v="575.07000000000005"/>
    <n v="91115"/>
    <n v="300.90000000000003"/>
    <x v="2"/>
    <n v="2"/>
  </r>
  <r>
    <n v="1466"/>
    <s v="Wesley Reid"/>
    <s v="Low"/>
    <n v="0.04"/>
    <n v="130.97999999999999"/>
    <n v="54.74"/>
    <x v="1"/>
    <x v="2"/>
    <x v="1"/>
    <x v="14"/>
    <s v="Jumbo Box"/>
    <s v="O'Sullivan Elevations Bookcase, Cherry Finish"/>
    <n v="0.69"/>
    <s v="United States"/>
    <x v="2"/>
    <x v="32"/>
    <s v="Columbus"/>
    <n v="68601"/>
    <x v="20"/>
    <n v="0"/>
    <s v="no repeat"/>
    <s v="June"/>
    <d v="2015-06-12T00:00:00"/>
    <n v="0"/>
    <n v="-723.78399999999999"/>
    <n v="14"/>
    <n v="1781.66"/>
    <n v="91116"/>
    <n v="34.47"/>
    <x v="0"/>
    <n v="2"/>
  </r>
  <r>
    <n v="1469"/>
    <s v="Vicki Zhu Daniels"/>
    <s v="Low"/>
    <n v="0.04"/>
    <n v="105.29"/>
    <n v="10.119999999999999"/>
    <x v="2"/>
    <x v="2"/>
    <x v="1"/>
    <x v="2"/>
    <s v="Large Box"/>
    <s v="Eldon Antistatic Chair Mats for Low to Medium Pile Carpets"/>
    <n v="0.79"/>
    <s v="United States"/>
    <x v="0"/>
    <x v="17"/>
    <s v="Clearfield"/>
    <n v="84015"/>
    <x v="20"/>
    <n v="1"/>
    <n v="0"/>
    <s v="June"/>
    <d v="2015-06-16T00:00:00"/>
    <n v="4"/>
    <n v="589.18799999999999"/>
    <n v="9"/>
    <n v="940.64"/>
    <n v="91116"/>
    <n v="12.26"/>
    <x v="0"/>
    <n v="2"/>
  </r>
  <r>
    <n v="1469"/>
    <s v="Vicki Zhu Daniels"/>
    <s v="Low"/>
    <n v="7.0000000000000007E-2"/>
    <n v="31.76"/>
    <n v="45.51"/>
    <x v="1"/>
    <x v="2"/>
    <x v="1"/>
    <x v="11"/>
    <s v="Jumbo Box"/>
    <s v="Hon iLevel™ Computer Training Table"/>
    <n v="0.65"/>
    <s v="United States"/>
    <x v="0"/>
    <x v="17"/>
    <s v="Clearfield"/>
    <n v="84015"/>
    <x v="20"/>
    <n v="0"/>
    <s v="no repeat"/>
    <s v="June"/>
    <d v="2015-06-14T00:00:00"/>
    <n v="2"/>
    <n v="-1314.992"/>
    <n v="18"/>
    <n v="439.27"/>
    <n v="91116"/>
    <n v="34.519999999999996"/>
    <x v="0"/>
    <n v="2"/>
  </r>
  <r>
    <n v="1471"/>
    <s v="Danielle Daniel"/>
    <s v="High"/>
    <n v="0.03"/>
    <n v="420.98"/>
    <n v="19.989999999999998"/>
    <x v="2"/>
    <x v="1"/>
    <x v="0"/>
    <x v="8"/>
    <s v="Small Box"/>
    <s v="GBC DocuBind 200 Manual Binding Machine"/>
    <n v="0.35"/>
    <s v="United States"/>
    <x v="1"/>
    <x v="10"/>
    <s v="Westerville"/>
    <n v="43081"/>
    <x v="68"/>
    <n v="0"/>
    <s v="no repeat"/>
    <s v="March"/>
    <d v="2015-03-22T00:00:00"/>
    <n v="1"/>
    <n v="3043.0311000000002"/>
    <n v="10"/>
    <n v="4410.1899999999996"/>
    <n v="87077"/>
    <n v="699.92"/>
    <x v="2"/>
    <n v="1"/>
  </r>
  <r>
    <n v="1472"/>
    <s v="Tommy Ellis Ritchie"/>
    <s v="Medium"/>
    <n v="0.05"/>
    <n v="20.27"/>
    <n v="3.99"/>
    <x v="2"/>
    <x v="1"/>
    <x v="0"/>
    <x v="15"/>
    <s v="Small Box"/>
    <s v="Fellowes Mighty 8 Compact Surge Protector"/>
    <n v="0.56999999999999995"/>
    <s v="United States"/>
    <x v="1"/>
    <x v="10"/>
    <s v="Westlake"/>
    <n v="44145"/>
    <x v="40"/>
    <n v="1"/>
    <n v="36"/>
    <s v="May"/>
    <d v="2015-05-26T00:00:00"/>
    <n v="1"/>
    <n v="309.25400000000002"/>
    <n v="30"/>
    <n v="621.55999999999995"/>
    <n v="87079"/>
    <n v="65.91"/>
    <x v="1"/>
    <n v="2"/>
  </r>
  <r>
    <n v="1472"/>
    <s v="Tommy Ellis Ritchie"/>
    <s v="Not Specified"/>
    <n v="0.02"/>
    <n v="30.98"/>
    <n v="6.5"/>
    <x v="0"/>
    <x v="1"/>
    <x v="2"/>
    <x v="13"/>
    <s v="Small Box"/>
    <s v="Logitech Internet Navigator Keyboard"/>
    <n v="0.79"/>
    <s v="United States"/>
    <x v="1"/>
    <x v="10"/>
    <s v="Westlake"/>
    <n v="44145"/>
    <x v="135"/>
    <n v="0"/>
    <s v="no repeat"/>
    <s v="June"/>
    <d v="2015-07-01T00:00:00"/>
    <n v="1"/>
    <n v="-44.624000000000002"/>
    <n v="17"/>
    <n v="552.89"/>
    <n v="87078"/>
    <n v="9.2800000000000011"/>
    <x v="2"/>
    <n v="2"/>
  </r>
  <r>
    <n v="1473"/>
    <s v="Paul Puckett"/>
    <s v="Critical"/>
    <n v="0.04"/>
    <n v="9.7799999999999994"/>
    <n v="1.99"/>
    <x v="0"/>
    <x v="1"/>
    <x v="2"/>
    <x v="13"/>
    <s v="Small Pack"/>
    <s v="Memorex Slim 80 Minute CD-R, 10/Pack"/>
    <n v="0.43"/>
    <s v="United States"/>
    <x v="1"/>
    <x v="10"/>
    <s v="Wooster"/>
    <n v="44691"/>
    <x v="72"/>
    <n v="0"/>
    <s v="no repeat"/>
    <s v="January"/>
    <d v="2015-01-22T00:00:00"/>
    <n v="1"/>
    <n v="61.292700000000004"/>
    <n v="9"/>
    <n v="88.83"/>
    <n v="87076"/>
    <n v="11.940000000000001"/>
    <x v="1"/>
    <n v="1"/>
  </r>
  <r>
    <n v="1481"/>
    <s v="Marvin MacDonald"/>
    <s v="Not Specified"/>
    <n v="7.0000000000000007E-2"/>
    <n v="8.9499999999999993"/>
    <n v="2.0099999999999998"/>
    <x v="2"/>
    <x v="0"/>
    <x v="0"/>
    <x v="7"/>
    <s v="Wrap Bag"/>
    <s v="Recycled Desk Saver Line &quot;While You Were Out&quot; Book, 5 1/2&quot; X 4&quot;"/>
    <n v="0.39"/>
    <s v="United States"/>
    <x v="0"/>
    <x v="1"/>
    <s v="Los Angeles"/>
    <n v="90049"/>
    <x v="14"/>
    <n v="0"/>
    <s v="no repeat"/>
    <s v="March"/>
    <d v="2015-03-28T00:00:00"/>
    <n v="1"/>
    <n v="91.73"/>
    <n v="36"/>
    <n v="307.64999999999998"/>
    <n v="53953"/>
    <n v="1.65"/>
    <x v="0"/>
    <n v="1"/>
  </r>
  <r>
    <n v="1482"/>
    <s v="Michael Tanner"/>
    <s v="Not Specified"/>
    <n v="0.05"/>
    <n v="9.65"/>
    <n v="6.22"/>
    <x v="2"/>
    <x v="0"/>
    <x v="1"/>
    <x v="2"/>
    <s v="Small Box"/>
    <s v="Eldon Expressions™ Desk Accessory, Wood Pencil Holder, Oak"/>
    <n v="0.55000000000000004"/>
    <s v="United States"/>
    <x v="2"/>
    <x v="22"/>
    <s v="Bay City"/>
    <n v="48708"/>
    <x v="136"/>
    <n v="1"/>
    <n v="27"/>
    <s v="February"/>
    <d v="2015-02-28T00:00:00"/>
    <n v="0"/>
    <n v="-14.6432"/>
    <n v="15"/>
    <n v="151.34"/>
    <n v="91363"/>
    <n v="15.040000000000001"/>
    <x v="2"/>
    <n v="2"/>
  </r>
  <r>
    <n v="1482"/>
    <s v="Michael Tanner"/>
    <s v="Not Specified"/>
    <n v="7.0000000000000007E-2"/>
    <n v="8.9499999999999993"/>
    <n v="2.0099999999999998"/>
    <x v="2"/>
    <x v="0"/>
    <x v="0"/>
    <x v="7"/>
    <s v="Wrap Bag"/>
    <s v="Recycled Desk Saver Line &quot;While You Were Out&quot; Book, 5 1/2&quot; X 4&quot;"/>
    <n v="0.39"/>
    <s v="United States"/>
    <x v="2"/>
    <x v="22"/>
    <s v="Bay City"/>
    <n v="48708"/>
    <x v="14"/>
    <n v="0"/>
    <s v="no repeat"/>
    <s v="March"/>
    <d v="2015-03-28T00:00:00"/>
    <n v="1"/>
    <n v="53.067900000000002"/>
    <n v="9"/>
    <n v="76.91"/>
    <n v="91362"/>
    <n v="175.91"/>
    <x v="0"/>
    <n v="2"/>
  </r>
  <r>
    <n v="1484"/>
    <s v="Alison Stewart"/>
    <s v="High"/>
    <n v="0.06"/>
    <n v="99.99"/>
    <n v="19.989999999999998"/>
    <x v="2"/>
    <x v="1"/>
    <x v="2"/>
    <x v="13"/>
    <s v="Small Box"/>
    <s v="US Robotics 56K V.92 External Faxmodem"/>
    <n v="0.52"/>
    <s v="United States"/>
    <x v="2"/>
    <x v="12"/>
    <s v="Des Plaines"/>
    <n v="60016"/>
    <x v="140"/>
    <n v="1"/>
    <n v="0"/>
    <s v="March"/>
    <d v="2015-03-14T00:00:00"/>
    <n v="3"/>
    <n v="-127.56"/>
    <n v="3"/>
    <n v="290.24"/>
    <n v="91235"/>
    <n v="2.8800000000000003"/>
    <x v="1"/>
    <n v="3"/>
  </r>
  <r>
    <n v="1484"/>
    <s v="Alison Stewart"/>
    <s v="High"/>
    <n v="0"/>
    <n v="193.17"/>
    <n v="19.989999999999998"/>
    <x v="2"/>
    <x v="1"/>
    <x v="0"/>
    <x v="10"/>
    <s v="Small Box"/>
    <s v="Fellowes Staxonsteel® Drawer Files"/>
    <n v="0.71"/>
    <s v="United States"/>
    <x v="2"/>
    <x v="12"/>
    <s v="Des Plaines"/>
    <n v="60016"/>
    <x v="140"/>
    <n v="1"/>
    <n v="0"/>
    <s v="March"/>
    <d v="2015-03-12T00:00:00"/>
    <n v="1"/>
    <n v="282.18"/>
    <n v="5"/>
    <n v="971.4"/>
    <n v="91235"/>
    <n v="6.4700000000000006"/>
    <x v="1"/>
    <n v="3"/>
  </r>
  <r>
    <n v="1484"/>
    <s v="Alison Stewart"/>
    <s v="High"/>
    <n v="0.08"/>
    <n v="20.99"/>
    <n v="3.3"/>
    <x v="0"/>
    <x v="1"/>
    <x v="2"/>
    <x v="5"/>
    <s v="Small Pack"/>
    <s v="Accessory39"/>
    <n v="0.81"/>
    <s v="United States"/>
    <x v="2"/>
    <x v="12"/>
    <s v="Des Plaines"/>
    <n v="60016"/>
    <x v="140"/>
    <n v="0"/>
    <s v="no repeat"/>
    <s v="March"/>
    <d v="2015-03-11T00:00:00"/>
    <n v="0"/>
    <n v="-96.337999999999994"/>
    <n v="11"/>
    <n v="193.51"/>
    <n v="91235"/>
    <n v="85.96"/>
    <x v="1"/>
    <n v="3"/>
  </r>
  <r>
    <n v="1485"/>
    <s v="Wayne Sutherland"/>
    <s v="Not Specified"/>
    <n v="0.04"/>
    <n v="11.5"/>
    <n v="7.19"/>
    <x v="2"/>
    <x v="1"/>
    <x v="0"/>
    <x v="8"/>
    <s v="Small Box"/>
    <s v="Ibico Covers for Plastic or Wire Binding Elements"/>
    <n v="0.4"/>
    <s v="United States"/>
    <x v="2"/>
    <x v="12"/>
    <s v="Downers Grove"/>
    <n v="60516"/>
    <x v="63"/>
    <n v="1"/>
    <n v="0"/>
    <s v="February"/>
    <d v="2015-02-23T00:00:00"/>
    <n v="3"/>
    <n v="-23.357880000000002"/>
    <n v="14"/>
    <n v="157.81"/>
    <n v="91236"/>
    <n v="138.66"/>
    <x v="0"/>
    <n v="3"/>
  </r>
  <r>
    <n v="1485"/>
    <s v="Wayne Sutherland"/>
    <s v="Not Specified"/>
    <n v="0.02"/>
    <n v="15.7"/>
    <n v="11.25"/>
    <x v="2"/>
    <x v="1"/>
    <x v="0"/>
    <x v="10"/>
    <s v="Small Box"/>
    <s v="Hanging Personal Folder File"/>
    <n v="0.6"/>
    <s v="United States"/>
    <x v="2"/>
    <x v="12"/>
    <s v="Downers Grove"/>
    <n v="60516"/>
    <x v="63"/>
    <n v="1"/>
    <n v="0"/>
    <s v="February"/>
    <d v="2015-02-21T00:00:00"/>
    <n v="1"/>
    <n v="-18.241599999999998"/>
    <n v="1"/>
    <n v="19.440000000000001"/>
    <n v="91236"/>
    <n v="6.2299999999999995"/>
    <x v="0"/>
    <n v="3"/>
  </r>
  <r>
    <n v="1485"/>
    <s v="Wayne Sutherland"/>
    <s v="Not Specified"/>
    <n v="0.05"/>
    <n v="225.02"/>
    <n v="28.66"/>
    <x v="1"/>
    <x v="1"/>
    <x v="0"/>
    <x v="10"/>
    <s v="Jumbo Drum"/>
    <s v="Tennsco Double-Tier Lockers"/>
    <n v="0.72"/>
    <s v="United States"/>
    <x v="2"/>
    <x v="12"/>
    <s v="Downers Grove"/>
    <n v="60516"/>
    <x v="63"/>
    <n v="0"/>
    <s v="no repeat"/>
    <s v="February"/>
    <d v="2015-02-22T00:00:00"/>
    <n v="2"/>
    <n v="1428.9104"/>
    <n v="21"/>
    <n v="4636.63"/>
    <n v="91236"/>
    <n v="138.66"/>
    <x v="2"/>
    <n v="3"/>
  </r>
  <r>
    <n v="1492"/>
    <s v="Don Beard"/>
    <s v="High"/>
    <n v="0.04"/>
    <n v="119.99"/>
    <n v="14"/>
    <x v="1"/>
    <x v="0"/>
    <x v="2"/>
    <x v="6"/>
    <s v="Jumbo Drum"/>
    <s v="Epson C82 Color Inkjet Printer"/>
    <n v="0.36"/>
    <s v="United States"/>
    <x v="2"/>
    <x v="33"/>
    <s v="Ozark"/>
    <n v="65721"/>
    <x v="154"/>
    <n v="0"/>
    <s v="no repeat"/>
    <s v="June"/>
    <d v="2015-06-18T00:00:00"/>
    <n v="2"/>
    <n v="509.95830000000001"/>
    <n v="6"/>
    <n v="739.07"/>
    <n v="88004"/>
    <n v="25.95"/>
    <x v="0"/>
    <n v="1"/>
  </r>
  <r>
    <n v="1494"/>
    <s v="Kate Lehman"/>
    <s v="Critical"/>
    <n v="0.06"/>
    <n v="8.3699999999999992"/>
    <n v="10.16"/>
    <x v="2"/>
    <x v="0"/>
    <x v="1"/>
    <x v="2"/>
    <s v="Large Box"/>
    <s v="Westinghouse Clip-On Gooseneck Lamps"/>
    <n v="0.59"/>
    <s v="United States"/>
    <x v="1"/>
    <x v="30"/>
    <s v="Dundalk"/>
    <n v="21222"/>
    <x v="140"/>
    <n v="1"/>
    <n v="0"/>
    <s v="March"/>
    <d v="2015-03-13T00:00:00"/>
    <n v="2"/>
    <n v="-255.65"/>
    <n v="18"/>
    <n v="157.63999999999999"/>
    <n v="85880"/>
    <n v="4.03"/>
    <x v="1"/>
    <n v="2"/>
  </r>
  <r>
    <n v="1494"/>
    <s v="Kate Lehman"/>
    <s v="Critical"/>
    <n v="0.09"/>
    <n v="6.48"/>
    <n v="9.17"/>
    <x v="0"/>
    <x v="0"/>
    <x v="0"/>
    <x v="7"/>
    <s v="Small Box"/>
    <s v="Xerox 1996"/>
    <n v="0.37"/>
    <s v="United States"/>
    <x v="1"/>
    <x v="30"/>
    <s v="Dundalk"/>
    <n v="21222"/>
    <x v="140"/>
    <n v="0"/>
    <s v="no repeat"/>
    <s v="March"/>
    <d v="2015-03-13T00:00:00"/>
    <n v="2"/>
    <n v="-76.540000000000006"/>
    <n v="6"/>
    <n v="42.16"/>
    <n v="85880"/>
    <n v="4.9400000000000004"/>
    <x v="1"/>
    <n v="2"/>
  </r>
  <r>
    <n v="1497"/>
    <s v="Gloria Jacobs"/>
    <s v="Critical"/>
    <n v="0.09"/>
    <n v="6.28"/>
    <n v="5.29"/>
    <x v="2"/>
    <x v="0"/>
    <x v="1"/>
    <x v="2"/>
    <s v="Small Box"/>
    <s v="Eldon® 200 Class™ Desk Accessories, Burgundy"/>
    <n v="0.43"/>
    <s v="United States"/>
    <x v="1"/>
    <x v="4"/>
    <s v="Elmira"/>
    <n v="14901"/>
    <x v="140"/>
    <n v="1"/>
    <n v="0"/>
    <s v="March"/>
    <d v="2015-03-12T00:00:00"/>
    <n v="1"/>
    <n v="-10.09"/>
    <n v="2"/>
    <n v="14.08"/>
    <n v="85880"/>
    <n v="125.96"/>
    <x v="1"/>
    <n v="2"/>
  </r>
  <r>
    <n v="1497"/>
    <s v="Gloria Jacobs"/>
    <s v="Critical"/>
    <n v="0.03"/>
    <n v="15.14"/>
    <n v="4.53"/>
    <x v="2"/>
    <x v="0"/>
    <x v="0"/>
    <x v="10"/>
    <s v="Small Box"/>
    <s v="Eldon® Gobal File Keepers"/>
    <n v="0.81"/>
    <s v="United States"/>
    <x v="1"/>
    <x v="4"/>
    <s v="Elmira"/>
    <n v="14901"/>
    <x v="140"/>
    <n v="0"/>
    <s v="no repeat"/>
    <s v="March"/>
    <d v="2015-03-13T00:00:00"/>
    <n v="2"/>
    <n v="-92.87"/>
    <n v="17"/>
    <n v="256.73"/>
    <n v="85880"/>
    <n v="119.92"/>
    <x v="1"/>
    <n v="2"/>
  </r>
  <r>
    <n v="1499"/>
    <s v="Charlotte L Doyle"/>
    <s v="Medium"/>
    <n v="0.05"/>
    <n v="2.16"/>
    <n v="6.05"/>
    <x v="2"/>
    <x v="1"/>
    <x v="0"/>
    <x v="8"/>
    <s v="Small Box"/>
    <s v="Peel &amp; Stick Add-On Corner Pockets"/>
    <n v="0.37"/>
    <s v="United States"/>
    <x v="3"/>
    <x v="26"/>
    <s v="Coral Gables"/>
    <n v="33134"/>
    <x v="128"/>
    <n v="1"/>
    <n v="0"/>
    <s v="February"/>
    <d v="2015-02-05T00:00:00"/>
    <n v="1"/>
    <n v="-298.88600000000002"/>
    <n v="8"/>
    <n v="18.59"/>
    <n v="90731"/>
    <n v="3.5900000000000003"/>
    <x v="3"/>
    <n v="3"/>
  </r>
  <r>
    <n v="1499"/>
    <s v="Charlotte L Doyle"/>
    <s v="Medium"/>
    <n v="0.03"/>
    <n v="6.48"/>
    <n v="6.6"/>
    <x v="2"/>
    <x v="1"/>
    <x v="0"/>
    <x v="7"/>
    <s v="Small Box"/>
    <s v="Xerox 21"/>
    <n v="0.37"/>
    <s v="United States"/>
    <x v="3"/>
    <x v="26"/>
    <s v="Coral Gables"/>
    <n v="33134"/>
    <x v="128"/>
    <n v="1"/>
    <n v="0"/>
    <s v="February"/>
    <d v="2015-02-05T00:00:00"/>
    <n v="1"/>
    <n v="-145.852"/>
    <n v="9"/>
    <n v="58.83"/>
    <n v="90731"/>
    <n v="9.6100000000000012"/>
    <x v="3"/>
    <n v="3"/>
  </r>
  <r>
    <n v="1499"/>
    <s v="Charlotte L Doyle"/>
    <s v="Medium"/>
    <n v="0.08"/>
    <n v="146.05000000000001"/>
    <n v="80.2"/>
    <x v="1"/>
    <x v="1"/>
    <x v="1"/>
    <x v="11"/>
    <s v="Jumbo Box"/>
    <s v="BPI Conference Tables"/>
    <n v="0.71"/>
    <s v="United States"/>
    <x v="3"/>
    <x v="26"/>
    <s v="Coral Gables"/>
    <n v="33134"/>
    <x v="128"/>
    <n v="0"/>
    <s v="no repeat"/>
    <s v="February"/>
    <d v="2015-02-05T00:00:00"/>
    <n v="1"/>
    <n v="-27.951000000000001"/>
    <n v="11"/>
    <n v="1557.66"/>
    <n v="90731"/>
    <n v="4.16"/>
    <x v="3"/>
    <n v="3"/>
  </r>
  <r>
    <n v="1502"/>
    <s v="Renee Huang"/>
    <s v="Critical"/>
    <n v="0.08"/>
    <n v="3.69"/>
    <n v="0.5"/>
    <x v="2"/>
    <x v="2"/>
    <x v="0"/>
    <x v="9"/>
    <s v="Small Box"/>
    <s v="Avery 487"/>
    <n v="0.38"/>
    <s v="United States"/>
    <x v="3"/>
    <x v="26"/>
    <s v="Coral Springs"/>
    <n v="33065"/>
    <x v="163"/>
    <n v="1"/>
    <n v="53"/>
    <s v="May"/>
    <d v="2015-05-10T00:00:00"/>
    <n v="3"/>
    <n v="-3.6547000000000001"/>
    <n v="38"/>
    <n v="129.43"/>
    <n v="89193"/>
    <n v="28.13"/>
    <x v="0"/>
    <n v="3"/>
  </r>
  <r>
    <n v="1502"/>
    <s v="Renee Huang"/>
    <s v="Low"/>
    <n v="0.08"/>
    <n v="5.84"/>
    <n v="1"/>
    <x v="0"/>
    <x v="2"/>
    <x v="0"/>
    <x v="0"/>
    <s v="Wrap Bag"/>
    <s v="Quartet Omega® Colored Chalk, 12/Pack"/>
    <n v="0.38"/>
    <s v="United States"/>
    <x v="3"/>
    <x v="26"/>
    <s v="Coral Springs"/>
    <n v="33065"/>
    <x v="159"/>
    <n v="1"/>
    <n v="0"/>
    <s v="June"/>
    <d v="2015-07-03T00:00:00"/>
    <n v="4"/>
    <n v="731.92200000000003"/>
    <n v="11"/>
    <n v="61.39"/>
    <n v="89194"/>
    <n v="3.48"/>
    <x v="2"/>
    <n v="3"/>
  </r>
  <r>
    <n v="1502"/>
    <s v="Renee Huang"/>
    <s v="Low"/>
    <n v="0"/>
    <n v="205.99"/>
    <n v="8.99"/>
    <x v="2"/>
    <x v="2"/>
    <x v="2"/>
    <x v="5"/>
    <s v="Small Box"/>
    <s v="StarTAC 8000"/>
    <n v="0.6"/>
    <s v="United States"/>
    <x v="3"/>
    <x v="26"/>
    <s v="Coral Springs"/>
    <n v="33065"/>
    <x v="159"/>
    <n v="0"/>
    <s v="no repeat"/>
    <s v="June"/>
    <d v="2015-07-02T00:00:00"/>
    <n v="3"/>
    <n v="186.55799999999999"/>
    <n v="13"/>
    <n v="2435.52"/>
    <n v="89194"/>
    <n v="19.98"/>
    <x v="0"/>
    <n v="3"/>
  </r>
  <r>
    <n v="1505"/>
    <s v="Kay Schultz"/>
    <s v="Low"/>
    <n v="0"/>
    <n v="85.99"/>
    <n v="0.99"/>
    <x v="2"/>
    <x v="2"/>
    <x v="2"/>
    <x v="5"/>
    <s v="Wrap Bag"/>
    <s v="Accessory4"/>
    <n v="0.85"/>
    <s v="United States"/>
    <x v="2"/>
    <x v="7"/>
    <s v="College Station"/>
    <n v="77840"/>
    <x v="1"/>
    <n v="0"/>
    <s v="no repeat"/>
    <s v="June"/>
    <d v="2015-06-18T00:00:00"/>
    <n v="5"/>
    <n v="-138.0368"/>
    <n v="6"/>
    <n v="464.86"/>
    <n v="86181"/>
    <n v="5.32"/>
    <x v="1"/>
    <n v="1"/>
  </r>
  <r>
    <n v="1511"/>
    <s v="Joseph Dawson"/>
    <s v="Critical"/>
    <n v="0.09"/>
    <n v="20.98"/>
    <n v="1.49"/>
    <x v="2"/>
    <x v="0"/>
    <x v="0"/>
    <x v="8"/>
    <s v="Small Box"/>
    <s v="Avery Legal 4-Ring Binder"/>
    <n v="0.35"/>
    <s v="United States"/>
    <x v="2"/>
    <x v="38"/>
    <s v="Muncie"/>
    <n v="47302"/>
    <x v="33"/>
    <n v="0"/>
    <s v="no repeat"/>
    <s v="June"/>
    <d v="2015-06-24T00:00:00"/>
    <n v="2"/>
    <n v="199.1823"/>
    <n v="14"/>
    <n v="288.67"/>
    <n v="90303"/>
    <n v="60.96"/>
    <x v="2"/>
    <n v="1"/>
  </r>
  <r>
    <n v="1519"/>
    <s v="Randall Boykin"/>
    <s v="Critical"/>
    <n v="0.06"/>
    <n v="55.48"/>
    <n v="4.8499999999999996"/>
    <x v="2"/>
    <x v="3"/>
    <x v="0"/>
    <x v="7"/>
    <s v="Small Box"/>
    <s v="Xerox 1888"/>
    <n v="0.37"/>
    <s v="United States"/>
    <x v="1"/>
    <x v="14"/>
    <s v="Auburn"/>
    <n v="4210"/>
    <x v="110"/>
    <n v="0"/>
    <s v="no repeat"/>
    <s v="June"/>
    <d v="2015-06-14T00:00:00"/>
    <n v="0"/>
    <n v="711.05190000000005"/>
    <n v="19"/>
    <n v="1030.51"/>
    <n v="89957"/>
    <n v="150.85999999999999"/>
    <x v="2"/>
    <n v="1"/>
  </r>
  <r>
    <n v="1522"/>
    <s v="Earl Watts"/>
    <s v="Critical"/>
    <n v="0.1"/>
    <n v="122.99"/>
    <n v="70.2"/>
    <x v="1"/>
    <x v="3"/>
    <x v="1"/>
    <x v="1"/>
    <s v="Jumbo Drum"/>
    <s v="Global High-Back Leather Tilter, Burgundy"/>
    <n v="0.74"/>
    <s v="United States"/>
    <x v="2"/>
    <x v="3"/>
    <s v="Hopkins"/>
    <n v="55305"/>
    <x v="110"/>
    <n v="0"/>
    <s v="no repeat"/>
    <s v="June"/>
    <d v="2015-06-15T00:00:00"/>
    <n v="1"/>
    <n v="-899.67499999999995"/>
    <n v="17"/>
    <n v="2026.91"/>
    <n v="89957"/>
    <n v="304.90000000000003"/>
    <x v="2"/>
    <n v="1"/>
  </r>
  <r>
    <n v="1526"/>
    <s v="Larry Hall"/>
    <s v="High"/>
    <n v="0.04"/>
    <n v="11.34"/>
    <n v="5.01"/>
    <x v="2"/>
    <x v="1"/>
    <x v="0"/>
    <x v="7"/>
    <s v="Small Box"/>
    <s v="Xerox 188"/>
    <n v="0.36"/>
    <s v="United States"/>
    <x v="3"/>
    <x v="43"/>
    <s v="Birmingham"/>
    <n v="35211"/>
    <x v="104"/>
    <n v="0"/>
    <s v="no repeat"/>
    <s v="February"/>
    <d v="2015-02-11T00:00:00"/>
    <n v="1"/>
    <n v="-189.22399999999999"/>
    <n v="10"/>
    <n v="115.53"/>
    <n v="86812"/>
    <n v="6.9700000000000006"/>
    <x v="1"/>
    <n v="1"/>
  </r>
  <r>
    <n v="1527"/>
    <s v="Neil Parker"/>
    <s v="Critical"/>
    <n v="0.03"/>
    <n v="30.98"/>
    <n v="8.99"/>
    <x v="0"/>
    <x v="2"/>
    <x v="0"/>
    <x v="0"/>
    <s v="Small Pack"/>
    <s v="Boston School Pro Electric Pencil Sharpener, 1670"/>
    <n v="0.57999999999999996"/>
    <s v="United States"/>
    <x v="3"/>
    <x v="43"/>
    <s v="Decatur"/>
    <n v="35601"/>
    <x v="85"/>
    <n v="1"/>
    <n v="80"/>
    <s v="January"/>
    <d v="2015-01-11T00:00:00"/>
    <n v="2"/>
    <n v="0.51"/>
    <n v="5"/>
    <n v="162.38999999999999"/>
    <n v="86813"/>
    <n v="30.64"/>
    <x v="1"/>
    <n v="3"/>
  </r>
  <r>
    <n v="1527"/>
    <s v="Neil Parker"/>
    <s v="Low"/>
    <n v="0.03"/>
    <n v="65.989999999999995"/>
    <n v="5.26"/>
    <x v="2"/>
    <x v="1"/>
    <x v="2"/>
    <x v="5"/>
    <s v="Small Box"/>
    <s v="8860"/>
    <n v="0.56000000000000005"/>
    <s v="United States"/>
    <x v="3"/>
    <x v="43"/>
    <s v="Decatur"/>
    <n v="35601"/>
    <x v="25"/>
    <n v="1"/>
    <n v="52"/>
    <s v="March"/>
    <d v="2015-04-09T00:00:00"/>
    <n v="10"/>
    <n v="-52.247999999999998"/>
    <n v="23"/>
    <n v="1316.03"/>
    <n v="86814"/>
    <n v="5.3599999999999994"/>
    <x v="1"/>
    <n v="3"/>
  </r>
  <r>
    <n v="1527"/>
    <s v="Neil Parker"/>
    <s v="Low"/>
    <n v="0.09"/>
    <n v="50.98"/>
    <n v="6.5"/>
    <x v="2"/>
    <x v="1"/>
    <x v="2"/>
    <x v="13"/>
    <s v="Small Box"/>
    <s v="Microsoft Natural Multimedia Keyboard"/>
    <n v="0.73"/>
    <s v="United States"/>
    <x v="3"/>
    <x v="43"/>
    <s v="Decatur"/>
    <n v="35601"/>
    <x v="8"/>
    <n v="0"/>
    <s v="no repeat"/>
    <s v="May"/>
    <d v="2015-05-28T00:00:00"/>
    <n v="7"/>
    <n v="70.176000000000002"/>
    <n v="28"/>
    <n v="1395.41"/>
    <n v="86815"/>
    <n v="29.88"/>
    <x v="1"/>
    <n v="3"/>
  </r>
  <r>
    <n v="1528"/>
    <s v="Brad Stark"/>
    <s v="Critical"/>
    <n v="0.01"/>
    <n v="525.98"/>
    <n v="19.989999999999998"/>
    <x v="2"/>
    <x v="2"/>
    <x v="0"/>
    <x v="8"/>
    <s v="Small Box"/>
    <s v="GBC DocuBind 300 Electric Binding Machine"/>
    <n v="0.37"/>
    <s v="United States"/>
    <x v="3"/>
    <x v="24"/>
    <s v="Eden"/>
    <n v="27288"/>
    <x v="85"/>
    <n v="0"/>
    <s v="no repeat"/>
    <s v="January"/>
    <d v="2015-01-11T00:00:00"/>
    <n v="2"/>
    <n v="-161.92400000000001"/>
    <n v="9"/>
    <n v="4920.8100000000004"/>
    <n v="86813"/>
    <n v="125.99"/>
    <x v="1"/>
    <n v="1"/>
  </r>
  <r>
    <n v="1531"/>
    <s v="Jon Ayers"/>
    <s v="Critical"/>
    <n v="7.0000000000000007E-2"/>
    <n v="4.91"/>
    <n v="0.5"/>
    <x v="2"/>
    <x v="3"/>
    <x v="0"/>
    <x v="9"/>
    <s v="Small Box"/>
    <s v="Avery 508"/>
    <n v="0.36"/>
    <s v="United States"/>
    <x v="3"/>
    <x v="26"/>
    <s v="Palm Coast"/>
    <n v="32137"/>
    <x v="60"/>
    <n v="0"/>
    <s v="no repeat"/>
    <s v="January"/>
    <d v="2015-01-18T00:00:00"/>
    <n v="1"/>
    <n v="-157.696"/>
    <n v="6"/>
    <n v="28.22"/>
    <n v="88852"/>
    <n v="160.94999999999999"/>
    <x v="1"/>
    <n v="1"/>
  </r>
  <r>
    <n v="1533"/>
    <s v="Nicole Reid"/>
    <s v="High"/>
    <n v="0.02"/>
    <n v="4.8899999999999997"/>
    <n v="4.93"/>
    <x v="2"/>
    <x v="0"/>
    <x v="2"/>
    <x v="13"/>
    <s v="Small Pack"/>
    <s v="Maxell 3.5&quot; DS/HD IBM-Formatted Diskettes, 10/Pack"/>
    <n v="0.66"/>
    <s v="United States"/>
    <x v="2"/>
    <x v="33"/>
    <s v="University City"/>
    <n v="63130"/>
    <x v="92"/>
    <n v="1"/>
    <n v="0"/>
    <s v="February"/>
    <d v="2015-02-07T00:00:00"/>
    <n v="1"/>
    <n v="-56.445999999999998"/>
    <n v="14"/>
    <n v="74.010000000000005"/>
    <n v="91328"/>
    <n v="6.34"/>
    <x v="3"/>
    <n v="2"/>
  </r>
  <r>
    <n v="1533"/>
    <s v="Nicole Reid"/>
    <s v="High"/>
    <n v="7.0000000000000007E-2"/>
    <n v="10.06"/>
    <n v="2.06"/>
    <x v="2"/>
    <x v="0"/>
    <x v="0"/>
    <x v="7"/>
    <s v="Wrap Bag"/>
    <s v="Riverleaf Stik-Withit® Designer Note Cubes®"/>
    <n v="0.39"/>
    <s v="United States"/>
    <x v="2"/>
    <x v="33"/>
    <s v="University City"/>
    <n v="63130"/>
    <x v="92"/>
    <n v="0"/>
    <s v="no repeat"/>
    <s v="February"/>
    <d v="2015-02-07T00:00:00"/>
    <n v="1"/>
    <n v="33.189"/>
    <n v="5"/>
    <n v="48.1"/>
    <n v="91328"/>
    <n v="119.92999999999999"/>
    <x v="3"/>
    <n v="2"/>
  </r>
  <r>
    <n v="1548"/>
    <s v="John Bray"/>
    <s v="Low"/>
    <n v="0"/>
    <n v="599.99"/>
    <n v="24.49"/>
    <x v="2"/>
    <x v="0"/>
    <x v="2"/>
    <x v="16"/>
    <s v="Large Box"/>
    <s v="Canon Image Class D660 Copier"/>
    <n v="0.44"/>
    <s v="United States"/>
    <x v="2"/>
    <x v="38"/>
    <s v="Richmond"/>
    <n v="47374"/>
    <x v="96"/>
    <n v="0"/>
    <s v="no repeat"/>
    <s v="June"/>
    <d v="2015-06-25T00:00:00"/>
    <n v="2"/>
    <n v="-367.16500000000002"/>
    <n v="18"/>
    <n v="11015.82"/>
    <n v="88487"/>
    <n v="6.3900000000000006"/>
    <x v="2"/>
    <n v="1"/>
  </r>
  <r>
    <n v="1551"/>
    <s v="Laurence Flowers"/>
    <s v="Low"/>
    <n v="7.0000000000000007E-2"/>
    <n v="17.7"/>
    <n v="9.4700000000000006"/>
    <x v="2"/>
    <x v="3"/>
    <x v="0"/>
    <x v="10"/>
    <s v="Small Box"/>
    <s v="Portfile® Personal File Boxes"/>
    <n v="0.59"/>
    <s v="United States"/>
    <x v="3"/>
    <x v="37"/>
    <s v="Biloxi"/>
    <n v="39530"/>
    <x v="97"/>
    <n v="0"/>
    <s v="no repeat"/>
    <s v="June"/>
    <d v="2015-07-01T00:00:00"/>
    <n v="6"/>
    <n v="-243.54400000000001"/>
    <n v="18"/>
    <n v="300.67"/>
    <n v="87488"/>
    <n v="6.4"/>
    <x v="0"/>
    <n v="1"/>
  </r>
  <r>
    <n v="1552"/>
    <s v="Gary Koch"/>
    <s v="Critical"/>
    <n v="0.01"/>
    <n v="348.21"/>
    <n v="40.19"/>
    <x v="1"/>
    <x v="2"/>
    <x v="1"/>
    <x v="11"/>
    <s v="Jumbo Box"/>
    <s v="Bretford CR4500 Series Slim Rectangular Table"/>
    <n v="0.62"/>
    <s v="United States"/>
    <x v="3"/>
    <x v="37"/>
    <s v="Clinton"/>
    <n v="39056"/>
    <x v="167"/>
    <n v="0"/>
    <s v="no repeat"/>
    <s v="January"/>
    <d v="2015-01-04T00:00:00"/>
    <n v="3"/>
    <n v="-337.09199999999998"/>
    <n v="2"/>
    <n v="723.54"/>
    <n v="87486"/>
    <n v="2.83"/>
    <x v="3"/>
    <n v="1"/>
  </r>
  <r>
    <n v="1553"/>
    <s v="Tara Powers Underwood"/>
    <s v="Not Specified"/>
    <n v="0.03"/>
    <n v="12.28"/>
    <n v="6.35"/>
    <x v="2"/>
    <x v="2"/>
    <x v="0"/>
    <x v="7"/>
    <s v="Small Box"/>
    <s v="Staples Premium Bright 1-Part Blank Computer Paper"/>
    <n v="0.38"/>
    <s v="United States"/>
    <x v="3"/>
    <x v="37"/>
    <s v="Greenville"/>
    <n v="38701"/>
    <x v="26"/>
    <n v="0"/>
    <s v="no repeat"/>
    <s v="March"/>
    <d v="2015-03-24T00:00:00"/>
    <n v="2"/>
    <n v="68.676000000000002"/>
    <n v="7"/>
    <n v="87.53"/>
    <n v="87484"/>
    <n v="8.01"/>
    <x v="0"/>
    <n v="1"/>
  </r>
  <r>
    <n v="1554"/>
    <s v="Joan Floyd"/>
    <s v="High"/>
    <n v="0.03"/>
    <n v="124.49"/>
    <n v="51.94"/>
    <x v="1"/>
    <x v="3"/>
    <x v="1"/>
    <x v="11"/>
    <s v="Jumbo Box"/>
    <s v="Bevis 36 x 72 Conference Tables"/>
    <n v="0.63"/>
    <s v="United States"/>
    <x v="3"/>
    <x v="37"/>
    <s v="Gulfport"/>
    <n v="39503"/>
    <x v="169"/>
    <n v="1"/>
    <n v="94"/>
    <s v="February"/>
    <d v="2015-02-14T00:00:00"/>
    <n v="1"/>
    <n v="-4.0179999999999998"/>
    <n v="7"/>
    <n v="894.88"/>
    <n v="87487"/>
    <n v="5.1099999999999994"/>
    <x v="2"/>
    <n v="2"/>
  </r>
  <r>
    <n v="1554"/>
    <s v="Joan Floyd"/>
    <s v="High"/>
    <n v="0.04"/>
    <n v="10.98"/>
    <n v="3.99"/>
    <x v="2"/>
    <x v="2"/>
    <x v="0"/>
    <x v="15"/>
    <s v="Small Box"/>
    <s v="Staples Surge Protector 6 outlet"/>
    <n v="0.57999999999999996"/>
    <s v="United States"/>
    <x v="3"/>
    <x v="37"/>
    <s v="Gulfport"/>
    <n v="39503"/>
    <x v="73"/>
    <n v="0"/>
    <s v="no repeat"/>
    <s v="May"/>
    <d v="2015-05-18T00:00:00"/>
    <n v="0"/>
    <n v="481.03199999999998"/>
    <n v="15"/>
    <n v="172.22"/>
    <n v="87485"/>
    <n v="4.9300000000000006"/>
    <x v="3"/>
    <n v="2"/>
  </r>
  <r>
    <n v="1556"/>
    <s v="Carol Wood"/>
    <s v="Not Specified"/>
    <n v="0.06"/>
    <n v="2.89"/>
    <n v="0.99"/>
    <x v="2"/>
    <x v="3"/>
    <x v="0"/>
    <x v="9"/>
    <s v="Small Box"/>
    <s v="Avery 482"/>
    <n v="0.38"/>
    <s v="United States"/>
    <x v="3"/>
    <x v="8"/>
    <s v="Alexandria"/>
    <n v="22304"/>
    <x v="144"/>
    <n v="1"/>
    <n v="0"/>
    <s v="June"/>
    <d v="2015-06-03T00:00:00"/>
    <n v="2"/>
    <n v="-2.0097"/>
    <n v="6"/>
    <n v="16.670000000000002"/>
    <n v="87425"/>
    <n v="3.14"/>
    <x v="2"/>
    <n v="2"/>
  </r>
  <r>
    <n v="1556"/>
    <s v="Carol Wood"/>
    <s v="Not Specified"/>
    <n v="0.08"/>
    <n v="22.84"/>
    <n v="11.54"/>
    <x v="2"/>
    <x v="3"/>
    <x v="0"/>
    <x v="7"/>
    <s v="Small Box"/>
    <s v="Xerox 1964"/>
    <n v="0.39"/>
    <s v="United States"/>
    <x v="3"/>
    <x v="8"/>
    <s v="Alexandria"/>
    <n v="22304"/>
    <x v="144"/>
    <n v="0"/>
    <s v="no repeat"/>
    <s v="June"/>
    <d v="2015-06-03T00:00:00"/>
    <n v="2"/>
    <n v="-477.37200000000001"/>
    <n v="9"/>
    <n v="195.16"/>
    <n v="87425"/>
    <n v="4.09"/>
    <x v="1"/>
    <n v="2"/>
  </r>
  <r>
    <n v="1557"/>
    <s v="James Nicholson"/>
    <s v="Low"/>
    <n v="0.09"/>
    <n v="60.98"/>
    <n v="49"/>
    <x v="2"/>
    <x v="3"/>
    <x v="0"/>
    <x v="15"/>
    <s v="Large Box"/>
    <s v="Euro Pro Shark Stick Mini Vacuum"/>
    <n v="0.59"/>
    <s v="United States"/>
    <x v="3"/>
    <x v="8"/>
    <s v="Annandale"/>
    <n v="22003"/>
    <x v="78"/>
    <n v="1"/>
    <n v="0"/>
    <s v="March"/>
    <d v="2015-04-02T00:00:00"/>
    <n v="8"/>
    <n v="-954.75800000000004"/>
    <n v="15"/>
    <n v="879.62"/>
    <n v="87426"/>
    <n v="95.34"/>
    <x v="2"/>
    <n v="2"/>
  </r>
  <r>
    <n v="1557"/>
    <s v="James Nicholson"/>
    <s v="Low"/>
    <n v="0.05"/>
    <n v="29.89"/>
    <n v="1.99"/>
    <x v="2"/>
    <x v="3"/>
    <x v="2"/>
    <x v="13"/>
    <s v="Small Pack"/>
    <s v="Verbatim DVD-RAM, 5.2GB, Rewritable, Type 1, DS"/>
    <n v="0.5"/>
    <s v="United States"/>
    <x v="3"/>
    <x v="8"/>
    <s v="Annandale"/>
    <n v="22003"/>
    <x v="78"/>
    <n v="0"/>
    <s v="no repeat"/>
    <s v="March"/>
    <d v="2015-03-27T00:00:00"/>
    <n v="2"/>
    <n v="219.4734"/>
    <n v="12"/>
    <n v="361.19"/>
    <n v="87426"/>
    <n v="6.84"/>
    <x v="1"/>
    <n v="2"/>
  </r>
  <r>
    <n v="1559"/>
    <s v="Zachary Maynard"/>
    <s v="Critical"/>
    <n v="0.1"/>
    <n v="226.67"/>
    <n v="28.16"/>
    <x v="1"/>
    <x v="3"/>
    <x v="1"/>
    <x v="1"/>
    <s v="Jumbo Drum"/>
    <s v="Hon GuestStacker Chair"/>
    <n v="0.59"/>
    <s v="United States"/>
    <x v="3"/>
    <x v="8"/>
    <s v="Blacksburg"/>
    <n v="24060"/>
    <x v="112"/>
    <n v="0"/>
    <s v="no repeat"/>
    <s v="April"/>
    <d v="2015-04-17T00:00:00"/>
    <n v="2"/>
    <n v="-390.76799999999997"/>
    <n v="5"/>
    <n v="1088.26"/>
    <n v="87424"/>
    <n v="6.6"/>
    <x v="0"/>
    <n v="1"/>
  </r>
  <r>
    <n v="1561"/>
    <s v="Edwin Coley"/>
    <s v="High"/>
    <n v="0.02"/>
    <n v="11.34"/>
    <n v="11.25"/>
    <x v="2"/>
    <x v="0"/>
    <x v="0"/>
    <x v="7"/>
    <s v="Small Box"/>
    <s v="Staples 1 Part Blank Computer Paper"/>
    <n v="0.36"/>
    <s v="United States"/>
    <x v="2"/>
    <x v="7"/>
    <s v="Mansfield"/>
    <n v="76063"/>
    <x v="151"/>
    <n v="1"/>
    <n v="43"/>
    <s v="March"/>
    <d v="2015-03-02T00:00:00"/>
    <n v="1"/>
    <n v="-155.21"/>
    <n v="9"/>
    <n v="105.75"/>
    <n v="88093"/>
    <n v="8.32"/>
    <x v="2"/>
    <n v="2"/>
  </r>
  <r>
    <n v="1561"/>
    <s v="Edwin Coley"/>
    <s v="Critical"/>
    <n v="0.05"/>
    <n v="12.2"/>
    <n v="6.02"/>
    <x v="2"/>
    <x v="0"/>
    <x v="1"/>
    <x v="2"/>
    <s v="Small Pack"/>
    <s v="Advantus Panel Wall Certificate Holder - 8.5x11"/>
    <n v="0.43"/>
    <s v="United States"/>
    <x v="2"/>
    <x v="7"/>
    <s v="Mansfield"/>
    <n v="76063"/>
    <x v="53"/>
    <n v="0"/>
    <s v="no repeat"/>
    <s v="April"/>
    <d v="2015-04-14T00:00:00"/>
    <n v="1"/>
    <n v="-6.6420000000000003"/>
    <n v="5"/>
    <n v="63.93"/>
    <n v="88094"/>
    <n v="400.90000000000003"/>
    <x v="3"/>
    <n v="2"/>
  </r>
  <r>
    <n v="1574"/>
    <s v="Sherry Hurley"/>
    <s v="Medium"/>
    <n v="7.0000000000000007E-2"/>
    <n v="20.95"/>
    <n v="5.99"/>
    <x v="2"/>
    <x v="3"/>
    <x v="2"/>
    <x v="13"/>
    <s v="Small Box"/>
    <s v="Fellowes Basic 104-Key Keyboard, Platinum"/>
    <n v="0.65"/>
    <s v="United States"/>
    <x v="3"/>
    <x v="24"/>
    <s v="Fayetteville"/>
    <n v="28314"/>
    <x v="170"/>
    <n v="0"/>
    <s v="no repeat"/>
    <s v="February"/>
    <d v="2015-02-10T00:00:00"/>
    <n v="1"/>
    <n v="27.234000000000002"/>
    <n v="19"/>
    <n v="391.4"/>
    <n v="86966"/>
    <n v="50.94"/>
    <x v="3"/>
    <n v="1"/>
  </r>
  <r>
    <n v="1580"/>
    <s v="Ronnie Nolan"/>
    <s v="Low"/>
    <n v="0.1"/>
    <n v="11.58"/>
    <n v="6.97"/>
    <x v="2"/>
    <x v="0"/>
    <x v="0"/>
    <x v="4"/>
    <s v="Small Box"/>
    <s v="Peel &amp; Seel® Recycled Catalog Envelopes, Brown"/>
    <n v="0.35"/>
    <s v="United States"/>
    <x v="1"/>
    <x v="14"/>
    <s v="Waterville"/>
    <n v="4901"/>
    <x v="161"/>
    <n v="0"/>
    <s v="no repeat"/>
    <s v="February"/>
    <d v="2015-02-20T00:00:00"/>
    <n v="4"/>
    <n v="-8.3979999999999997"/>
    <n v="1"/>
    <n v="14.53"/>
    <n v="90934"/>
    <n v="7.55"/>
    <x v="2"/>
    <n v="1"/>
  </r>
  <r>
    <n v="1590"/>
    <s v="Lucille Buchanan"/>
    <s v="Medium"/>
    <n v="0.03"/>
    <n v="19.04"/>
    <n v="6.38"/>
    <x v="0"/>
    <x v="0"/>
    <x v="1"/>
    <x v="2"/>
    <s v="Small Box"/>
    <s v="Eldon Expressions™ Desk Accessory, Wood Photo Frame, Mahogany"/>
    <n v="0.56000000000000005"/>
    <s v="United States"/>
    <x v="1"/>
    <x v="10"/>
    <s v="Willoughby"/>
    <n v="44094"/>
    <x v="36"/>
    <n v="0"/>
    <s v="no repeat"/>
    <s v="April"/>
    <d v="2015-04-04T00:00:00"/>
    <n v="0"/>
    <n v="83.793599999999998"/>
    <n v="7"/>
    <n v="144.03"/>
    <n v="86668"/>
    <n v="5.69"/>
    <x v="2"/>
    <n v="1"/>
  </r>
  <r>
    <n v="1593"/>
    <s v="Ronald O'Neill"/>
    <s v="Medium"/>
    <n v="0.02"/>
    <n v="5.53"/>
    <n v="6.98"/>
    <x v="2"/>
    <x v="0"/>
    <x v="0"/>
    <x v="8"/>
    <s v="Small Box"/>
    <s v="Avery Durable Poly Binders"/>
    <n v="0.39"/>
    <s v="United States"/>
    <x v="2"/>
    <x v="23"/>
    <s v="Bartlesville"/>
    <n v="74006"/>
    <x v="36"/>
    <n v="0"/>
    <s v="no repeat"/>
    <s v="April"/>
    <d v="2015-04-06T00:00:00"/>
    <n v="2"/>
    <n v="-77.823719999999994"/>
    <n v="8"/>
    <n v="48.81"/>
    <n v="86668"/>
    <n v="535.59"/>
    <x v="2"/>
    <n v="1"/>
  </r>
  <r>
    <n v="1595"/>
    <s v="Chad Henson"/>
    <s v="High"/>
    <n v="0.01"/>
    <n v="500.98"/>
    <n v="26"/>
    <x v="1"/>
    <x v="0"/>
    <x v="1"/>
    <x v="1"/>
    <s v="Jumbo Drum"/>
    <s v="Global Troy™ Executive Leather Low-Back Tilter"/>
    <n v="0.6"/>
    <s v="United States"/>
    <x v="1"/>
    <x v="36"/>
    <s v="Huntington"/>
    <n v="25705"/>
    <x v="171"/>
    <n v="1"/>
    <n v="0"/>
    <s v="May"/>
    <d v="2015-05-12T00:00:00"/>
    <n v="1"/>
    <n v="5078.5379999999996"/>
    <n v="14"/>
    <n v="7360.2"/>
    <n v="90796"/>
    <n v="1360.1000000000001"/>
    <x v="2"/>
    <n v="3"/>
  </r>
  <r>
    <n v="1595"/>
    <s v="Chad Henson"/>
    <s v="High"/>
    <n v="0.08"/>
    <n v="9.77"/>
    <n v="6.02"/>
    <x v="2"/>
    <x v="0"/>
    <x v="1"/>
    <x v="2"/>
    <s v="Medium Box"/>
    <s v="DAX Solid Wood Frames"/>
    <n v="0.48"/>
    <s v="United States"/>
    <x v="1"/>
    <x v="36"/>
    <s v="Huntington"/>
    <n v="25705"/>
    <x v="171"/>
    <n v="1"/>
    <n v="0"/>
    <s v="May"/>
    <d v="2015-05-12T00:00:00"/>
    <n v="1"/>
    <n v="23.276"/>
    <n v="9"/>
    <n v="89.06"/>
    <n v="90796"/>
    <n v="2.1500000000000004"/>
    <x v="0"/>
    <n v="3"/>
  </r>
  <r>
    <n v="1595"/>
    <s v="Chad Henson"/>
    <s v="High"/>
    <n v="0.09"/>
    <n v="3.28"/>
    <n v="0.98"/>
    <x v="2"/>
    <x v="0"/>
    <x v="0"/>
    <x v="0"/>
    <s v="Wrap Bag"/>
    <s v="Newell 329"/>
    <n v="0.59"/>
    <s v="United States"/>
    <x v="1"/>
    <x v="36"/>
    <s v="Huntington"/>
    <n v="25705"/>
    <x v="171"/>
    <n v="0"/>
    <s v="no repeat"/>
    <s v="May"/>
    <d v="2015-05-13T00:00:00"/>
    <n v="2"/>
    <n v="17.754000000000001"/>
    <n v="42"/>
    <n v="134.97"/>
    <n v="90796"/>
    <n v="21.31"/>
    <x v="0"/>
    <n v="3"/>
  </r>
  <r>
    <n v="1602"/>
    <s v="Frank Hess"/>
    <s v="Critical"/>
    <n v="0.1"/>
    <n v="9.11"/>
    <n v="2.15"/>
    <x v="2"/>
    <x v="1"/>
    <x v="0"/>
    <x v="7"/>
    <s v="Wrap Bag"/>
    <s v="Black Print Carbonless Snap-Off® Rapid Letter, 8 1/2&quot; x 7&quot;"/>
    <n v="0.4"/>
    <s v="United States"/>
    <x v="1"/>
    <x v="30"/>
    <s v="Waldorf"/>
    <n v="20601"/>
    <x v="99"/>
    <n v="0"/>
    <s v="no repeat"/>
    <s v="April"/>
    <d v="2015-04-12T00:00:00"/>
    <n v="2"/>
    <n v="-3.9312"/>
    <n v="2"/>
    <n v="17.420000000000002"/>
    <n v="89680"/>
    <n v="9.75"/>
    <x v="0"/>
    <n v="1"/>
  </r>
  <r>
    <n v="1603"/>
    <s v="Alex Watkins"/>
    <s v="Critical"/>
    <n v="0.09"/>
    <n v="2.1800000000000002"/>
    <n v="0.78"/>
    <x v="2"/>
    <x v="2"/>
    <x v="0"/>
    <x v="3"/>
    <s v="Wrap Bag"/>
    <s v="Stockwell Push Pins"/>
    <n v="0.52"/>
    <s v="United States"/>
    <x v="1"/>
    <x v="4"/>
    <s v="Woodmere"/>
    <n v="11598"/>
    <x v="58"/>
    <n v="1"/>
    <n v="0"/>
    <s v="January"/>
    <d v="2015-01-18T00:00:00"/>
    <n v="2"/>
    <n v="2.4548000000000001"/>
    <n v="9"/>
    <n v="19.12"/>
    <n v="89679"/>
    <n v="125.94999999999999"/>
    <x v="2"/>
    <n v="2"/>
  </r>
  <r>
    <n v="1603"/>
    <s v="Alex Watkins"/>
    <s v="Critical"/>
    <n v="0.05"/>
    <n v="179.29"/>
    <n v="29.21"/>
    <x v="1"/>
    <x v="2"/>
    <x v="1"/>
    <x v="11"/>
    <s v="Jumbo Box"/>
    <s v="Bevis Round Conference Table Top, X-Base"/>
    <n v="0.76"/>
    <s v="United States"/>
    <x v="1"/>
    <x v="4"/>
    <s v="Woodmere"/>
    <n v="11598"/>
    <x v="58"/>
    <n v="0"/>
    <s v="no repeat"/>
    <s v="January"/>
    <d v="2015-01-18T00:00:00"/>
    <n v="2"/>
    <n v="-537.27977731999999"/>
    <n v="1"/>
    <n v="186.64"/>
    <n v="89679"/>
    <n v="328.09"/>
    <x v="2"/>
    <n v="2"/>
  </r>
  <r>
    <n v="1606"/>
    <s v="Don Rogers"/>
    <s v="Medium"/>
    <n v="0.05"/>
    <n v="1.98"/>
    <n v="4.7699999999999996"/>
    <x v="2"/>
    <x v="1"/>
    <x v="0"/>
    <x v="8"/>
    <s v="Small Box"/>
    <s v="Avery Reinforcements for Hole-Punch Pages"/>
    <n v="0.4"/>
    <s v="United States"/>
    <x v="1"/>
    <x v="4"/>
    <s v="Franklin Square"/>
    <n v="11010"/>
    <x v="0"/>
    <n v="1"/>
    <n v="0"/>
    <s v="January"/>
    <d v="2015-01-08T00:00:00"/>
    <n v="1"/>
    <n v="-14.359819999999999"/>
    <n v="1"/>
    <n v="3.53"/>
    <n v="87993"/>
    <n v="574.69000000000005"/>
    <x v="0"/>
    <n v="3"/>
  </r>
  <r>
    <n v="1606"/>
    <s v="Don Rogers"/>
    <s v="Medium"/>
    <n v="7.0000000000000007E-2"/>
    <n v="699.99"/>
    <n v="24.49"/>
    <x v="0"/>
    <x v="1"/>
    <x v="2"/>
    <x v="16"/>
    <s v="Large Box"/>
    <s v="Canon PC1060 Personal Laser Copier"/>
    <n v="0.41"/>
    <s v="United States"/>
    <x v="1"/>
    <x v="4"/>
    <s v="Franklin Square"/>
    <n v="11010"/>
    <x v="0"/>
    <n v="1"/>
    <n v="0"/>
    <s v="January"/>
    <d v="2015-01-08T00:00:00"/>
    <n v="1"/>
    <n v="-2870.2775999999999"/>
    <n v="1"/>
    <n v="706.56"/>
    <n v="87993"/>
    <n v="10.100000000000001"/>
    <x v="0"/>
    <n v="3"/>
  </r>
  <r>
    <n v="1606"/>
    <s v="Don Rogers"/>
    <s v="Medium"/>
    <n v="7.0000000000000007E-2"/>
    <n v="6783.02"/>
    <n v="24.49"/>
    <x v="2"/>
    <x v="1"/>
    <x v="2"/>
    <x v="6"/>
    <s v="Large Box"/>
    <s v="Polycom ViewStation™ ISDN Videoconferencing Unit"/>
    <n v="0.39"/>
    <s v="United States"/>
    <x v="1"/>
    <x v="4"/>
    <s v="Franklin Square"/>
    <n v="11010"/>
    <x v="0"/>
    <n v="0"/>
    <s v="no repeat"/>
    <s v="January"/>
    <d v="2015-01-08T00:00:00"/>
    <n v="1"/>
    <n v="77.983599999999996"/>
    <n v="2"/>
    <n v="13121.07"/>
    <n v="87993"/>
    <n v="1.8299999999999998"/>
    <x v="2"/>
    <n v="3"/>
  </r>
  <r>
    <n v="1607"/>
    <s v="Kathleen Huang Hall"/>
    <s v="Low"/>
    <n v="0.1"/>
    <n v="5.68"/>
    <n v="3.6"/>
    <x v="0"/>
    <x v="1"/>
    <x v="0"/>
    <x v="12"/>
    <s v="Small Pack"/>
    <s v="Acme® Preferred Stainless Steel Scissors"/>
    <n v="0.56000000000000005"/>
    <s v="United States"/>
    <x v="1"/>
    <x v="4"/>
    <s v="Freeport"/>
    <n v="11520"/>
    <x v="92"/>
    <n v="1"/>
    <n v="68"/>
    <s v="February"/>
    <d v="2015-02-10T00:00:00"/>
    <n v="4"/>
    <n v="-33.2956"/>
    <n v="21"/>
    <n v="118.35"/>
    <n v="87995"/>
    <n v="30.650000000000002"/>
    <x v="3"/>
    <n v="2"/>
  </r>
  <r>
    <n v="1607"/>
    <s v="Kathleen Huang Hall"/>
    <s v="Not Specified"/>
    <n v="0.01"/>
    <n v="15.16"/>
    <n v="15.09"/>
    <x v="2"/>
    <x v="1"/>
    <x v="0"/>
    <x v="8"/>
    <s v="Small Box"/>
    <s v="GBC Clear Cover, 8-1/2 x 11, unpunched, 25 covers per pack"/>
    <n v="0.39"/>
    <s v="United States"/>
    <x v="1"/>
    <x v="4"/>
    <s v="Freeport"/>
    <n v="11520"/>
    <x v="112"/>
    <n v="0"/>
    <s v="no repeat"/>
    <s v="April"/>
    <d v="2015-04-15T00:00:00"/>
    <n v="0"/>
    <n v="-200.85900000000001"/>
    <n v="7"/>
    <n v="110.93"/>
    <n v="87994"/>
    <n v="45.15"/>
    <x v="0"/>
    <n v="2"/>
  </r>
  <r>
    <n v="1609"/>
    <s v="Jerry Ennis"/>
    <s v="High"/>
    <n v="0.03"/>
    <n v="2.16"/>
    <n v="6.05"/>
    <x v="2"/>
    <x v="3"/>
    <x v="0"/>
    <x v="8"/>
    <s v="Small Box"/>
    <s v="Peel &amp; Stick Add-On Corner Pockets"/>
    <n v="0.37"/>
    <s v="United States"/>
    <x v="0"/>
    <x v="1"/>
    <s v="Sacramento"/>
    <n v="95823"/>
    <x v="171"/>
    <n v="1"/>
    <n v="0"/>
    <s v="May"/>
    <d v="2015-05-12T00:00:00"/>
    <n v="1"/>
    <n v="-90.585499999999996"/>
    <n v="7"/>
    <n v="17.309999999999999"/>
    <n v="87824"/>
    <n v="40.94"/>
    <x v="3"/>
    <n v="2"/>
  </r>
  <r>
    <n v="1609"/>
    <s v="Jerry Ennis"/>
    <s v="High"/>
    <n v="0.03"/>
    <n v="9.7100000000000009"/>
    <n v="9.4499999999999993"/>
    <x v="2"/>
    <x v="3"/>
    <x v="0"/>
    <x v="10"/>
    <s v="Small Box"/>
    <s v="Filing/Storage Totes and Swivel Casters"/>
    <n v="0.6"/>
    <s v="United States"/>
    <x v="0"/>
    <x v="1"/>
    <s v="Sacramento"/>
    <n v="95823"/>
    <x v="171"/>
    <n v="0"/>
    <s v="no repeat"/>
    <s v="May"/>
    <d v="2015-05-11T00:00:00"/>
    <n v="0"/>
    <n v="-36.9"/>
    <n v="2"/>
    <n v="23.56"/>
    <n v="87824"/>
    <n v="3.92"/>
    <x v="3"/>
    <n v="2"/>
  </r>
  <r>
    <n v="1614"/>
    <s v="Wayne Lutz"/>
    <s v="Low"/>
    <n v="0.06"/>
    <n v="40.97"/>
    <n v="1.99"/>
    <x v="2"/>
    <x v="3"/>
    <x v="2"/>
    <x v="13"/>
    <s v="Small Pack"/>
    <s v="TDK 4.7GB DVD-R Spindle, 15/Pack"/>
    <n v="0.42"/>
    <s v="United States"/>
    <x v="1"/>
    <x v="15"/>
    <s v="Hopkinton"/>
    <n v="1748"/>
    <x v="4"/>
    <n v="0"/>
    <s v="no repeat"/>
    <s v="April"/>
    <d v="2015-04-12T00:00:00"/>
    <n v="4"/>
    <n v="341.19810000000001"/>
    <n v="12"/>
    <n v="494.49"/>
    <n v="87823"/>
    <n v="1.5"/>
    <x v="3"/>
    <n v="1"/>
  </r>
  <r>
    <n v="1618"/>
    <s v="June Roberts"/>
    <s v="High"/>
    <n v="0.09"/>
    <n v="12.88"/>
    <n v="4.59"/>
    <x v="2"/>
    <x v="3"/>
    <x v="0"/>
    <x v="12"/>
    <s v="Wrap Bag"/>
    <s v="Martin-Yale Premier Letter Opener"/>
    <n v="0.82"/>
    <s v="United States"/>
    <x v="2"/>
    <x v="38"/>
    <s v="Highland"/>
    <n v="46322"/>
    <x v="34"/>
    <n v="0"/>
    <s v="no repeat"/>
    <s v="April"/>
    <d v="2015-04-06T00:00:00"/>
    <n v="0"/>
    <n v="-175.13"/>
    <n v="13"/>
    <n v="158.13"/>
    <n v="90248"/>
    <n v="6.76"/>
    <x v="3"/>
    <n v="1"/>
  </r>
  <r>
    <n v="1620"/>
    <s v="Gerald Petty"/>
    <s v="High"/>
    <n v="0.02"/>
    <n v="45.99"/>
    <n v="4.99"/>
    <x v="0"/>
    <x v="3"/>
    <x v="2"/>
    <x v="5"/>
    <s v="Small Box"/>
    <s v="600 Series Non-Flip"/>
    <n v="0.56999999999999995"/>
    <s v="United States"/>
    <x v="1"/>
    <x v="19"/>
    <s v="Lancaster"/>
    <n v="17602"/>
    <x v="34"/>
    <n v="0"/>
    <s v="no repeat"/>
    <s v="April"/>
    <d v="2015-04-07T00:00:00"/>
    <n v="1"/>
    <n v="3.96"/>
    <n v="4"/>
    <n v="163.01"/>
    <n v="90248"/>
    <n v="78.650000000000006"/>
    <x v="3"/>
    <n v="1"/>
  </r>
  <r>
    <n v="1623"/>
    <s v="Patrick Adcock"/>
    <s v="High"/>
    <n v="0.06"/>
    <n v="15.01"/>
    <n v="8.4"/>
    <x v="2"/>
    <x v="2"/>
    <x v="0"/>
    <x v="8"/>
    <s v="Small Box"/>
    <s v="GBC Prepunched Paper, 19-Hole, for Binding Systems, 24-lb"/>
    <n v="0.39"/>
    <s v="United States"/>
    <x v="2"/>
    <x v="38"/>
    <s v="Schererville"/>
    <n v="46375"/>
    <x v="84"/>
    <n v="1"/>
    <n v="0"/>
    <s v="May"/>
    <d v="2015-05-26T00:00:00"/>
    <n v="2"/>
    <n v="1.6169"/>
    <n v="22"/>
    <n v="333.04"/>
    <n v="87611"/>
    <n v="200.94"/>
    <x v="1"/>
    <n v="3"/>
  </r>
  <r>
    <n v="1623"/>
    <s v="Patrick Adcock"/>
    <s v="High"/>
    <n v="0.09"/>
    <n v="40.479999999999997"/>
    <n v="19.989999999999998"/>
    <x v="2"/>
    <x v="2"/>
    <x v="2"/>
    <x v="13"/>
    <s v="Small Box"/>
    <s v="Keytronic Designer 104- Key Black Keyboard"/>
    <n v="0.77"/>
    <s v="United States"/>
    <x v="2"/>
    <x v="38"/>
    <s v="Schererville"/>
    <n v="46375"/>
    <x v="84"/>
    <n v="1"/>
    <n v="0"/>
    <s v="May"/>
    <d v="2015-05-26T00:00:00"/>
    <n v="2"/>
    <n v="65.394000000000005"/>
    <n v="12"/>
    <n v="472.44"/>
    <n v="87611"/>
    <n v="195.92000000000002"/>
    <x v="1"/>
    <n v="3"/>
  </r>
  <r>
    <n v="1623"/>
    <s v="Patrick Adcock"/>
    <s v="High"/>
    <n v="0.05"/>
    <n v="12.28"/>
    <n v="6.13"/>
    <x v="2"/>
    <x v="2"/>
    <x v="0"/>
    <x v="10"/>
    <s v="Small Box"/>
    <s v="Recycled Eldon Regeneration Jumbo File"/>
    <n v="0.56999999999999995"/>
    <s v="United States"/>
    <x v="2"/>
    <x v="38"/>
    <s v="Schererville"/>
    <n v="46375"/>
    <x v="84"/>
    <n v="0"/>
    <s v="no repeat"/>
    <s v="May"/>
    <d v="2015-05-25T00:00:00"/>
    <n v="1"/>
    <n v="1.3360000000000001"/>
    <n v="1"/>
    <n v="18.73"/>
    <n v="87611"/>
    <n v="30.42"/>
    <x v="1"/>
    <n v="3"/>
  </r>
  <r>
    <n v="1625"/>
    <s v="Molly Browning"/>
    <s v="Medium"/>
    <n v="0"/>
    <n v="209.37"/>
    <n v="69"/>
    <x v="2"/>
    <x v="1"/>
    <x v="1"/>
    <x v="11"/>
    <s v="Large Box"/>
    <s v="Hon 2111 Invitation™ Series Corner Table"/>
    <n v="0.79"/>
    <s v="United States"/>
    <x v="1"/>
    <x v="4"/>
    <s v="Glen Cove"/>
    <n v="11542"/>
    <x v="161"/>
    <n v="1"/>
    <n v="39"/>
    <s v="February"/>
    <d v="2015-02-18T00:00:00"/>
    <n v="2"/>
    <n v="-263.11192907999998"/>
    <n v="11"/>
    <n v="1959.88"/>
    <n v="90601"/>
    <n v="3.14"/>
    <x v="2"/>
    <n v="4"/>
  </r>
  <r>
    <n v="1625"/>
    <s v="Molly Browning"/>
    <s v="Medium"/>
    <n v="0.08"/>
    <n v="213.45"/>
    <n v="14.7"/>
    <x v="1"/>
    <x v="1"/>
    <x v="2"/>
    <x v="6"/>
    <s v="Jumbo Drum"/>
    <s v="Panasonic KX-P2130 Dot Matrix Printer"/>
    <n v="0.59"/>
    <s v="United States"/>
    <x v="1"/>
    <x v="4"/>
    <s v="Glen Cove"/>
    <n v="11542"/>
    <x v="14"/>
    <n v="1"/>
    <n v="0"/>
    <s v="March"/>
    <d v="2015-03-29T00:00:00"/>
    <n v="2"/>
    <n v="1674.7542000000001"/>
    <n v="12"/>
    <n v="2427.1799999999998"/>
    <n v="90600"/>
    <n v="60.959999999999994"/>
    <x v="2"/>
    <n v="4"/>
  </r>
  <r>
    <n v="1625"/>
    <s v="Molly Browning"/>
    <s v="Medium"/>
    <n v="0.1"/>
    <n v="55.98"/>
    <n v="13.88"/>
    <x v="2"/>
    <x v="1"/>
    <x v="0"/>
    <x v="7"/>
    <s v="Small Box"/>
    <s v="Xerox 1882"/>
    <n v="0.36"/>
    <s v="United States"/>
    <x v="1"/>
    <x v="4"/>
    <s v="Glen Cove"/>
    <n v="11542"/>
    <x v="14"/>
    <n v="1"/>
    <n v="0"/>
    <s v="March"/>
    <d v="2015-03-29T00:00:00"/>
    <n v="2"/>
    <n v="300.04649999999998"/>
    <n v="8"/>
    <n v="434.85"/>
    <n v="90600"/>
    <n v="1270.97"/>
    <x v="2"/>
    <n v="4"/>
  </r>
  <r>
    <n v="1625"/>
    <s v="Molly Browning"/>
    <s v="Medium"/>
    <n v="0"/>
    <n v="16.059999999999999"/>
    <n v="8.34"/>
    <x v="2"/>
    <x v="1"/>
    <x v="0"/>
    <x v="10"/>
    <s v="Small Box"/>
    <s v="Letter/Legal File Tote with Clear Snap-On Lid, Black Granite"/>
    <n v="0.59"/>
    <s v="United States"/>
    <x v="1"/>
    <x v="4"/>
    <s v="Glen Cove"/>
    <n v="11542"/>
    <x v="14"/>
    <n v="0"/>
    <s v="no repeat"/>
    <s v="March"/>
    <d v="2015-03-28T00:00:00"/>
    <n v="1"/>
    <n v="-28.09"/>
    <n v="1"/>
    <n v="19.16"/>
    <n v="90600"/>
    <n v="205.94"/>
    <x v="2"/>
    <n v="4"/>
  </r>
  <r>
    <n v="1627"/>
    <s v="Aaron Day"/>
    <s v="High"/>
    <n v="0.06"/>
    <n v="43.57"/>
    <n v="16.36"/>
    <x v="2"/>
    <x v="0"/>
    <x v="0"/>
    <x v="10"/>
    <s v="Small Box"/>
    <s v="Trav-L-File Heavy-Duty Shuttle II, Black"/>
    <n v="0.55000000000000004"/>
    <s v="United States"/>
    <x v="3"/>
    <x v="20"/>
    <s v="Greeneville"/>
    <n v="37743"/>
    <x v="5"/>
    <n v="0"/>
    <s v="no repeat"/>
    <s v="May"/>
    <d v="2015-05-30T00:00:00"/>
    <n v="2"/>
    <n v="-38.808"/>
    <n v="17"/>
    <n v="710.16"/>
    <n v="90602"/>
    <n v="125.97999999999999"/>
    <x v="3"/>
    <n v="1"/>
  </r>
  <r>
    <n v="1632"/>
    <s v="Lori Wolfe"/>
    <s v="High"/>
    <n v="0.08"/>
    <n v="8.09"/>
    <n v="7.96"/>
    <x v="0"/>
    <x v="1"/>
    <x v="1"/>
    <x v="2"/>
    <s v="Small Box"/>
    <s v="6&quot; Cubicle Wall Clock, Black"/>
    <n v="0.49"/>
    <s v="United States"/>
    <x v="3"/>
    <x v="37"/>
    <s v="Hattiesburg"/>
    <n v="39401"/>
    <x v="43"/>
    <n v="1"/>
    <n v="90"/>
    <s v="January"/>
    <d v="2015-01-16T00:00:00"/>
    <n v="1"/>
    <n v="15.984"/>
    <n v="6"/>
    <n v="48.25"/>
    <n v="90530"/>
    <n v="3.25"/>
    <x v="2"/>
    <n v="2"/>
  </r>
  <r>
    <n v="1632"/>
    <s v="Lori Wolfe"/>
    <s v="High"/>
    <n v="0.02"/>
    <n v="25.99"/>
    <n v="5.37"/>
    <x v="2"/>
    <x v="1"/>
    <x v="0"/>
    <x v="0"/>
    <s v="Small Box"/>
    <s v="BOSTON® Ranger® #55 Pencil Sharpener, Black"/>
    <n v="0.56000000000000005"/>
    <s v="United States"/>
    <x v="3"/>
    <x v="37"/>
    <s v="Hattiesburg"/>
    <n v="39401"/>
    <x v="112"/>
    <n v="0"/>
    <s v="no repeat"/>
    <s v="April"/>
    <d v="2015-04-17T00:00:00"/>
    <n v="2"/>
    <n v="-88.158000000000001"/>
    <n v="9"/>
    <n v="243.24"/>
    <n v="90533"/>
    <n v="2.81"/>
    <x v="0"/>
    <n v="2"/>
  </r>
  <r>
    <n v="1633"/>
    <s v="Gerald Raynor"/>
    <s v="Not Specified"/>
    <n v="0.03"/>
    <n v="5.98"/>
    <n v="3.85"/>
    <x v="2"/>
    <x v="1"/>
    <x v="2"/>
    <x v="13"/>
    <s v="Small Pack"/>
    <s v="Imation 3.5&quot; IBM-Formatted Diskettes, 10/Pack"/>
    <n v="0.68"/>
    <s v="United States"/>
    <x v="3"/>
    <x v="37"/>
    <s v="Horn Lake"/>
    <n v="38637"/>
    <x v="104"/>
    <n v="0"/>
    <s v="no repeat"/>
    <s v="February"/>
    <d v="2015-02-12T00:00:00"/>
    <n v="2"/>
    <n v="-76.106800000000007"/>
    <n v="6"/>
    <n v="38.54"/>
    <n v="90531"/>
    <n v="35.940000000000005"/>
    <x v="2"/>
    <n v="1"/>
  </r>
  <r>
    <n v="1634"/>
    <s v="Katherine W Epstein"/>
    <s v="Not Specified"/>
    <n v="0.08"/>
    <n v="100.97"/>
    <n v="14"/>
    <x v="1"/>
    <x v="1"/>
    <x v="2"/>
    <x v="6"/>
    <s v="Jumbo Drum"/>
    <s v="Hewlett-Packard Deskjet 3820 Color Inkjet Printer"/>
    <n v="0.37"/>
    <s v="United States"/>
    <x v="3"/>
    <x v="37"/>
    <s v="Jackson"/>
    <n v="39212"/>
    <x v="37"/>
    <n v="0"/>
    <s v="no repeat"/>
    <s v="April"/>
    <d v="2015-04-10T00:00:00"/>
    <n v="1"/>
    <n v="-73.494119999999995"/>
    <n v="15"/>
    <n v="1483.16"/>
    <n v="90532"/>
    <n v="1.67"/>
    <x v="0"/>
    <n v="1"/>
  </r>
  <r>
    <n v="1636"/>
    <s v="Sidney Greenberg"/>
    <s v="High"/>
    <n v="0.04"/>
    <n v="136.97999999999999"/>
    <n v="24.49"/>
    <x v="0"/>
    <x v="1"/>
    <x v="1"/>
    <x v="2"/>
    <s v="Large Box"/>
    <s v="3M Polarizing Task Lamp with Clamp Arm, Light Gray"/>
    <n v="0.59"/>
    <s v="United States"/>
    <x v="0"/>
    <x v="1"/>
    <s v="Salinas"/>
    <n v="93905"/>
    <x v="38"/>
    <n v="1"/>
    <n v="2"/>
    <s v="January"/>
    <d v="2015-01-14T00:00:00"/>
    <n v="2"/>
    <n v="1127.5497"/>
    <n v="12"/>
    <n v="1634.13"/>
    <n v="89706"/>
    <n v="6.4"/>
    <x v="1"/>
    <n v="3"/>
  </r>
  <r>
    <n v="1636"/>
    <s v="Sidney Greenberg"/>
    <s v="Critical"/>
    <n v="0.08"/>
    <n v="115.99"/>
    <n v="56.14"/>
    <x v="1"/>
    <x v="1"/>
    <x v="2"/>
    <x v="6"/>
    <s v="Jumbo Drum"/>
    <s v="Hewlett-Packard Deskjet 5550 Color Inkjet Printer"/>
    <n v="0.4"/>
    <s v="United States"/>
    <x v="0"/>
    <x v="1"/>
    <s v="Salinas"/>
    <n v="93905"/>
    <x v="101"/>
    <n v="1"/>
    <n v="0"/>
    <s v="January"/>
    <d v="2015-01-16T00:00:00"/>
    <n v="2"/>
    <n v="-272.860884"/>
    <n v="5"/>
    <n v="562.92999999999995"/>
    <n v="89704"/>
    <n v="4.9400000000000004"/>
    <x v="3"/>
    <n v="3"/>
  </r>
  <r>
    <n v="1636"/>
    <s v="Sidney Greenberg"/>
    <s v="Critical"/>
    <n v="0.08"/>
    <n v="4.28"/>
    <n v="0.94"/>
    <x v="2"/>
    <x v="1"/>
    <x v="0"/>
    <x v="0"/>
    <s v="Wrap Bag"/>
    <s v="Newell 336"/>
    <n v="0.56000000000000005"/>
    <s v="United States"/>
    <x v="0"/>
    <x v="1"/>
    <s v="Salinas"/>
    <n v="93905"/>
    <x v="101"/>
    <n v="0"/>
    <s v="no repeat"/>
    <s v="January"/>
    <d v="2015-01-17T00:00:00"/>
    <n v="3"/>
    <n v="10.5792"/>
    <n v="7"/>
    <n v="29.18"/>
    <n v="89704"/>
    <n v="8.32"/>
    <x v="2"/>
    <n v="3"/>
  </r>
  <r>
    <n v="1639"/>
    <s v="Marvin Rollins"/>
    <s v="Critical"/>
    <n v="0.08"/>
    <n v="55.48"/>
    <n v="6.79"/>
    <x v="2"/>
    <x v="1"/>
    <x v="0"/>
    <x v="7"/>
    <s v="Small Box"/>
    <s v="Eaton Premium Continuous-Feed Paper, 25% Cotton, Letter Size, White, 1000 Shts/Box"/>
    <n v="0.37"/>
    <s v="United States"/>
    <x v="1"/>
    <x v="18"/>
    <s v="Stamford"/>
    <n v="6901"/>
    <x v="114"/>
    <n v="0"/>
    <s v="no repeat"/>
    <s v="February"/>
    <d v="2015-02-28T00:00:00"/>
    <n v="2"/>
    <n v="147.75659999999999"/>
    <n v="4"/>
    <n v="214.14"/>
    <n v="89705"/>
    <n v="6.3100000000000005"/>
    <x v="1"/>
    <n v="1"/>
  </r>
  <r>
    <n v="1644"/>
    <s v="Sam Woodward"/>
    <s v="Low"/>
    <n v="0.09"/>
    <n v="107.53"/>
    <n v="5.81"/>
    <x v="2"/>
    <x v="2"/>
    <x v="1"/>
    <x v="2"/>
    <s v="Medium Box"/>
    <s v="Tenex Contemporary Contur Chairmats for Low and Medium Pile Carpet, Computer, 39&quot; x 49&quot;"/>
    <n v="0.65"/>
    <s v="United States"/>
    <x v="2"/>
    <x v="7"/>
    <s v="Friendswood"/>
    <n v="77546"/>
    <x v="110"/>
    <n v="0"/>
    <s v="no repeat"/>
    <s v="June"/>
    <d v="2015-06-16T00:00:00"/>
    <n v="2"/>
    <n v="69.545100000000005"/>
    <n v="1"/>
    <n v="100.79"/>
    <n v="87342"/>
    <n v="6.75"/>
    <x v="1"/>
    <n v="1"/>
  </r>
  <r>
    <n v="1646"/>
    <s v="Eugene Brewer Knox"/>
    <s v="Not Specified"/>
    <n v="0.06"/>
    <n v="3.29"/>
    <n v="1.35"/>
    <x v="2"/>
    <x v="2"/>
    <x v="0"/>
    <x v="3"/>
    <s v="Wrap Bag"/>
    <s v="Acco® Hot Clips™ Clips to Go"/>
    <n v="0.4"/>
    <s v="United States"/>
    <x v="1"/>
    <x v="4"/>
    <s v="Bethpage"/>
    <n v="11714"/>
    <x v="24"/>
    <n v="0"/>
    <s v="no repeat"/>
    <s v="March"/>
    <d v="2015-03-17T00:00:00"/>
    <n v="2"/>
    <n v="8.5299999999999994"/>
    <n v="11"/>
    <n v="35.97"/>
    <n v="90932"/>
    <n v="130.94"/>
    <x v="1"/>
    <n v="1"/>
  </r>
  <r>
    <n v="1648"/>
    <s v="Nina Bowles"/>
    <s v="Critical"/>
    <n v="0.08"/>
    <n v="46.89"/>
    <n v="5.0999999999999996"/>
    <x v="2"/>
    <x v="0"/>
    <x v="0"/>
    <x v="15"/>
    <s v="Medium Box"/>
    <s v="Bionaire Personal Warm Mist Humidifier/Vaporizer"/>
    <n v="0.46"/>
    <s v="United States"/>
    <x v="2"/>
    <x v="12"/>
    <s v="Woodstock"/>
    <n v="60098"/>
    <x v="78"/>
    <n v="1"/>
    <n v="0"/>
    <s v="March"/>
    <d v="2015-03-27T00:00:00"/>
    <n v="2"/>
    <n v="507.63299999999998"/>
    <n v="17"/>
    <n v="735.7"/>
    <n v="91043"/>
    <n v="4.9000000000000004"/>
    <x v="1"/>
    <n v="2"/>
  </r>
  <r>
    <n v="1648"/>
    <s v="Nina Bowles"/>
    <s v="Critical"/>
    <n v="0.05"/>
    <n v="12.98"/>
    <n v="3.14"/>
    <x v="2"/>
    <x v="0"/>
    <x v="0"/>
    <x v="12"/>
    <s v="Small Pack"/>
    <s v="Acme® 8&quot; Straight Scissors"/>
    <n v="0.6"/>
    <s v="United States"/>
    <x v="2"/>
    <x v="12"/>
    <s v="Woodstock"/>
    <n v="60098"/>
    <x v="78"/>
    <n v="0"/>
    <s v="no repeat"/>
    <s v="March"/>
    <d v="2015-03-25T00:00:00"/>
    <n v="0"/>
    <n v="38.229999999999997"/>
    <n v="18"/>
    <n v="225.59"/>
    <n v="91043"/>
    <n v="6.24"/>
    <x v="1"/>
    <n v="2"/>
  </r>
  <r>
    <n v="1649"/>
    <s v="Roy Hardison"/>
    <s v="Critical"/>
    <n v="0.03"/>
    <n v="48.58"/>
    <n v="3.99"/>
    <x v="0"/>
    <x v="0"/>
    <x v="0"/>
    <x v="15"/>
    <s v="Small Box"/>
    <s v="Belkin Premiere Surge Master II 8-outlet surge protector"/>
    <n v="0.56000000000000005"/>
    <s v="United States"/>
    <x v="1"/>
    <x v="4"/>
    <s v="Woodmere"/>
    <n v="11598"/>
    <x v="152"/>
    <n v="0"/>
    <s v="no repeat"/>
    <s v="February"/>
    <d v="2015-02-26T00:00:00"/>
    <n v="2"/>
    <n v="100.1328"/>
    <n v="3"/>
    <n v="145.12"/>
    <n v="91041"/>
    <n v="2.8800000000000003"/>
    <x v="3"/>
    <n v="1"/>
  </r>
  <r>
    <n v="1650"/>
    <s v="Dan Lamm"/>
    <s v="High"/>
    <n v="0.05"/>
    <n v="6.48"/>
    <n v="2.74"/>
    <x v="2"/>
    <x v="0"/>
    <x v="2"/>
    <x v="13"/>
    <s v="Small Pack"/>
    <s v="Sony MFD2HD Formatted Diskettes, 10/Pack"/>
    <n v="0.71"/>
    <s v="United States"/>
    <x v="3"/>
    <x v="24"/>
    <s v="Asheboro"/>
    <n v="27203"/>
    <x v="19"/>
    <n v="1"/>
    <n v="0"/>
    <s v="May"/>
    <d v="2015-05-09T00:00:00"/>
    <n v="0"/>
    <n v="15.096"/>
    <n v="15"/>
    <n v="94.27"/>
    <n v="91042"/>
    <n v="24.82"/>
    <x v="1"/>
    <n v="3"/>
  </r>
  <r>
    <n v="1650"/>
    <s v="Dan Lamm"/>
    <s v="High"/>
    <n v="0.09"/>
    <n v="12.53"/>
    <n v="0.5"/>
    <x v="2"/>
    <x v="0"/>
    <x v="0"/>
    <x v="9"/>
    <s v="Small Box"/>
    <s v="Avery 485"/>
    <n v="0.38"/>
    <s v="United States"/>
    <x v="3"/>
    <x v="24"/>
    <s v="Asheboro"/>
    <n v="27203"/>
    <x v="19"/>
    <n v="1"/>
    <n v="0"/>
    <s v="May"/>
    <d v="2015-05-10T00:00:00"/>
    <n v="1"/>
    <n v="14.9124"/>
    <n v="7"/>
    <n v="82.21"/>
    <n v="91042"/>
    <n v="12.28"/>
    <x v="1"/>
    <n v="3"/>
  </r>
  <r>
    <n v="1650"/>
    <s v="Dan Lamm"/>
    <s v="High"/>
    <n v="0.08"/>
    <n v="65.989999999999995"/>
    <n v="8.99"/>
    <x v="0"/>
    <x v="0"/>
    <x v="2"/>
    <x v="5"/>
    <s v="Small Box"/>
    <s v="i270"/>
    <n v="0.55000000000000004"/>
    <s v="United States"/>
    <x v="3"/>
    <x v="24"/>
    <s v="Asheboro"/>
    <n v="27203"/>
    <x v="19"/>
    <n v="0"/>
    <s v="no repeat"/>
    <s v="May"/>
    <d v="2015-05-11T00:00:00"/>
    <n v="2"/>
    <n v="-135.226"/>
    <n v="8"/>
    <n v="417.47"/>
    <n v="91042"/>
    <n v="6.4600000000000009"/>
    <x v="2"/>
    <n v="3"/>
  </r>
  <r>
    <n v="1653"/>
    <s v="Charles Cline"/>
    <s v="Not Specified"/>
    <n v="0"/>
    <n v="101.41"/>
    <n v="35"/>
    <x v="0"/>
    <x v="0"/>
    <x v="0"/>
    <x v="10"/>
    <s v="Large Box"/>
    <s v="Tennsco Regal Shelving Units"/>
    <n v="0.82"/>
    <s v="United States"/>
    <x v="0"/>
    <x v="1"/>
    <s v="Thousand Oaks"/>
    <n v="91360"/>
    <x v="76"/>
    <n v="1"/>
    <n v="0"/>
    <s v="January"/>
    <d v="2015-01-25T00:00:00"/>
    <n v="1"/>
    <n v="-457.73"/>
    <n v="10"/>
    <n v="1104.32"/>
    <n v="89885"/>
    <n v="6.88"/>
    <x v="3"/>
    <n v="2"/>
  </r>
  <r>
    <n v="1653"/>
    <s v="Charles Cline"/>
    <s v="Not Specified"/>
    <n v="0.1"/>
    <n v="95.99"/>
    <n v="4.9000000000000004"/>
    <x v="2"/>
    <x v="0"/>
    <x v="2"/>
    <x v="5"/>
    <s v="Small Box"/>
    <s v="T60"/>
    <n v="0.56000000000000005"/>
    <s v="United States"/>
    <x v="0"/>
    <x v="1"/>
    <s v="Thousand Oaks"/>
    <n v="91360"/>
    <x v="76"/>
    <n v="0"/>
    <s v="no repeat"/>
    <s v="January"/>
    <d v="2015-01-25T00:00:00"/>
    <n v="1"/>
    <n v="-268.66399999999999"/>
    <n v="2"/>
    <n v="149.80000000000001"/>
    <n v="89885"/>
    <n v="2036.41"/>
    <x v="3"/>
    <n v="2"/>
  </r>
  <r>
    <n v="1665"/>
    <s v="Elsie Pridgen"/>
    <s v="High"/>
    <n v="0.1"/>
    <n v="3.6"/>
    <n v="2.2000000000000002"/>
    <x v="2"/>
    <x v="3"/>
    <x v="0"/>
    <x v="7"/>
    <s v="Wrap Bag"/>
    <s v="Telephone Message Books with Fax/Mobile Section, 4 1/4&quot; x 6&quot;"/>
    <n v="0.39"/>
    <s v="United States"/>
    <x v="0"/>
    <x v="1"/>
    <s v="Laguna Hills"/>
    <n v="92653"/>
    <x v="114"/>
    <n v="0"/>
    <s v="no repeat"/>
    <s v="February"/>
    <d v="2015-02-27T00:00:00"/>
    <n v="1"/>
    <n v="-8.2799999999999994"/>
    <n v="2"/>
    <n v="6.97"/>
    <n v="90678"/>
    <n v="160.95999999999998"/>
    <x v="1"/>
    <n v="1"/>
  </r>
  <r>
    <n v="1670"/>
    <s v="Carolyn Bowling"/>
    <s v="Low"/>
    <n v="0.03"/>
    <n v="35.409999999999997"/>
    <n v="1.99"/>
    <x v="2"/>
    <x v="2"/>
    <x v="2"/>
    <x v="13"/>
    <s v="Small Pack"/>
    <s v="Imation DVD-RAM discs"/>
    <n v="0.43"/>
    <s v="United States"/>
    <x v="3"/>
    <x v="8"/>
    <s v="Blacksburg"/>
    <n v="24060"/>
    <x v="158"/>
    <n v="1"/>
    <n v="0"/>
    <s v="April"/>
    <d v="2015-04-26T00:00:00"/>
    <n v="2"/>
    <n v="1912.422"/>
    <n v="10"/>
    <n v="367.52"/>
    <n v="86722"/>
    <n v="4.91"/>
    <x v="0"/>
    <n v="2"/>
  </r>
  <r>
    <n v="1670"/>
    <s v="Carolyn Bowling"/>
    <s v="Low"/>
    <n v="0"/>
    <n v="142.86000000000001"/>
    <n v="19.989999999999998"/>
    <x v="2"/>
    <x v="2"/>
    <x v="0"/>
    <x v="10"/>
    <s v="Small Box"/>
    <s v="Letter Size Cart"/>
    <n v="0.56000000000000005"/>
    <s v="United States"/>
    <x v="3"/>
    <x v="8"/>
    <s v="Blacksburg"/>
    <n v="24060"/>
    <x v="158"/>
    <n v="0"/>
    <s v="no repeat"/>
    <s v="April"/>
    <d v="2015-05-03T00:00:00"/>
    <n v="9"/>
    <n v="-739.32600000000002"/>
    <n v="11"/>
    <n v="1576.35"/>
    <n v="86722"/>
    <n v="7.2700000000000005"/>
    <x v="0"/>
    <n v="2"/>
  </r>
  <r>
    <n v="1671"/>
    <s v="Mitchell Ross"/>
    <s v="Low"/>
    <n v="0.1"/>
    <n v="4.13"/>
    <n v="0.99"/>
    <x v="2"/>
    <x v="2"/>
    <x v="0"/>
    <x v="9"/>
    <s v="Small Box"/>
    <s v="Avery 491"/>
    <n v="0.39"/>
    <s v="United States"/>
    <x v="3"/>
    <x v="8"/>
    <s v="Burke"/>
    <n v="22015"/>
    <x v="170"/>
    <n v="1"/>
    <n v="92"/>
    <s v="February"/>
    <d v="2015-02-13T00:00:00"/>
    <n v="4"/>
    <n v="-40.53"/>
    <n v="13"/>
    <n v="52.16"/>
    <n v="86724"/>
    <n v="35.96"/>
    <x v="0"/>
    <n v="2"/>
  </r>
  <r>
    <n v="1671"/>
    <s v="Mitchell Ross"/>
    <s v="Critical"/>
    <n v="0.03"/>
    <n v="223.98"/>
    <n v="15.01"/>
    <x v="2"/>
    <x v="2"/>
    <x v="0"/>
    <x v="8"/>
    <s v="Small Box"/>
    <s v="GBC DocuBind TL200 Manual Binding Machine"/>
    <n v="0.38"/>
    <s v="United States"/>
    <x v="3"/>
    <x v="8"/>
    <s v="Burke"/>
    <n v="22015"/>
    <x v="3"/>
    <n v="0"/>
    <s v="no repeat"/>
    <s v="May"/>
    <d v="2015-05-13T00:00:00"/>
    <n v="1"/>
    <n v="0.69599999999999995"/>
    <n v="21"/>
    <n v="4881.84"/>
    <n v="86725"/>
    <n v="195.97"/>
    <x v="0"/>
    <n v="2"/>
  </r>
  <r>
    <n v="1672"/>
    <s v="Sidney Scarborough"/>
    <s v="Low"/>
    <n v="0.02"/>
    <n v="284.98"/>
    <n v="69.55"/>
    <x v="1"/>
    <x v="2"/>
    <x v="1"/>
    <x v="1"/>
    <s v="Jumbo Drum"/>
    <s v="Global Commerce™ Series High-Back Swivel/Tilt Chairs"/>
    <n v="0.6"/>
    <s v="United States"/>
    <x v="3"/>
    <x v="8"/>
    <s v="Charlottesville"/>
    <n v="22901"/>
    <x v="31"/>
    <n v="1"/>
    <n v="0"/>
    <s v="June"/>
    <d v="2015-06-12T00:00:00"/>
    <n v="5"/>
    <n v="15.528"/>
    <n v="3"/>
    <n v="926.3"/>
    <n v="86723"/>
    <n v="3.95"/>
    <x v="3"/>
    <n v="2"/>
  </r>
  <r>
    <n v="1672"/>
    <s v="Sidney Scarborough"/>
    <s v="Low"/>
    <n v="0.08"/>
    <n v="55.48"/>
    <n v="14.3"/>
    <x v="2"/>
    <x v="2"/>
    <x v="0"/>
    <x v="7"/>
    <s v="Small Box"/>
    <s v="Xerox 194"/>
    <n v="0.37"/>
    <s v="United States"/>
    <x v="3"/>
    <x v="8"/>
    <s v="Charlottesville"/>
    <n v="22901"/>
    <x v="31"/>
    <n v="0"/>
    <s v="no repeat"/>
    <s v="June"/>
    <d v="2015-06-09T00:00:00"/>
    <n v="2"/>
    <n v="-225.56379999999999"/>
    <n v="17"/>
    <n v="942.53"/>
    <n v="86723"/>
    <n v="4.9700000000000006"/>
    <x v="1"/>
    <n v="2"/>
  </r>
  <r>
    <n v="1679"/>
    <s v="Jeanne Nguyen"/>
    <s v="Medium"/>
    <n v="7.0000000000000007E-2"/>
    <n v="13.73"/>
    <n v="6.85"/>
    <x v="2"/>
    <x v="3"/>
    <x v="1"/>
    <x v="2"/>
    <s v="Wrap Bag"/>
    <s v="DAX Wood Document Frame."/>
    <n v="0.54"/>
    <s v="United States"/>
    <x v="1"/>
    <x v="10"/>
    <s v="Fairborn"/>
    <n v="45324"/>
    <x v="80"/>
    <n v="0"/>
    <s v="no repeat"/>
    <s v="March"/>
    <d v="2015-03-21T00:00:00"/>
    <n v="1"/>
    <n v="-22.72"/>
    <n v="21"/>
    <n v="276.64"/>
    <n v="86646"/>
    <n v="3.19"/>
    <x v="2"/>
    <n v="1"/>
  </r>
  <r>
    <n v="1680"/>
    <s v="Esther Whitaker"/>
    <s v="Low"/>
    <n v="0.09"/>
    <n v="30.98"/>
    <n v="19.510000000000002"/>
    <x v="2"/>
    <x v="3"/>
    <x v="0"/>
    <x v="4"/>
    <s v="Small Box"/>
    <s v="Staples Colored Interoffice Envelopes"/>
    <n v="0.36"/>
    <s v="United States"/>
    <x v="1"/>
    <x v="10"/>
    <s v="Fairfield"/>
    <n v="45014"/>
    <x v="32"/>
    <n v="1"/>
    <n v="0"/>
    <s v="May"/>
    <d v="2015-05-05T00:00:00"/>
    <n v="2"/>
    <n v="-163.53"/>
    <n v="18"/>
    <n v="514.62"/>
    <n v="86645"/>
    <n v="8.7999999999999989"/>
    <x v="1"/>
    <n v="2"/>
  </r>
  <r>
    <n v="1680"/>
    <s v="Esther Whitaker"/>
    <s v="Low"/>
    <n v="0.03"/>
    <n v="49.34"/>
    <n v="10.25"/>
    <x v="2"/>
    <x v="3"/>
    <x v="1"/>
    <x v="2"/>
    <s v="Large Box"/>
    <s v="Electrix Fluorescent Magnifier Lamps &amp; Weighted Base"/>
    <n v="0.56999999999999995"/>
    <s v="United States"/>
    <x v="1"/>
    <x v="10"/>
    <s v="Fairfield"/>
    <n v="45014"/>
    <x v="32"/>
    <n v="0"/>
    <s v="no repeat"/>
    <s v="May"/>
    <d v="2015-05-05T00:00:00"/>
    <n v="2"/>
    <n v="554.77"/>
    <n v="17"/>
    <n v="817.32"/>
    <n v="86645"/>
    <n v="90.88"/>
    <x v="1"/>
    <n v="2"/>
  </r>
  <r>
    <n v="1682"/>
    <s v="Julie Edwards"/>
    <s v="Not Specified"/>
    <n v="0.04"/>
    <n v="6.28"/>
    <n v="5.41"/>
    <x v="2"/>
    <x v="3"/>
    <x v="1"/>
    <x v="2"/>
    <s v="Small Box"/>
    <s v="Eldon® 200 Class™ Desk Accessories"/>
    <n v="0.53"/>
    <s v="United States"/>
    <x v="2"/>
    <x v="12"/>
    <s v="Chicago"/>
    <n v="60611"/>
    <x v="79"/>
    <n v="1"/>
    <n v="28"/>
    <s v="February"/>
    <d v="2015-02-16T00:00:00"/>
    <n v="2"/>
    <n v="-38.380000000000003"/>
    <n v="43"/>
    <n v="284.48"/>
    <n v="14115"/>
    <n v="31.709999999999997"/>
    <x v="3"/>
    <n v="2"/>
  </r>
  <r>
    <n v="1682"/>
    <s v="Julie Edwards"/>
    <s v="Not Specified"/>
    <n v="0.08"/>
    <n v="4.9800000000000004"/>
    <n v="4.7"/>
    <x v="2"/>
    <x v="3"/>
    <x v="0"/>
    <x v="7"/>
    <s v="Small Box"/>
    <s v="Staples Copy Paper (20Lb. and 84 Bright)"/>
    <n v="0.38"/>
    <s v="United States"/>
    <x v="2"/>
    <x v="12"/>
    <s v="Chicago"/>
    <n v="60611"/>
    <x v="88"/>
    <n v="0"/>
    <s v="no repeat"/>
    <s v="March"/>
    <d v="2015-03-15T00:00:00"/>
    <n v="1"/>
    <n v="-56.35"/>
    <n v="47"/>
    <n v="225.98"/>
    <n v="38080"/>
    <n v="3.26"/>
    <x v="1"/>
    <n v="2"/>
  </r>
  <r>
    <n v="1683"/>
    <s v="Wesley Corbett"/>
    <s v="Not Specified"/>
    <n v="0.04"/>
    <n v="6.28"/>
    <n v="5.41"/>
    <x v="2"/>
    <x v="3"/>
    <x v="1"/>
    <x v="2"/>
    <s v="Small Box"/>
    <s v="Eldon® 200 Class™ Desk Accessories"/>
    <n v="0.53"/>
    <s v="United States"/>
    <x v="2"/>
    <x v="7"/>
    <s v="Conroe"/>
    <n v="77301"/>
    <x v="79"/>
    <n v="1"/>
    <n v="28"/>
    <s v="February"/>
    <d v="2015-02-16T00:00:00"/>
    <n v="2"/>
    <n v="-19.957599999999999"/>
    <n v="11"/>
    <n v="72.77"/>
    <n v="90612"/>
    <n v="90.89"/>
    <x v="2"/>
    <n v="2"/>
  </r>
  <r>
    <n v="1683"/>
    <s v="Wesley Corbett"/>
    <s v="Not Specified"/>
    <n v="0.08"/>
    <n v="4.9800000000000004"/>
    <n v="4.7"/>
    <x v="2"/>
    <x v="3"/>
    <x v="0"/>
    <x v="7"/>
    <s v="Small Box"/>
    <s v="Staples Copy Paper (20Lb. and 84 Bright)"/>
    <n v="0.38"/>
    <s v="United States"/>
    <x v="2"/>
    <x v="7"/>
    <s v="Conroe"/>
    <n v="77301"/>
    <x v="88"/>
    <n v="0"/>
    <s v="no repeat"/>
    <s v="March"/>
    <d v="2015-03-15T00:00:00"/>
    <n v="1"/>
    <n v="-56.35"/>
    <n v="12"/>
    <n v="57.7"/>
    <n v="90613"/>
    <n v="300.91000000000003"/>
    <x v="1"/>
    <n v="2"/>
  </r>
  <r>
    <n v="1686"/>
    <s v="Lynn O'Donnell"/>
    <s v="Low"/>
    <n v="0.08"/>
    <n v="2.08"/>
    <n v="5.33"/>
    <x v="2"/>
    <x v="0"/>
    <x v="1"/>
    <x v="2"/>
    <s v="Small Box"/>
    <s v="Eldon® Wave Desk Accessories"/>
    <n v="0.43"/>
    <s v="United States"/>
    <x v="2"/>
    <x v="12"/>
    <s v="Elgin"/>
    <n v="60123"/>
    <x v="95"/>
    <n v="0"/>
    <s v="no repeat"/>
    <s v="March"/>
    <d v="2015-03-10T00:00:00"/>
    <n v="7"/>
    <n v="-129.01"/>
    <n v="9"/>
    <n v="19.670000000000002"/>
    <n v="86973"/>
    <n v="387.99"/>
    <x v="0"/>
    <n v="1"/>
  </r>
  <r>
    <n v="1689"/>
    <s v="Larry Church"/>
    <s v="High"/>
    <n v="0"/>
    <n v="48.91"/>
    <n v="35"/>
    <x v="2"/>
    <x v="0"/>
    <x v="0"/>
    <x v="10"/>
    <s v="Large Box"/>
    <s v="Tennsco Industrial Shelving"/>
    <n v="0.83"/>
    <s v="United States"/>
    <x v="2"/>
    <x v="38"/>
    <s v="Highland"/>
    <n v="46322"/>
    <x v="120"/>
    <n v="0"/>
    <s v="no repeat"/>
    <s v="March"/>
    <d v="2015-03-25T00:00:00"/>
    <n v="1"/>
    <n v="-628.38"/>
    <n v="10"/>
    <n v="514.79"/>
    <n v="91077"/>
    <n v="101.41"/>
    <x v="3"/>
    <n v="1"/>
  </r>
  <r>
    <n v="1690"/>
    <s v="Neil Bailey"/>
    <s v="Low"/>
    <n v="0.05"/>
    <n v="115.99"/>
    <n v="5.26"/>
    <x v="2"/>
    <x v="0"/>
    <x v="2"/>
    <x v="5"/>
    <s v="Small Box"/>
    <s v="636"/>
    <n v="0.56999999999999995"/>
    <s v="United States"/>
    <x v="1"/>
    <x v="19"/>
    <s v="Harrisburg"/>
    <n v="17112"/>
    <x v="76"/>
    <n v="1"/>
    <n v="128"/>
    <s v="January"/>
    <d v="2015-01-28T00:00:00"/>
    <n v="4"/>
    <n v="616.53570000000002"/>
    <n v="9"/>
    <n v="893.53"/>
    <n v="91076"/>
    <n v="1.63"/>
    <x v="1"/>
    <n v="2"/>
  </r>
  <r>
    <n v="1690"/>
    <s v="Neil Bailey"/>
    <s v="Not Specified"/>
    <n v="0.09"/>
    <n v="95.43"/>
    <n v="19.989999999999998"/>
    <x v="2"/>
    <x v="0"/>
    <x v="0"/>
    <x v="10"/>
    <s v="Small Box"/>
    <s v="Fellowes Stor/Drawer® Steel Plus™ Storage Drawers"/>
    <n v="0.79"/>
    <s v="United States"/>
    <x v="1"/>
    <x v="19"/>
    <s v="Harrisburg"/>
    <n v="17112"/>
    <x v="144"/>
    <n v="0"/>
    <s v="no repeat"/>
    <s v="June"/>
    <d v="2015-06-02T00:00:00"/>
    <n v="1"/>
    <n v="-143.23500000000001"/>
    <n v="22"/>
    <n v="2053.6"/>
    <n v="91078"/>
    <n v="55.419999999999995"/>
    <x v="1"/>
    <n v="2"/>
  </r>
  <r>
    <n v="1692"/>
    <s v="Rhonda Schroeder"/>
    <s v="Not Specified"/>
    <n v="0"/>
    <n v="6.84"/>
    <n v="8.3699999999999992"/>
    <x v="2"/>
    <x v="3"/>
    <x v="0"/>
    <x v="12"/>
    <s v="Small Pack"/>
    <s v="Acme Design Line 8&quot; Stainless Steel Bent Scissors w/Champagne Handles, 3-1/8&quot; Cut"/>
    <n v="0.57999999999999996"/>
    <s v="United States"/>
    <x v="2"/>
    <x v="13"/>
    <s v="Newton"/>
    <n v="67114"/>
    <x v="172"/>
    <n v="0"/>
    <s v="no repeat"/>
    <s v="January"/>
    <d v="2015-01-24T00:00:00"/>
    <n v="1"/>
    <n v="-123.1816"/>
    <n v="5"/>
    <n v="37.89"/>
    <n v="90189"/>
    <n v="17.89"/>
    <x v="3"/>
    <n v="1"/>
  </r>
  <r>
    <n v="1693"/>
    <s v="Melinda Thornton"/>
    <s v="Not Specified"/>
    <n v="7.0000000000000007E-2"/>
    <n v="30.98"/>
    <n v="5.76"/>
    <x v="2"/>
    <x v="3"/>
    <x v="0"/>
    <x v="7"/>
    <s v="Small Box"/>
    <s v="IBM Multi-Purpose Copy Paper, 8 1/2 x 11&quot;, Case"/>
    <n v="0.4"/>
    <s v="United States"/>
    <x v="3"/>
    <x v="8"/>
    <s v="Reston"/>
    <n v="20190"/>
    <x v="172"/>
    <n v="1"/>
    <n v="108"/>
    <s v="January"/>
    <d v="2015-01-25T00:00:00"/>
    <n v="2"/>
    <n v="-28.797999999999998"/>
    <n v="11"/>
    <n v="343.79"/>
    <n v="90189"/>
    <n v="15.99"/>
    <x v="0"/>
    <n v="2"/>
  </r>
  <r>
    <n v="1693"/>
    <s v="Melinda Thornton"/>
    <s v="Low"/>
    <n v="0.01"/>
    <n v="15.67"/>
    <n v="1.39"/>
    <x v="0"/>
    <x v="3"/>
    <x v="0"/>
    <x v="4"/>
    <s v="Small Box"/>
    <s v="#10 White Business Envelopes,4 1/8 x 9 1/2"/>
    <n v="0.38"/>
    <s v="United States"/>
    <x v="3"/>
    <x v="8"/>
    <s v="Reston"/>
    <n v="20190"/>
    <x v="171"/>
    <n v="0"/>
    <s v="no repeat"/>
    <s v="May"/>
    <d v="2015-05-11T00:00:00"/>
    <n v="0"/>
    <n v="-273.98"/>
    <n v="11"/>
    <n v="188.09"/>
    <n v="90190"/>
    <n v="178.45"/>
    <x v="0"/>
    <n v="2"/>
  </r>
  <r>
    <n v="1697"/>
    <s v="Holly Osborne"/>
    <s v="Medium"/>
    <n v="0"/>
    <n v="13.43"/>
    <n v="5.5"/>
    <x v="2"/>
    <x v="1"/>
    <x v="0"/>
    <x v="10"/>
    <s v="Small Box"/>
    <s v="Fellowes Personal Hanging Folder Files, Navy"/>
    <n v="0.56999999999999995"/>
    <s v="United States"/>
    <x v="3"/>
    <x v="40"/>
    <s v="Hot Springs"/>
    <n v="71901"/>
    <x v="58"/>
    <n v="0"/>
    <s v="no repeat"/>
    <s v="January"/>
    <d v="2015-01-17T00:00:00"/>
    <n v="1"/>
    <n v="-253.77799999999999"/>
    <n v="9"/>
    <n v="129.54"/>
    <n v="86338"/>
    <n v="4.2600000000000007"/>
    <x v="0"/>
    <n v="1"/>
  </r>
  <r>
    <n v="1699"/>
    <s v="Joseph Hurst"/>
    <s v="Low"/>
    <n v="0.05"/>
    <n v="3.98"/>
    <n v="5.26"/>
    <x v="2"/>
    <x v="2"/>
    <x v="0"/>
    <x v="8"/>
    <s v="Small Box"/>
    <s v="Ibico Presentation Index for Binding Systems"/>
    <n v="0.38"/>
    <s v="United States"/>
    <x v="1"/>
    <x v="19"/>
    <s v="Levittown"/>
    <n v="19057"/>
    <x v="78"/>
    <n v="1"/>
    <n v="0"/>
    <s v="March"/>
    <d v="2015-03-29T00:00:00"/>
    <n v="4"/>
    <n v="-152.52449999999999"/>
    <n v="12"/>
    <n v="49.44"/>
    <n v="87345"/>
    <n v="30.91"/>
    <x v="0"/>
    <n v="2"/>
  </r>
  <r>
    <n v="1699"/>
    <s v="Joseph Hurst"/>
    <s v="Low"/>
    <n v="0.01"/>
    <n v="6.48"/>
    <n v="5.4"/>
    <x v="2"/>
    <x v="2"/>
    <x v="0"/>
    <x v="7"/>
    <s v="Small Box"/>
    <s v="Xerox 207"/>
    <n v="0.37"/>
    <s v="United States"/>
    <x v="1"/>
    <x v="19"/>
    <s v="Levittown"/>
    <n v="19057"/>
    <x v="78"/>
    <n v="0"/>
    <s v="no repeat"/>
    <s v="March"/>
    <d v="2015-03-25T00:00:00"/>
    <n v="0"/>
    <n v="-18.850000000000001"/>
    <n v="2"/>
    <n v="14.29"/>
    <n v="87345"/>
    <n v="15.66"/>
    <x v="0"/>
    <n v="2"/>
  </r>
  <r>
    <n v="1702"/>
    <s v="Sandra Berry"/>
    <s v="Medium"/>
    <n v="0.05"/>
    <n v="14.81"/>
    <n v="13.32"/>
    <x v="2"/>
    <x v="1"/>
    <x v="0"/>
    <x v="15"/>
    <s v="Small Box"/>
    <s v="Holmes Replacement Filter for HEPA Air Cleaner, Large Room"/>
    <n v="0.43"/>
    <s v="United States"/>
    <x v="3"/>
    <x v="37"/>
    <s v="Meridian"/>
    <n v="39301"/>
    <x v="60"/>
    <n v="1"/>
    <n v="0"/>
    <s v="January"/>
    <d v="2015-01-20T00:00:00"/>
    <n v="3"/>
    <n v="-220.05199999999999"/>
    <n v="3"/>
    <n v="45.28"/>
    <n v="90473"/>
    <n v="22.78"/>
    <x v="0"/>
    <n v="2"/>
  </r>
  <r>
    <n v="1702"/>
    <s v="Sandra Berry"/>
    <s v="Medium"/>
    <n v="0.05"/>
    <n v="4.2"/>
    <n v="2.2599999999999998"/>
    <x v="0"/>
    <x v="1"/>
    <x v="0"/>
    <x v="7"/>
    <s v="Wrap Bag"/>
    <s v="Important Message Pads, 50 4-1/4 x 5-1/2 Forms per Pad"/>
    <n v="0.36"/>
    <s v="United States"/>
    <x v="3"/>
    <x v="37"/>
    <s v="Meridian"/>
    <n v="39301"/>
    <x v="60"/>
    <n v="0"/>
    <s v="no repeat"/>
    <s v="January"/>
    <d v="2015-01-19T00:00:00"/>
    <n v="2"/>
    <n v="20.393370000000001"/>
    <n v="3"/>
    <n v="13.57"/>
    <n v="90473"/>
    <n v="154.03"/>
    <x v="2"/>
    <n v="2"/>
  </r>
  <r>
    <n v="1708"/>
    <s v="Lillian Day"/>
    <s v="Medium"/>
    <n v="0.05"/>
    <n v="5.68"/>
    <n v="1.39"/>
    <x v="2"/>
    <x v="2"/>
    <x v="0"/>
    <x v="4"/>
    <s v="Small Box"/>
    <s v="Staples Standard Envelopes"/>
    <n v="0.38"/>
    <s v="United States"/>
    <x v="1"/>
    <x v="10"/>
    <s v="Shaker Heights"/>
    <n v="44118"/>
    <x v="60"/>
    <n v="1"/>
    <n v="123"/>
    <s v="January"/>
    <d v="2015-01-18T00:00:00"/>
    <n v="1"/>
    <n v="38.281199999999998"/>
    <n v="10"/>
    <n v="55.48"/>
    <n v="88781"/>
    <n v="63.89"/>
    <x v="2"/>
    <n v="2"/>
  </r>
  <r>
    <n v="1708"/>
    <s v="Lillian Day"/>
    <s v="Not Specified"/>
    <n v="0.03"/>
    <n v="205.99"/>
    <n v="3"/>
    <x v="2"/>
    <x v="2"/>
    <x v="2"/>
    <x v="5"/>
    <s v="Small Box"/>
    <s v="6185"/>
    <n v="0.57999999999999996"/>
    <s v="United States"/>
    <x v="1"/>
    <x v="10"/>
    <s v="Shaker Heights"/>
    <n v="44118"/>
    <x v="133"/>
    <n v="0"/>
    <s v="no repeat"/>
    <s v="May"/>
    <d v="2015-05-21T00:00:00"/>
    <n v="1"/>
    <n v="3670.3515000000002"/>
    <n v="29"/>
    <n v="5319.35"/>
    <n v="88784"/>
    <n v="70.94"/>
    <x v="3"/>
    <n v="2"/>
  </r>
  <r>
    <n v="1709"/>
    <s v="Dennis Bowen"/>
    <s v="Not Specified"/>
    <n v="0.01"/>
    <n v="14.28"/>
    <n v="2.99"/>
    <x v="2"/>
    <x v="3"/>
    <x v="0"/>
    <x v="8"/>
    <s v="Small Box"/>
    <s v="Avery Premier Heavy-Duty Binder with Round Locking Rings"/>
    <n v="0.39"/>
    <s v="United States"/>
    <x v="1"/>
    <x v="19"/>
    <s v="Pottstown"/>
    <n v="19464"/>
    <x v="72"/>
    <n v="1"/>
    <n v="109"/>
    <s v="January"/>
    <d v="2015-01-22T00:00:00"/>
    <n v="1"/>
    <n v="21.003499999999999"/>
    <n v="2"/>
    <n v="30.44"/>
    <n v="88782"/>
    <n v="17.11"/>
    <x v="3"/>
    <n v="2"/>
  </r>
  <r>
    <n v="1709"/>
    <s v="Dennis Bowen"/>
    <s v="Medium"/>
    <n v="0.04"/>
    <n v="95.43"/>
    <n v="19.989999999999998"/>
    <x v="2"/>
    <x v="2"/>
    <x v="0"/>
    <x v="10"/>
    <s v="Small Box"/>
    <s v="Fellowes Stor/Drawer® Steel Plus™ Storage Drawers"/>
    <n v="0.79"/>
    <s v="United States"/>
    <x v="1"/>
    <x v="19"/>
    <s v="Pottstown"/>
    <n v="19464"/>
    <x v="16"/>
    <n v="0"/>
    <s v="no repeat"/>
    <s v="May"/>
    <d v="2015-05-12T00:00:00"/>
    <n v="2"/>
    <n v="13.536"/>
    <n v="33"/>
    <n v="3251.76"/>
    <n v="88783"/>
    <n v="175.99"/>
    <x v="1"/>
    <n v="2"/>
  </r>
  <r>
    <n v="1711"/>
    <s v="Sharon Long"/>
    <s v="Not Specified"/>
    <n v="7.0000000000000007E-2"/>
    <n v="7.59"/>
    <n v="4"/>
    <x v="2"/>
    <x v="0"/>
    <x v="1"/>
    <x v="2"/>
    <s v="Wrap Bag"/>
    <s v="Master Giant Foot® Doorstop, Safety Yellow"/>
    <n v="0.42"/>
    <s v="United States"/>
    <x v="3"/>
    <x v="29"/>
    <s v="Marietta"/>
    <n v="30062"/>
    <x v="44"/>
    <n v="0"/>
    <s v="no repeat"/>
    <s v="March"/>
    <d v="2015-03-18T00:00:00"/>
    <n v="2"/>
    <n v="-167.048"/>
    <n v="3"/>
    <n v="22.48"/>
    <n v="87747"/>
    <n v="99.929999999999993"/>
    <x v="1"/>
    <n v="1"/>
  </r>
  <r>
    <n v="1712"/>
    <s v="Regina Langley"/>
    <s v="Low"/>
    <n v="0.03"/>
    <n v="11.66"/>
    <n v="7.95"/>
    <x v="2"/>
    <x v="0"/>
    <x v="0"/>
    <x v="0"/>
    <s v="Small Pack"/>
    <s v="Hunt BOSTON® Vista® Battery-Operated Pencil Sharpener, Black"/>
    <n v="0.57999999999999996"/>
    <s v="United States"/>
    <x v="3"/>
    <x v="29"/>
    <s v="Martinez"/>
    <n v="30907"/>
    <x v="86"/>
    <n v="0"/>
    <s v="no repeat"/>
    <s v="April"/>
    <d v="2015-04-20T00:00:00"/>
    <n v="9"/>
    <n v="-31.094000000000001"/>
    <n v="22"/>
    <n v="267.32"/>
    <n v="87749"/>
    <n v="10.31"/>
    <x v="1"/>
    <n v="1"/>
  </r>
  <r>
    <n v="1713"/>
    <s v="Rosemary Stark"/>
    <s v="High"/>
    <n v="0.01"/>
    <n v="23.99"/>
    <n v="6.3"/>
    <x v="2"/>
    <x v="0"/>
    <x v="2"/>
    <x v="6"/>
    <s v="Medium Box"/>
    <s v="TI 36X Solar Scientific Calculator"/>
    <n v="0.38"/>
    <s v="United States"/>
    <x v="3"/>
    <x v="29"/>
    <s v="Newnan"/>
    <n v="30265"/>
    <x v="124"/>
    <n v="0"/>
    <s v="no repeat"/>
    <s v="May"/>
    <d v="2015-05-31T00:00:00"/>
    <n v="2"/>
    <n v="-6.202"/>
    <n v="11"/>
    <n v="284.39"/>
    <n v="87748"/>
    <n v="6.63"/>
    <x v="0"/>
    <n v="1"/>
  </r>
  <r>
    <n v="1718"/>
    <s v="Kathy Shah"/>
    <s v="Low"/>
    <n v="0.01"/>
    <n v="300.98"/>
    <n v="64.73"/>
    <x v="1"/>
    <x v="3"/>
    <x v="1"/>
    <x v="1"/>
    <s v="Jumbo Drum"/>
    <s v="Global Leather and Oak Executive Chair, Black"/>
    <n v="0.56000000000000005"/>
    <s v="United States"/>
    <x v="3"/>
    <x v="24"/>
    <s v="Garner"/>
    <n v="27529"/>
    <x v="129"/>
    <n v="0"/>
    <s v="no repeat"/>
    <s v="March"/>
    <d v="2015-03-15T00:00:00"/>
    <n v="7"/>
    <n v="-48.874000000000002"/>
    <n v="3"/>
    <n v="974.14"/>
    <n v="90621"/>
    <n v="55.97"/>
    <x v="1"/>
    <n v="1"/>
  </r>
  <r>
    <n v="1719"/>
    <s v="Russell W Melton"/>
    <s v="Medium"/>
    <n v="0.06"/>
    <n v="16.48"/>
    <n v="1.99"/>
    <x v="2"/>
    <x v="0"/>
    <x v="2"/>
    <x v="13"/>
    <s v="Small Pack"/>
    <s v="Maxell DVD-RAM Discs"/>
    <n v="0.42"/>
    <s v="United States"/>
    <x v="3"/>
    <x v="43"/>
    <s v="Northport"/>
    <n v="35473"/>
    <x v="60"/>
    <n v="0"/>
    <s v="no repeat"/>
    <s v="January"/>
    <d v="2015-01-19T00:00:00"/>
    <n v="2"/>
    <n v="-144.59200000000001"/>
    <n v="8"/>
    <n v="128.13"/>
    <n v="90786"/>
    <n v="4.95"/>
    <x v="2"/>
    <n v="1"/>
  </r>
  <r>
    <n v="1721"/>
    <s v="Jennifer Zimmerman"/>
    <s v="High"/>
    <n v="0.04"/>
    <n v="12.44"/>
    <n v="6.27"/>
    <x v="2"/>
    <x v="0"/>
    <x v="0"/>
    <x v="10"/>
    <s v="Medium Box"/>
    <s v="Eldon Simplefile® Box Office®"/>
    <n v="0.56999999999999995"/>
    <s v="United States"/>
    <x v="3"/>
    <x v="40"/>
    <s v="Jonesboro"/>
    <n v="72401"/>
    <x v="41"/>
    <n v="0"/>
    <s v="no repeat"/>
    <s v="May"/>
    <d v="2015-05-17T00:00:00"/>
    <n v="1"/>
    <n v="-258.56599999999997"/>
    <n v="37"/>
    <n v="464.94"/>
    <n v="90787"/>
    <n v="5.3100000000000005"/>
    <x v="3"/>
    <n v="1"/>
  </r>
  <r>
    <n v="1723"/>
    <s v="Constance Flowers"/>
    <s v="Low"/>
    <n v="0.1"/>
    <n v="49.99"/>
    <n v="19.989999999999998"/>
    <x v="0"/>
    <x v="0"/>
    <x v="2"/>
    <x v="13"/>
    <s v="Small Box"/>
    <s v="US Robotics 56K V.92 Internal PCI Faxmodem"/>
    <n v="0.45"/>
    <s v="United States"/>
    <x v="0"/>
    <x v="1"/>
    <s v="San Diego"/>
    <n v="92037"/>
    <x v="70"/>
    <n v="1"/>
    <n v="7"/>
    <s v="January"/>
    <d v="2015-02-05T00:00:00"/>
    <n v="5"/>
    <n v="13.507999999999999"/>
    <n v="46"/>
    <n v="2188.06"/>
    <n v="40101"/>
    <n v="2.78"/>
    <x v="3"/>
    <n v="4"/>
  </r>
  <r>
    <n v="1723"/>
    <s v="Constance Flowers"/>
    <s v="Medium"/>
    <n v="0.05"/>
    <n v="6.68"/>
    <n v="5.66"/>
    <x v="2"/>
    <x v="0"/>
    <x v="0"/>
    <x v="7"/>
    <s v="Small Box"/>
    <s v="Xerox 1923"/>
    <n v="0.37"/>
    <s v="United States"/>
    <x v="0"/>
    <x v="1"/>
    <s v="San Diego"/>
    <n v="92037"/>
    <x v="131"/>
    <n v="1"/>
    <n v="0"/>
    <s v="February"/>
    <d v="2015-02-09T00:00:00"/>
    <n v="2"/>
    <n v="-66.48"/>
    <n v="46"/>
    <n v="320.93"/>
    <n v="44002"/>
    <n v="6.3900000000000006"/>
    <x v="1"/>
    <n v="4"/>
  </r>
  <r>
    <n v="1723"/>
    <s v="Constance Flowers"/>
    <s v="Medium"/>
    <n v="0.03"/>
    <n v="17.7"/>
    <n v="9.4700000000000006"/>
    <x v="2"/>
    <x v="0"/>
    <x v="0"/>
    <x v="10"/>
    <s v="Small Box"/>
    <s v="Portfile® Personal File Boxes"/>
    <n v="0.59"/>
    <s v="United States"/>
    <x v="0"/>
    <x v="1"/>
    <s v="San Diego"/>
    <n v="92037"/>
    <x v="131"/>
    <n v="1"/>
    <n v="98"/>
    <s v="February"/>
    <d v="2015-02-07T00:00:00"/>
    <n v="0"/>
    <n v="-52.33"/>
    <n v="14"/>
    <n v="261.85000000000002"/>
    <n v="44002"/>
    <n v="8.5399999999999991"/>
    <x v="1"/>
    <n v="4"/>
  </r>
  <r>
    <n v="1723"/>
    <s v="Constance Flowers"/>
    <s v="High"/>
    <n v="0.04"/>
    <n v="12.44"/>
    <n v="6.27"/>
    <x v="2"/>
    <x v="0"/>
    <x v="0"/>
    <x v="10"/>
    <s v="Medium Box"/>
    <s v="Eldon Simplefile® Box Office®"/>
    <n v="0.56999999999999995"/>
    <s v="United States"/>
    <x v="0"/>
    <x v="1"/>
    <s v="San Diego"/>
    <n v="92037"/>
    <x v="41"/>
    <n v="0"/>
    <s v="no repeat"/>
    <s v="May"/>
    <d v="2015-05-17T00:00:00"/>
    <n v="1"/>
    <n v="-59.06"/>
    <n v="146"/>
    <n v="1834.61"/>
    <n v="32710"/>
    <n v="50.959999999999994"/>
    <x v="2"/>
    <n v="4"/>
  </r>
  <r>
    <n v="1725"/>
    <s v="Linda Blake"/>
    <s v="High"/>
    <n v="0.05"/>
    <n v="35.99"/>
    <n v="1.1000000000000001"/>
    <x v="2"/>
    <x v="0"/>
    <x v="2"/>
    <x v="5"/>
    <s v="Small Box"/>
    <s v="Accessory35"/>
    <n v="0.55000000000000004"/>
    <s v="United States"/>
    <x v="1"/>
    <x v="10"/>
    <s v="Hilliard"/>
    <n v="43026"/>
    <x v="163"/>
    <n v="0"/>
    <s v="no repeat"/>
    <s v="May"/>
    <d v="2015-05-09T00:00:00"/>
    <n v="2"/>
    <n v="149.166"/>
    <n v="9"/>
    <n v="261.56"/>
    <n v="87193"/>
    <n v="65.92"/>
    <x v="3"/>
    <n v="1"/>
  </r>
  <r>
    <n v="1727"/>
    <s v="Juanita Ballard"/>
    <s v="Not Specified"/>
    <n v="0.1"/>
    <n v="14.98"/>
    <n v="7.69"/>
    <x v="0"/>
    <x v="2"/>
    <x v="0"/>
    <x v="10"/>
    <s v="Small Box"/>
    <s v="Super Decoflex Portable Personal File"/>
    <n v="0.56999999999999995"/>
    <s v="United States"/>
    <x v="1"/>
    <x v="10"/>
    <s v="Kent"/>
    <n v="44240"/>
    <x v="72"/>
    <n v="0"/>
    <s v="no repeat"/>
    <s v="January"/>
    <d v="2015-01-23T00:00:00"/>
    <n v="2"/>
    <n v="-76.900000000000006"/>
    <n v="8"/>
    <n v="114.81"/>
    <n v="87194"/>
    <n v="4.9700000000000006"/>
    <x v="3"/>
    <n v="1"/>
  </r>
  <r>
    <n v="1728"/>
    <s v="Carrie Lewis"/>
    <s v="High"/>
    <n v="0.04"/>
    <n v="55.48"/>
    <n v="6.79"/>
    <x v="2"/>
    <x v="0"/>
    <x v="0"/>
    <x v="7"/>
    <s v="Small Box"/>
    <s v="Eaton Premium Continuous-Feed Paper, 25% Cotton, Letter Size, White, 1000 Shts/Box"/>
    <n v="0.37"/>
    <s v="United States"/>
    <x v="1"/>
    <x v="10"/>
    <s v="Kettering"/>
    <n v="45429"/>
    <x v="12"/>
    <n v="0"/>
    <s v="no repeat"/>
    <s v="February"/>
    <d v="2015-02-24T00:00:00"/>
    <n v="2"/>
    <n v="376.88490000000002"/>
    <n v="10"/>
    <n v="546.21"/>
    <n v="87195"/>
    <n v="9.0200000000000014"/>
    <x v="2"/>
    <n v="1"/>
  </r>
  <r>
    <n v="1730"/>
    <s v="Kerry Wilkerson"/>
    <s v="High"/>
    <n v="0.1"/>
    <n v="65.989999999999995"/>
    <n v="3.99"/>
    <x v="0"/>
    <x v="2"/>
    <x v="2"/>
    <x v="5"/>
    <s v="Small Box"/>
    <s v="StarTAC 7760"/>
    <n v="0.59"/>
    <s v="United States"/>
    <x v="0"/>
    <x v="44"/>
    <s v="Moscow"/>
    <n v="83843"/>
    <x v="74"/>
    <n v="0"/>
    <s v="no repeat"/>
    <s v="April"/>
    <d v="2015-04-09T00:00:00"/>
    <n v="2"/>
    <n v="-88.624799999999993"/>
    <n v="5"/>
    <n v="272.86"/>
    <n v="90653"/>
    <n v="9.9700000000000006"/>
    <x v="0"/>
    <n v="1"/>
  </r>
  <r>
    <n v="1733"/>
    <s v="Nina Horne Kelly"/>
    <s v="Not Specified"/>
    <n v="0.02"/>
    <n v="60.98"/>
    <n v="49"/>
    <x v="2"/>
    <x v="2"/>
    <x v="0"/>
    <x v="15"/>
    <s v="Large Box"/>
    <s v="Euro Pro Shark Stick Mini Vacuum"/>
    <n v="0.59"/>
    <s v="United States"/>
    <x v="1"/>
    <x v="41"/>
    <s v="Washington"/>
    <n v="20012"/>
    <x v="36"/>
    <n v="1"/>
    <n v="0"/>
    <s v="April"/>
    <d v="2015-04-06T00:00:00"/>
    <n v="2"/>
    <n v="-662.52"/>
    <n v="34"/>
    <n v="2119.54"/>
    <n v="3841"/>
    <n v="300.98"/>
    <x v="1"/>
    <n v="3"/>
  </r>
  <r>
    <n v="1733"/>
    <s v="Nina Horne Kelly"/>
    <s v="Not Specified"/>
    <n v="0.02"/>
    <n v="1270.99"/>
    <n v="19.989999999999998"/>
    <x v="2"/>
    <x v="2"/>
    <x v="0"/>
    <x v="8"/>
    <s v="Small Box"/>
    <s v="Fellowes PB500 Electric Punch Plastic Comb Binding Machine with Manual Bind"/>
    <n v="0.35"/>
    <s v="United States"/>
    <x v="1"/>
    <x v="41"/>
    <s v="Washington"/>
    <n v="20012"/>
    <x v="36"/>
    <n v="1"/>
    <n v="85"/>
    <s v="April"/>
    <d v="2015-04-06T00:00:00"/>
    <n v="2"/>
    <n v="9228.2255999999998"/>
    <n v="36"/>
    <n v="45737.33"/>
    <n v="3841"/>
    <n v="2.85"/>
    <x v="1"/>
    <n v="3"/>
  </r>
  <r>
    <n v="1733"/>
    <s v="Nina Horne Kelly"/>
    <s v="High"/>
    <n v="0.02"/>
    <n v="30.98"/>
    <n v="17.079999999999998"/>
    <x v="2"/>
    <x v="2"/>
    <x v="0"/>
    <x v="7"/>
    <s v="Small Box"/>
    <s v="Xerox 197"/>
    <n v="0.4"/>
    <s v="United States"/>
    <x v="1"/>
    <x v="41"/>
    <s v="Washington"/>
    <n v="20012"/>
    <x v="162"/>
    <n v="0"/>
    <s v="no repeat"/>
    <s v="June"/>
    <d v="2015-06-29T00:00:00"/>
    <n v="1"/>
    <n v="-32.28"/>
    <n v="13"/>
    <n v="438.25"/>
    <n v="59937"/>
    <n v="9.09"/>
    <x v="1"/>
    <n v="3"/>
  </r>
  <r>
    <n v="1734"/>
    <s v="Christopher Meadows"/>
    <s v="Not Specified"/>
    <n v="0.02"/>
    <n v="60.98"/>
    <n v="49"/>
    <x v="2"/>
    <x v="2"/>
    <x v="0"/>
    <x v="15"/>
    <s v="Large Box"/>
    <s v="Euro Pro Shark Stick Mini Vacuum"/>
    <n v="0.59"/>
    <s v="United States"/>
    <x v="1"/>
    <x v="4"/>
    <s v="Harrison"/>
    <n v="10528"/>
    <x v="36"/>
    <n v="1"/>
    <n v="0"/>
    <s v="April"/>
    <d v="2015-04-06T00:00:00"/>
    <n v="2"/>
    <n v="-596.26800000000003"/>
    <n v="9"/>
    <n v="561.05999999999995"/>
    <n v="88443"/>
    <n v="26.16"/>
    <x v="1"/>
    <n v="3"/>
  </r>
  <r>
    <n v="1734"/>
    <s v="Christopher Meadows"/>
    <s v="Not Specified"/>
    <n v="0.02"/>
    <n v="1270.99"/>
    <n v="19.989999999999998"/>
    <x v="2"/>
    <x v="2"/>
    <x v="0"/>
    <x v="8"/>
    <s v="Small Box"/>
    <s v="Fellowes PB500 Electric Punch Plastic Comb Binding Machine with Manual Bind"/>
    <n v="0.35"/>
    <s v="United States"/>
    <x v="1"/>
    <x v="4"/>
    <s v="Harrison"/>
    <n v="10528"/>
    <x v="36"/>
    <n v="1"/>
    <n v="0"/>
    <s v="April"/>
    <d v="2015-04-06T00:00:00"/>
    <n v="2"/>
    <n v="7889.6877000000004"/>
    <n v="9"/>
    <n v="11434.33"/>
    <n v="88443"/>
    <n v="172.92000000000002"/>
    <x v="2"/>
    <n v="3"/>
  </r>
  <r>
    <n v="1734"/>
    <s v="Christopher Meadows"/>
    <s v="Not Specified"/>
    <n v="0.05"/>
    <n v="205.99"/>
    <n v="8.99"/>
    <x v="0"/>
    <x v="2"/>
    <x v="2"/>
    <x v="5"/>
    <s v="Small Box"/>
    <s v="StarTAC 8000"/>
    <n v="0.6"/>
    <s v="United States"/>
    <x v="1"/>
    <x v="4"/>
    <s v="Harrison"/>
    <n v="10528"/>
    <x v="36"/>
    <n v="0"/>
    <s v="no repeat"/>
    <s v="April"/>
    <d v="2015-04-06T00:00:00"/>
    <n v="2"/>
    <n v="1545.8097600000001"/>
    <n v="19"/>
    <n v="3229.24"/>
    <n v="88443"/>
    <n v="7.55"/>
    <x v="2"/>
    <n v="3"/>
  </r>
  <r>
    <n v="1735"/>
    <s v="Eric West"/>
    <s v="High"/>
    <n v="0.02"/>
    <n v="30.98"/>
    <n v="17.079999999999998"/>
    <x v="2"/>
    <x v="2"/>
    <x v="0"/>
    <x v="7"/>
    <s v="Small Box"/>
    <s v="Xerox 197"/>
    <n v="0.4"/>
    <s v="United States"/>
    <x v="1"/>
    <x v="4"/>
    <s v="Hempstead"/>
    <n v="11550"/>
    <x v="162"/>
    <n v="0"/>
    <s v="no repeat"/>
    <s v="June"/>
    <d v="2015-06-29T00:00:00"/>
    <n v="1"/>
    <n v="-16.14"/>
    <n v="3"/>
    <n v="101.13"/>
    <n v="88444"/>
    <n v="7.92"/>
    <x v="1"/>
    <n v="1"/>
  </r>
  <r>
    <n v="1737"/>
    <s v="Danielle Myers"/>
    <s v="Not Specified"/>
    <n v="0.09"/>
    <n v="30.93"/>
    <n v="3.92"/>
    <x v="2"/>
    <x v="0"/>
    <x v="1"/>
    <x v="2"/>
    <s v="Small Pack"/>
    <s v="Advantus Employee of the Month Certificate Frame, 11 x 13-1/2"/>
    <n v="0.44"/>
    <s v="United States"/>
    <x v="3"/>
    <x v="24"/>
    <s v="Garner"/>
    <n v="27529"/>
    <x v="27"/>
    <n v="1"/>
    <n v="0"/>
    <s v="June"/>
    <d v="2015-06-05T00:00:00"/>
    <n v="2"/>
    <n v="-130.42400000000001"/>
    <n v="16"/>
    <n v="451.83"/>
    <n v="85866"/>
    <n v="20.93"/>
    <x v="1"/>
    <n v="2"/>
  </r>
  <r>
    <n v="1737"/>
    <s v="Danielle Myers"/>
    <s v="Not Specified"/>
    <n v="0.03"/>
    <n v="1.68"/>
    <n v="0.7"/>
    <x v="0"/>
    <x v="0"/>
    <x v="0"/>
    <x v="0"/>
    <s v="Wrap Bag"/>
    <s v="Newell 308"/>
    <n v="0.6"/>
    <s v="United States"/>
    <x v="3"/>
    <x v="24"/>
    <s v="Garner"/>
    <n v="27529"/>
    <x v="27"/>
    <n v="0"/>
    <s v="no repeat"/>
    <s v="June"/>
    <d v="2015-06-05T00:00:00"/>
    <n v="2"/>
    <n v="-106.42100000000001"/>
    <n v="11"/>
    <n v="20.239999999999998"/>
    <n v="85866"/>
    <n v="36.449999999999996"/>
    <x v="0"/>
    <n v="2"/>
  </r>
  <r>
    <n v="1738"/>
    <s v="Dean Solomon"/>
    <s v="Medium"/>
    <n v="0.08"/>
    <n v="175.99"/>
    <n v="4.99"/>
    <x v="2"/>
    <x v="0"/>
    <x v="2"/>
    <x v="5"/>
    <s v="Small Box"/>
    <s v="5165"/>
    <n v="0.59"/>
    <s v="United States"/>
    <x v="3"/>
    <x v="24"/>
    <s v="Gastonia"/>
    <n v="28052"/>
    <x v="145"/>
    <n v="1"/>
    <n v="78"/>
    <s v="March"/>
    <d v="2015-03-28T00:00:00"/>
    <n v="0"/>
    <n v="-16476.838"/>
    <n v="10"/>
    <n v="1486.34"/>
    <n v="85865"/>
    <n v="124.44999999999999"/>
    <x v="1"/>
    <n v="2"/>
  </r>
  <r>
    <n v="1738"/>
    <s v="Dean Solomon"/>
    <s v="Low"/>
    <n v="0.04"/>
    <n v="35.44"/>
    <n v="19.989999999999998"/>
    <x v="2"/>
    <x v="0"/>
    <x v="0"/>
    <x v="7"/>
    <s v="Small Box"/>
    <s v="Xerox 1880"/>
    <n v="0.38"/>
    <s v="United States"/>
    <x v="3"/>
    <x v="24"/>
    <s v="Gastonia"/>
    <n v="28052"/>
    <x v="110"/>
    <n v="0"/>
    <s v="no repeat"/>
    <s v="June"/>
    <d v="2015-06-21T00:00:00"/>
    <n v="7"/>
    <n v="-108.27249999999999"/>
    <n v="11"/>
    <n v="406.26"/>
    <n v="85868"/>
    <n v="48.839999999999996"/>
    <x v="1"/>
    <n v="2"/>
  </r>
  <r>
    <n v="1743"/>
    <s v="Paige Jacobs"/>
    <s v="Medium"/>
    <n v="0"/>
    <n v="55.99"/>
    <n v="2.5"/>
    <x v="2"/>
    <x v="3"/>
    <x v="2"/>
    <x v="5"/>
    <s v="Small Pack"/>
    <s v="Accessory28"/>
    <n v="0.83"/>
    <s v="United States"/>
    <x v="2"/>
    <x v="7"/>
    <s v="Friendswood"/>
    <n v="77546"/>
    <x v="6"/>
    <n v="0"/>
    <s v="no repeat"/>
    <s v="February"/>
    <d v="2015-02-14T00:00:00"/>
    <n v="2"/>
    <n v="-121.05808"/>
    <n v="1"/>
    <n v="52.1"/>
    <n v="91025"/>
    <n v="3.2199999999999998"/>
    <x v="1"/>
    <n v="1"/>
  </r>
  <r>
    <n v="1745"/>
    <s v="Herbert Holden"/>
    <s v="Not Specified"/>
    <n v="0.02"/>
    <n v="4.13"/>
    <n v="6.89"/>
    <x v="2"/>
    <x v="1"/>
    <x v="0"/>
    <x v="9"/>
    <s v="Small Box"/>
    <s v="Avery 05222 Permanent Self-Adhesive File Folder Labels for Typewriters, on Rolls, White, 250/Roll"/>
    <n v="0.39"/>
    <s v="United States"/>
    <x v="3"/>
    <x v="29"/>
    <s v="Atlanta"/>
    <n v="30305"/>
    <x v="85"/>
    <n v="1"/>
    <n v="36"/>
    <s v="January"/>
    <d v="2015-01-10T00:00:00"/>
    <n v="1"/>
    <n v="-51.737000000000002"/>
    <n v="9"/>
    <n v="45.87"/>
    <n v="18561"/>
    <n v="161.55000000000001"/>
    <x v="1"/>
    <n v="4"/>
  </r>
  <r>
    <n v="1745"/>
    <s v="Herbert Holden"/>
    <s v="Low"/>
    <n v="0.04"/>
    <n v="60.65"/>
    <n v="12.23"/>
    <x v="2"/>
    <x v="1"/>
    <x v="1"/>
    <x v="2"/>
    <s v="Medium Box"/>
    <s v="Tenex Traditional Chairmats for Medium Pile Carpet, Standard Lip, 36&quot; x 48&quot;"/>
    <n v="0.64"/>
    <s v="United States"/>
    <x v="3"/>
    <x v="29"/>
    <s v="Atlanta"/>
    <n v="30305"/>
    <x v="79"/>
    <n v="1"/>
    <n v="118"/>
    <s v="February"/>
    <d v="2015-02-16T00:00:00"/>
    <n v="2"/>
    <n v="116.5063"/>
    <n v="4"/>
    <n v="256.77"/>
    <n v="13408"/>
    <n v="5.99"/>
    <x v="3"/>
    <n v="4"/>
  </r>
  <r>
    <n v="1745"/>
    <s v="Herbert Holden"/>
    <s v="High"/>
    <n v="0.04"/>
    <n v="124.49"/>
    <n v="51.94"/>
    <x v="1"/>
    <x v="3"/>
    <x v="1"/>
    <x v="11"/>
    <s v="Jumbo Box"/>
    <s v="Bevis 36 x 72 Conference Tables"/>
    <n v="0.63"/>
    <s v="United States"/>
    <x v="3"/>
    <x v="29"/>
    <s v="Atlanta"/>
    <n v="30305"/>
    <x v="20"/>
    <n v="1"/>
    <n v="0"/>
    <s v="June"/>
    <d v="2015-06-14T00:00:00"/>
    <n v="2"/>
    <n v="-247.55157"/>
    <n v="4"/>
    <n v="605.82000000000005"/>
    <n v="12224"/>
    <n v="6.4600000000000009"/>
    <x v="0"/>
    <n v="4"/>
  </r>
  <r>
    <n v="1745"/>
    <s v="Herbert Holden"/>
    <s v="High"/>
    <n v="0.1"/>
    <n v="35.99"/>
    <n v="5"/>
    <x v="2"/>
    <x v="3"/>
    <x v="2"/>
    <x v="5"/>
    <s v="Wrap Bag"/>
    <s v="Accessory17"/>
    <n v="0.82"/>
    <s v="United States"/>
    <x v="3"/>
    <x v="29"/>
    <s v="Atlanta"/>
    <n v="30305"/>
    <x v="20"/>
    <n v="0"/>
    <s v="no repeat"/>
    <s v="June"/>
    <d v="2015-06-12T00:00:00"/>
    <n v="0"/>
    <n v="-277.20924000000002"/>
    <n v="54"/>
    <n v="1569"/>
    <n v="12224"/>
    <n v="125.94999999999999"/>
    <x v="0"/>
    <n v="4"/>
  </r>
  <r>
    <n v="1748"/>
    <s v="Helen Simpson"/>
    <s v="High"/>
    <n v="0.04"/>
    <n v="124.49"/>
    <n v="51.94"/>
    <x v="1"/>
    <x v="3"/>
    <x v="1"/>
    <x v="11"/>
    <s v="Jumbo Box"/>
    <s v="Bevis 36 x 72 Conference Tables"/>
    <n v="0.63"/>
    <s v="United States"/>
    <x v="2"/>
    <x v="23"/>
    <s v="Enid"/>
    <n v="73703"/>
    <x v="20"/>
    <n v="0"/>
    <s v="no repeat"/>
    <s v="June"/>
    <d v="2015-06-14T00:00:00"/>
    <n v="2"/>
    <n v="-93.064499999999995"/>
    <n v="1"/>
    <n v="151.46"/>
    <n v="87245"/>
    <n v="3.04"/>
    <x v="1"/>
    <n v="1"/>
  </r>
  <r>
    <n v="1749"/>
    <s v="Sherri P Stephens"/>
    <s v="Not Specified"/>
    <n v="0.02"/>
    <n v="4.13"/>
    <n v="6.89"/>
    <x v="2"/>
    <x v="1"/>
    <x v="0"/>
    <x v="9"/>
    <s v="Small Box"/>
    <s v="Avery 05222 Permanent Self-Adhesive File Folder Labels for Typewriters, on Rolls, White, 250/Roll"/>
    <n v="0.39"/>
    <s v="United States"/>
    <x v="2"/>
    <x v="23"/>
    <s v="Lawton"/>
    <n v="73505"/>
    <x v="85"/>
    <n v="1"/>
    <n v="36"/>
    <s v="January"/>
    <d v="2015-01-10T00:00:00"/>
    <n v="1"/>
    <n v="-48.235999999999997"/>
    <n v="2"/>
    <n v="10.19"/>
    <n v="87243"/>
    <n v="7.34"/>
    <x v="1"/>
    <n v="2"/>
  </r>
  <r>
    <n v="1749"/>
    <s v="Sherri P Stephens"/>
    <s v="Low"/>
    <n v="0.04"/>
    <n v="60.65"/>
    <n v="12.23"/>
    <x v="2"/>
    <x v="1"/>
    <x v="1"/>
    <x v="2"/>
    <s v="Medium Box"/>
    <s v="Tenex Traditional Chairmats for Medium Pile Carpet, Standard Lip, 36&quot; x 48&quot;"/>
    <n v="0.64"/>
    <s v="United States"/>
    <x v="2"/>
    <x v="23"/>
    <s v="Lawton"/>
    <n v="73505"/>
    <x v="79"/>
    <n v="0"/>
    <s v="no repeat"/>
    <s v="February"/>
    <d v="2015-02-16T00:00:00"/>
    <n v="2"/>
    <n v="44.2911"/>
    <n v="1"/>
    <n v="64.19"/>
    <n v="87244"/>
    <n v="5.9300000000000006"/>
    <x v="3"/>
    <n v="2"/>
  </r>
  <r>
    <n v="1754"/>
    <s v="Nelson Hong"/>
    <s v="Low"/>
    <n v="0.04"/>
    <n v="8.5"/>
    <n v="1.99"/>
    <x v="2"/>
    <x v="3"/>
    <x v="2"/>
    <x v="13"/>
    <s v="Small Pack"/>
    <s v="Hewlett-Packard 4.7GB DVD+R Discs"/>
    <n v="0.49"/>
    <s v="United States"/>
    <x v="0"/>
    <x v="1"/>
    <s v="Torrance"/>
    <n v="90503"/>
    <x v="139"/>
    <n v="1"/>
    <n v="0"/>
    <s v="February"/>
    <d v="2015-02-28T00:00:00"/>
    <n v="1"/>
    <n v="43.275199999999998"/>
    <n v="14"/>
    <n v="118.57"/>
    <n v="90178"/>
    <n v="350.93"/>
    <x v="0"/>
    <n v="3"/>
  </r>
  <r>
    <n v="1754"/>
    <s v="Nelson Hong"/>
    <s v="Low"/>
    <n v="0.1"/>
    <n v="15.99"/>
    <n v="9.4"/>
    <x v="2"/>
    <x v="3"/>
    <x v="2"/>
    <x v="6"/>
    <s v="Small Box"/>
    <s v="AT&amp;T Black Trimline Phone, Model 210"/>
    <n v="0.49"/>
    <s v="United States"/>
    <x v="0"/>
    <x v="1"/>
    <s v="Torrance"/>
    <n v="90503"/>
    <x v="139"/>
    <n v="1"/>
    <n v="0"/>
    <s v="February"/>
    <d v="2015-02-27T00:00:00"/>
    <n v="0"/>
    <n v="-36.214619999999996"/>
    <n v="5"/>
    <n v="79.47"/>
    <n v="90178"/>
    <n v="40.889999999999993"/>
    <x v="0"/>
    <n v="3"/>
  </r>
  <r>
    <n v="1754"/>
    <s v="Nelson Hong"/>
    <s v="Low"/>
    <n v="0.09"/>
    <n v="95.99"/>
    <n v="8.99"/>
    <x v="2"/>
    <x v="3"/>
    <x v="2"/>
    <x v="5"/>
    <s v="Small Box"/>
    <s v="600 Series Flip"/>
    <n v="0.56999999999999995"/>
    <s v="United States"/>
    <x v="0"/>
    <x v="1"/>
    <s v="Torrance"/>
    <n v="90503"/>
    <x v="139"/>
    <n v="0"/>
    <s v="no repeat"/>
    <s v="February"/>
    <d v="2015-03-03T00:00:00"/>
    <n v="4"/>
    <n v="7.0329600000000001"/>
    <n v="8"/>
    <n v="627.28"/>
    <n v="90178"/>
    <n v="2.54"/>
    <x v="3"/>
    <n v="3"/>
  </r>
  <r>
    <n v="1764"/>
    <s v="Michele Bradshaw"/>
    <s v="High"/>
    <n v="0"/>
    <n v="115.99"/>
    <n v="5.92"/>
    <x v="2"/>
    <x v="3"/>
    <x v="2"/>
    <x v="5"/>
    <s v="Small Box"/>
    <s v="8890"/>
    <n v="0.57999999999999996"/>
    <s v="United States"/>
    <x v="3"/>
    <x v="26"/>
    <s v="Dunedin"/>
    <n v="34698"/>
    <x v="46"/>
    <n v="1"/>
    <n v="38"/>
    <s v="January"/>
    <d v="2015-01-22T00:00:00"/>
    <n v="0"/>
    <n v="-16.771999999999998"/>
    <n v="11"/>
    <n v="1160.42"/>
    <n v="89775"/>
    <n v="48.019999999999996"/>
    <x v="3"/>
    <n v="3"/>
  </r>
  <r>
    <n v="1764"/>
    <s v="Michele Bradshaw"/>
    <s v="High"/>
    <n v="0.06"/>
    <n v="19.98"/>
    <n v="10.49"/>
    <x v="2"/>
    <x v="3"/>
    <x v="1"/>
    <x v="2"/>
    <s v="Small Box"/>
    <s v="12-1/2 Diameter Round Wall Clock"/>
    <n v="0.49"/>
    <s v="United States"/>
    <x v="3"/>
    <x v="26"/>
    <s v="Dunedin"/>
    <n v="34698"/>
    <x v="151"/>
    <n v="1"/>
    <n v="0"/>
    <s v="March"/>
    <d v="2015-03-03T00:00:00"/>
    <n v="2"/>
    <n v="514.17719999999997"/>
    <n v="5"/>
    <n v="103.37"/>
    <n v="89776"/>
    <n v="130.88999999999999"/>
    <x v="2"/>
    <n v="3"/>
  </r>
  <r>
    <n v="1764"/>
    <s v="Michele Bradshaw"/>
    <s v="High"/>
    <n v="0.08"/>
    <n v="1.76"/>
    <n v="4.8600000000000003"/>
    <x v="2"/>
    <x v="3"/>
    <x v="1"/>
    <x v="2"/>
    <s v="Small Box"/>
    <s v="Regeneration Desk Collection"/>
    <n v="0.41"/>
    <s v="United States"/>
    <x v="3"/>
    <x v="26"/>
    <s v="Dunedin"/>
    <n v="34698"/>
    <x v="151"/>
    <n v="0"/>
    <s v="no repeat"/>
    <s v="March"/>
    <d v="2015-03-02T00:00:00"/>
    <n v="1"/>
    <n v="235.65600000000001"/>
    <n v="23"/>
    <n v="40.22"/>
    <n v="89776"/>
    <n v="7.1"/>
    <x v="2"/>
    <n v="3"/>
  </r>
  <r>
    <n v="1765"/>
    <s v="Ralph Woods Scott"/>
    <s v="Not Specified"/>
    <n v="0"/>
    <n v="5.77"/>
    <n v="4.97"/>
    <x v="2"/>
    <x v="3"/>
    <x v="0"/>
    <x v="8"/>
    <s v="Small Box"/>
    <s v="Avery Binding System Hidden Tab™ Executive Style Index Sets"/>
    <n v="0.35"/>
    <s v="United States"/>
    <x v="2"/>
    <x v="33"/>
    <s v="Creve Coeur"/>
    <n v="63141"/>
    <x v="82"/>
    <n v="0"/>
    <s v="no repeat"/>
    <s v="May"/>
    <d v="2015-05-05T00:00:00"/>
    <n v="1"/>
    <n v="3.5581"/>
    <n v="8"/>
    <n v="52.43"/>
    <n v="89777"/>
    <n v="227.47"/>
    <x v="0"/>
    <n v="1"/>
  </r>
  <r>
    <n v="1767"/>
    <s v="Robert Rollins"/>
    <s v="Critical"/>
    <n v="0.01"/>
    <n v="50.98"/>
    <n v="6.5"/>
    <x v="2"/>
    <x v="1"/>
    <x v="2"/>
    <x v="13"/>
    <s v="Small Box"/>
    <s v="Microsoft Natural Multimedia Keyboard"/>
    <n v="0.73"/>
    <s v="United States"/>
    <x v="3"/>
    <x v="29"/>
    <s v="Newnan"/>
    <n v="30265"/>
    <x v="173"/>
    <n v="0"/>
    <s v="no repeat"/>
    <s v="March"/>
    <d v="2015-03-27T00:00:00"/>
    <n v="1"/>
    <n v="5.3396999999999997"/>
    <n v="16"/>
    <n v="818.49"/>
    <n v="89211"/>
    <n v="205.96"/>
    <x v="2"/>
    <n v="1"/>
  </r>
  <r>
    <n v="1771"/>
    <s v="Jeff Spivey"/>
    <s v="Medium"/>
    <n v="7.0000000000000007E-2"/>
    <n v="60.98"/>
    <n v="49"/>
    <x v="2"/>
    <x v="1"/>
    <x v="0"/>
    <x v="15"/>
    <s v="Large Box"/>
    <s v="Euro Pro Shark Stick Mini Vacuum"/>
    <n v="0.59"/>
    <s v="United States"/>
    <x v="2"/>
    <x v="12"/>
    <s v="Freeport"/>
    <n v="61032"/>
    <x v="127"/>
    <n v="0"/>
    <s v="no repeat"/>
    <s v="March"/>
    <d v="2015-03-07T00:00:00"/>
    <n v="1"/>
    <n v="-807.89"/>
    <n v="7"/>
    <n v="410.17"/>
    <n v="89106"/>
    <n v="176.15"/>
    <x v="1"/>
    <n v="1"/>
  </r>
  <r>
    <n v="1775"/>
    <s v="Marlene Kirk"/>
    <s v="Low"/>
    <n v="0.09"/>
    <n v="12.95"/>
    <n v="4.9800000000000004"/>
    <x v="2"/>
    <x v="3"/>
    <x v="0"/>
    <x v="8"/>
    <s v="Small Box"/>
    <s v="GBC Binding covers"/>
    <n v="0.4"/>
    <s v="United States"/>
    <x v="2"/>
    <x v="38"/>
    <s v="South Bend"/>
    <n v="46614"/>
    <x v="110"/>
    <n v="0"/>
    <s v="no repeat"/>
    <s v="June"/>
    <d v="2015-06-21T00:00:00"/>
    <n v="7"/>
    <n v="123.89175"/>
    <n v="21"/>
    <n v="269.54000000000002"/>
    <n v="89944"/>
    <n v="15.4"/>
    <x v="1"/>
    <n v="1"/>
  </r>
  <r>
    <n v="1776"/>
    <s v="Charlotte Patterson"/>
    <s v="Not Specified"/>
    <n v="0.08"/>
    <n v="5.78"/>
    <n v="5.67"/>
    <x v="2"/>
    <x v="3"/>
    <x v="0"/>
    <x v="7"/>
    <s v="Small Box"/>
    <s v="Xerox 1978"/>
    <n v="0.36"/>
    <s v="United States"/>
    <x v="2"/>
    <x v="38"/>
    <s v="Terre Haute"/>
    <n v="47802"/>
    <x v="128"/>
    <n v="0"/>
    <s v="no repeat"/>
    <s v="February"/>
    <d v="2015-02-05T00:00:00"/>
    <n v="1"/>
    <n v="-53.898000000000003"/>
    <n v="19"/>
    <n v="106.57"/>
    <n v="89941"/>
    <n v="8.5"/>
    <x v="3"/>
    <n v="1"/>
  </r>
  <r>
    <n v="1777"/>
    <s v="Miriam Greenberg"/>
    <s v="Low"/>
    <n v="0.02"/>
    <n v="10.06"/>
    <n v="2.06"/>
    <x v="2"/>
    <x v="3"/>
    <x v="0"/>
    <x v="7"/>
    <s v="Wrap Bag"/>
    <s v="Riverleaf Stik-Withit® Designer Note Cubes®"/>
    <n v="0.39"/>
    <s v="United States"/>
    <x v="2"/>
    <x v="38"/>
    <s v="Valparaiso"/>
    <n v="46383"/>
    <x v="35"/>
    <n v="1"/>
    <n v="89"/>
    <s v="January"/>
    <d v="2015-01-08T00:00:00"/>
    <n v="5"/>
    <n v="90.624600000000001"/>
    <n v="13"/>
    <n v="131.34"/>
    <n v="89940"/>
    <n v="122.89999999999999"/>
    <x v="2"/>
    <n v="3"/>
  </r>
  <r>
    <n v="1777"/>
    <s v="Miriam Greenberg"/>
    <s v="Not Specified"/>
    <n v="0.03"/>
    <n v="19.989999999999998"/>
    <n v="11.17"/>
    <x v="2"/>
    <x v="0"/>
    <x v="1"/>
    <x v="2"/>
    <s v="Large Box"/>
    <s v="Telescoping Adjustable Floor Lamp"/>
    <n v="0.6"/>
    <s v="United States"/>
    <x v="2"/>
    <x v="38"/>
    <s v="Valparaiso"/>
    <n v="46383"/>
    <x v="57"/>
    <n v="1"/>
    <n v="20"/>
    <s v="April"/>
    <d v="2015-04-03T00:00:00"/>
    <n v="1"/>
    <n v="-20.8764"/>
    <n v="12"/>
    <n v="251.61"/>
    <n v="89942"/>
    <n v="10.63"/>
    <x v="1"/>
    <n v="3"/>
  </r>
  <r>
    <n v="1777"/>
    <s v="Miriam Greenberg"/>
    <s v="Low"/>
    <n v="7.0000000000000007E-2"/>
    <n v="5.43"/>
    <n v="0.95"/>
    <x v="2"/>
    <x v="3"/>
    <x v="0"/>
    <x v="7"/>
    <s v="Wrap Bag"/>
    <s v="Wirebound Message Book, 4 per Page"/>
    <n v="0.36"/>
    <s v="United States"/>
    <x v="2"/>
    <x v="38"/>
    <s v="Valparaiso"/>
    <n v="46383"/>
    <x v="126"/>
    <n v="0"/>
    <s v="no repeat"/>
    <s v="April"/>
    <d v="2015-04-26T00:00:00"/>
    <n v="4"/>
    <n v="26.5029"/>
    <n v="7"/>
    <n v="38.409999999999997"/>
    <n v="89939"/>
    <n v="207.39"/>
    <x v="1"/>
    <n v="3"/>
  </r>
  <r>
    <n v="1778"/>
    <s v="Ray Oakley"/>
    <s v="High"/>
    <n v="0.06"/>
    <n v="13.99"/>
    <n v="7.51"/>
    <x v="2"/>
    <x v="3"/>
    <x v="2"/>
    <x v="6"/>
    <s v="Medium Box"/>
    <s v="Sharp EL500L Fraction Calculator"/>
    <n v="0.39"/>
    <s v="United States"/>
    <x v="2"/>
    <x v="38"/>
    <s v="West Lafayette"/>
    <n v="47906"/>
    <x v="16"/>
    <n v="1"/>
    <n v="0"/>
    <s v="May"/>
    <d v="2015-05-12T00:00:00"/>
    <n v="2"/>
    <n v="6.4832400000000003"/>
    <n v="21"/>
    <n v="287.99"/>
    <n v="89943"/>
    <n v="5.79"/>
    <x v="2"/>
    <n v="2"/>
  </r>
  <r>
    <n v="1778"/>
    <s v="Ray Oakley"/>
    <s v="High"/>
    <n v="0.06"/>
    <n v="15.04"/>
    <n v="1.97"/>
    <x v="2"/>
    <x v="3"/>
    <x v="0"/>
    <x v="7"/>
    <s v="Wrap Bag"/>
    <s v="White GlueTop Scratch Pads"/>
    <n v="0.39"/>
    <s v="United States"/>
    <x v="2"/>
    <x v="38"/>
    <s v="West Lafayette"/>
    <n v="47906"/>
    <x v="16"/>
    <n v="0"/>
    <s v="no repeat"/>
    <s v="May"/>
    <d v="2015-05-10T00:00:00"/>
    <n v="0"/>
    <n v="2.3319999999999999"/>
    <n v="3"/>
    <n v="46.86"/>
    <n v="89943"/>
    <n v="30.93"/>
    <x v="2"/>
    <n v="2"/>
  </r>
  <r>
    <n v="1781"/>
    <s v="Jackie Capps"/>
    <s v="Low"/>
    <n v="0.03"/>
    <n v="5.08"/>
    <n v="2.0299999999999998"/>
    <x v="2"/>
    <x v="1"/>
    <x v="1"/>
    <x v="2"/>
    <s v="Wrap Bag"/>
    <s v="Master Caster Door Stop, Brown"/>
    <n v="0.51"/>
    <s v="United States"/>
    <x v="0"/>
    <x v="1"/>
    <s v="San Carlos"/>
    <n v="94070"/>
    <x v="0"/>
    <n v="1"/>
    <n v="156"/>
    <s v="January"/>
    <d v="2015-01-12T00:00:00"/>
    <n v="5"/>
    <n v="15.1524"/>
    <n v="4"/>
    <n v="21.96"/>
    <n v="89858"/>
    <n v="100.93"/>
    <x v="3"/>
    <n v="2"/>
  </r>
  <r>
    <n v="1781"/>
    <s v="Jackie Capps"/>
    <s v="High"/>
    <n v="0"/>
    <n v="55.48"/>
    <n v="14.3"/>
    <x v="2"/>
    <x v="0"/>
    <x v="0"/>
    <x v="7"/>
    <s v="Small Box"/>
    <s v="Xerox 194"/>
    <n v="0.37"/>
    <s v="United States"/>
    <x v="0"/>
    <x v="1"/>
    <s v="San Carlos"/>
    <n v="94070"/>
    <x v="20"/>
    <n v="0"/>
    <s v="no repeat"/>
    <s v="June"/>
    <d v="2015-06-14T00:00:00"/>
    <n v="2"/>
    <n v="454.44779999999997"/>
    <n v="11"/>
    <n v="658.62"/>
    <n v="89857"/>
    <n v="6.4600000000000009"/>
    <x v="1"/>
    <n v="2"/>
  </r>
  <r>
    <n v="1782"/>
    <s v="Lawrence Dennis"/>
    <s v="High"/>
    <n v="0.03"/>
    <n v="3.28"/>
    <n v="3.97"/>
    <x v="2"/>
    <x v="1"/>
    <x v="0"/>
    <x v="0"/>
    <s v="Wrap Bag"/>
    <s v="Newell 342"/>
    <n v="0.56000000000000005"/>
    <s v="United States"/>
    <x v="0"/>
    <x v="1"/>
    <s v="San Clemente"/>
    <n v="92672"/>
    <x v="61"/>
    <n v="0"/>
    <s v="no repeat"/>
    <s v="January"/>
    <d v="2015-01-08T00:00:00"/>
    <n v="2"/>
    <n v="-90.755600000000001"/>
    <n v="7"/>
    <n v="24.57"/>
    <n v="89856"/>
    <n v="4.9000000000000004"/>
    <x v="3"/>
    <n v="1"/>
  </r>
  <r>
    <n v="1788"/>
    <s v="Valerie Siegel"/>
    <s v="Critical"/>
    <n v="0.04"/>
    <n v="205.99"/>
    <n v="8.99"/>
    <x v="2"/>
    <x v="3"/>
    <x v="2"/>
    <x v="5"/>
    <s v="Small Box"/>
    <s v="TimeportP7382"/>
    <n v="0.56000000000000005"/>
    <s v="United States"/>
    <x v="3"/>
    <x v="29"/>
    <s v="Woodstock"/>
    <n v="30188"/>
    <x v="72"/>
    <n v="0"/>
    <s v="no repeat"/>
    <s v="January"/>
    <d v="2015-01-22T00:00:00"/>
    <n v="1"/>
    <n v="960.98400000000004"/>
    <n v="6"/>
    <n v="1008.53"/>
    <n v="88256"/>
    <n v="3.3"/>
    <x v="1"/>
    <n v="1"/>
  </r>
  <r>
    <n v="1793"/>
    <s v="Derek Jernigan"/>
    <s v="Critical"/>
    <n v="0.04"/>
    <n v="880.98"/>
    <n v="44.55"/>
    <x v="1"/>
    <x v="1"/>
    <x v="1"/>
    <x v="14"/>
    <s v="Jumbo Box"/>
    <s v="Riverside Palais Royal Lawyers Bookcase, Royale Cherry Finish"/>
    <n v="0.62"/>
    <s v="United States"/>
    <x v="2"/>
    <x v="12"/>
    <s v="Galesburg"/>
    <n v="61401"/>
    <x v="61"/>
    <n v="0"/>
    <s v="no repeat"/>
    <s v="January"/>
    <d v="2015-01-07T00:00:00"/>
    <n v="1"/>
    <n v="-13706.464"/>
    <n v="8"/>
    <n v="6968.9"/>
    <n v="87853"/>
    <n v="2.0500000000000003"/>
    <x v="3"/>
    <n v="1"/>
  </r>
  <r>
    <n v="1802"/>
    <s v="Jack Morse"/>
    <s v="Critical"/>
    <n v="0.04"/>
    <n v="3.68"/>
    <n v="1.32"/>
    <x v="2"/>
    <x v="0"/>
    <x v="0"/>
    <x v="12"/>
    <s v="Wrap Bag"/>
    <s v="*Staples* vLetter Openers, 2/Pack"/>
    <n v="0.83"/>
    <s v="United States"/>
    <x v="3"/>
    <x v="26"/>
    <s v="Dunedin"/>
    <n v="34698"/>
    <x v="144"/>
    <n v="0"/>
    <s v="no repeat"/>
    <s v="June"/>
    <d v="2015-06-02T00:00:00"/>
    <n v="1"/>
    <n v="300.92579999999998"/>
    <n v="11"/>
    <n v="41.29"/>
    <n v="91543"/>
    <n v="10.66"/>
    <x v="2"/>
    <n v="1"/>
  </r>
  <r>
    <n v="1808"/>
    <s v="Joyce Knox"/>
    <s v="Medium"/>
    <n v="0.01"/>
    <n v="8.1199999999999992"/>
    <n v="2.83"/>
    <x v="0"/>
    <x v="1"/>
    <x v="2"/>
    <x v="13"/>
    <s v="Small Pack"/>
    <s v="Imation Neon Mac Format Diskettes, 10/Pack"/>
    <n v="0.77"/>
    <s v="United States"/>
    <x v="1"/>
    <x v="36"/>
    <s v="Parkersburg"/>
    <n v="26101"/>
    <x v="83"/>
    <n v="0"/>
    <s v="no repeat"/>
    <s v="March"/>
    <d v="2015-03-18T00:00:00"/>
    <n v="1"/>
    <n v="-40.76"/>
    <n v="10"/>
    <n v="88.64"/>
    <n v="89251"/>
    <n v="8.3099999999999987"/>
    <x v="2"/>
    <n v="1"/>
  </r>
  <r>
    <n v="1814"/>
    <s v="Albert Tyson"/>
    <s v="Not Specified"/>
    <n v="0.09"/>
    <n v="77.510000000000005"/>
    <n v="4"/>
    <x v="0"/>
    <x v="1"/>
    <x v="2"/>
    <x v="13"/>
    <s v="Small Box"/>
    <s v="Micro Innovations Media Access Pro Keyboard"/>
    <n v="0.76"/>
    <s v="United States"/>
    <x v="3"/>
    <x v="37"/>
    <s v="Olive Branch"/>
    <n v="38654"/>
    <x v="94"/>
    <n v="1"/>
    <n v="0"/>
    <s v="May"/>
    <d v="2015-05-25T00:00:00"/>
    <n v="2"/>
    <n v="-986.524"/>
    <n v="17"/>
    <n v="1300.54"/>
    <n v="90524"/>
    <n v="47.97"/>
    <x v="0"/>
    <n v="2"/>
  </r>
  <r>
    <n v="1814"/>
    <s v="Albert Tyson"/>
    <s v="Not Specified"/>
    <n v="0"/>
    <n v="2.88"/>
    <n v="0.7"/>
    <x v="2"/>
    <x v="1"/>
    <x v="0"/>
    <x v="0"/>
    <s v="Wrap Bag"/>
    <s v="Newell 340"/>
    <n v="0.56000000000000005"/>
    <s v="United States"/>
    <x v="3"/>
    <x v="37"/>
    <s v="Olive Branch"/>
    <n v="38654"/>
    <x v="94"/>
    <n v="0"/>
    <s v="no repeat"/>
    <s v="May"/>
    <d v="2015-05-25T00:00:00"/>
    <n v="2"/>
    <n v="-141.666"/>
    <n v="13"/>
    <n v="38.06"/>
    <n v="90524"/>
    <n v="2.79"/>
    <x v="1"/>
    <n v="2"/>
  </r>
  <r>
    <n v="1815"/>
    <s v="Marvin Yang"/>
    <s v="Medium"/>
    <n v="0.06"/>
    <n v="90.97"/>
    <n v="14"/>
    <x v="1"/>
    <x v="1"/>
    <x v="2"/>
    <x v="6"/>
    <s v="Jumbo Drum"/>
    <s v="Lexmark Z54se Color Inkjet Printer"/>
    <n v="0.36"/>
    <s v="United States"/>
    <x v="3"/>
    <x v="37"/>
    <s v="Pearl"/>
    <n v="39208"/>
    <x v="143"/>
    <n v="0"/>
    <s v="no repeat"/>
    <s v="February"/>
    <d v="2015-02-12T00:00:00"/>
    <n v="1"/>
    <n v="47.334000000000003"/>
    <n v="14"/>
    <n v="1263.3499999999999"/>
    <n v="90525"/>
    <n v="5.6099999999999994"/>
    <x v="3"/>
    <n v="1"/>
  </r>
  <r>
    <n v="1816"/>
    <s v="Danielle Schneider"/>
    <s v="Low"/>
    <n v="0.01"/>
    <n v="10.48"/>
    <n v="2.89"/>
    <x v="2"/>
    <x v="3"/>
    <x v="0"/>
    <x v="0"/>
    <s v="Small Pack"/>
    <s v="Staples Battery-Operated Desktop Pencil Sharpener"/>
    <n v="0.6"/>
    <s v="United States"/>
    <x v="2"/>
    <x v="22"/>
    <s v="Canton"/>
    <n v="48187"/>
    <x v="64"/>
    <n v="0"/>
    <s v="no repeat"/>
    <s v="February"/>
    <d v="2015-02-07T00:00:00"/>
    <n v="2"/>
    <n v="60.561599999999999"/>
    <n v="19"/>
    <n v="202.38"/>
    <n v="85990"/>
    <n v="101.32"/>
    <x v="2"/>
    <n v="1"/>
  </r>
  <r>
    <n v="1818"/>
    <s v="Ian Hall"/>
    <s v="Not Specified"/>
    <n v="0.06"/>
    <n v="17.98"/>
    <n v="8.51"/>
    <x v="2"/>
    <x v="3"/>
    <x v="2"/>
    <x v="6"/>
    <s v="Medium Box"/>
    <s v="Canon P1-DHIII Palm Printing Calculator"/>
    <n v="0.4"/>
    <s v="United States"/>
    <x v="2"/>
    <x v="22"/>
    <s v="Dearborn"/>
    <n v="48126"/>
    <x v="112"/>
    <n v="1"/>
    <n v="0"/>
    <s v="April"/>
    <d v="2015-04-17T00:00:00"/>
    <n v="2"/>
    <n v="-47.243088"/>
    <n v="3"/>
    <n v="56.38"/>
    <n v="85991"/>
    <n v="124.46"/>
    <x v="0"/>
    <n v="2"/>
  </r>
  <r>
    <n v="1818"/>
    <s v="Ian Hall"/>
    <s v="Not Specified"/>
    <n v="0.1"/>
    <n v="9.99"/>
    <n v="4.78"/>
    <x v="0"/>
    <x v="3"/>
    <x v="0"/>
    <x v="7"/>
    <s v="Small Box"/>
    <s v="Xerox 1896"/>
    <n v="0.4"/>
    <s v="United States"/>
    <x v="2"/>
    <x v="22"/>
    <s v="Dearborn"/>
    <n v="48126"/>
    <x v="112"/>
    <n v="0"/>
    <s v="no repeat"/>
    <s v="April"/>
    <d v="2015-04-18T00:00:00"/>
    <n v="3"/>
    <n v="9.1539999999999999"/>
    <n v="12"/>
    <n v="119.13"/>
    <n v="85991"/>
    <n v="5.8800000000000008"/>
    <x v="1"/>
    <n v="2"/>
  </r>
  <r>
    <n v="1821"/>
    <s v="Vanessa Boyer"/>
    <s v="Low"/>
    <n v="0.01"/>
    <n v="10.48"/>
    <n v="2.89"/>
    <x v="2"/>
    <x v="3"/>
    <x v="0"/>
    <x v="0"/>
    <s v="Small Pack"/>
    <s v="Staples Battery-Operated Desktop Pencil Sharpener"/>
    <n v="0.6"/>
    <s v="United States"/>
    <x v="1"/>
    <x v="4"/>
    <s v="New York City"/>
    <n v="10177"/>
    <x v="64"/>
    <n v="1"/>
    <n v="69"/>
    <s v="February"/>
    <d v="2015-02-07T00:00:00"/>
    <n v="2"/>
    <n v="40.92"/>
    <n v="76"/>
    <n v="809.51"/>
    <n v="34435"/>
    <n v="350.92"/>
    <x v="2"/>
    <n v="5"/>
  </r>
  <r>
    <n v="1821"/>
    <s v="Vanessa Boyer"/>
    <s v="Not Specified"/>
    <n v="7.0000000000000007E-2"/>
    <n v="18.649999999999999"/>
    <n v="3.77"/>
    <x v="2"/>
    <x v="3"/>
    <x v="1"/>
    <x v="2"/>
    <s v="Small Pack"/>
    <s v="3M Polarizing Light Filter Sleeves"/>
    <n v="0.39"/>
    <s v="United States"/>
    <x v="1"/>
    <x v="4"/>
    <s v="New York City"/>
    <n v="10177"/>
    <x v="112"/>
    <n v="1"/>
    <n v="0"/>
    <s v="April"/>
    <d v="2015-04-16T00:00:00"/>
    <n v="1"/>
    <n v="149.72"/>
    <n v="34"/>
    <n v="643.64"/>
    <n v="47108"/>
    <n v="150.88999999999999"/>
    <x v="1"/>
    <n v="5"/>
  </r>
  <r>
    <n v="1821"/>
    <s v="Vanessa Boyer"/>
    <s v="Not Specified"/>
    <n v="0.06"/>
    <n v="17.98"/>
    <n v="8.51"/>
    <x v="2"/>
    <x v="3"/>
    <x v="2"/>
    <x v="6"/>
    <s v="Medium Box"/>
    <s v="Canon P1-DHIII Palm Printing Calculator"/>
    <n v="0.4"/>
    <s v="United States"/>
    <x v="1"/>
    <x v="4"/>
    <s v="New York City"/>
    <n v="10177"/>
    <x v="112"/>
    <n v="1"/>
    <n v="0"/>
    <s v="April"/>
    <d v="2015-04-17T00:00:00"/>
    <n v="2"/>
    <n v="-52.492319999999999"/>
    <n v="13"/>
    <n v="244.31"/>
    <n v="47108"/>
    <n v="30.37"/>
    <x v="1"/>
    <n v="5"/>
  </r>
  <r>
    <n v="1821"/>
    <s v="Vanessa Boyer"/>
    <s v="Not Specified"/>
    <n v="0.1"/>
    <n v="9.99"/>
    <n v="4.78"/>
    <x v="0"/>
    <x v="3"/>
    <x v="0"/>
    <x v="7"/>
    <s v="Small Box"/>
    <s v="Xerox 1896"/>
    <n v="0.4"/>
    <s v="United States"/>
    <x v="1"/>
    <x v="4"/>
    <s v="New York City"/>
    <n v="10177"/>
    <x v="112"/>
    <n v="1"/>
    <n v="0"/>
    <s v="April"/>
    <d v="2015-04-18T00:00:00"/>
    <n v="3"/>
    <n v="7.96"/>
    <n v="47"/>
    <n v="466.58"/>
    <n v="47108"/>
    <n v="28.979999999999997"/>
    <x v="3"/>
    <n v="5"/>
  </r>
  <r>
    <n v="1821"/>
    <s v="Vanessa Boyer"/>
    <s v="Not Specified"/>
    <n v="0.08"/>
    <n v="175.99"/>
    <n v="8.99"/>
    <x v="0"/>
    <x v="3"/>
    <x v="2"/>
    <x v="5"/>
    <s v="Small Box"/>
    <s v="2180"/>
    <n v="0.56999999999999995"/>
    <s v="United States"/>
    <x v="1"/>
    <x v="4"/>
    <s v="New York City"/>
    <n v="10177"/>
    <x v="112"/>
    <n v="0"/>
    <s v="no repeat"/>
    <s v="April"/>
    <d v="2015-04-16T00:00:00"/>
    <n v="1"/>
    <n v="-459.08280000000002"/>
    <n v="16"/>
    <n v="2290.69"/>
    <n v="47108"/>
    <n v="6.98"/>
    <x v="0"/>
    <n v="5"/>
  </r>
  <r>
    <n v="1826"/>
    <s v="Kate Peck"/>
    <s v="Medium"/>
    <n v="0.1"/>
    <n v="52.99"/>
    <n v="19.989999999999998"/>
    <x v="0"/>
    <x v="0"/>
    <x v="0"/>
    <x v="10"/>
    <s v="Small Box"/>
    <s v="Gould Plastics 9-Pocket Panel Bin, 18-3/8w x 5-1/4d x 20-1/2h, Black"/>
    <n v="0.81"/>
    <s v="United States"/>
    <x v="2"/>
    <x v="25"/>
    <s v="Bettendorf"/>
    <n v="52722"/>
    <x v="106"/>
    <n v="1"/>
    <n v="24"/>
    <s v="April"/>
    <d v="2015-04-19T00:00:00"/>
    <n v="1"/>
    <n v="-517.16999999999996"/>
    <n v="7"/>
    <n v="337.59"/>
    <n v="86958"/>
    <n v="2.86"/>
    <x v="2"/>
    <n v="2"/>
  </r>
  <r>
    <n v="1826"/>
    <s v="Kate Peck"/>
    <s v="Medium"/>
    <n v="0"/>
    <n v="9.27"/>
    <n v="4.3899999999999997"/>
    <x v="2"/>
    <x v="0"/>
    <x v="0"/>
    <x v="7"/>
    <s v="Wrap Bag"/>
    <s v="Wirebound Message Books, Four 2 3/4&quot; x 5&quot; Forms per Page, 600 Sets per Book"/>
    <n v="0.38"/>
    <s v="United States"/>
    <x v="2"/>
    <x v="25"/>
    <s v="Bettendorf"/>
    <n v="52722"/>
    <x v="3"/>
    <n v="0"/>
    <s v="no repeat"/>
    <s v="May"/>
    <d v="2015-05-14T00:00:00"/>
    <n v="2"/>
    <n v="-7.61"/>
    <n v="1"/>
    <n v="10.65"/>
    <n v="86959"/>
    <n v="22.939999999999998"/>
    <x v="3"/>
    <n v="2"/>
  </r>
  <r>
    <n v="1827"/>
    <s v="Vincent Hale"/>
    <s v="Not Specified"/>
    <n v="0"/>
    <n v="5.98"/>
    <n v="0.96"/>
    <x v="2"/>
    <x v="0"/>
    <x v="0"/>
    <x v="0"/>
    <s v="Wrap Bag"/>
    <s v="Newell 315"/>
    <n v="0.6"/>
    <s v="United States"/>
    <x v="2"/>
    <x v="25"/>
    <s v="Burlington"/>
    <n v="52601"/>
    <x v="153"/>
    <n v="1"/>
    <n v="58"/>
    <s v="February"/>
    <d v="2015-02-20T00:00:00"/>
    <n v="1"/>
    <n v="38.039700000000003"/>
    <n v="9"/>
    <n v="55.13"/>
    <n v="86956"/>
    <n v="83.05"/>
    <x v="2"/>
    <n v="3"/>
  </r>
  <r>
    <n v="1827"/>
    <s v="Vincent Hale"/>
    <s v="Medium"/>
    <n v="7.0000000000000007E-2"/>
    <n v="100.98"/>
    <n v="57.38"/>
    <x v="1"/>
    <x v="0"/>
    <x v="1"/>
    <x v="14"/>
    <s v="Jumbo Box"/>
    <s v="Bush Westfield Collection Bookcases, Dark Cherry Finish, Fully Assembled"/>
    <n v="0.78"/>
    <s v="United States"/>
    <x v="2"/>
    <x v="25"/>
    <s v="Burlington"/>
    <n v="52601"/>
    <x v="106"/>
    <n v="1"/>
    <n v="0"/>
    <s v="April"/>
    <d v="2015-04-21T00:00:00"/>
    <n v="3"/>
    <n v="-429.86"/>
    <n v="2"/>
    <n v="215.32"/>
    <n v="86958"/>
    <n v="1.48"/>
    <x v="0"/>
    <n v="3"/>
  </r>
  <r>
    <n v="1827"/>
    <s v="Vincent Hale"/>
    <s v="Medium"/>
    <n v="0.03"/>
    <n v="85.99"/>
    <n v="0.99"/>
    <x v="2"/>
    <x v="0"/>
    <x v="2"/>
    <x v="5"/>
    <s v="Wrap Bag"/>
    <s v="Accessory34"/>
    <n v="0.55000000000000004"/>
    <s v="United States"/>
    <x v="2"/>
    <x v="25"/>
    <s v="Burlington"/>
    <n v="52601"/>
    <x v="106"/>
    <n v="0"/>
    <s v="no repeat"/>
    <s v="April"/>
    <d v="2015-04-20T00:00:00"/>
    <n v="2"/>
    <n v="264.16649999999998"/>
    <n v="5"/>
    <n v="382.85"/>
    <n v="86958"/>
    <n v="16.89"/>
    <x v="1"/>
    <n v="3"/>
  </r>
  <r>
    <n v="1828"/>
    <s v="Stacey Lucas"/>
    <s v="Low"/>
    <n v="0.05"/>
    <n v="7.1"/>
    <n v="6.05"/>
    <x v="2"/>
    <x v="0"/>
    <x v="0"/>
    <x v="8"/>
    <s v="Small Box"/>
    <s v="Wilson Jones Hanging View Binder, White, 1&quot;"/>
    <n v="0.39"/>
    <s v="United States"/>
    <x v="2"/>
    <x v="25"/>
    <s v="Cedar Falls"/>
    <n v="50613"/>
    <x v="61"/>
    <n v="1"/>
    <n v="0"/>
    <s v="January"/>
    <d v="2015-01-06T00:00:00"/>
    <n v="0"/>
    <n v="-101.246"/>
    <n v="14"/>
    <n v="100.99"/>
    <n v="86960"/>
    <n v="2.0500000000000003"/>
    <x v="3"/>
    <n v="3"/>
  </r>
  <r>
    <n v="1828"/>
    <s v="Stacey Lucas"/>
    <s v="Low"/>
    <n v="0.04"/>
    <n v="20.95"/>
    <n v="4"/>
    <x v="2"/>
    <x v="0"/>
    <x v="2"/>
    <x v="13"/>
    <s v="Small Box"/>
    <s v="Fellowes Basic 104-Key Keyboard, Platinum"/>
    <n v="0.6"/>
    <s v="United States"/>
    <x v="2"/>
    <x v="25"/>
    <s v="Cedar Falls"/>
    <n v="50613"/>
    <x v="61"/>
    <n v="1"/>
    <n v="44"/>
    <s v="January"/>
    <d v="2015-01-11T00:00:00"/>
    <n v="5"/>
    <n v="-1.88"/>
    <n v="7"/>
    <n v="142.06"/>
    <n v="86960"/>
    <n v="6.25"/>
    <x v="3"/>
    <n v="3"/>
  </r>
  <r>
    <n v="1828"/>
    <s v="Stacey Lucas"/>
    <s v="Not Specified"/>
    <n v="0.02"/>
    <n v="5.98"/>
    <n v="5.46"/>
    <x v="2"/>
    <x v="0"/>
    <x v="0"/>
    <x v="7"/>
    <s v="Small Box"/>
    <s v="Xerox 1983"/>
    <n v="0.36"/>
    <s v="United States"/>
    <x v="2"/>
    <x v="25"/>
    <s v="Cedar Falls"/>
    <n v="50613"/>
    <x v="153"/>
    <n v="0"/>
    <s v="no repeat"/>
    <s v="February"/>
    <d v="2015-02-20T00:00:00"/>
    <n v="1"/>
    <n v="-47.12"/>
    <n v="7"/>
    <n v="44.8"/>
    <n v="86956"/>
    <n v="125.92"/>
    <x v="2"/>
    <n v="3"/>
  </r>
  <r>
    <n v="1829"/>
    <s v="Suzanne Cochran"/>
    <s v="Low"/>
    <n v="0.05"/>
    <n v="39.06"/>
    <n v="10.55"/>
    <x v="2"/>
    <x v="0"/>
    <x v="0"/>
    <x v="8"/>
    <s v="Small Box"/>
    <s v="Ibico Recycled Linen-Style Covers"/>
    <n v="0.37"/>
    <s v="United States"/>
    <x v="2"/>
    <x v="25"/>
    <s v="Cedar Rapids"/>
    <n v="52402"/>
    <x v="61"/>
    <n v="1"/>
    <n v="0"/>
    <s v="January"/>
    <d v="2015-01-13T00:00:00"/>
    <n v="7"/>
    <n v="250.98060000000001"/>
    <n v="9"/>
    <n v="363.74"/>
    <n v="86960"/>
    <n v="205.9"/>
    <x v="3"/>
    <n v="4"/>
  </r>
  <r>
    <n v="1829"/>
    <s v="Suzanne Cochran"/>
    <s v="Low"/>
    <n v="0.04"/>
    <n v="3.52"/>
    <n v="6.83"/>
    <x v="2"/>
    <x v="0"/>
    <x v="0"/>
    <x v="8"/>
    <s v="Small Box"/>
    <s v="Self-Adhesive Ring Binder Labels"/>
    <n v="0.38"/>
    <s v="United States"/>
    <x v="2"/>
    <x v="25"/>
    <s v="Cedar Rapids"/>
    <n v="52402"/>
    <x v="61"/>
    <n v="1"/>
    <n v="0"/>
    <s v="January"/>
    <d v="2015-01-15T00:00:00"/>
    <n v="9"/>
    <n v="-57.753"/>
    <n v="4"/>
    <n v="15.93"/>
    <n v="86960"/>
    <n v="8.51"/>
    <x v="0"/>
    <n v="4"/>
  </r>
  <r>
    <n v="1829"/>
    <s v="Suzanne Cochran"/>
    <s v="Low"/>
    <n v="0.02"/>
    <n v="15.51"/>
    <n v="17.78"/>
    <x v="2"/>
    <x v="0"/>
    <x v="0"/>
    <x v="10"/>
    <s v="Small Box"/>
    <s v="Tenex File Box, Personal Filing Tote with Lid, Black"/>
    <n v="0.59"/>
    <s v="United States"/>
    <x v="2"/>
    <x v="25"/>
    <s v="Cedar Rapids"/>
    <n v="52402"/>
    <x v="61"/>
    <n v="1"/>
    <n v="78"/>
    <s v="January"/>
    <d v="2015-01-13T00:00:00"/>
    <n v="7"/>
    <n v="-47.97"/>
    <n v="1"/>
    <n v="21.28"/>
    <n v="86960"/>
    <n v="1.72"/>
    <x v="1"/>
    <n v="4"/>
  </r>
  <r>
    <n v="1829"/>
    <s v="Suzanne Cochran"/>
    <s v="Critical"/>
    <n v="0.01"/>
    <n v="10.64"/>
    <n v="5.16"/>
    <x v="0"/>
    <x v="0"/>
    <x v="1"/>
    <x v="2"/>
    <s v="Small Box"/>
    <s v="Eldon Expressions Punched Metal &amp; Wood Desk Accessories, Pewter &amp; Cherry"/>
    <n v="0.56999999999999995"/>
    <s v="United States"/>
    <x v="2"/>
    <x v="25"/>
    <s v="Cedar Rapids"/>
    <n v="52402"/>
    <x v="78"/>
    <n v="0"/>
    <s v="no repeat"/>
    <s v="March"/>
    <d v="2015-03-27T00:00:00"/>
    <n v="2"/>
    <n v="-11.69"/>
    <n v="5"/>
    <n v="58.52"/>
    <n v="86957"/>
    <n v="4.9000000000000004"/>
    <x v="1"/>
    <n v="4"/>
  </r>
  <r>
    <n v="1836"/>
    <s v="Dwight Albright Huffman"/>
    <s v="High"/>
    <n v="0.01"/>
    <n v="155.99"/>
    <n v="8.99"/>
    <x v="0"/>
    <x v="0"/>
    <x v="2"/>
    <x v="5"/>
    <s v="Small Box"/>
    <s v="CF 688"/>
    <n v="0.57999999999999996"/>
    <s v="United States"/>
    <x v="0"/>
    <x v="1"/>
    <s v="San Francisco"/>
    <n v="94110"/>
    <x v="48"/>
    <n v="0"/>
    <s v="no repeat"/>
    <s v="April"/>
    <d v="2015-04-20T00:00:00"/>
    <n v="1"/>
    <n v="-219.07908"/>
    <n v="5"/>
    <n v="675.83"/>
    <n v="86600"/>
    <n v="115.96"/>
    <x v="0"/>
    <n v="1"/>
  </r>
  <r>
    <n v="1837"/>
    <s v="Herbert Williamson"/>
    <s v="High"/>
    <n v="0.01"/>
    <n v="5.98"/>
    <n v="5.46"/>
    <x v="2"/>
    <x v="0"/>
    <x v="0"/>
    <x v="7"/>
    <s v="Small Box"/>
    <s v="Xerox 1983"/>
    <n v="0.36"/>
    <s v="United States"/>
    <x v="0"/>
    <x v="1"/>
    <s v="San Gabriel"/>
    <n v="91776"/>
    <x v="48"/>
    <n v="0"/>
    <s v="no repeat"/>
    <s v="April"/>
    <d v="2015-04-21T00:00:00"/>
    <n v="2"/>
    <n v="-18.878399999999999"/>
    <n v="4"/>
    <n v="28"/>
    <n v="86600"/>
    <n v="27.45"/>
    <x v="2"/>
    <n v="1"/>
  </r>
  <r>
    <n v="1840"/>
    <s v="Clifford Webb"/>
    <s v="Not Specified"/>
    <n v="7.0000000000000007E-2"/>
    <n v="40.98"/>
    <n v="2.99"/>
    <x v="2"/>
    <x v="1"/>
    <x v="0"/>
    <x v="8"/>
    <s v="Small Box"/>
    <s v="Avery Trapezoid Ring Binder, 3&quot; Capacity, Black, 1040 sheets"/>
    <n v="0.36"/>
    <s v="United States"/>
    <x v="1"/>
    <x v="15"/>
    <s v="Townsend"/>
    <n v="1469"/>
    <x v="25"/>
    <n v="0"/>
    <s v="no repeat"/>
    <s v="March"/>
    <d v="2015-04-01T00:00:00"/>
    <n v="2"/>
    <n v="369.20519999999999"/>
    <n v="13"/>
    <n v="535.08000000000004"/>
    <n v="86599"/>
    <n v="2.88"/>
    <x v="0"/>
    <n v="1"/>
  </r>
  <r>
    <n v="1849"/>
    <s v="Michelle Steele"/>
    <s v="High"/>
    <n v="0.09"/>
    <n v="35.99"/>
    <n v="1.1000000000000001"/>
    <x v="2"/>
    <x v="3"/>
    <x v="2"/>
    <x v="5"/>
    <s v="Small Box"/>
    <s v="Accessory35"/>
    <n v="0.55000000000000004"/>
    <s v="United States"/>
    <x v="3"/>
    <x v="43"/>
    <s v="Enterprise"/>
    <n v="36330"/>
    <x v="113"/>
    <n v="1"/>
    <n v="0"/>
    <s v="April"/>
    <d v="2015-04-03T00:00:00"/>
    <n v="2"/>
    <n v="19.350000000000001"/>
    <n v="8"/>
    <n v="222.71"/>
    <n v="89697"/>
    <n v="17.920000000000002"/>
    <x v="2"/>
    <n v="2"/>
  </r>
  <r>
    <n v="1849"/>
    <s v="Michelle Steele"/>
    <s v="High"/>
    <n v="0.01"/>
    <n v="125.99"/>
    <n v="2.5"/>
    <x v="2"/>
    <x v="3"/>
    <x v="2"/>
    <x v="5"/>
    <s v="Small Box"/>
    <s v="i2000"/>
    <n v="0.6"/>
    <s v="United States"/>
    <x v="3"/>
    <x v="43"/>
    <s v="Enterprise"/>
    <n v="36330"/>
    <x v="113"/>
    <n v="0"/>
    <s v="no repeat"/>
    <s v="April"/>
    <d v="2015-04-02T00:00:00"/>
    <n v="1"/>
    <n v="-967.83399999999995"/>
    <n v="2"/>
    <n v="220.52"/>
    <n v="89697"/>
    <n v="9.89"/>
    <x v="2"/>
    <n v="2"/>
  </r>
  <r>
    <n v="1852"/>
    <s v="Joy Kaplan McNeill"/>
    <s v="Not Specified"/>
    <n v="0.06"/>
    <n v="6.48"/>
    <n v="5.14"/>
    <x v="0"/>
    <x v="1"/>
    <x v="0"/>
    <x v="7"/>
    <s v="Small Box"/>
    <s v="Xerox 23"/>
    <n v="0.37"/>
    <s v="United States"/>
    <x v="0"/>
    <x v="1"/>
    <s v="Carlsbad"/>
    <n v="92008"/>
    <x v="91"/>
    <n v="0"/>
    <s v="no repeat"/>
    <s v="March"/>
    <d v="2015-03-21T00:00:00"/>
    <n v="2"/>
    <n v="-28.45"/>
    <n v="10"/>
    <n v="68.34"/>
    <n v="86847"/>
    <n v="124.46"/>
    <x v="0"/>
    <n v="1"/>
  </r>
  <r>
    <n v="1854"/>
    <s v="Erika Morgan"/>
    <s v="Not Specified"/>
    <n v="0.02"/>
    <n v="30.73"/>
    <n v="4"/>
    <x v="2"/>
    <x v="1"/>
    <x v="2"/>
    <x v="13"/>
    <s v="Small Box"/>
    <s v="Fellowes 17-key keypad for PS/2 interface"/>
    <n v="0.75"/>
    <s v="United States"/>
    <x v="1"/>
    <x v="18"/>
    <s v="Seymour"/>
    <n v="6478"/>
    <x v="91"/>
    <n v="0"/>
    <s v="no repeat"/>
    <s v="March"/>
    <d v="2015-03-22T00:00:00"/>
    <n v="3"/>
    <n v="72.78"/>
    <n v="16"/>
    <n v="522.22"/>
    <n v="86847"/>
    <n v="10.940000000000001"/>
    <x v="0"/>
    <n v="1"/>
  </r>
  <r>
    <n v="1860"/>
    <s v="Gina B Hess"/>
    <s v="Critical"/>
    <n v="0.09"/>
    <n v="5.98"/>
    <n v="1.49"/>
    <x v="2"/>
    <x v="1"/>
    <x v="0"/>
    <x v="8"/>
    <s v="Small Box"/>
    <s v="Avery Hanging File Binders"/>
    <n v="0.39"/>
    <s v="United States"/>
    <x v="1"/>
    <x v="15"/>
    <s v="Webster"/>
    <n v="1570"/>
    <x v="15"/>
    <n v="0"/>
    <s v="no repeat"/>
    <s v="June"/>
    <d v="2015-06-17T00:00:00"/>
    <n v="2"/>
    <n v="13.2294"/>
    <n v="5"/>
    <n v="28.01"/>
    <n v="86846"/>
    <n v="320.92"/>
    <x v="3"/>
    <n v="1"/>
  </r>
  <r>
    <n v="1869"/>
    <s v="Roberta Daniel"/>
    <s v="Not Specified"/>
    <n v="0.08"/>
    <n v="8.09"/>
    <n v="7.96"/>
    <x v="2"/>
    <x v="3"/>
    <x v="1"/>
    <x v="2"/>
    <s v="Small Box"/>
    <s v="6&quot; Cubicle Wall Clock, Black"/>
    <n v="0.49"/>
    <s v="United States"/>
    <x v="0"/>
    <x v="27"/>
    <s v="Alamogordo"/>
    <n v="88310"/>
    <x v="32"/>
    <n v="0"/>
    <s v="no repeat"/>
    <s v="May"/>
    <d v="2015-05-04T00:00:00"/>
    <n v="1"/>
    <n v="-88.82"/>
    <n v="10"/>
    <n v="80.349999999999994"/>
    <n v="89209"/>
    <n v="6.3900000000000006"/>
    <x v="1"/>
    <n v="1"/>
  </r>
  <r>
    <n v="1873"/>
    <s v="Lisa Kim"/>
    <s v="Medium"/>
    <n v="0.03"/>
    <n v="90.48"/>
    <n v="19.989999999999998"/>
    <x v="2"/>
    <x v="0"/>
    <x v="0"/>
    <x v="4"/>
    <s v="Small Box"/>
    <s v="Tyvek® Side-Opening Peel &amp; Seel® Expanding Envelopes"/>
    <n v="0.4"/>
    <s v="United States"/>
    <x v="3"/>
    <x v="26"/>
    <s v="Palm Beach Gardens"/>
    <n v="33403"/>
    <x v="60"/>
    <n v="1"/>
    <n v="0"/>
    <s v="January"/>
    <d v="2015-01-19T00:00:00"/>
    <n v="2"/>
    <n v="15.353999999999999"/>
    <n v="1"/>
    <n v="99.69"/>
    <n v="90099"/>
    <n v="29.1"/>
    <x v="1"/>
    <n v="2"/>
  </r>
  <r>
    <n v="1873"/>
    <s v="Lisa Kim"/>
    <s v="Medium"/>
    <n v="0.06"/>
    <n v="22.84"/>
    <n v="8.18"/>
    <x v="2"/>
    <x v="0"/>
    <x v="0"/>
    <x v="7"/>
    <s v="Small Box"/>
    <s v="Xerox 1991"/>
    <n v="0.39"/>
    <s v="United States"/>
    <x v="3"/>
    <x v="26"/>
    <s v="Palm Beach Gardens"/>
    <n v="33403"/>
    <x v="60"/>
    <n v="0"/>
    <s v="no repeat"/>
    <s v="January"/>
    <d v="2015-01-17T00:00:00"/>
    <n v="0"/>
    <n v="-357.92399999999998"/>
    <n v="7"/>
    <n v="152.49"/>
    <n v="90099"/>
    <n v="178.42"/>
    <x v="3"/>
    <n v="2"/>
  </r>
  <r>
    <n v="1875"/>
    <s v="Martin Kirk"/>
    <s v="Critical"/>
    <n v="0.09"/>
    <n v="95.99"/>
    <n v="4.9000000000000004"/>
    <x v="2"/>
    <x v="3"/>
    <x v="2"/>
    <x v="5"/>
    <s v="Small Box"/>
    <s v="T60"/>
    <n v="0.56000000000000005"/>
    <s v="United States"/>
    <x v="3"/>
    <x v="8"/>
    <s v="Chesapeake"/>
    <n v="23320"/>
    <x v="132"/>
    <n v="0"/>
    <s v="no repeat"/>
    <s v="January"/>
    <d v="2015-01-31T00:00:00"/>
    <n v="2"/>
    <n v="34.302"/>
    <n v="4"/>
    <n v="320.75"/>
    <n v="90899"/>
    <n v="370.95000000000005"/>
    <x v="1"/>
    <n v="1"/>
  </r>
  <r>
    <n v="1882"/>
    <s v="Anita Kent"/>
    <s v="Not Specified"/>
    <n v="0.09"/>
    <n v="5.78"/>
    <n v="5.67"/>
    <x v="2"/>
    <x v="1"/>
    <x v="0"/>
    <x v="7"/>
    <s v="Small Box"/>
    <s v="Xerox 1978"/>
    <n v="0.36"/>
    <s v="United States"/>
    <x v="1"/>
    <x v="2"/>
    <s v="Linden"/>
    <n v="7036"/>
    <x v="151"/>
    <n v="0"/>
    <s v="no repeat"/>
    <s v="March"/>
    <d v="2015-03-03T00:00:00"/>
    <n v="2"/>
    <n v="-7.96"/>
    <n v="1"/>
    <n v="11.35"/>
    <n v="87378"/>
    <n v="120.88000000000001"/>
    <x v="1"/>
    <n v="1"/>
  </r>
  <r>
    <n v="1885"/>
    <s v="Jacob Hirsch"/>
    <s v="Not Specified"/>
    <n v="0.05"/>
    <n v="535.64"/>
    <n v="14.7"/>
    <x v="1"/>
    <x v="1"/>
    <x v="2"/>
    <x v="6"/>
    <s v="Jumbo Drum"/>
    <s v="Epson LQ-870 Dot Matrix Printer"/>
    <n v="0.59"/>
    <s v="United States"/>
    <x v="1"/>
    <x v="31"/>
    <s v="Barrington"/>
    <n v="2806"/>
    <x v="151"/>
    <n v="0"/>
    <s v="no repeat"/>
    <s v="March"/>
    <d v="2015-03-03T00:00:00"/>
    <n v="2"/>
    <n v="4407.4399999999996"/>
    <n v="15"/>
    <n v="7029.1"/>
    <n v="87378"/>
    <n v="152.45999999999998"/>
    <x v="1"/>
    <n v="1"/>
  </r>
  <r>
    <n v="1889"/>
    <s v="Oscar Bowers"/>
    <s v="Low"/>
    <n v="0.09"/>
    <n v="78.8"/>
    <n v="35"/>
    <x v="2"/>
    <x v="1"/>
    <x v="0"/>
    <x v="10"/>
    <s v="Large Box"/>
    <s v="Space Solutions™ Industrial Galvanized Steel Shelving."/>
    <n v="0.83"/>
    <s v="United States"/>
    <x v="1"/>
    <x v="10"/>
    <s v="Kettering"/>
    <n v="45429"/>
    <x v="89"/>
    <n v="0"/>
    <s v="no repeat"/>
    <s v="April"/>
    <d v="2015-04-21T00:00:00"/>
    <n v="4"/>
    <n v="-1025.0172"/>
    <n v="14"/>
    <n v="1059.3800000000001"/>
    <n v="90631"/>
    <n v="243.89999999999998"/>
    <x v="1"/>
    <n v="1"/>
  </r>
  <r>
    <n v="1891"/>
    <s v="Gretchen Levine"/>
    <s v="Not Specified"/>
    <n v="0.03"/>
    <n v="320.64"/>
    <n v="29.2"/>
    <x v="1"/>
    <x v="1"/>
    <x v="1"/>
    <x v="11"/>
    <s v="Jumbo Box"/>
    <s v="Chromcraft 48&quot; x 96&quot; Racetrack Double Pedestal Table"/>
    <n v="0.66"/>
    <s v="United States"/>
    <x v="1"/>
    <x v="10"/>
    <s v="Lima"/>
    <n v="45801"/>
    <x v="121"/>
    <n v="0"/>
    <s v="no repeat"/>
    <s v="April"/>
    <d v="2015-04-07T00:00:00"/>
    <n v="2"/>
    <n v="429.75435599999997"/>
    <n v="7"/>
    <n v="2233.46"/>
    <n v="90630"/>
    <n v="3.52"/>
    <x v="1"/>
    <n v="1"/>
  </r>
  <r>
    <n v="1893"/>
    <s v="Melanie Burgess"/>
    <s v="Low"/>
    <n v="0.03"/>
    <n v="180.98"/>
    <n v="26.2"/>
    <x v="1"/>
    <x v="3"/>
    <x v="1"/>
    <x v="1"/>
    <s v="Jumbo Drum"/>
    <s v="Global Ergonomic Managers Chair"/>
    <n v="0.59"/>
    <s v="United States"/>
    <x v="2"/>
    <x v="33"/>
    <s v="Webster Groves"/>
    <n v="63119"/>
    <x v="138"/>
    <n v="0"/>
    <s v="no repeat"/>
    <s v="April"/>
    <d v="2015-04-30T00:00:00"/>
    <n v="4"/>
    <n v="588.54"/>
    <n v="5"/>
    <n v="928.92"/>
    <n v="91262"/>
    <n v="12.43"/>
    <x v="0"/>
    <n v="1"/>
  </r>
  <r>
    <n v="1894"/>
    <s v="Maureen Herbert Hood"/>
    <s v="Critical"/>
    <n v="0"/>
    <n v="300.98"/>
    <n v="164.73"/>
    <x v="1"/>
    <x v="1"/>
    <x v="1"/>
    <x v="1"/>
    <s v="Jumbo Drum"/>
    <s v="Global Leather and Oak Executive Chair, Black"/>
    <n v="0.56000000000000005"/>
    <s v="United States"/>
    <x v="2"/>
    <x v="45"/>
    <s v="Appleton"/>
    <n v="54915"/>
    <x v="152"/>
    <n v="1"/>
    <n v="0"/>
    <s v="February"/>
    <d v="2015-02-25T00:00:00"/>
    <n v="1"/>
    <n v="2653.2914999999998"/>
    <n v="12"/>
    <n v="3845.35"/>
    <n v="91261"/>
    <n v="55.99"/>
    <x v="3"/>
    <n v="3"/>
  </r>
  <r>
    <n v="1894"/>
    <s v="Maureen Herbert Hood"/>
    <s v="Critical"/>
    <n v="0.09"/>
    <n v="2.94"/>
    <n v="0.96"/>
    <x v="2"/>
    <x v="1"/>
    <x v="0"/>
    <x v="0"/>
    <s v="Wrap Bag"/>
    <s v="Newell 343"/>
    <n v="0.57999999999999996"/>
    <s v="United States"/>
    <x v="2"/>
    <x v="45"/>
    <s v="Appleton"/>
    <n v="54915"/>
    <x v="152"/>
    <n v="1"/>
    <n v="22"/>
    <s v="February"/>
    <d v="2015-02-26T00:00:00"/>
    <n v="2"/>
    <n v="-1.84"/>
    <n v="1"/>
    <n v="3.77"/>
    <n v="91261"/>
    <n v="64.59"/>
    <x v="3"/>
    <n v="3"/>
  </r>
  <r>
    <n v="1894"/>
    <s v="Maureen Herbert Hood"/>
    <s v="High"/>
    <n v="0.01"/>
    <n v="26.17"/>
    <n v="1.39"/>
    <x v="2"/>
    <x v="3"/>
    <x v="0"/>
    <x v="4"/>
    <s v="Small Box"/>
    <s v="Quality Park Security Envelopes"/>
    <n v="0.38"/>
    <s v="United States"/>
    <x v="2"/>
    <x v="45"/>
    <s v="Appleton"/>
    <n v="54915"/>
    <x v="103"/>
    <n v="0"/>
    <s v="no repeat"/>
    <s v="March"/>
    <d v="2015-03-19T00:00:00"/>
    <n v="1"/>
    <n v="237.04259999999999"/>
    <n v="13"/>
    <n v="343.54"/>
    <n v="91263"/>
    <n v="145.97"/>
    <x v="0"/>
    <n v="3"/>
  </r>
  <r>
    <n v="1906"/>
    <s v="Penny Tuttle"/>
    <s v="Low"/>
    <n v="7.0000000000000007E-2"/>
    <n v="172.99"/>
    <n v="19.989999999999998"/>
    <x v="2"/>
    <x v="0"/>
    <x v="0"/>
    <x v="8"/>
    <s v="Small Box"/>
    <s v="Ibico EB-19 Dual Function Manual Binding System"/>
    <n v="0.39"/>
    <s v="United States"/>
    <x v="1"/>
    <x v="10"/>
    <s v="Lima"/>
    <n v="45801"/>
    <x v="30"/>
    <n v="0"/>
    <s v="no repeat"/>
    <s v="May"/>
    <d v="2015-05-17T00:00:00"/>
    <n v="0"/>
    <n v="2502.6851999999999"/>
    <n v="22"/>
    <n v="3627.08"/>
    <n v="86500"/>
    <n v="40.94"/>
    <x v="0"/>
    <n v="1"/>
  </r>
  <r>
    <n v="1907"/>
    <s v="Amy Hall"/>
    <s v="Low"/>
    <n v="0.09"/>
    <n v="7.64"/>
    <n v="1.39"/>
    <x v="2"/>
    <x v="0"/>
    <x v="0"/>
    <x v="4"/>
    <s v="Small Box"/>
    <s v="#10- 4 1/8&quot; x 9 1/2&quot; Security-Tint Envelopes"/>
    <n v="0.36"/>
    <s v="United States"/>
    <x v="1"/>
    <x v="10"/>
    <s v="Lorain"/>
    <n v="44052"/>
    <x v="30"/>
    <n v="0"/>
    <s v="no repeat"/>
    <s v="May"/>
    <d v="2015-05-26T00:00:00"/>
    <n v="9"/>
    <n v="0.68799999999999994"/>
    <n v="1"/>
    <n v="8.34"/>
    <n v="86500"/>
    <n v="41.839999999999996"/>
    <x v="3"/>
    <n v="1"/>
  </r>
  <r>
    <n v="1910"/>
    <s v="Sean Stephenson"/>
    <s v="Not Specified"/>
    <n v="0.02"/>
    <n v="29.17"/>
    <n v="6.27"/>
    <x v="2"/>
    <x v="1"/>
    <x v="0"/>
    <x v="8"/>
    <s v="Small Box"/>
    <s v="Binding Machine Supplies"/>
    <n v="0.37"/>
    <s v="United States"/>
    <x v="3"/>
    <x v="29"/>
    <s v="Peachtree City"/>
    <n v="30269"/>
    <x v="167"/>
    <n v="0"/>
    <s v="no repeat"/>
    <s v="January"/>
    <d v="2015-01-02T00:00:00"/>
    <n v="1"/>
    <n v="36.905999999999999"/>
    <n v="2"/>
    <n v="63.32"/>
    <n v="91371"/>
    <n v="3.5300000000000002"/>
    <x v="1"/>
    <n v="1"/>
  </r>
  <r>
    <n v="1916"/>
    <s v="Marcia Feldman"/>
    <s v="Critical"/>
    <n v="0.03"/>
    <n v="11.99"/>
    <n v="5.99"/>
    <x v="2"/>
    <x v="1"/>
    <x v="2"/>
    <x v="6"/>
    <s v="Medium Box"/>
    <s v="TI 30X Scientific Calculator"/>
    <n v="0.36"/>
    <s v="United States"/>
    <x v="3"/>
    <x v="40"/>
    <s v="Little Rock"/>
    <n v="72209"/>
    <x v="139"/>
    <n v="1"/>
    <n v="48"/>
    <s v="February"/>
    <d v="2015-02-28T00:00:00"/>
    <n v="1"/>
    <n v="-216.02979999999999"/>
    <n v="7"/>
    <n v="83.72"/>
    <n v="85893"/>
    <n v="175.93"/>
    <x v="2"/>
    <n v="2"/>
  </r>
  <r>
    <n v="1916"/>
    <s v="Marcia Feldman"/>
    <s v="High"/>
    <n v="0.01"/>
    <n v="125.99"/>
    <n v="8.99"/>
    <x v="2"/>
    <x v="1"/>
    <x v="2"/>
    <x v="5"/>
    <s v="Small Box"/>
    <s v="SC7868i"/>
    <n v="0.55000000000000004"/>
    <s v="United States"/>
    <x v="3"/>
    <x v="40"/>
    <s v="Little Rock"/>
    <n v="72209"/>
    <x v="125"/>
    <n v="0"/>
    <s v="no repeat"/>
    <s v="April"/>
    <d v="2015-04-18T00:00:00"/>
    <n v="2"/>
    <n v="-45.472000000000001"/>
    <n v="9"/>
    <n v="1011.44"/>
    <n v="85895"/>
    <n v="5.4300000000000006"/>
    <x v="3"/>
    <n v="2"/>
  </r>
  <r>
    <n v="1917"/>
    <s v="Tracy Buckley"/>
    <s v="High"/>
    <n v="0.08"/>
    <n v="22.23"/>
    <n v="3.63"/>
    <x v="2"/>
    <x v="1"/>
    <x v="1"/>
    <x v="2"/>
    <s v="Small Pack"/>
    <s v="Executive Impressions 14&quot; Contract Wall Clock"/>
    <n v="0.52"/>
    <s v="United States"/>
    <x v="3"/>
    <x v="40"/>
    <s v="North Little Rock"/>
    <n v="72113"/>
    <x v="151"/>
    <n v="1"/>
    <n v="26"/>
    <s v="March"/>
    <d v="2015-03-03T00:00:00"/>
    <n v="2"/>
    <n v="-29.61"/>
    <n v="10"/>
    <n v="210.33"/>
    <n v="85897"/>
    <n v="4.9700000000000006"/>
    <x v="2"/>
    <n v="2"/>
  </r>
  <r>
    <n v="1917"/>
    <s v="Tracy Buckley"/>
    <s v="Medium"/>
    <n v="0.08"/>
    <n v="18.7"/>
    <n v="8.99"/>
    <x v="2"/>
    <x v="1"/>
    <x v="1"/>
    <x v="2"/>
    <s v="Small Pack"/>
    <s v="Executive Impressions 13-1/2&quot; Indoor/Outdoor Wall Clock"/>
    <n v="0.47"/>
    <s v="United States"/>
    <x v="3"/>
    <x v="40"/>
    <s v="North Little Rock"/>
    <n v="72113"/>
    <x v="14"/>
    <n v="0"/>
    <s v="no repeat"/>
    <s v="March"/>
    <d v="2015-03-28T00:00:00"/>
    <n v="1"/>
    <n v="16.136399999999998"/>
    <n v="7"/>
    <n v="132.22999999999999"/>
    <n v="85894"/>
    <n v="30.96"/>
    <x v="2"/>
    <n v="2"/>
  </r>
  <r>
    <n v="1918"/>
    <s v="Hannah Tyson"/>
    <s v="Low"/>
    <n v="0.1"/>
    <n v="10.44"/>
    <n v="5.75"/>
    <x v="0"/>
    <x v="1"/>
    <x v="0"/>
    <x v="8"/>
    <s v="Small Box"/>
    <s v="Avery® 3 1/2&quot; Diskette Storage Pages, 10/Pack"/>
    <n v="0.39"/>
    <s v="United States"/>
    <x v="3"/>
    <x v="40"/>
    <s v="Paragould"/>
    <n v="72450"/>
    <x v="36"/>
    <n v="0"/>
    <s v="no repeat"/>
    <s v="April"/>
    <d v="2015-04-11T00:00:00"/>
    <n v="7"/>
    <n v="125.724"/>
    <n v="17"/>
    <n v="168.04"/>
    <n v="85898"/>
    <n v="6.4200000000000008"/>
    <x v="3"/>
    <n v="1"/>
  </r>
  <r>
    <n v="1919"/>
    <s v="Nathan Jenkins"/>
    <s v="High"/>
    <n v="0"/>
    <n v="195.99"/>
    <n v="8.99"/>
    <x v="2"/>
    <x v="1"/>
    <x v="2"/>
    <x v="5"/>
    <s v="Small Box"/>
    <s v="T28 WORLD"/>
    <n v="0.6"/>
    <s v="United States"/>
    <x v="3"/>
    <x v="40"/>
    <s v="Pine Bluff"/>
    <n v="71603"/>
    <x v="152"/>
    <n v="0"/>
    <s v="no repeat"/>
    <s v="February"/>
    <d v="2015-02-25T00:00:00"/>
    <n v="1"/>
    <n v="114.88200000000001"/>
    <n v="5"/>
    <n v="882.93"/>
    <n v="85896"/>
    <n v="19.940000000000001"/>
    <x v="3"/>
    <n v="1"/>
  </r>
  <r>
    <n v="1927"/>
    <s v="Earl Alston"/>
    <s v="High"/>
    <n v="0.02"/>
    <n v="259.70999999999998"/>
    <n v="66.67"/>
    <x v="1"/>
    <x v="1"/>
    <x v="1"/>
    <x v="11"/>
    <s v="Jumbo Box"/>
    <s v="Bevis Round Bullnose 29&quot; High Table Top"/>
    <n v="0.65"/>
    <s v="United States"/>
    <x v="3"/>
    <x v="39"/>
    <s v="Greenville"/>
    <n v="29611"/>
    <x v="92"/>
    <n v="0"/>
    <s v="no repeat"/>
    <s v="February"/>
    <d v="2015-02-06T00:00:00"/>
    <n v="0"/>
    <n v="-14.448"/>
    <n v="8"/>
    <n v="1757.15"/>
    <n v="88579"/>
    <n v="218.69"/>
    <x v="3"/>
    <n v="1"/>
  </r>
  <r>
    <n v="1928"/>
    <s v="Gregory R Snow"/>
    <s v="Not Specified"/>
    <n v="0.1"/>
    <n v="1889.99"/>
    <n v="19.989999999999998"/>
    <x v="2"/>
    <x v="1"/>
    <x v="0"/>
    <x v="8"/>
    <s v="Small Box"/>
    <s v="Ibico EPK-21 Electric Binding System"/>
    <n v="0.36"/>
    <s v="United States"/>
    <x v="3"/>
    <x v="39"/>
    <s v="Greer"/>
    <n v="29651"/>
    <x v="72"/>
    <n v="0"/>
    <s v="no repeat"/>
    <s v="January"/>
    <d v="2015-01-21T00:00:00"/>
    <n v="0"/>
    <n v="-42.545999999999999"/>
    <n v="1"/>
    <n v="1786.04"/>
    <n v="88580"/>
    <n v="8.26"/>
    <x v="3"/>
    <n v="1"/>
  </r>
  <r>
    <n v="1933"/>
    <s v="William Crawford"/>
    <s v="Low"/>
    <n v="0.06"/>
    <n v="3.58"/>
    <n v="1.63"/>
    <x v="2"/>
    <x v="0"/>
    <x v="0"/>
    <x v="3"/>
    <s v="Wrap Bag"/>
    <s v="OIC Colored Binder Clips, Assorted Sizes"/>
    <n v="0.36"/>
    <s v="United States"/>
    <x v="2"/>
    <x v="7"/>
    <s v="Garland"/>
    <n v="75043"/>
    <x v="48"/>
    <n v="0"/>
    <s v="no repeat"/>
    <s v="April"/>
    <d v="2015-04-23T00:00:00"/>
    <n v="4"/>
    <n v="14"/>
    <n v="10"/>
    <n v="34.76"/>
    <n v="86687"/>
    <n v="100.89"/>
    <x v="2"/>
    <n v="1"/>
  </r>
  <r>
    <n v="1934"/>
    <s v="Scott Moore"/>
    <s v="Low"/>
    <n v="0.04"/>
    <n v="180.98"/>
    <n v="30"/>
    <x v="1"/>
    <x v="1"/>
    <x v="1"/>
    <x v="1"/>
    <s v="Jumbo Drum"/>
    <s v="Office Star - Ergonomic Mid Back Chair with 2-Way Adjustable Arms"/>
    <n v="0.69"/>
    <s v="United States"/>
    <x v="2"/>
    <x v="7"/>
    <s v="Georgetown"/>
    <n v="78626"/>
    <x v="155"/>
    <n v="0"/>
    <s v="no repeat"/>
    <s v="May"/>
    <d v="2015-05-30T00:00:00"/>
    <n v="0"/>
    <n v="52.988"/>
    <n v="3"/>
    <n v="561.65"/>
    <n v="86688"/>
    <n v="6.4300000000000006"/>
    <x v="2"/>
    <n v="1"/>
  </r>
  <r>
    <n v="1935"/>
    <s v="Diana Coble Hubbard"/>
    <s v="Critical"/>
    <n v="0.01"/>
    <n v="42.98"/>
    <n v="4.62"/>
    <x v="0"/>
    <x v="0"/>
    <x v="0"/>
    <x v="15"/>
    <s v="Small Box"/>
    <s v="Belkin F9M820V08 8 Outlet Surge"/>
    <n v="0.56000000000000005"/>
    <s v="United States"/>
    <x v="2"/>
    <x v="7"/>
    <s v="Grand Prairie"/>
    <n v="75051"/>
    <x v="4"/>
    <n v="1"/>
    <n v="52"/>
    <s v="April"/>
    <d v="2015-04-10T00:00:00"/>
    <n v="2"/>
    <n v="285.47370000000001"/>
    <n v="9"/>
    <n v="413.73"/>
    <n v="86686"/>
    <n v="20.93"/>
    <x v="3"/>
    <n v="4"/>
  </r>
  <r>
    <n v="1935"/>
    <s v="Diana Coble Hubbard"/>
    <s v="Low"/>
    <n v="0.06"/>
    <n v="3.25"/>
    <n v="49"/>
    <x v="2"/>
    <x v="1"/>
    <x v="0"/>
    <x v="15"/>
    <s v="Large Box"/>
    <s v="Bravo II™ Megaboss® 12-Amp Hard Body Upright, Replacement Belts, 2 Belts per Pack"/>
    <n v="0.56000000000000005"/>
    <s v="United States"/>
    <x v="2"/>
    <x v="7"/>
    <s v="Grand Prairie"/>
    <n v="75051"/>
    <x v="155"/>
    <n v="1"/>
    <n v="0"/>
    <s v="May"/>
    <d v="2015-06-05T00:00:00"/>
    <n v="6"/>
    <n v="10.507999999999999"/>
    <n v="2"/>
    <n v="55.6"/>
    <n v="86688"/>
    <n v="28.919999999999998"/>
    <x v="2"/>
    <n v="4"/>
  </r>
  <r>
    <n v="1935"/>
    <s v="Diana Coble Hubbard"/>
    <s v="Low"/>
    <n v="0.01"/>
    <n v="110.98"/>
    <n v="13.99"/>
    <x v="2"/>
    <x v="1"/>
    <x v="1"/>
    <x v="2"/>
    <s v="Medium Box"/>
    <s v="Rubbermaid ClusterMat Chairmats, Mat Size- 66&quot; x 60&quot;, Lip 20&quot; x 11&quot; -90 Degree Angle"/>
    <n v="0.69"/>
    <s v="United States"/>
    <x v="2"/>
    <x v="7"/>
    <s v="Grand Prairie"/>
    <n v="75051"/>
    <x v="155"/>
    <n v="1"/>
    <n v="0"/>
    <s v="May"/>
    <d v="2015-06-04T00:00:00"/>
    <n v="5"/>
    <n v="1448.7309"/>
    <n v="19"/>
    <n v="2099.61"/>
    <n v="86688"/>
    <n v="363.16"/>
    <x v="2"/>
    <n v="4"/>
  </r>
  <r>
    <n v="1935"/>
    <s v="Diana Coble Hubbard"/>
    <s v="Low"/>
    <n v="0.05"/>
    <n v="3.95"/>
    <n v="2"/>
    <x v="0"/>
    <x v="1"/>
    <x v="0"/>
    <x v="3"/>
    <s v="Wrap Bag"/>
    <s v="Advantus Map Pennant Flags and Round Head Tacks"/>
    <n v="0.53"/>
    <s v="United States"/>
    <x v="2"/>
    <x v="7"/>
    <s v="Grand Prairie"/>
    <n v="75051"/>
    <x v="155"/>
    <n v="0"/>
    <s v="no repeat"/>
    <s v="May"/>
    <d v="2015-06-07T00:00:00"/>
    <n v="8"/>
    <n v="1.004"/>
    <n v="23"/>
    <n v="96.6"/>
    <n v="86688"/>
    <n v="63.89"/>
    <x v="2"/>
    <n v="4"/>
  </r>
  <r>
    <n v="1938"/>
    <s v="Franklin Spencer"/>
    <s v="Medium"/>
    <n v="0.1"/>
    <n v="152.47999999999999"/>
    <n v="4"/>
    <x v="0"/>
    <x v="0"/>
    <x v="2"/>
    <x v="13"/>
    <s v="Small Box"/>
    <s v="Adesso Programmable 142-Key Keyboard"/>
    <n v="0.79"/>
    <s v="United States"/>
    <x v="2"/>
    <x v="13"/>
    <s v="Emporia"/>
    <n v="66801"/>
    <x v="26"/>
    <n v="0"/>
    <s v="no repeat"/>
    <s v="March"/>
    <d v="2015-03-23T00:00:00"/>
    <n v="1"/>
    <n v="-521.09"/>
    <n v="4"/>
    <n v="558.16999999999996"/>
    <n v="88870"/>
    <n v="55.879999999999995"/>
    <x v="2"/>
    <n v="1"/>
  </r>
  <r>
    <n v="1940"/>
    <s v="Eileen McDonald"/>
    <s v="Medium"/>
    <n v="0.08"/>
    <n v="6.84"/>
    <n v="8.3699999999999992"/>
    <x v="2"/>
    <x v="0"/>
    <x v="0"/>
    <x v="12"/>
    <s v="Small Pack"/>
    <s v="Acme Design Line 8&quot; Stainless Steel Bent Scissors w/Champagne Handles, 3-1/8&quot; Cut"/>
    <n v="0.57999999999999996"/>
    <s v="United States"/>
    <x v="0"/>
    <x v="17"/>
    <s v="Draper"/>
    <n v="84020"/>
    <x v="26"/>
    <n v="1"/>
    <n v="28"/>
    <s v="March"/>
    <d v="2015-03-24T00:00:00"/>
    <n v="2"/>
    <n v="-29.49"/>
    <n v="1"/>
    <n v="8.39"/>
    <n v="88870"/>
    <n v="16.059999999999999"/>
    <x v="2"/>
    <n v="3"/>
  </r>
  <r>
    <n v="1940"/>
    <s v="Eileen McDonald"/>
    <s v="Low"/>
    <n v="0"/>
    <n v="78.650000000000006"/>
    <n v="13.99"/>
    <x v="2"/>
    <x v="0"/>
    <x v="0"/>
    <x v="15"/>
    <s v="Medium Box"/>
    <s v="Honeywell Quietcare HEPA Air Cleaner"/>
    <n v="0.52"/>
    <s v="United States"/>
    <x v="0"/>
    <x v="17"/>
    <s v="Draper"/>
    <n v="84020"/>
    <x v="48"/>
    <n v="1"/>
    <n v="0"/>
    <s v="April"/>
    <d v="2015-04-26T00:00:00"/>
    <n v="7"/>
    <n v="386.00670000000002"/>
    <n v="7"/>
    <n v="559.42999999999995"/>
    <n v="88871"/>
    <n v="13.4"/>
    <x v="2"/>
    <n v="3"/>
  </r>
  <r>
    <n v="1940"/>
    <s v="Eileen McDonald"/>
    <s v="Low"/>
    <n v="0.08"/>
    <n v="122.99"/>
    <n v="70.2"/>
    <x v="1"/>
    <x v="0"/>
    <x v="1"/>
    <x v="1"/>
    <s v="Jumbo Drum"/>
    <s v="Global High-Back Leather Tilter, Burgundy"/>
    <n v="0.74"/>
    <s v="United States"/>
    <x v="0"/>
    <x v="17"/>
    <s v="Draper"/>
    <n v="84020"/>
    <x v="48"/>
    <n v="0"/>
    <s v="no repeat"/>
    <s v="April"/>
    <d v="2015-04-24T00:00:00"/>
    <n v="5"/>
    <n v="-1867.97"/>
    <n v="10"/>
    <n v="1216.52"/>
    <n v="88871"/>
    <n v="25.95"/>
    <x v="2"/>
    <n v="3"/>
  </r>
  <r>
    <n v="1946"/>
    <s v="Teresa Wallace"/>
    <s v="Medium"/>
    <n v="0.08"/>
    <n v="90.98"/>
    <n v="56.2"/>
    <x v="2"/>
    <x v="3"/>
    <x v="1"/>
    <x v="2"/>
    <s v="Medium Box"/>
    <s v="Eldon ClusterMat Chair Mat with Cordless Antistatic Protection"/>
    <n v="0.74"/>
    <s v="United States"/>
    <x v="1"/>
    <x v="19"/>
    <s v="Mount Lebanon"/>
    <n v="15228"/>
    <x v="160"/>
    <n v="1"/>
    <n v="0"/>
    <s v="January"/>
    <d v="2015-01-28T00:00:00"/>
    <n v="2"/>
    <n v="-1920.9336000000001"/>
    <n v="12"/>
    <n v="1058.3599999999999"/>
    <n v="86331"/>
    <n v="15.47"/>
    <x v="2"/>
    <n v="2"/>
  </r>
  <r>
    <n v="1946"/>
    <s v="Teresa Wallace"/>
    <s v="Medium"/>
    <n v="7.0000000000000007E-2"/>
    <n v="5.98"/>
    <n v="5.35"/>
    <x v="2"/>
    <x v="3"/>
    <x v="0"/>
    <x v="7"/>
    <s v="Small Box"/>
    <s v="Xerox 1947"/>
    <n v="0.4"/>
    <s v="United States"/>
    <x v="1"/>
    <x v="19"/>
    <s v="Mount Lebanon"/>
    <n v="15228"/>
    <x v="160"/>
    <n v="0"/>
    <s v="no repeat"/>
    <s v="January"/>
    <d v="2015-01-28T00:00:00"/>
    <n v="2"/>
    <n v="-37.175199999999997"/>
    <n v="3"/>
    <n v="18.309999999999999"/>
    <n v="86331"/>
    <n v="13.84"/>
    <x v="2"/>
    <n v="2"/>
  </r>
  <r>
    <n v="1949"/>
    <s v="Dana Waller"/>
    <s v="Low"/>
    <n v="0.05"/>
    <n v="424.21"/>
    <n v="110.2"/>
    <x v="1"/>
    <x v="2"/>
    <x v="1"/>
    <x v="11"/>
    <s v="Jumbo Box"/>
    <s v="Bush Advantage Collection® Racetrack Conference Table"/>
    <n v="0.67"/>
    <s v="United States"/>
    <x v="0"/>
    <x v="5"/>
    <s v="Bozeman"/>
    <n v="59715"/>
    <x v="108"/>
    <n v="0"/>
    <s v="no repeat"/>
    <s v="February"/>
    <d v="2015-02-05T00:00:00"/>
    <n v="4"/>
    <n v="-213.40280000000001"/>
    <n v="12"/>
    <n v="4935.22"/>
    <n v="90415"/>
    <n v="161.49"/>
    <x v="1"/>
    <n v="1"/>
  </r>
  <r>
    <n v="1950"/>
    <s v="Leslie Shannon"/>
    <s v="Not Specified"/>
    <n v="0.01"/>
    <n v="6.68"/>
    <n v="4.91"/>
    <x v="2"/>
    <x v="2"/>
    <x v="0"/>
    <x v="7"/>
    <s v="Small Box"/>
    <s v="Xerox 1986"/>
    <n v="0.37"/>
    <s v="United States"/>
    <x v="0"/>
    <x v="5"/>
    <s v="Butte"/>
    <n v="59750"/>
    <x v="61"/>
    <n v="0"/>
    <s v="no repeat"/>
    <s v="January"/>
    <d v="2015-01-08T00:00:00"/>
    <n v="2"/>
    <n v="-15.48"/>
    <n v="7"/>
    <n v="51.03"/>
    <n v="90414"/>
    <n v="180.92"/>
    <x v="1"/>
    <n v="1"/>
  </r>
  <r>
    <n v="1956"/>
    <s v="Justin Frank"/>
    <s v="High"/>
    <n v="0.09"/>
    <n v="40.98"/>
    <n v="6.5"/>
    <x v="2"/>
    <x v="3"/>
    <x v="2"/>
    <x v="13"/>
    <s v="Small Box"/>
    <s v="Targus USB Numeric Keypad"/>
    <n v="0.74"/>
    <s v="United States"/>
    <x v="0"/>
    <x v="21"/>
    <s v="Louisville"/>
    <n v="80027"/>
    <x v="117"/>
    <n v="0"/>
    <s v="no repeat"/>
    <s v="June"/>
    <d v="2015-06-21T00:00:00"/>
    <n v="2"/>
    <n v="-50.244999999999997"/>
    <n v="19"/>
    <n v="746.91"/>
    <n v="89820"/>
    <n v="6.6499999999999995"/>
    <x v="0"/>
    <n v="1"/>
  </r>
  <r>
    <n v="1957"/>
    <s v="Ted Crowder"/>
    <s v="High"/>
    <n v="0.09"/>
    <n v="77.510000000000005"/>
    <n v="4"/>
    <x v="2"/>
    <x v="3"/>
    <x v="2"/>
    <x v="13"/>
    <s v="Small Box"/>
    <s v="Micro Innovations Media Access Pro Keyboard"/>
    <n v="0.76"/>
    <s v="United States"/>
    <x v="2"/>
    <x v="33"/>
    <s v="University City"/>
    <n v="63130"/>
    <x v="74"/>
    <n v="0"/>
    <s v="no repeat"/>
    <s v="April"/>
    <d v="2015-04-09T00:00:00"/>
    <n v="2"/>
    <n v="-387.1044"/>
    <n v="1"/>
    <n v="77.47"/>
    <n v="89818"/>
    <n v="48.019999999999996"/>
    <x v="0"/>
    <n v="1"/>
  </r>
  <r>
    <n v="1958"/>
    <s v="Vickie Martinez"/>
    <s v="Low"/>
    <n v="0.09"/>
    <n v="30.98"/>
    <n v="6.5"/>
    <x v="0"/>
    <x v="3"/>
    <x v="2"/>
    <x v="13"/>
    <s v="Small Box"/>
    <s v="Belkin ErgoBoard™ Keyboard"/>
    <n v="0.64"/>
    <s v="United States"/>
    <x v="0"/>
    <x v="6"/>
    <s v="West Linn"/>
    <n v="97068"/>
    <x v="49"/>
    <n v="0"/>
    <s v="no repeat"/>
    <s v="June"/>
    <d v="2015-06-22T00:00:00"/>
    <n v="4"/>
    <n v="-55.97"/>
    <n v="7"/>
    <n v="204.34"/>
    <n v="89819"/>
    <n v="200.94"/>
    <x v="1"/>
    <n v="1"/>
  </r>
  <r>
    <n v="1959"/>
    <s v="Bonnie Matthews Rowland"/>
    <s v="Critical"/>
    <n v="0"/>
    <n v="20.28"/>
    <n v="14.39"/>
    <x v="2"/>
    <x v="0"/>
    <x v="1"/>
    <x v="2"/>
    <s v="Small Box"/>
    <s v="Career Cubicle Clock, 8 1/4&quot;, Black"/>
    <n v="0.47"/>
    <s v="United States"/>
    <x v="3"/>
    <x v="26"/>
    <s v="Miami"/>
    <n v="33916"/>
    <x v="46"/>
    <n v="1"/>
    <n v="86"/>
    <s v="January"/>
    <d v="2015-01-22T00:00:00"/>
    <n v="0"/>
    <n v="-66.247299999999996"/>
    <n v="9"/>
    <n v="206.04"/>
    <n v="28225"/>
    <n v="20.97"/>
    <x v="0"/>
    <n v="4"/>
  </r>
  <r>
    <n v="1959"/>
    <s v="Bonnie Matthews Rowland"/>
    <s v="Low"/>
    <n v="0.02"/>
    <n v="9.99"/>
    <n v="11.59"/>
    <x v="2"/>
    <x v="1"/>
    <x v="0"/>
    <x v="7"/>
    <s v="Small Box"/>
    <s v="Hammermill Color Copier Paper (28Lb. and 96 Bright)"/>
    <n v="0.4"/>
    <s v="United States"/>
    <x v="3"/>
    <x v="26"/>
    <s v="Miami"/>
    <n v="33916"/>
    <x v="106"/>
    <n v="1"/>
    <n v="0"/>
    <s v="April"/>
    <d v="2015-04-27T00:00:00"/>
    <n v="9"/>
    <n v="-171.15770000000001"/>
    <n v="43"/>
    <n v="475.42"/>
    <n v="26342"/>
    <n v="159.22"/>
    <x v="2"/>
    <n v="4"/>
  </r>
  <r>
    <n v="1959"/>
    <s v="Bonnie Matthews Rowland"/>
    <s v="Low"/>
    <n v="0.02"/>
    <n v="48.04"/>
    <n v="5.79"/>
    <x v="2"/>
    <x v="1"/>
    <x v="0"/>
    <x v="7"/>
    <s v="Small Box"/>
    <s v="Xerox 1937"/>
    <n v="0.37"/>
    <s v="United States"/>
    <x v="3"/>
    <x v="26"/>
    <s v="Miami"/>
    <n v="33916"/>
    <x v="106"/>
    <n v="1"/>
    <n v="0"/>
    <s v="April"/>
    <d v="2015-04-23T00:00:00"/>
    <n v="5"/>
    <n v="624.23900000000003"/>
    <n v="74"/>
    <n v="3598.82"/>
    <n v="26342"/>
    <n v="55.93"/>
    <x v="2"/>
    <n v="4"/>
  </r>
  <r>
    <n v="1959"/>
    <s v="Bonnie Matthews Rowland"/>
    <s v="Low"/>
    <n v="0.04"/>
    <n v="6.68"/>
    <n v="4.91"/>
    <x v="2"/>
    <x v="1"/>
    <x v="0"/>
    <x v="7"/>
    <s v="Small Box"/>
    <s v="Xerox 1986"/>
    <n v="0.37"/>
    <s v="United States"/>
    <x v="3"/>
    <x v="26"/>
    <s v="Miami"/>
    <n v="33916"/>
    <x v="106"/>
    <n v="0"/>
    <s v="no repeat"/>
    <s v="April"/>
    <d v="2015-04-25T00:00:00"/>
    <n v="7"/>
    <n v="-14.3241"/>
    <n v="5"/>
    <n v="41.22"/>
    <n v="26342"/>
    <n v="5.37"/>
    <x v="3"/>
    <n v="4"/>
  </r>
  <r>
    <n v="1962"/>
    <s v="Sean Burton"/>
    <s v="Low"/>
    <n v="0.02"/>
    <n v="48.04"/>
    <n v="5.79"/>
    <x v="2"/>
    <x v="1"/>
    <x v="0"/>
    <x v="7"/>
    <s v="Small Box"/>
    <s v="Xerox 1937"/>
    <n v="0.37"/>
    <s v="United States"/>
    <x v="2"/>
    <x v="22"/>
    <s v="Saginaw"/>
    <n v="48601"/>
    <x v="106"/>
    <n v="1"/>
    <n v="0"/>
    <s v="April"/>
    <d v="2015-04-23T00:00:00"/>
    <n v="5"/>
    <n v="604.01909999999998"/>
    <n v="18"/>
    <n v="875.39"/>
    <n v="88857"/>
    <n v="3.23"/>
    <x v="3"/>
    <n v="2"/>
  </r>
  <r>
    <n v="1962"/>
    <s v="Sean Burton"/>
    <s v="Low"/>
    <n v="0.04"/>
    <n v="6.68"/>
    <n v="4.91"/>
    <x v="2"/>
    <x v="1"/>
    <x v="0"/>
    <x v="7"/>
    <s v="Small Box"/>
    <s v="Xerox 1986"/>
    <n v="0.37"/>
    <s v="United States"/>
    <x v="2"/>
    <x v="22"/>
    <s v="Saginaw"/>
    <n v="48601"/>
    <x v="106"/>
    <n v="0"/>
    <s v="no repeat"/>
    <s v="April"/>
    <d v="2015-04-25T00:00:00"/>
    <n v="7"/>
    <n v="-11.631600000000001"/>
    <n v="1"/>
    <n v="8.24"/>
    <n v="88857"/>
    <n v="2.69"/>
    <x v="2"/>
    <n v="2"/>
  </r>
  <r>
    <n v="1967"/>
    <s v="Carolyn Hoffman"/>
    <s v="Medium"/>
    <n v="0.01"/>
    <n v="78.650000000000006"/>
    <n v="13.99"/>
    <x v="0"/>
    <x v="2"/>
    <x v="0"/>
    <x v="15"/>
    <s v="Medium Box"/>
    <s v="Honeywell Quietcare HEPA Air Cleaner"/>
    <n v="0.52"/>
    <s v="United States"/>
    <x v="2"/>
    <x v="25"/>
    <s v="Clinton"/>
    <n v="52732"/>
    <x v="103"/>
    <n v="0"/>
    <s v="no repeat"/>
    <s v="March"/>
    <d v="2015-03-19T00:00:00"/>
    <n v="1"/>
    <n v="442.36590000000001"/>
    <n v="8"/>
    <n v="641.11"/>
    <n v="89456"/>
    <n v="5.76"/>
    <x v="0"/>
    <n v="1"/>
  </r>
  <r>
    <n v="1971"/>
    <s v="Marsha Roy"/>
    <s v="Medium"/>
    <n v="0.02"/>
    <n v="11.58"/>
    <n v="5.72"/>
    <x v="2"/>
    <x v="0"/>
    <x v="0"/>
    <x v="4"/>
    <s v="Small Box"/>
    <s v="Peel &amp; Seel® Recycled Catalog Envelopes, Brown"/>
    <n v="0.35"/>
    <s v="United States"/>
    <x v="3"/>
    <x v="37"/>
    <s v="Tupelo"/>
    <n v="38801"/>
    <x v="174"/>
    <n v="0"/>
    <s v="no repeat"/>
    <s v="January"/>
    <d v="2015-01-19T00:00:00"/>
    <n v="1"/>
    <n v="-259.75599999999997"/>
    <n v="3"/>
    <n v="35.479999999999997"/>
    <n v="91550"/>
    <n v="200.94"/>
    <x v="1"/>
    <n v="1"/>
  </r>
  <r>
    <n v="1972"/>
    <s v="Priscilla Brandon"/>
    <s v="Medium"/>
    <n v="0.05"/>
    <n v="350.99"/>
    <n v="39"/>
    <x v="1"/>
    <x v="0"/>
    <x v="1"/>
    <x v="1"/>
    <s v="Jumbo Drum"/>
    <s v="Global Leather Executive Chair"/>
    <n v="0.55000000000000004"/>
    <s v="United States"/>
    <x v="1"/>
    <x v="19"/>
    <s v="Willow Grove"/>
    <n v="19090"/>
    <x v="174"/>
    <n v="1"/>
    <n v="0"/>
    <s v="January"/>
    <d v="2015-01-20T00:00:00"/>
    <n v="2"/>
    <n v="1469.7275999999999"/>
    <n v="6"/>
    <n v="2130.04"/>
    <n v="91550"/>
    <n v="8.870000000000001"/>
    <x v="3"/>
    <n v="2"/>
  </r>
  <r>
    <n v="1972"/>
    <s v="Priscilla Brandon"/>
    <s v="Medium"/>
    <n v="0.04"/>
    <n v="15.99"/>
    <n v="9.4"/>
    <x v="0"/>
    <x v="0"/>
    <x v="2"/>
    <x v="6"/>
    <s v="Small Box"/>
    <s v="AT&amp;T Black Trimline Phone, Model 210"/>
    <n v="0.49"/>
    <s v="United States"/>
    <x v="1"/>
    <x v="19"/>
    <s v="Willow Grove"/>
    <n v="19090"/>
    <x v="174"/>
    <n v="0"/>
    <s v="no repeat"/>
    <s v="January"/>
    <d v="2015-01-20T00:00:00"/>
    <n v="2"/>
    <n v="-83.553060000000002"/>
    <n v="5"/>
    <n v="82.8"/>
    <n v="91550"/>
    <n v="2.82"/>
    <x v="3"/>
    <n v="2"/>
  </r>
  <r>
    <n v="1974"/>
    <s v="Robert Brantley"/>
    <s v="Medium"/>
    <n v="0.09"/>
    <n v="20.48"/>
    <n v="6.32"/>
    <x v="2"/>
    <x v="3"/>
    <x v="0"/>
    <x v="15"/>
    <s v="Small Box"/>
    <s v="Kensington 6 Outlet Guardian Standard Surge Protector"/>
    <n v="0.57999999999999996"/>
    <s v="United States"/>
    <x v="2"/>
    <x v="22"/>
    <s v="Dearborn Heights"/>
    <n v="48127"/>
    <x v="133"/>
    <n v="1"/>
    <n v="0"/>
    <s v="May"/>
    <d v="2015-05-21T00:00:00"/>
    <n v="1"/>
    <n v="-16.89"/>
    <n v="5"/>
    <n v="99.02"/>
    <n v="89040"/>
    <n v="2.5300000000000002"/>
    <x v="0"/>
    <n v="2"/>
  </r>
  <r>
    <n v="1974"/>
    <s v="Robert Brantley"/>
    <s v="Medium"/>
    <n v="0.06"/>
    <n v="15.67"/>
    <n v="1.39"/>
    <x v="2"/>
    <x v="3"/>
    <x v="0"/>
    <x v="4"/>
    <s v="Small Box"/>
    <s v="#10 White Business Envelopes,4 1/8 x 9 1/2"/>
    <n v="0.38"/>
    <s v="United States"/>
    <x v="2"/>
    <x v="22"/>
    <s v="Dearborn Heights"/>
    <n v="48127"/>
    <x v="133"/>
    <n v="0"/>
    <s v="no repeat"/>
    <s v="May"/>
    <d v="2015-05-21T00:00:00"/>
    <n v="1"/>
    <n v="25.51"/>
    <n v="3"/>
    <n v="46.4"/>
    <n v="89040"/>
    <n v="65.959999999999994"/>
    <x v="0"/>
    <n v="2"/>
  </r>
  <r>
    <n v="1976"/>
    <s v="Sherri F Vogel"/>
    <s v="Critical"/>
    <n v="0.05"/>
    <n v="70.98"/>
    <n v="46.74"/>
    <x v="1"/>
    <x v="3"/>
    <x v="1"/>
    <x v="14"/>
    <s v="Jumbo Box"/>
    <s v="Hon Metal Bookcases, Putty"/>
    <n v="0.56000000000000005"/>
    <s v="United States"/>
    <x v="2"/>
    <x v="22"/>
    <s v="East Lansing"/>
    <n v="48823"/>
    <x v="56"/>
    <n v="1"/>
    <n v="0"/>
    <s v="January"/>
    <d v="2015-01-11T00:00:00"/>
    <n v="1"/>
    <n v="-850.65239999999994"/>
    <n v="8"/>
    <n v="551.51"/>
    <n v="89039"/>
    <n v="119.94"/>
    <x v="3"/>
    <n v="3"/>
  </r>
  <r>
    <n v="1976"/>
    <s v="Sherri F Vogel"/>
    <s v="Critical"/>
    <n v="0.05"/>
    <n v="11.55"/>
    <n v="2.36"/>
    <x v="2"/>
    <x v="3"/>
    <x v="0"/>
    <x v="0"/>
    <s v="Wrap Bag"/>
    <s v="Newell 309"/>
    <n v="0.55000000000000004"/>
    <s v="United States"/>
    <x v="2"/>
    <x v="22"/>
    <s v="East Lansing"/>
    <n v="48823"/>
    <x v="56"/>
    <n v="1"/>
    <n v="72"/>
    <s v="January"/>
    <d v="2015-01-12T00:00:00"/>
    <n v="2"/>
    <n v="98.525099999999995"/>
    <n v="12"/>
    <n v="142.79"/>
    <n v="89039"/>
    <n v="60.86"/>
    <x v="0"/>
    <n v="3"/>
  </r>
  <r>
    <n v="1976"/>
    <s v="Sherri F Vogel"/>
    <s v="Critical"/>
    <n v="0.06"/>
    <n v="40.99"/>
    <n v="17.48"/>
    <x v="2"/>
    <x v="3"/>
    <x v="0"/>
    <x v="7"/>
    <s v="Small Box"/>
    <s v="Xerox 1893"/>
    <n v="0.36"/>
    <s v="United States"/>
    <x v="2"/>
    <x v="22"/>
    <s v="East Lansing"/>
    <n v="48823"/>
    <x v="165"/>
    <n v="0"/>
    <s v="no repeat"/>
    <s v="March"/>
    <d v="2015-03-25T00:00:00"/>
    <n v="2"/>
    <n v="214.23"/>
    <n v="14"/>
    <n v="585.08000000000004"/>
    <n v="89041"/>
    <n v="5.95"/>
    <x v="0"/>
    <n v="3"/>
  </r>
  <r>
    <n v="1979"/>
    <s v="Marianne Weiner Ennis"/>
    <s v="Not Specified"/>
    <n v="0.05"/>
    <n v="20.99"/>
    <n v="3.3"/>
    <x v="2"/>
    <x v="0"/>
    <x v="2"/>
    <x v="5"/>
    <s v="Small Pack"/>
    <s v="Accessory39"/>
    <n v="0.81"/>
    <s v="United States"/>
    <x v="0"/>
    <x v="21"/>
    <s v="Littleton"/>
    <n v="80122"/>
    <x v="130"/>
    <n v="0"/>
    <s v="no repeat"/>
    <s v="May"/>
    <d v="2015-05-06T00:00:00"/>
    <n v="1"/>
    <n v="21.883400000000002"/>
    <n v="4"/>
    <n v="72.75"/>
    <n v="87757"/>
    <n v="71.350000000000009"/>
    <x v="0"/>
    <n v="1"/>
  </r>
  <r>
    <n v="1984"/>
    <s v="Lynne Wilcox"/>
    <s v="Not Specified"/>
    <n v="0.1"/>
    <n v="7.37"/>
    <n v="5.53"/>
    <x v="2"/>
    <x v="3"/>
    <x v="2"/>
    <x v="13"/>
    <s v="Small Pack"/>
    <s v="Imation 3.5&quot; Unformatted DS/HD Diskettes, 10/Box"/>
    <n v="0.69"/>
    <s v="United States"/>
    <x v="3"/>
    <x v="39"/>
    <s v="Hilton Head Island"/>
    <n v="29915"/>
    <x v="41"/>
    <n v="0"/>
    <s v="no repeat"/>
    <s v="May"/>
    <d v="2015-05-16T00:00:00"/>
    <n v="0"/>
    <n v="290.202"/>
    <n v="38"/>
    <n v="269.33"/>
    <n v="91258"/>
    <n v="20.169999999999998"/>
    <x v="2"/>
    <n v="1"/>
  </r>
  <r>
    <n v="1986"/>
    <s v="Lynda Rosenthal"/>
    <s v="Not Specified"/>
    <n v="0.01"/>
    <n v="15.31"/>
    <n v="8.7799999999999994"/>
    <x v="2"/>
    <x v="1"/>
    <x v="0"/>
    <x v="10"/>
    <s v="Small Box"/>
    <s v="Eldon Jumbo ProFile™ Portable File Boxes Graphite/Black"/>
    <n v="0.56999999999999995"/>
    <s v="United States"/>
    <x v="2"/>
    <x v="7"/>
    <s v="Midland"/>
    <n v="79701"/>
    <x v="166"/>
    <n v="1"/>
    <n v="0"/>
    <s v="May"/>
    <d v="2015-05-07T00:00:00"/>
    <n v="1"/>
    <n v="12.146000000000001"/>
    <n v="23"/>
    <n v="377"/>
    <n v="90888"/>
    <n v="3.04"/>
    <x v="0"/>
    <n v="2"/>
  </r>
  <r>
    <n v="1986"/>
    <s v="Lynda Rosenthal"/>
    <s v="Not Specified"/>
    <n v="0.05"/>
    <n v="7.99"/>
    <n v="5.03"/>
    <x v="0"/>
    <x v="1"/>
    <x v="2"/>
    <x v="5"/>
    <s v="Medium Box"/>
    <s v="Bell Sonecor JB700 Caller ID"/>
    <n v="0.6"/>
    <s v="United States"/>
    <x v="2"/>
    <x v="7"/>
    <s v="Midland"/>
    <n v="79701"/>
    <x v="166"/>
    <n v="0"/>
    <s v="no repeat"/>
    <s v="May"/>
    <d v="2015-05-08T00:00:00"/>
    <n v="2"/>
    <n v="5.6870000000000003"/>
    <n v="4"/>
    <n v="42.99"/>
    <n v="90888"/>
    <n v="2.6799999999999997"/>
    <x v="0"/>
    <n v="2"/>
  </r>
  <r>
    <n v="1988"/>
    <s v="Anna Burgess"/>
    <s v="High"/>
    <n v="0.05"/>
    <n v="20.98"/>
    <n v="21.2"/>
    <x v="2"/>
    <x v="1"/>
    <x v="1"/>
    <x v="2"/>
    <s v="Medium Box"/>
    <s v="36X48 HARDFLOOR CHAIRMAT"/>
    <n v="0.78"/>
    <s v="United States"/>
    <x v="0"/>
    <x v="17"/>
    <s v="Draper"/>
    <n v="84020"/>
    <x v="35"/>
    <n v="0"/>
    <s v="no repeat"/>
    <s v="January"/>
    <d v="2015-01-04T00:00:00"/>
    <n v="1"/>
    <n v="-181.102"/>
    <n v="3"/>
    <n v="65.69"/>
    <n v="89999"/>
    <n v="3502.0699999999997"/>
    <x v="3"/>
    <n v="1"/>
  </r>
  <r>
    <n v="1989"/>
    <s v="David Weaver"/>
    <s v="Not Specified"/>
    <n v="0.04"/>
    <n v="355.98"/>
    <n v="58.92"/>
    <x v="1"/>
    <x v="1"/>
    <x v="1"/>
    <x v="1"/>
    <s v="Jumbo Drum"/>
    <s v="Hon 4700 Series Mobuis™ Mid-Back Task Chairs with Adjustable Arms"/>
    <n v="0.64"/>
    <s v="United States"/>
    <x v="0"/>
    <x v="17"/>
    <s v="Holladay"/>
    <n v="84117"/>
    <x v="72"/>
    <n v="1"/>
    <n v="0"/>
    <s v="January"/>
    <d v="2015-01-22T00:00:00"/>
    <n v="1"/>
    <n v="882.93"/>
    <n v="8"/>
    <n v="2748.21"/>
    <n v="90000"/>
    <n v="2.86"/>
    <x v="3"/>
    <n v="5"/>
  </r>
  <r>
    <n v="1989"/>
    <s v="David Weaver"/>
    <s v="Not Specified"/>
    <n v="0.09"/>
    <n v="19.98"/>
    <n v="8.68"/>
    <x v="2"/>
    <x v="1"/>
    <x v="0"/>
    <x v="7"/>
    <s v="Small Box"/>
    <s v="Southworth 25% Cotton Premium Laser Paper and Envelopes"/>
    <n v="0.37"/>
    <s v="United States"/>
    <x v="0"/>
    <x v="17"/>
    <s v="Holladay"/>
    <n v="84117"/>
    <x v="72"/>
    <n v="1"/>
    <n v="99"/>
    <s v="January"/>
    <d v="2015-01-22T00:00:00"/>
    <n v="1"/>
    <n v="6.6803999999999997"/>
    <n v="5"/>
    <n v="93.19"/>
    <n v="90000"/>
    <n v="1360.1200000000001"/>
    <x v="3"/>
    <n v="5"/>
  </r>
  <r>
    <n v="1989"/>
    <s v="David Weaver"/>
    <s v="Medium"/>
    <n v="0.1"/>
    <n v="1.6"/>
    <n v="1.29"/>
    <x v="2"/>
    <x v="1"/>
    <x v="0"/>
    <x v="0"/>
    <s v="Wrap Bag"/>
    <s v="Sanford Pocket Accent® Highlighters"/>
    <n v="0.42"/>
    <s v="United States"/>
    <x v="0"/>
    <x v="17"/>
    <s v="Holladay"/>
    <n v="84117"/>
    <x v="122"/>
    <n v="1"/>
    <n v="15"/>
    <s v="April"/>
    <d v="2015-04-30T00:00:00"/>
    <n v="0"/>
    <n v="-14.990399999999999"/>
    <n v="11"/>
    <n v="16.88"/>
    <n v="90003"/>
    <n v="105.23"/>
    <x v="0"/>
    <n v="5"/>
  </r>
  <r>
    <n v="1989"/>
    <s v="David Weaver"/>
    <s v="High"/>
    <n v="0.01"/>
    <n v="30.98"/>
    <n v="6.5"/>
    <x v="2"/>
    <x v="0"/>
    <x v="2"/>
    <x v="13"/>
    <s v="Small Box"/>
    <s v="Belkin ErgoBoard™ Keyboard"/>
    <n v="0.64"/>
    <s v="United States"/>
    <x v="0"/>
    <x v="17"/>
    <s v="Holladay"/>
    <n v="84117"/>
    <x v="7"/>
    <n v="1"/>
    <n v="0"/>
    <s v="May"/>
    <d v="2015-05-16T00:00:00"/>
    <n v="1"/>
    <n v="46.29"/>
    <n v="11"/>
    <n v="363.37"/>
    <n v="90001"/>
    <n v="8.56"/>
    <x v="0"/>
    <n v="5"/>
  </r>
  <r>
    <n v="1989"/>
    <s v="David Weaver"/>
    <s v="High"/>
    <n v="0.01"/>
    <n v="40.99"/>
    <n v="19.989999999999998"/>
    <x v="2"/>
    <x v="0"/>
    <x v="0"/>
    <x v="7"/>
    <s v="Small Box"/>
    <s v="White Dual Perf Computer Printout Paper, 2700 Sheets, 1 Part, Heavyweight, 20 lbs., 14 7/8 x 11"/>
    <n v="0.36"/>
    <s v="United States"/>
    <x v="0"/>
    <x v="17"/>
    <s v="Holladay"/>
    <n v="84117"/>
    <x v="7"/>
    <n v="0"/>
    <s v="no repeat"/>
    <s v="May"/>
    <d v="2015-05-18T00:00:00"/>
    <n v="3"/>
    <n v="177.79"/>
    <n v="11"/>
    <n v="480.75"/>
    <n v="90001"/>
    <n v="3.5700000000000003"/>
    <x v="0"/>
    <n v="5"/>
  </r>
  <r>
    <n v="1991"/>
    <s v="Paula Hubbard"/>
    <s v="Medium"/>
    <n v="0"/>
    <n v="47.9"/>
    <n v="5.86"/>
    <x v="2"/>
    <x v="1"/>
    <x v="0"/>
    <x v="7"/>
    <s v="Small Box"/>
    <s v="Xerox 1938"/>
    <n v="0.37"/>
    <s v="United States"/>
    <x v="0"/>
    <x v="17"/>
    <s v="Kearns"/>
    <n v="84118"/>
    <x v="12"/>
    <n v="0"/>
    <s v="no repeat"/>
    <s v="February"/>
    <d v="2015-02-24T00:00:00"/>
    <n v="2"/>
    <n v="638.38109999999995"/>
    <n v="18"/>
    <n v="925.19"/>
    <n v="90002"/>
    <n v="30.360000000000003"/>
    <x v="2"/>
    <n v="1"/>
  </r>
  <r>
    <n v="1997"/>
    <s v="Harriet Bowman"/>
    <s v="Not Specified"/>
    <n v="0.1"/>
    <n v="125.99"/>
    <n v="8.99"/>
    <x v="2"/>
    <x v="3"/>
    <x v="2"/>
    <x v="5"/>
    <s v="Small Box"/>
    <s v="5170i"/>
    <n v="0.56999999999999995"/>
    <s v="United States"/>
    <x v="3"/>
    <x v="39"/>
    <s v="Hilton Head Island"/>
    <n v="29915"/>
    <x v="50"/>
    <n v="1"/>
    <n v="102"/>
    <s v="January"/>
    <d v="2015-01-28T00:00:00"/>
    <n v="3"/>
    <n v="17.652000000000001"/>
    <n v="4"/>
    <n v="408.66"/>
    <n v="90333"/>
    <n v="2036.41"/>
    <x v="3"/>
    <n v="3"/>
  </r>
  <r>
    <n v="1997"/>
    <s v="Harriet Bowman"/>
    <s v="Medium"/>
    <n v="0.01"/>
    <n v="16.48"/>
    <n v="1.99"/>
    <x v="2"/>
    <x v="3"/>
    <x v="2"/>
    <x v="13"/>
    <s v="Small Pack"/>
    <s v="Maxell DVD-RAM Discs"/>
    <n v="0.42"/>
    <s v="United States"/>
    <x v="3"/>
    <x v="39"/>
    <s v="Hilton Head Island"/>
    <n v="29915"/>
    <x v="163"/>
    <n v="1"/>
    <n v="26"/>
    <s v="May"/>
    <d v="2015-05-08T00:00:00"/>
    <n v="1"/>
    <n v="739.67399999999998"/>
    <n v="7"/>
    <n v="122.93"/>
    <n v="90334"/>
    <n v="348.12"/>
    <x v="3"/>
    <n v="3"/>
  </r>
  <r>
    <n v="1997"/>
    <s v="Harriet Bowman"/>
    <s v="Low"/>
    <n v="0"/>
    <n v="24.92"/>
    <n v="12.98"/>
    <x v="2"/>
    <x v="3"/>
    <x v="0"/>
    <x v="8"/>
    <s v="Small Box"/>
    <s v="GBC Standard Therm-A-Bind Covers"/>
    <n v="0.39"/>
    <s v="United States"/>
    <x v="3"/>
    <x v="39"/>
    <s v="Hilton Head Island"/>
    <n v="29915"/>
    <x v="42"/>
    <n v="0"/>
    <s v="no repeat"/>
    <s v="June"/>
    <d v="2015-06-02T00:00:00"/>
    <n v="0"/>
    <n v="-23.155999999999999"/>
    <n v="1"/>
    <n v="32.659999999999997"/>
    <n v="90335"/>
    <n v="5.5600000000000005"/>
    <x v="0"/>
    <n v="3"/>
  </r>
  <r>
    <n v="1998"/>
    <s v="Judy Frazier"/>
    <s v="Not Specified"/>
    <n v="0.06"/>
    <n v="4.42"/>
    <n v="4.99"/>
    <x v="2"/>
    <x v="0"/>
    <x v="0"/>
    <x v="4"/>
    <s v="Small Box"/>
    <s v="Grip Seal Envelopes"/>
    <n v="0.38"/>
    <s v="United States"/>
    <x v="1"/>
    <x v="4"/>
    <s v="East Massapequa"/>
    <n v="11758"/>
    <x v="27"/>
    <n v="0"/>
    <s v="no repeat"/>
    <s v="June"/>
    <d v="2015-06-05T00:00:00"/>
    <n v="2"/>
    <n v="-10.435"/>
    <n v="3"/>
    <n v="14.85"/>
    <n v="90568"/>
    <n v="4.6899999999999995"/>
    <x v="3"/>
    <n v="1"/>
  </r>
  <r>
    <n v="2004"/>
    <s v="James Dickinson Ball"/>
    <s v="Medium"/>
    <n v="0.06"/>
    <n v="4.24"/>
    <n v="5.41"/>
    <x v="2"/>
    <x v="1"/>
    <x v="0"/>
    <x v="8"/>
    <s v="Small Box"/>
    <s v="Storex DuraTech Recycled Plastic Frosted Binders"/>
    <n v="0.35"/>
    <s v="United States"/>
    <x v="0"/>
    <x v="5"/>
    <s v="Bozeman"/>
    <n v="59715"/>
    <x v="89"/>
    <n v="1"/>
    <n v="0"/>
    <s v="April"/>
    <d v="2015-04-19T00:00:00"/>
    <n v="2"/>
    <n v="-78.916679999999999"/>
    <n v="10"/>
    <n v="45"/>
    <n v="91277"/>
    <n v="442.09"/>
    <x v="1"/>
    <n v="2"/>
  </r>
  <r>
    <n v="2004"/>
    <s v="James Dickinson Ball"/>
    <s v="Medium"/>
    <n v="0.04"/>
    <n v="6783.02"/>
    <n v="24.49"/>
    <x v="2"/>
    <x v="1"/>
    <x v="2"/>
    <x v="6"/>
    <s v="Large Box"/>
    <s v="Polycom ViewStation™ ISDN Videoconferencing Unit"/>
    <n v="0.39"/>
    <s v="United States"/>
    <x v="0"/>
    <x v="5"/>
    <s v="Bozeman"/>
    <n v="59715"/>
    <x v="89"/>
    <n v="0"/>
    <s v="no repeat"/>
    <s v="April"/>
    <d v="2015-04-19T00:00:00"/>
    <n v="2"/>
    <n v="-13562.637408000001"/>
    <n v="1"/>
    <n v="6569.07"/>
    <n v="91277"/>
    <n v="30.86"/>
    <x v="1"/>
    <n v="2"/>
  </r>
  <r>
    <n v="2006"/>
    <s v="Cynthia Khan"/>
    <s v="Not Specified"/>
    <n v="0.03"/>
    <n v="5.78"/>
    <n v="5.37"/>
    <x v="2"/>
    <x v="1"/>
    <x v="0"/>
    <x v="7"/>
    <s v="Small Box"/>
    <s v="Xerox 1950"/>
    <n v="0.36"/>
    <s v="United States"/>
    <x v="0"/>
    <x v="21"/>
    <s v="Durango"/>
    <n v="81301"/>
    <x v="93"/>
    <n v="0"/>
    <s v="no repeat"/>
    <s v="March"/>
    <d v="2015-03-06T00:00:00"/>
    <n v="1"/>
    <n v="-63.35"/>
    <n v="15"/>
    <n v="88.22"/>
    <n v="88798"/>
    <n v="40.909999999999997"/>
    <x v="1"/>
    <n v="1"/>
  </r>
  <r>
    <n v="2014"/>
    <s v="Cathy Simon"/>
    <s v="High"/>
    <n v="7.0000000000000007E-2"/>
    <n v="39.479999999999997"/>
    <n v="1.99"/>
    <x v="2"/>
    <x v="1"/>
    <x v="2"/>
    <x v="13"/>
    <s v="Small Pack"/>
    <s v="80 Minute CD-R Spindle, 100/Pack - Staples"/>
    <n v="0.54"/>
    <s v="United States"/>
    <x v="2"/>
    <x v="25"/>
    <s v="Council Bluffs"/>
    <n v="51503"/>
    <x v="26"/>
    <n v="1"/>
    <n v="0"/>
    <s v="March"/>
    <d v="2015-03-24T00:00:00"/>
    <n v="2"/>
    <n v="88.72"/>
    <n v="4"/>
    <n v="151.27000000000001"/>
    <n v="88367"/>
    <n v="45.97"/>
    <x v="2"/>
    <n v="3"/>
  </r>
  <r>
    <n v="2014"/>
    <s v="Cathy Simon"/>
    <s v="High"/>
    <n v="0"/>
    <n v="4.91"/>
    <n v="0.5"/>
    <x v="2"/>
    <x v="1"/>
    <x v="0"/>
    <x v="9"/>
    <s v="Small Box"/>
    <s v="Avery 493"/>
    <n v="0.36"/>
    <s v="United States"/>
    <x v="2"/>
    <x v="25"/>
    <s v="Council Bluffs"/>
    <n v="51503"/>
    <x v="26"/>
    <n v="1"/>
    <n v="13"/>
    <s v="March"/>
    <d v="2015-03-24T00:00:00"/>
    <n v="2"/>
    <n v="7.2519"/>
    <n v="2"/>
    <n v="10.51"/>
    <n v="88367"/>
    <n v="14.95"/>
    <x v="1"/>
    <n v="3"/>
  </r>
  <r>
    <n v="2014"/>
    <s v="Cathy Simon"/>
    <s v="Critical"/>
    <n v="0.06"/>
    <n v="6.48"/>
    <n v="7.49"/>
    <x v="2"/>
    <x v="1"/>
    <x v="0"/>
    <x v="7"/>
    <s v="Small Box"/>
    <s v="Xerox 220"/>
    <n v="0.37"/>
    <s v="United States"/>
    <x v="2"/>
    <x v="25"/>
    <s v="Council Bluffs"/>
    <n v="51503"/>
    <x v="36"/>
    <n v="0"/>
    <s v="no repeat"/>
    <s v="April"/>
    <d v="2015-04-04T00:00:00"/>
    <n v="0"/>
    <n v="-191.49"/>
    <n v="12"/>
    <n v="74.930000000000007"/>
    <n v="88368"/>
    <n v="155.98000000000002"/>
    <x v="3"/>
    <n v="3"/>
  </r>
  <r>
    <n v="2016"/>
    <s v="Wayne Bean"/>
    <s v="Medium"/>
    <n v="0.1"/>
    <n v="10.48"/>
    <n v="2.89"/>
    <x v="2"/>
    <x v="0"/>
    <x v="0"/>
    <x v="0"/>
    <s v="Small Pack"/>
    <s v="Staples Battery-Operated Desktop Pencil Sharpener"/>
    <n v="0.6"/>
    <s v="United States"/>
    <x v="2"/>
    <x v="22"/>
    <s v="Southgate"/>
    <n v="48195"/>
    <x v="49"/>
    <n v="0"/>
    <s v="no repeat"/>
    <s v="June"/>
    <d v="2015-06-19T00:00:00"/>
    <n v="1"/>
    <n v="-8.9039999999999999"/>
    <n v="4"/>
    <n v="40.29"/>
    <n v="86874"/>
    <n v="35.39"/>
    <x v="3"/>
    <n v="1"/>
  </r>
  <r>
    <n v="2020"/>
    <s v="Erika Jordan"/>
    <s v="Critical"/>
    <n v="0.02"/>
    <n v="120.98"/>
    <n v="58.64"/>
    <x v="1"/>
    <x v="1"/>
    <x v="1"/>
    <x v="14"/>
    <s v="Jumbo Box"/>
    <s v="O'Sullivan Living Dimensions 2-Shelf Bookcases"/>
    <n v="0.75"/>
    <s v="United States"/>
    <x v="1"/>
    <x v="19"/>
    <s v="Plum"/>
    <n v="15239"/>
    <x v="169"/>
    <n v="0"/>
    <s v="no repeat"/>
    <s v="February"/>
    <d v="2015-02-15T00:00:00"/>
    <n v="2"/>
    <n v="-1330.5"/>
    <n v="11"/>
    <n v="1370.99"/>
    <n v="86933"/>
    <n v="90.929999999999993"/>
    <x v="2"/>
    <n v="1"/>
  </r>
  <r>
    <n v="2030"/>
    <s v="Lindsay O'Connell"/>
    <s v="Critical"/>
    <n v="0.04"/>
    <n v="120.97"/>
    <n v="7.11"/>
    <x v="2"/>
    <x v="0"/>
    <x v="2"/>
    <x v="6"/>
    <s v="Medium Box"/>
    <s v="Canon BP1200DH 12-Digit Bubble Jet Printing Calculator"/>
    <n v="0.36"/>
    <s v="United States"/>
    <x v="2"/>
    <x v="7"/>
    <s v="Greenville"/>
    <n v="75401"/>
    <x v="83"/>
    <n v="1"/>
    <n v="0"/>
    <s v="March"/>
    <d v="2015-03-17T00:00:00"/>
    <n v="0"/>
    <n v="1320.5496000000001"/>
    <n v="16"/>
    <n v="1913.84"/>
    <n v="91059"/>
    <n v="193.17"/>
    <x v="1"/>
    <n v="3"/>
  </r>
  <r>
    <n v="2030"/>
    <s v="Lindsay O'Connell"/>
    <s v="Critical"/>
    <n v="0"/>
    <n v="195.99"/>
    <n v="4.2"/>
    <x v="2"/>
    <x v="0"/>
    <x v="2"/>
    <x v="5"/>
    <s v="Small Box"/>
    <s v="688"/>
    <n v="0.6"/>
    <s v="United States"/>
    <x v="2"/>
    <x v="7"/>
    <s v="Greenville"/>
    <n v="75401"/>
    <x v="83"/>
    <n v="1"/>
    <n v="1"/>
    <s v="March"/>
    <d v="2015-03-19T00:00:00"/>
    <n v="2"/>
    <n v="1585.5029999999999"/>
    <n v="16"/>
    <n v="2692.12"/>
    <n v="91059"/>
    <n v="20.91"/>
    <x v="1"/>
    <n v="3"/>
  </r>
  <r>
    <n v="2030"/>
    <s v="Lindsay O'Connell"/>
    <s v="Medium"/>
    <n v="0.03"/>
    <n v="55.98"/>
    <n v="4.8600000000000003"/>
    <x v="2"/>
    <x v="0"/>
    <x v="0"/>
    <x v="7"/>
    <s v="Small Box"/>
    <s v="Xerox 1908"/>
    <n v="0.36"/>
    <s v="United States"/>
    <x v="2"/>
    <x v="7"/>
    <s v="Greenville"/>
    <n v="75401"/>
    <x v="103"/>
    <n v="0"/>
    <s v="no repeat"/>
    <s v="March"/>
    <d v="2015-03-20T00:00:00"/>
    <n v="2"/>
    <n v="526.04219999999998"/>
    <n v="13"/>
    <n v="762.38"/>
    <n v="91060"/>
    <n v="205.99"/>
    <x v="0"/>
    <n v="3"/>
  </r>
  <r>
    <n v="2035"/>
    <s v="Jon Ward"/>
    <s v="Critical"/>
    <n v="0.1"/>
    <n v="1.89"/>
    <n v="0.76"/>
    <x v="2"/>
    <x v="3"/>
    <x v="0"/>
    <x v="3"/>
    <s v="Wrap Bag"/>
    <s v="Revere Boxed Rubber Bands by Revere"/>
    <n v="0.83"/>
    <s v="United States"/>
    <x v="3"/>
    <x v="26"/>
    <s v="Palm Beach Gardens"/>
    <n v="33403"/>
    <x v="73"/>
    <n v="0"/>
    <s v="no repeat"/>
    <s v="May"/>
    <d v="2015-05-20T00:00:00"/>
    <n v="2"/>
    <n v="-40.432000000000002"/>
    <n v="20"/>
    <n v="36.72"/>
    <n v="87117"/>
    <n v="100.92"/>
    <x v="3"/>
    <n v="1"/>
  </r>
  <r>
    <n v="2037"/>
    <s v="Lynda Herman"/>
    <s v="Not Specified"/>
    <n v="0"/>
    <n v="73.98"/>
    <n v="14.52"/>
    <x v="2"/>
    <x v="2"/>
    <x v="2"/>
    <x v="13"/>
    <s v="Small Box"/>
    <s v="Keytronic French Keyboard"/>
    <n v="0.65"/>
    <s v="United States"/>
    <x v="0"/>
    <x v="5"/>
    <s v="Bozeman"/>
    <n v="59715"/>
    <x v="13"/>
    <n v="0"/>
    <s v="no repeat"/>
    <s v="March"/>
    <d v="2015-03-14T00:00:00"/>
    <n v="2"/>
    <n v="-88.61"/>
    <n v="4"/>
    <n v="305.70999999999998"/>
    <n v="89333"/>
    <n v="2.52"/>
    <x v="3"/>
    <n v="1"/>
  </r>
  <r>
    <n v="2038"/>
    <s v="Peter Adams"/>
    <s v="High"/>
    <n v="0.06"/>
    <n v="40.99"/>
    <n v="17.48"/>
    <x v="2"/>
    <x v="2"/>
    <x v="0"/>
    <x v="7"/>
    <s v="Small Box"/>
    <s v="Xerox 1893"/>
    <n v="0.36"/>
    <s v="United States"/>
    <x v="1"/>
    <x v="4"/>
    <s v="Mount Vernon"/>
    <n v="10550"/>
    <x v="109"/>
    <n v="0"/>
    <s v="no repeat"/>
    <s v="April"/>
    <d v="2015-04-21T00:00:00"/>
    <n v="0"/>
    <n v="109.16"/>
    <n v="7"/>
    <n v="277.12"/>
    <n v="89334"/>
    <n v="6.4700000000000006"/>
    <x v="2"/>
    <n v="1"/>
  </r>
  <r>
    <n v="2044"/>
    <s v="Jay Simon"/>
    <s v="Low"/>
    <n v="0.09"/>
    <n v="20.99"/>
    <n v="2.5"/>
    <x v="2"/>
    <x v="0"/>
    <x v="2"/>
    <x v="5"/>
    <s v="Wrap Bag"/>
    <s v="Accessory37"/>
    <n v="0.81"/>
    <s v="United States"/>
    <x v="3"/>
    <x v="40"/>
    <s v="Rogers"/>
    <n v="72756"/>
    <x v="137"/>
    <n v="0"/>
    <s v="no repeat"/>
    <s v="June"/>
    <d v="2015-07-01T00:00:00"/>
    <n v="7"/>
    <n v="-136.12200000000001"/>
    <n v="6"/>
    <n v="100.11"/>
    <n v="88692"/>
    <n v="6.4300000000000006"/>
    <x v="3"/>
    <n v="1"/>
  </r>
  <r>
    <n v="2046"/>
    <s v="Eileen Schwartz"/>
    <s v="Critical"/>
    <n v="0.04"/>
    <n v="4.28"/>
    <n v="5.68"/>
    <x v="2"/>
    <x v="0"/>
    <x v="0"/>
    <x v="7"/>
    <s v="Small Box"/>
    <s v="Xerox 199"/>
    <n v="0.4"/>
    <s v="United States"/>
    <x v="2"/>
    <x v="13"/>
    <s v="Liberal"/>
    <n v="67901"/>
    <x v="20"/>
    <n v="1"/>
    <n v="0"/>
    <s v="June"/>
    <d v="2015-06-14T00:00:00"/>
    <n v="2"/>
    <n v="-27.375"/>
    <n v="7"/>
    <n v="31.54"/>
    <n v="88219"/>
    <n v="262.09000000000003"/>
    <x v="2"/>
    <n v="4"/>
  </r>
  <r>
    <n v="2046"/>
    <s v="Eileen Schwartz"/>
    <s v="Critical"/>
    <n v="0.06"/>
    <n v="376.13"/>
    <n v="85.63"/>
    <x v="1"/>
    <x v="0"/>
    <x v="1"/>
    <x v="11"/>
    <s v="Jumbo Box"/>
    <s v="Bretford Rectangular Conference Table Tops"/>
    <n v="0.74"/>
    <s v="United States"/>
    <x v="2"/>
    <x v="13"/>
    <s v="Liberal"/>
    <n v="67901"/>
    <x v="20"/>
    <n v="1"/>
    <n v="0"/>
    <s v="June"/>
    <d v="2015-06-14T00:00:00"/>
    <n v="2"/>
    <n v="-435.75749999999999"/>
    <n v="13"/>
    <n v="4634.6899999999996"/>
    <n v="88219"/>
    <n v="33.85"/>
    <x v="2"/>
    <n v="4"/>
  </r>
  <r>
    <n v="2046"/>
    <s v="Eileen Schwartz"/>
    <s v="Critical"/>
    <n v="0.06"/>
    <n v="424.21"/>
    <n v="110.2"/>
    <x v="1"/>
    <x v="0"/>
    <x v="1"/>
    <x v="11"/>
    <s v="Jumbo Box"/>
    <s v="Bush Advantage Collection® Racetrack Conference Table"/>
    <n v="0.67"/>
    <s v="United States"/>
    <x v="2"/>
    <x v="13"/>
    <s v="Liberal"/>
    <n v="67901"/>
    <x v="20"/>
    <n v="1"/>
    <n v="0"/>
    <s v="June"/>
    <d v="2015-06-13T00:00:00"/>
    <n v="1"/>
    <n v="682.53"/>
    <n v="17"/>
    <n v="7304.03"/>
    <n v="88219"/>
    <n v="2.83"/>
    <x v="2"/>
    <n v="4"/>
  </r>
  <r>
    <n v="2046"/>
    <s v="Eileen Schwartz"/>
    <s v="Critical"/>
    <n v="0.06"/>
    <n v="195.99"/>
    <n v="8.99"/>
    <x v="2"/>
    <x v="0"/>
    <x v="2"/>
    <x v="5"/>
    <s v="Small Box"/>
    <s v="T28 WORLD"/>
    <n v="0.6"/>
    <s v="United States"/>
    <x v="2"/>
    <x v="13"/>
    <s v="Liberal"/>
    <n v="67901"/>
    <x v="20"/>
    <n v="0"/>
    <s v="no repeat"/>
    <s v="June"/>
    <d v="2015-06-14T00:00:00"/>
    <n v="2"/>
    <n v="-277.22199999999998"/>
    <n v="4"/>
    <n v="632.65"/>
    <n v="88219"/>
    <n v="35.39"/>
    <x v="2"/>
    <n v="4"/>
  </r>
  <r>
    <n v="2049"/>
    <s v="Kenneth Pollock"/>
    <s v="High"/>
    <n v="0.03"/>
    <n v="15.28"/>
    <n v="1.99"/>
    <x v="2"/>
    <x v="0"/>
    <x v="2"/>
    <x v="13"/>
    <s v="Small Pack"/>
    <s v="Memorex 4.7GB DVD+R, 3/Pack"/>
    <n v="0.42"/>
    <s v="United States"/>
    <x v="3"/>
    <x v="8"/>
    <s v="Harrisonburg"/>
    <n v="22801"/>
    <x v="123"/>
    <n v="1"/>
    <n v="0"/>
    <s v="June"/>
    <d v="2015-06-23T00:00:00"/>
    <n v="2"/>
    <n v="-266.68599999999998"/>
    <n v="19"/>
    <n v="290.98"/>
    <n v="88220"/>
    <n v="25.38"/>
    <x v="3"/>
    <n v="2"/>
  </r>
  <r>
    <n v="2049"/>
    <s v="Kenneth Pollock"/>
    <s v="High"/>
    <n v="0.09"/>
    <n v="1.76"/>
    <n v="0.7"/>
    <x v="2"/>
    <x v="0"/>
    <x v="0"/>
    <x v="0"/>
    <s v="Wrap Bag"/>
    <s v="Newell 326"/>
    <n v="0.56000000000000005"/>
    <s v="United States"/>
    <x v="3"/>
    <x v="8"/>
    <s v="Harrisonburg"/>
    <n v="22801"/>
    <x v="123"/>
    <n v="0"/>
    <s v="no repeat"/>
    <s v="June"/>
    <d v="2015-06-24T00:00:00"/>
    <n v="3"/>
    <n v="-12.278"/>
    <n v="13"/>
    <n v="21.77"/>
    <n v="88220"/>
    <n v="55.919999999999995"/>
    <x v="3"/>
    <n v="2"/>
  </r>
  <r>
    <n v="2052"/>
    <s v="Francis Kendall"/>
    <s v="Not Specified"/>
    <n v="7.0000000000000007E-2"/>
    <n v="31.78"/>
    <n v="1.99"/>
    <x v="2"/>
    <x v="1"/>
    <x v="2"/>
    <x v="13"/>
    <s v="Small Pack"/>
    <s v="Memorex 4.7GB DVD-RAM, 3/Pack"/>
    <n v="0.42"/>
    <s v="United States"/>
    <x v="0"/>
    <x v="27"/>
    <s v="Albuquerque"/>
    <n v="87105"/>
    <x v="153"/>
    <n v="1"/>
    <n v="0"/>
    <s v="February"/>
    <d v="2015-02-21T00:00:00"/>
    <n v="2"/>
    <n v="265.11180000000002"/>
    <n v="13"/>
    <n v="384.22"/>
    <n v="87234"/>
    <n v="99.96"/>
    <x v="2"/>
    <n v="3"/>
  </r>
  <r>
    <n v="2052"/>
    <s v="Francis Kendall"/>
    <s v="Not Specified"/>
    <n v="0"/>
    <n v="5.98"/>
    <n v="2.5"/>
    <x v="2"/>
    <x v="1"/>
    <x v="0"/>
    <x v="4"/>
    <s v="Small Box"/>
    <s v="Wausau Papers Astrobrights® Colored Envelopes"/>
    <n v="0.36"/>
    <s v="United States"/>
    <x v="0"/>
    <x v="27"/>
    <s v="Albuquerque"/>
    <n v="87105"/>
    <x v="153"/>
    <n v="1"/>
    <n v="0"/>
    <s v="February"/>
    <d v="2015-02-20T00:00:00"/>
    <n v="1"/>
    <n v="9.5608000000000004"/>
    <n v="5"/>
    <n v="31.64"/>
    <n v="87234"/>
    <n v="7.54"/>
    <x v="0"/>
    <n v="3"/>
  </r>
  <r>
    <n v="2052"/>
    <s v="Francis Kendall"/>
    <s v="Not Specified"/>
    <n v="0.1"/>
    <n v="35.99"/>
    <n v="1.1000000000000001"/>
    <x v="0"/>
    <x v="1"/>
    <x v="2"/>
    <x v="5"/>
    <s v="Small Box"/>
    <s v="Accessory35"/>
    <n v="0.55000000000000004"/>
    <s v="United States"/>
    <x v="0"/>
    <x v="27"/>
    <s v="Albuquerque"/>
    <n v="87105"/>
    <x v="153"/>
    <n v="0"/>
    <s v="no repeat"/>
    <s v="February"/>
    <d v="2015-02-20T00:00:00"/>
    <n v="1"/>
    <n v="390.09840000000003"/>
    <n v="19"/>
    <n v="565.36"/>
    <n v="87234"/>
    <n v="55.879999999999995"/>
    <x v="3"/>
    <n v="3"/>
  </r>
  <r>
    <n v="2058"/>
    <s v="Louise Webster Sharma"/>
    <s v="Medium"/>
    <n v="7.0000000000000007E-2"/>
    <n v="5.98"/>
    <n v="5.46"/>
    <x v="2"/>
    <x v="0"/>
    <x v="0"/>
    <x v="7"/>
    <s v="Small Box"/>
    <s v="Xerox 1983"/>
    <n v="0.36"/>
    <s v="United States"/>
    <x v="3"/>
    <x v="24"/>
    <s v="Hickory"/>
    <n v="28601"/>
    <x v="169"/>
    <n v="0"/>
    <s v="no repeat"/>
    <s v="February"/>
    <d v="2015-02-15T00:00:00"/>
    <n v="2"/>
    <n v="46.65"/>
    <n v="5"/>
    <n v="32.76"/>
    <n v="88040"/>
    <n v="2.5100000000000002"/>
    <x v="0"/>
    <n v="1"/>
  </r>
  <r>
    <n v="2059"/>
    <s v="Nathan Newton"/>
    <s v="Not Specified"/>
    <n v="0.09"/>
    <n v="28.48"/>
    <n v="1.99"/>
    <x v="2"/>
    <x v="0"/>
    <x v="2"/>
    <x v="13"/>
    <s v="Small Pack"/>
    <s v="Memorex 4.7GB DVD+RW, 3/Pack"/>
    <n v="0.4"/>
    <s v="United States"/>
    <x v="3"/>
    <x v="24"/>
    <s v="High Point"/>
    <n v="27260"/>
    <x v="60"/>
    <n v="1"/>
    <n v="69"/>
    <s v="January"/>
    <d v="2015-01-18T00:00:00"/>
    <n v="1"/>
    <n v="-1250.7460000000001"/>
    <n v="13"/>
    <n v="336.92"/>
    <n v="88039"/>
    <n v="200.89"/>
    <x v="1"/>
    <n v="3"/>
  </r>
  <r>
    <n v="2059"/>
    <s v="Nathan Newton"/>
    <s v="Critical"/>
    <n v="0.1"/>
    <n v="9.85"/>
    <n v="4.82"/>
    <x v="2"/>
    <x v="0"/>
    <x v="0"/>
    <x v="0"/>
    <s v="Wrap Bag"/>
    <s v="Lumber Crayons"/>
    <n v="0.47"/>
    <s v="United States"/>
    <x v="3"/>
    <x v="24"/>
    <s v="High Point"/>
    <n v="27260"/>
    <x v="14"/>
    <n v="1"/>
    <n v="0"/>
    <s v="March"/>
    <d v="2015-03-28T00:00:00"/>
    <n v="1"/>
    <n v="374.904"/>
    <n v="12"/>
    <n v="114.91"/>
    <n v="88041"/>
    <n v="12.4"/>
    <x v="0"/>
    <n v="3"/>
  </r>
  <r>
    <n v="2059"/>
    <s v="Nathan Newton"/>
    <s v="Critical"/>
    <n v="0.04"/>
    <n v="125.99"/>
    <n v="7.69"/>
    <x v="2"/>
    <x v="0"/>
    <x v="2"/>
    <x v="5"/>
    <s v="Small Box"/>
    <s v="Timeport L7089"/>
    <n v="0.57999999999999996"/>
    <s v="United States"/>
    <x v="3"/>
    <x v="24"/>
    <s v="High Point"/>
    <n v="27260"/>
    <x v="14"/>
    <n v="0"/>
    <s v="no repeat"/>
    <s v="March"/>
    <d v="2015-03-28T00:00:00"/>
    <n v="1"/>
    <n v="-528.83600000000001"/>
    <n v="9"/>
    <n v="934.52"/>
    <n v="88041"/>
    <n v="49.89"/>
    <x v="3"/>
    <n v="3"/>
  </r>
  <r>
    <n v="2061"/>
    <s v="Marianne Carey"/>
    <s v="Medium"/>
    <n v="0.02"/>
    <n v="240.98"/>
    <n v="60.2"/>
    <x v="1"/>
    <x v="0"/>
    <x v="1"/>
    <x v="14"/>
    <s v="Jumbo Box"/>
    <s v="Atlantic Metals Mobile 2-Shelf Bookcases, Custom Colors"/>
    <n v="0.56000000000000005"/>
    <s v="United States"/>
    <x v="2"/>
    <x v="32"/>
    <s v="North Platte"/>
    <n v="69101"/>
    <x v="132"/>
    <n v="0"/>
    <s v="no repeat"/>
    <s v="January"/>
    <d v="2015-01-31T00:00:00"/>
    <n v="2"/>
    <n v="-272.71319999999997"/>
    <n v="1"/>
    <n v="260.66000000000003"/>
    <n v="87146"/>
    <n v="236.97"/>
    <x v="3"/>
    <n v="1"/>
  </r>
  <r>
    <n v="2062"/>
    <s v="Alfred Singh"/>
    <s v="Medium"/>
    <n v="0.02"/>
    <n v="420.98"/>
    <n v="19.989999999999998"/>
    <x v="2"/>
    <x v="0"/>
    <x v="0"/>
    <x v="8"/>
    <s v="Small Box"/>
    <s v="GBC DocuBind 200 Manual Binding Machine"/>
    <n v="0.35"/>
    <s v="United States"/>
    <x v="3"/>
    <x v="8"/>
    <s v="Mechanicsville"/>
    <n v="23111"/>
    <x v="132"/>
    <n v="1"/>
    <n v="148"/>
    <s v="January"/>
    <d v="2015-02-01T00:00:00"/>
    <n v="3"/>
    <n v="-162.69399999999999"/>
    <n v="10"/>
    <n v="4249.37"/>
    <n v="87146"/>
    <n v="160.91999999999999"/>
    <x v="3"/>
    <n v="2"/>
  </r>
  <r>
    <n v="2062"/>
    <s v="Alfred Singh"/>
    <s v="Low"/>
    <n v="0.04"/>
    <n v="291.73"/>
    <n v="48.8"/>
    <x v="1"/>
    <x v="0"/>
    <x v="1"/>
    <x v="1"/>
    <s v="Jumbo Drum"/>
    <s v="Hon 4070 Series Pagoda™ Armless Upholstered Stacking Chairs"/>
    <n v="0.56000000000000005"/>
    <s v="United States"/>
    <x v="3"/>
    <x v="8"/>
    <s v="Mechanicsville"/>
    <n v="23111"/>
    <x v="175"/>
    <n v="0"/>
    <s v="no repeat"/>
    <s v="June"/>
    <d v="2015-06-30T00:00:00"/>
    <n v="4"/>
    <n v="-115.90389999999999"/>
    <n v="22"/>
    <n v="6676.61"/>
    <n v="87148"/>
    <n v="3.65"/>
    <x v="3"/>
    <n v="2"/>
  </r>
  <r>
    <n v="2063"/>
    <s v="Todd D Norris"/>
    <s v="Low"/>
    <n v="0.06"/>
    <n v="300.97000000000003"/>
    <n v="7.18"/>
    <x v="2"/>
    <x v="0"/>
    <x v="2"/>
    <x v="13"/>
    <s v="Small Box"/>
    <s v="Gyration Ultra Professional Cordless Optical Suite"/>
    <n v="0.48"/>
    <s v="United States"/>
    <x v="3"/>
    <x v="8"/>
    <s v="Newport News"/>
    <n v="23602"/>
    <x v="100"/>
    <n v="0"/>
    <s v="no repeat"/>
    <s v="May"/>
    <d v="2015-05-08T00:00:00"/>
    <n v="0"/>
    <n v="-729.98800000000006"/>
    <n v="1"/>
    <n v="291.39999999999998"/>
    <n v="87147"/>
    <n v="28.13"/>
    <x v="3"/>
    <n v="1"/>
  </r>
  <r>
    <n v="2066"/>
    <s v="Claudia Webb"/>
    <s v="Medium"/>
    <n v="0.09"/>
    <n v="20.89"/>
    <n v="11.52"/>
    <x v="2"/>
    <x v="1"/>
    <x v="0"/>
    <x v="10"/>
    <s v="Small Box"/>
    <s v="Iris® 3-Drawer Stacking Bin, Black"/>
    <n v="0.83"/>
    <s v="United States"/>
    <x v="3"/>
    <x v="24"/>
    <s v="Indian Trail"/>
    <n v="28079"/>
    <x v="173"/>
    <n v="1"/>
    <n v="5"/>
    <s v="March"/>
    <d v="2015-03-27T00:00:00"/>
    <n v="1"/>
    <n v="-133.54599999999999"/>
    <n v="7"/>
    <n v="146.5"/>
    <n v="85833"/>
    <n v="11.63"/>
    <x v="0"/>
    <n v="3"/>
  </r>
  <r>
    <n v="2066"/>
    <s v="Claudia Webb"/>
    <s v="Critical"/>
    <n v="0.09"/>
    <n v="20.99"/>
    <n v="4.8099999999999996"/>
    <x v="0"/>
    <x v="1"/>
    <x v="2"/>
    <x v="5"/>
    <s v="Medium Box"/>
    <s v="1726 Digital Answering Machine"/>
    <n v="0.57999999999999996"/>
    <s v="United States"/>
    <x v="3"/>
    <x v="24"/>
    <s v="Indian Trail"/>
    <n v="28079"/>
    <x v="157"/>
    <n v="1"/>
    <n v="19"/>
    <s v="March"/>
    <d v="2015-04-01T00:00:00"/>
    <n v="1"/>
    <n v="272.69400000000002"/>
    <n v="2"/>
    <n v="38.979999999999997"/>
    <n v="85834"/>
    <n v="90.91"/>
    <x v="0"/>
    <n v="3"/>
  </r>
  <r>
    <n v="2066"/>
    <s v="Claudia Webb"/>
    <s v="Low"/>
    <n v="0.1"/>
    <n v="4.24"/>
    <n v="5.41"/>
    <x v="2"/>
    <x v="0"/>
    <x v="0"/>
    <x v="8"/>
    <s v="Small Box"/>
    <s v="Storex DuraTech Recycled Plastic Frosted Binders"/>
    <n v="0.35"/>
    <s v="United States"/>
    <x v="3"/>
    <x v="24"/>
    <s v="Indian Trail"/>
    <n v="28079"/>
    <x v="48"/>
    <n v="0"/>
    <s v="no repeat"/>
    <s v="April"/>
    <d v="2015-04-23T00:00:00"/>
    <n v="4"/>
    <n v="-61.6"/>
    <n v="8"/>
    <n v="34.159999999999997"/>
    <n v="85835"/>
    <n v="20.88"/>
    <x v="2"/>
    <n v="3"/>
  </r>
  <r>
    <n v="2069"/>
    <s v="Elsie Boykin"/>
    <s v="Medium"/>
    <n v="0.1"/>
    <n v="40.98"/>
    <n v="6.5"/>
    <x v="2"/>
    <x v="3"/>
    <x v="2"/>
    <x v="13"/>
    <s v="Small Box"/>
    <s v="Targus USB Numeric Keypad"/>
    <n v="0.74"/>
    <s v="United States"/>
    <x v="3"/>
    <x v="35"/>
    <s v="Fort Thomas"/>
    <n v="41075"/>
    <x v="38"/>
    <n v="0"/>
    <s v="no repeat"/>
    <s v="January"/>
    <d v="2015-01-14T00:00:00"/>
    <n v="2"/>
    <n v="66.852000000000004"/>
    <n v="3"/>
    <n v="120.34"/>
    <n v="88554"/>
    <n v="4.8900000000000006"/>
    <x v="3"/>
    <n v="1"/>
  </r>
  <r>
    <n v="2070"/>
    <s v="Kelly Collins"/>
    <s v="Low"/>
    <n v="7.0000000000000007E-2"/>
    <n v="35.99"/>
    <n v="5.99"/>
    <x v="2"/>
    <x v="0"/>
    <x v="2"/>
    <x v="5"/>
    <s v="Wrap Bag"/>
    <s v="Accessory41"/>
    <n v="0.38"/>
    <s v="United States"/>
    <x v="2"/>
    <x v="22"/>
    <s v="Eastpointe"/>
    <n v="48021"/>
    <x v="41"/>
    <n v="0"/>
    <s v="no repeat"/>
    <s v="May"/>
    <d v="2015-05-20T00:00:00"/>
    <n v="4"/>
    <n v="17.8398"/>
    <n v="5"/>
    <n v="153.61000000000001"/>
    <n v="88558"/>
    <n v="125.99"/>
    <x v="2"/>
    <n v="1"/>
  </r>
  <r>
    <n v="2071"/>
    <s v="Victor Cherry"/>
    <s v="Not Specified"/>
    <n v="0.03"/>
    <n v="60.98"/>
    <n v="1.99"/>
    <x v="2"/>
    <x v="0"/>
    <x v="2"/>
    <x v="13"/>
    <s v="Small Pack"/>
    <s v="Imation 5.2GB DVD-RAM"/>
    <n v="0.5"/>
    <s v="United States"/>
    <x v="2"/>
    <x v="22"/>
    <s v="Farmington Hills"/>
    <n v="48336"/>
    <x v="108"/>
    <n v="1"/>
    <n v="0"/>
    <s v="February"/>
    <d v="2015-02-01T00:00:00"/>
    <n v="0"/>
    <n v="976.2672"/>
    <n v="23"/>
    <n v="1414.88"/>
    <n v="88555"/>
    <n v="15.38"/>
    <x v="0"/>
    <n v="3"/>
  </r>
  <r>
    <n v="2071"/>
    <s v="Victor Cherry"/>
    <s v="Not Specified"/>
    <n v="0.04"/>
    <n v="3.08"/>
    <n v="0.99"/>
    <x v="2"/>
    <x v="0"/>
    <x v="0"/>
    <x v="9"/>
    <s v="Small Box"/>
    <s v="Avery 481"/>
    <n v="0.37"/>
    <s v="United States"/>
    <x v="2"/>
    <x v="22"/>
    <s v="Farmington Hills"/>
    <n v="48336"/>
    <x v="108"/>
    <n v="1"/>
    <n v="104"/>
    <s v="February"/>
    <d v="2015-02-02T00:00:00"/>
    <n v="1"/>
    <n v="23.204699999999999"/>
    <n v="11"/>
    <n v="33.630000000000003"/>
    <n v="88555"/>
    <n v="3.9400000000000004"/>
    <x v="3"/>
    <n v="3"/>
  </r>
  <r>
    <n v="2071"/>
    <s v="Victor Cherry"/>
    <s v="Low"/>
    <n v="0.08"/>
    <n v="65.989999999999995"/>
    <n v="5.92"/>
    <x v="0"/>
    <x v="0"/>
    <x v="2"/>
    <x v="5"/>
    <s v="Small Box"/>
    <s v="i500plus"/>
    <n v="0.57999999999999996"/>
    <s v="United States"/>
    <x v="2"/>
    <x v="22"/>
    <s v="Farmington Hills"/>
    <n v="48336"/>
    <x v="41"/>
    <n v="0"/>
    <s v="no repeat"/>
    <s v="May"/>
    <d v="2015-05-23T00:00:00"/>
    <n v="7"/>
    <n v="183.84299999999999"/>
    <n v="20"/>
    <n v="1063.81"/>
    <n v="88558"/>
    <n v="11.450000000000001"/>
    <x v="2"/>
    <n v="3"/>
  </r>
  <r>
    <n v="2072"/>
    <s v="Malcolm S Lanier"/>
    <s v="Not Specified"/>
    <n v="0"/>
    <n v="10.31"/>
    <n v="1.79"/>
    <x v="2"/>
    <x v="0"/>
    <x v="0"/>
    <x v="7"/>
    <s v="Wrap Bag"/>
    <s v="Speediset Carbonless Redi-Letter® 7&quot; x 8 1/2&quot;"/>
    <n v="0.38"/>
    <s v="United States"/>
    <x v="2"/>
    <x v="22"/>
    <s v="Flint"/>
    <n v="48505"/>
    <x v="108"/>
    <n v="1"/>
    <n v="10"/>
    <s v="February"/>
    <d v="2015-02-03T00:00:00"/>
    <n v="2"/>
    <n v="167.46299999999999"/>
    <n v="23"/>
    <n v="242.7"/>
    <n v="88555"/>
    <n v="367.97"/>
    <x v="3"/>
    <n v="4"/>
  </r>
  <r>
    <n v="2072"/>
    <s v="Malcolm S Lanier"/>
    <s v="High"/>
    <n v="0.09"/>
    <n v="260.98"/>
    <n v="41.91"/>
    <x v="1"/>
    <x v="0"/>
    <x v="1"/>
    <x v="14"/>
    <s v="Jumbo Box"/>
    <s v="Atlantic Metals Mobile 3-Shelf Bookcases, Custom Colors"/>
    <n v="0.59"/>
    <s v="United States"/>
    <x v="2"/>
    <x v="22"/>
    <s v="Flint"/>
    <n v="48505"/>
    <x v="143"/>
    <n v="1"/>
    <n v="0"/>
    <s v="February"/>
    <d v="2015-02-13T00:00:00"/>
    <n v="2"/>
    <n v="1307.2692"/>
    <n v="14"/>
    <n v="3377.06"/>
    <n v="88556"/>
    <n v="6.4200000000000008"/>
    <x v="1"/>
    <n v="4"/>
  </r>
  <r>
    <n v="2072"/>
    <s v="Malcolm S Lanier"/>
    <s v="High"/>
    <n v="0.01"/>
    <n v="10.52"/>
    <n v="7.94"/>
    <x v="2"/>
    <x v="0"/>
    <x v="1"/>
    <x v="2"/>
    <s v="Small Pack"/>
    <s v="Ultra Door Pull Handle"/>
    <n v="0.52"/>
    <s v="United States"/>
    <x v="2"/>
    <x v="22"/>
    <s v="Flint"/>
    <n v="48505"/>
    <x v="143"/>
    <n v="1"/>
    <n v="0"/>
    <s v="February"/>
    <d v="2015-02-13T00:00:00"/>
    <n v="2"/>
    <n v="-15.8184"/>
    <n v="11"/>
    <n v="123.93"/>
    <n v="88556"/>
    <n v="14.17"/>
    <x v="3"/>
    <n v="4"/>
  </r>
  <r>
    <n v="2072"/>
    <s v="Malcolm S Lanier"/>
    <s v="High"/>
    <n v="0.02"/>
    <n v="5.98"/>
    <n v="7.5"/>
    <x v="0"/>
    <x v="0"/>
    <x v="0"/>
    <x v="7"/>
    <s v="Small Box"/>
    <s v="Xerox 1920"/>
    <n v="0.4"/>
    <s v="United States"/>
    <x v="2"/>
    <x v="22"/>
    <s v="Flint"/>
    <n v="48505"/>
    <x v="143"/>
    <n v="0"/>
    <s v="no repeat"/>
    <s v="February"/>
    <d v="2015-02-13T00:00:00"/>
    <n v="2"/>
    <n v="-55.8324"/>
    <n v="14"/>
    <n v="93.96"/>
    <n v="88556"/>
    <n v="5.9300000000000006"/>
    <x v="3"/>
    <n v="4"/>
  </r>
  <r>
    <n v="2073"/>
    <s v="Evan Kelley"/>
    <s v="Not Specified"/>
    <n v="0.05"/>
    <n v="291.73"/>
    <n v="48.8"/>
    <x v="1"/>
    <x v="3"/>
    <x v="1"/>
    <x v="1"/>
    <s v="Jumbo Drum"/>
    <s v="Hon 4070 Series Pagoda™ Armless Upholstered Stacking Chairs"/>
    <n v="0.56000000000000005"/>
    <s v="United States"/>
    <x v="2"/>
    <x v="22"/>
    <s v="Garden City"/>
    <n v="48135"/>
    <x v="74"/>
    <n v="0"/>
    <s v="no repeat"/>
    <s v="April"/>
    <d v="2015-04-09T00:00:00"/>
    <n v="2"/>
    <n v="550.38080000000002"/>
    <n v="6"/>
    <n v="1818.41"/>
    <n v="88557"/>
    <n v="20.939999999999998"/>
    <x v="3"/>
    <n v="1"/>
  </r>
  <r>
    <n v="2081"/>
    <s v="Matthew Conway"/>
    <s v="Low"/>
    <n v="0.09"/>
    <n v="1.48"/>
    <n v="0.7"/>
    <x v="2"/>
    <x v="0"/>
    <x v="0"/>
    <x v="3"/>
    <s v="Wrap Bag"/>
    <s v="Binder Clips by OIC"/>
    <n v="0.37"/>
    <s v="United States"/>
    <x v="1"/>
    <x v="4"/>
    <s v="Ithaca"/>
    <n v="14853"/>
    <x v="35"/>
    <n v="0"/>
    <s v="no repeat"/>
    <s v="January"/>
    <d v="2015-01-05T00:00:00"/>
    <n v="2"/>
    <n v="1.68"/>
    <n v="6"/>
    <n v="8.9499999999999993"/>
    <n v="86092"/>
    <n v="122.89999999999999"/>
    <x v="2"/>
    <n v="1"/>
  </r>
  <r>
    <n v="2089"/>
    <s v="Annie Odom"/>
    <s v="Low"/>
    <n v="0.06"/>
    <n v="38.06"/>
    <n v="4.5"/>
    <x v="2"/>
    <x v="0"/>
    <x v="0"/>
    <x v="15"/>
    <s v="Small Box"/>
    <s v="Fellowes Superior 10 Outlet Split Surge Protector"/>
    <n v="0.56000000000000005"/>
    <s v="United States"/>
    <x v="1"/>
    <x v="4"/>
    <s v="New City"/>
    <n v="10956"/>
    <x v="135"/>
    <n v="1"/>
    <n v="0"/>
    <s v="June"/>
    <d v="2015-07-06T00:00:00"/>
    <n v="6"/>
    <n v="450.45960000000002"/>
    <n v="17"/>
    <n v="652.84"/>
    <n v="88348"/>
    <n v="4.4000000000000004"/>
    <x v="3"/>
    <n v="3"/>
  </r>
  <r>
    <n v="2089"/>
    <s v="Annie Odom"/>
    <s v="Low"/>
    <n v="0.08"/>
    <n v="599.99"/>
    <n v="24.49"/>
    <x v="2"/>
    <x v="0"/>
    <x v="2"/>
    <x v="16"/>
    <s v="Large Box"/>
    <s v="Hewlett Packard LaserJet 3310 Copier"/>
    <n v="0.37"/>
    <s v="United States"/>
    <x v="1"/>
    <x v="4"/>
    <s v="New City"/>
    <n v="10956"/>
    <x v="135"/>
    <n v="1"/>
    <n v="0"/>
    <s v="June"/>
    <d v="2015-07-08T00:00:00"/>
    <n v="8"/>
    <n v="8798.1831000000002"/>
    <n v="22"/>
    <n v="12750.99"/>
    <n v="88348"/>
    <n v="125.91"/>
    <x v="3"/>
    <n v="3"/>
  </r>
  <r>
    <n v="2089"/>
    <s v="Annie Odom"/>
    <s v="Low"/>
    <n v="0.1"/>
    <n v="3.98"/>
    <n v="2.97"/>
    <x v="0"/>
    <x v="0"/>
    <x v="0"/>
    <x v="7"/>
    <s v="Wrap Bag"/>
    <s v="Unpadded Memo Slips"/>
    <n v="0.35"/>
    <s v="United States"/>
    <x v="1"/>
    <x v="4"/>
    <s v="New City"/>
    <n v="10956"/>
    <x v="135"/>
    <n v="0"/>
    <s v="no repeat"/>
    <s v="June"/>
    <d v="2015-07-04T00:00:00"/>
    <n v="4"/>
    <n v="-5.3849999999999998"/>
    <n v="5"/>
    <n v="20.54"/>
    <n v="88348"/>
    <n v="10.89"/>
    <x v="1"/>
    <n v="3"/>
  </r>
  <r>
    <n v="2094"/>
    <s v="Vernon Hirsch Singleton"/>
    <s v="Medium"/>
    <n v="0.08"/>
    <n v="400.98"/>
    <n v="42.52"/>
    <x v="1"/>
    <x v="0"/>
    <x v="1"/>
    <x v="11"/>
    <s v="Jumbo Box"/>
    <s v="Bretford CR8500 Series Meeting Room Furniture"/>
    <n v="0.71"/>
    <s v="United States"/>
    <x v="0"/>
    <x v="1"/>
    <s v="Chico"/>
    <n v="95928"/>
    <x v="64"/>
    <n v="0"/>
    <s v="no repeat"/>
    <s v="February"/>
    <d v="2015-02-06T00:00:00"/>
    <n v="1"/>
    <n v="3031.9724000000001"/>
    <n v="20"/>
    <n v="7840.04"/>
    <n v="86629"/>
    <n v="70.960000000000008"/>
    <x v="2"/>
    <n v="1"/>
  </r>
  <r>
    <n v="2097"/>
    <s v="Patsy Shea"/>
    <s v="Medium"/>
    <n v="0.1"/>
    <n v="300.97000000000003"/>
    <n v="7.18"/>
    <x v="2"/>
    <x v="1"/>
    <x v="2"/>
    <x v="13"/>
    <s v="Small Box"/>
    <s v="Gyration Ultra Professional Cordless Optical Suite"/>
    <n v="0.48"/>
    <s v="United States"/>
    <x v="3"/>
    <x v="39"/>
    <s v="Hilton Head Island"/>
    <n v="29915"/>
    <x v="106"/>
    <n v="0"/>
    <s v="no repeat"/>
    <s v="April"/>
    <d v="2015-04-19T00:00:00"/>
    <n v="1"/>
    <n v="138.018"/>
    <n v="4"/>
    <n v="1094.33"/>
    <n v="87889"/>
    <n v="16.89"/>
    <x v="2"/>
    <n v="1"/>
  </r>
  <r>
    <n v="2098"/>
    <s v="Tracy Dyer"/>
    <s v="Medium"/>
    <n v="0.06"/>
    <n v="39.89"/>
    <n v="3.04"/>
    <x v="2"/>
    <x v="1"/>
    <x v="1"/>
    <x v="2"/>
    <s v="Wrap Bag"/>
    <s v="Ultra Commercial Grade Dual Valve Door Closer"/>
    <n v="0.53"/>
    <s v="United States"/>
    <x v="3"/>
    <x v="39"/>
    <s v="Mount Pleasant"/>
    <n v="29464"/>
    <x v="106"/>
    <n v="0"/>
    <s v="no repeat"/>
    <s v="April"/>
    <d v="2015-04-20T00:00:00"/>
    <n v="2"/>
    <n v="38.874000000000002"/>
    <n v="10"/>
    <n v="389.97"/>
    <n v="87889"/>
    <n v="16.93"/>
    <x v="1"/>
    <n v="1"/>
  </r>
  <r>
    <n v="2099"/>
    <s v="Nathan Fox"/>
    <s v="Not Specified"/>
    <n v="7.0000000000000007E-2"/>
    <n v="14.56"/>
    <n v="3.5"/>
    <x v="2"/>
    <x v="1"/>
    <x v="0"/>
    <x v="15"/>
    <s v="Small Box"/>
    <s v="Acco 6 Outlet Guardian Premium Surge Suppressor"/>
    <n v="0.57999999999999996"/>
    <s v="United States"/>
    <x v="3"/>
    <x v="39"/>
    <s v="Myrtle Beach"/>
    <n v="29577"/>
    <x v="176"/>
    <n v="0"/>
    <s v="no repeat"/>
    <s v="January"/>
    <d v="2015-01-09T00:00:00"/>
    <n v="1"/>
    <n v="-45.527999999999999"/>
    <n v="6"/>
    <n v="84.59"/>
    <n v="87888"/>
    <n v="80.47"/>
    <x v="1"/>
    <n v="1"/>
  </r>
  <r>
    <n v="2107"/>
    <s v="Leigh Burnette Hurley"/>
    <s v="Medium"/>
    <n v="0.05"/>
    <n v="399.98"/>
    <n v="12.06"/>
    <x v="1"/>
    <x v="0"/>
    <x v="2"/>
    <x v="6"/>
    <s v="Jumbo Box"/>
    <s v="Okidata ML320 Series Turbo Dot Matrix Printers"/>
    <n v="0.56000000000000005"/>
    <s v="United States"/>
    <x v="2"/>
    <x v="12"/>
    <s v="Chicago"/>
    <n v="60601"/>
    <x v="134"/>
    <n v="1"/>
    <n v="0"/>
    <s v="June"/>
    <d v="2015-06-06T00:00:00"/>
    <n v="0"/>
    <n v="567.59"/>
    <n v="24"/>
    <n v="9666.7199999999993"/>
    <n v="39015"/>
    <n v="122.94"/>
    <x v="3"/>
    <n v="2"/>
  </r>
  <r>
    <n v="2107"/>
    <s v="Leigh Burnette Hurley"/>
    <s v="Medium"/>
    <n v="7.0000000000000007E-2"/>
    <n v="6.48"/>
    <n v="5.74"/>
    <x v="2"/>
    <x v="0"/>
    <x v="0"/>
    <x v="7"/>
    <s v="Small Box"/>
    <s v="Xerox 1994"/>
    <n v="0.37"/>
    <s v="United States"/>
    <x v="2"/>
    <x v="12"/>
    <s v="Chicago"/>
    <n v="60601"/>
    <x v="134"/>
    <n v="0"/>
    <s v="no repeat"/>
    <s v="June"/>
    <d v="2015-06-06T00:00:00"/>
    <n v="0"/>
    <n v="-28.45"/>
    <n v="20"/>
    <n v="134.58000000000001"/>
    <n v="39015"/>
    <n v="6.4"/>
    <x v="3"/>
    <n v="2"/>
  </r>
  <r>
    <n v="2108"/>
    <s v="Alfred Barber"/>
    <s v="Medium"/>
    <n v="7.0000000000000007E-2"/>
    <n v="6.48"/>
    <n v="5.74"/>
    <x v="2"/>
    <x v="0"/>
    <x v="0"/>
    <x v="7"/>
    <s v="Small Box"/>
    <s v="Xerox 1994"/>
    <n v="0.37"/>
    <s v="United States"/>
    <x v="2"/>
    <x v="33"/>
    <s v="Mehlville"/>
    <n v="63129"/>
    <x v="134"/>
    <n v="0"/>
    <s v="no repeat"/>
    <s v="June"/>
    <d v="2015-06-06T00:00:00"/>
    <n v="0"/>
    <n v="-14.225"/>
    <n v="5"/>
    <n v="33.65"/>
    <n v="87862"/>
    <n v="20.89"/>
    <x v="3"/>
    <n v="1"/>
  </r>
  <r>
    <n v="2114"/>
    <s v="Paige Mason"/>
    <s v="Critical"/>
    <n v="7.0000000000000007E-2"/>
    <n v="226.67"/>
    <n v="28.16"/>
    <x v="1"/>
    <x v="0"/>
    <x v="1"/>
    <x v="1"/>
    <s v="Jumbo Drum"/>
    <s v="Hon GuestStacker Chair"/>
    <n v="0.59"/>
    <s v="United States"/>
    <x v="3"/>
    <x v="8"/>
    <s v="Norfolk"/>
    <n v="23518"/>
    <x v="114"/>
    <n v="1"/>
    <n v="0"/>
    <s v="February"/>
    <d v="2015-02-27T00:00:00"/>
    <n v="1"/>
    <n v="53.114400000000003"/>
    <n v="1"/>
    <n v="255.83"/>
    <n v="88405"/>
    <n v="8.56"/>
    <x v="1"/>
    <n v="4"/>
  </r>
  <r>
    <n v="2114"/>
    <s v="Paige Mason"/>
    <s v="Critical"/>
    <n v="0.08"/>
    <n v="20.98"/>
    <n v="53.03"/>
    <x v="1"/>
    <x v="0"/>
    <x v="0"/>
    <x v="10"/>
    <s v="Jumbo Drum"/>
    <s v="Tennsco Lockers, Gray"/>
    <n v="0.78"/>
    <s v="United States"/>
    <x v="3"/>
    <x v="8"/>
    <s v="Norfolk"/>
    <n v="23518"/>
    <x v="114"/>
    <n v="1"/>
    <n v="28"/>
    <s v="February"/>
    <d v="2015-02-28T00:00:00"/>
    <n v="2"/>
    <n v="8.7420000000000009"/>
    <n v="20"/>
    <n v="421.18"/>
    <n v="88405"/>
    <n v="699.92"/>
    <x v="1"/>
    <n v="4"/>
  </r>
  <r>
    <n v="2114"/>
    <s v="Paige Mason"/>
    <s v="Critical"/>
    <n v="0.08"/>
    <n v="6.68"/>
    <n v="1.5"/>
    <x v="2"/>
    <x v="0"/>
    <x v="0"/>
    <x v="0"/>
    <s v="Wrap Bag"/>
    <s v="Sanford Liquid Accent Highlighters"/>
    <n v="0.48"/>
    <s v="United States"/>
    <x v="3"/>
    <x v="8"/>
    <s v="Norfolk"/>
    <n v="23518"/>
    <x v="173"/>
    <n v="1"/>
    <n v="28"/>
    <s v="March"/>
    <d v="2015-03-28T00:00:00"/>
    <n v="2"/>
    <n v="-601.80399999999997"/>
    <n v="10"/>
    <n v="66.12"/>
    <n v="88403"/>
    <n v="14.27"/>
    <x v="2"/>
    <n v="4"/>
  </r>
  <r>
    <n v="2114"/>
    <s v="Paige Mason"/>
    <s v="Critical"/>
    <n v="0.08"/>
    <n v="2.89"/>
    <n v="0.49"/>
    <x v="2"/>
    <x v="0"/>
    <x v="0"/>
    <x v="9"/>
    <s v="Small Box"/>
    <s v="*Staples* Packaging Labels"/>
    <n v="0.38"/>
    <s v="United States"/>
    <x v="3"/>
    <x v="8"/>
    <s v="Norfolk"/>
    <n v="23518"/>
    <x v="45"/>
    <n v="0"/>
    <s v="no repeat"/>
    <s v="April"/>
    <d v="2015-04-23T00:00:00"/>
    <n v="0"/>
    <n v="38.405999999999999"/>
    <n v="1"/>
    <n v="3.07"/>
    <n v="88404"/>
    <n v="259.63"/>
    <x v="0"/>
    <n v="4"/>
  </r>
  <r>
    <n v="2115"/>
    <s v="Jeffrey Lloyd"/>
    <s v="Medium"/>
    <n v="0.02"/>
    <n v="95.95"/>
    <n v="74.349999999999994"/>
    <x v="1"/>
    <x v="0"/>
    <x v="1"/>
    <x v="1"/>
    <s v="Jumbo Drum"/>
    <s v="Bevis Steel Folding Chairs"/>
    <n v="0.56999999999999995"/>
    <s v="United States"/>
    <x v="3"/>
    <x v="8"/>
    <s v="Oakton"/>
    <n v="22124"/>
    <x v="119"/>
    <n v="0"/>
    <s v="no repeat"/>
    <s v="April"/>
    <d v="2015-05-01T00:00:00"/>
    <n v="2"/>
    <n v="636.52200000000005"/>
    <n v="14"/>
    <n v="1377.46"/>
    <n v="88406"/>
    <n v="2.0300000000000002"/>
    <x v="0"/>
    <n v="1"/>
  </r>
  <r>
    <n v="2117"/>
    <s v="Jack Hatcher"/>
    <s v="High"/>
    <n v="0.03"/>
    <n v="320.98"/>
    <n v="24.49"/>
    <x v="2"/>
    <x v="1"/>
    <x v="1"/>
    <x v="1"/>
    <s v="Large Box"/>
    <s v="Hon Pagoda™ Stacking Chairs"/>
    <n v="0.55000000000000004"/>
    <s v="United States"/>
    <x v="2"/>
    <x v="7"/>
    <s v="Greenville"/>
    <n v="75401"/>
    <x v="18"/>
    <n v="1"/>
    <n v="0"/>
    <s v="April"/>
    <d v="2015-04-22T00:00:00"/>
    <n v="2"/>
    <n v="4554.4346999999998"/>
    <n v="20"/>
    <n v="6600.63"/>
    <n v="90891"/>
    <n v="145.36999999999998"/>
    <x v="1"/>
    <n v="2"/>
  </r>
  <r>
    <n v="2117"/>
    <s v="Jack Hatcher"/>
    <s v="High"/>
    <n v="0.06"/>
    <n v="125.99"/>
    <n v="8.8000000000000007"/>
    <x v="2"/>
    <x v="1"/>
    <x v="2"/>
    <x v="5"/>
    <s v="Small Box"/>
    <s v="StarTAC 6500"/>
    <n v="0.59"/>
    <s v="United States"/>
    <x v="2"/>
    <x v="7"/>
    <s v="Greenville"/>
    <n v="75401"/>
    <x v="18"/>
    <n v="0"/>
    <s v="no repeat"/>
    <s v="April"/>
    <d v="2015-04-21T00:00:00"/>
    <n v="1"/>
    <n v="618.19308000000001"/>
    <n v="18"/>
    <n v="1811.99"/>
    <n v="90891"/>
    <n v="33.869999999999997"/>
    <x v="1"/>
    <n v="2"/>
  </r>
  <r>
    <n v="2122"/>
    <s v="Carolyn Fisher"/>
    <s v="Critical"/>
    <n v="0.06"/>
    <n v="80.97"/>
    <n v="33.6"/>
    <x v="1"/>
    <x v="3"/>
    <x v="2"/>
    <x v="6"/>
    <s v="Jumbo Drum"/>
    <s v="Lexmark Z25 Color Inkjet Printer"/>
    <n v="0.37"/>
    <s v="United States"/>
    <x v="3"/>
    <x v="40"/>
    <s v="Sherwood"/>
    <n v="72116"/>
    <x v="108"/>
    <n v="0"/>
    <s v="no repeat"/>
    <s v="February"/>
    <d v="2015-02-03T00:00:00"/>
    <n v="2"/>
    <n v="-15.1844"/>
    <n v="10"/>
    <n v="799.76"/>
    <n v="89664"/>
    <n v="2.81"/>
    <x v="1"/>
    <n v="1"/>
  </r>
  <r>
    <n v="2124"/>
    <s v="Paige Powers"/>
    <s v="High"/>
    <n v="0.04"/>
    <n v="45.19"/>
    <n v="1.99"/>
    <x v="2"/>
    <x v="3"/>
    <x v="2"/>
    <x v="13"/>
    <s v="Small Pack"/>
    <s v="Verbatim DVD-RAM, 9.4GB, Rewritable, Type 1, DS, DataLife Plus"/>
    <n v="0.55000000000000004"/>
    <s v="United States"/>
    <x v="3"/>
    <x v="40"/>
    <s v="West Memphis"/>
    <n v="72301"/>
    <x v="167"/>
    <n v="1"/>
    <n v="84"/>
    <s v="January"/>
    <d v="2015-01-02T00:00:00"/>
    <n v="1"/>
    <n v="-61.194000000000003"/>
    <n v="13"/>
    <n v="609.09"/>
    <n v="89665"/>
    <n v="500.96000000000004"/>
    <x v="3"/>
    <n v="2"/>
  </r>
  <r>
    <n v="2124"/>
    <s v="Paige Powers"/>
    <s v="High"/>
    <n v="0.03"/>
    <n v="124.49"/>
    <n v="51.94"/>
    <x v="1"/>
    <x v="0"/>
    <x v="1"/>
    <x v="11"/>
    <s v="Jumbo Box"/>
    <s v="Bevis 36 x 72 Conference Tables"/>
    <n v="0.63"/>
    <s v="United States"/>
    <x v="3"/>
    <x v="40"/>
    <s v="West Memphis"/>
    <n v="72301"/>
    <x v="173"/>
    <n v="0"/>
    <s v="no repeat"/>
    <s v="March"/>
    <d v="2015-03-27T00:00:00"/>
    <n v="1"/>
    <n v="18.173999999999999"/>
    <n v="21"/>
    <n v="2761.94"/>
    <n v="89666"/>
    <n v="7.52"/>
    <x v="0"/>
    <n v="2"/>
  </r>
  <r>
    <n v="2127"/>
    <s v="Joyce Kern"/>
    <s v="Critical"/>
    <n v="0.1"/>
    <n v="5.98"/>
    <n v="5.14"/>
    <x v="2"/>
    <x v="1"/>
    <x v="0"/>
    <x v="7"/>
    <s v="Small Box"/>
    <s v="Xerox 1974"/>
    <n v="0.36"/>
    <s v="United States"/>
    <x v="2"/>
    <x v="22"/>
    <s v="Sterling Heights"/>
    <n v="48310"/>
    <x v="103"/>
    <n v="0"/>
    <s v="no repeat"/>
    <s v="March"/>
    <d v="2015-03-20T00:00:00"/>
    <n v="2"/>
    <n v="-49.53"/>
    <n v="6"/>
    <n v="33.950000000000003"/>
    <n v="88418"/>
    <n v="15.110000000000001"/>
    <x v="2"/>
    <n v="1"/>
  </r>
  <r>
    <n v="2131"/>
    <s v="Mary Hewitt"/>
    <s v="High"/>
    <n v="0.09"/>
    <n v="150.97999999999999"/>
    <n v="66.27"/>
    <x v="1"/>
    <x v="1"/>
    <x v="1"/>
    <x v="14"/>
    <s v="Jumbo Box"/>
    <s v="Bush Mission Pointe Library"/>
    <n v="0.65"/>
    <s v="United States"/>
    <x v="2"/>
    <x v="33"/>
    <s v="Gladstone"/>
    <n v="64118"/>
    <x v="35"/>
    <n v="0"/>
    <s v="no repeat"/>
    <s v="January"/>
    <d v="2015-01-04T00:00:00"/>
    <n v="1"/>
    <n v="-407.85"/>
    <n v="2"/>
    <n v="302.33999999999997"/>
    <n v="90079"/>
    <n v="5.9600000000000009"/>
    <x v="3"/>
    <n v="1"/>
  </r>
  <r>
    <n v="2132"/>
    <s v="Philip Hawkins"/>
    <s v="Low"/>
    <n v="0.05"/>
    <n v="30.42"/>
    <n v="8.65"/>
    <x v="0"/>
    <x v="1"/>
    <x v="2"/>
    <x v="13"/>
    <s v="Small Box"/>
    <s v="Fellowes Internet Keyboard, Platinum"/>
    <n v="0.74"/>
    <s v="United States"/>
    <x v="2"/>
    <x v="33"/>
    <s v="Hazelwood"/>
    <n v="63042"/>
    <x v="56"/>
    <n v="0"/>
    <s v="no repeat"/>
    <s v="January"/>
    <d v="2015-01-14T00:00:00"/>
    <n v="4"/>
    <n v="-191.2576"/>
    <n v="11"/>
    <n v="334.44"/>
    <n v="90078"/>
    <n v="279.75"/>
    <x v="1"/>
    <n v="1"/>
  </r>
  <r>
    <n v="2135"/>
    <s v="Melvin Kendall"/>
    <s v="High"/>
    <n v="0.01"/>
    <n v="28.99"/>
    <n v="8.59"/>
    <x v="2"/>
    <x v="1"/>
    <x v="2"/>
    <x v="5"/>
    <s v="Medium Box"/>
    <s v="SouthWestern Bell FA970 Digital Answering Machine with Time/Day Stamp"/>
    <n v="0.56000000000000005"/>
    <s v="United States"/>
    <x v="0"/>
    <x v="27"/>
    <s v="Clovis"/>
    <n v="88101"/>
    <x v="92"/>
    <n v="0"/>
    <s v="no repeat"/>
    <s v="February"/>
    <d v="2015-02-07T00:00:00"/>
    <n v="1"/>
    <n v="196.52328"/>
    <n v="21"/>
    <n v="556.61"/>
    <n v="91583"/>
    <n v="37.909999999999997"/>
    <x v="3"/>
    <n v="1"/>
  </r>
  <r>
    <n v="2137"/>
    <s v="Crystal Crabtree"/>
    <s v="Not Specified"/>
    <n v="0"/>
    <n v="6.98"/>
    <n v="1.6"/>
    <x v="2"/>
    <x v="0"/>
    <x v="0"/>
    <x v="7"/>
    <s v="Wrap Bag"/>
    <s v="Adams Phone Message Book, Professional, 400 Message Capacity, 5 3/6” x 11”"/>
    <n v="0.38"/>
    <s v="United States"/>
    <x v="3"/>
    <x v="26"/>
    <s v="West Palm Beach"/>
    <n v="33407"/>
    <x v="70"/>
    <n v="0"/>
    <s v="no repeat"/>
    <s v="January"/>
    <d v="2015-02-02T00:00:00"/>
    <n v="2"/>
    <n v="-343.86799999999999"/>
    <n v="9"/>
    <n v="64.48"/>
    <n v="86002"/>
    <n v="48.889999999999993"/>
    <x v="1"/>
    <n v="1"/>
  </r>
  <r>
    <n v="2139"/>
    <s v="Jon Kendall"/>
    <s v="Critical"/>
    <n v="0.05"/>
    <n v="2550.14"/>
    <n v="29.7"/>
    <x v="1"/>
    <x v="0"/>
    <x v="2"/>
    <x v="6"/>
    <s v="Jumbo Drum"/>
    <s v="Epson DFX-8500 Dot Matrix Printer"/>
    <n v="0.56999999999999995"/>
    <s v="United States"/>
    <x v="2"/>
    <x v="45"/>
    <s v="Watertown"/>
    <n v="53094"/>
    <x v="125"/>
    <n v="0"/>
    <s v="no repeat"/>
    <s v="April"/>
    <d v="2015-04-17T00:00:00"/>
    <n v="1"/>
    <n v="-3971.0628000000002"/>
    <n v="2"/>
    <n v="4845.2700000000004"/>
    <n v="86003"/>
    <n v="2550.0899999999997"/>
    <x v="1"/>
    <n v="1"/>
  </r>
  <r>
    <n v="2141"/>
    <s v="Molly Webster"/>
    <s v="High"/>
    <n v="0.01"/>
    <n v="5.44"/>
    <n v="7.46"/>
    <x v="2"/>
    <x v="1"/>
    <x v="0"/>
    <x v="8"/>
    <s v="Small Box"/>
    <s v="Wilson Jones Custom Binder Spines &amp; Labels"/>
    <n v="0.36"/>
    <s v="United States"/>
    <x v="0"/>
    <x v="21"/>
    <s v="Durango"/>
    <n v="81301"/>
    <x v="28"/>
    <n v="1"/>
    <n v="0"/>
    <s v="February"/>
    <d v="2015-02-19T00:00:00"/>
    <n v="1"/>
    <n v="-18.478200000000001"/>
    <n v="3"/>
    <n v="19.68"/>
    <n v="87570"/>
    <n v="6.4600000000000009"/>
    <x v="0"/>
    <n v="4"/>
  </r>
  <r>
    <n v="2141"/>
    <s v="Molly Webster"/>
    <s v="High"/>
    <n v="0.02"/>
    <n v="549.99"/>
    <n v="49"/>
    <x v="1"/>
    <x v="1"/>
    <x v="2"/>
    <x v="16"/>
    <s v="Jumbo Drum"/>
    <s v="Sharp 1540cs Digital Laser Copier"/>
    <n v="0.35"/>
    <s v="United States"/>
    <x v="0"/>
    <x v="21"/>
    <s v="Durango"/>
    <n v="81301"/>
    <x v="28"/>
    <n v="1"/>
    <n v="0"/>
    <s v="February"/>
    <d v="2015-02-20T00:00:00"/>
    <n v="2"/>
    <n v="-381.84120000000001"/>
    <n v="18"/>
    <n v="9798.84"/>
    <n v="87570"/>
    <n v="35.840000000000003"/>
    <x v="0"/>
    <n v="4"/>
  </r>
  <r>
    <n v="2141"/>
    <s v="Molly Webster"/>
    <s v="High"/>
    <n v="0.03"/>
    <n v="22.01"/>
    <n v="5.53"/>
    <x v="0"/>
    <x v="1"/>
    <x v="0"/>
    <x v="0"/>
    <s v="Small Pack"/>
    <s v="Boston 16801 Nautilus™ Battery Pencil Sharpener"/>
    <n v="0.59"/>
    <s v="United States"/>
    <x v="0"/>
    <x v="21"/>
    <s v="Durango"/>
    <n v="81301"/>
    <x v="28"/>
    <n v="1"/>
    <n v="0"/>
    <s v="February"/>
    <d v="2015-02-19T00:00:00"/>
    <n v="1"/>
    <n v="12.5504"/>
    <n v="7"/>
    <n v="154.11000000000001"/>
    <n v="87570"/>
    <n v="11.48"/>
    <x v="0"/>
    <n v="4"/>
  </r>
  <r>
    <n v="2141"/>
    <s v="Molly Webster"/>
    <s v="High"/>
    <n v="0.09"/>
    <n v="34.76"/>
    <n v="8.2200000000000006"/>
    <x v="2"/>
    <x v="1"/>
    <x v="0"/>
    <x v="10"/>
    <s v="Small Box"/>
    <s v="Multi-Use Personal File Cart and Caster Set, Three Stacking Bins"/>
    <n v="0.56999999999999995"/>
    <s v="United States"/>
    <x v="0"/>
    <x v="21"/>
    <s v="Durango"/>
    <n v="81301"/>
    <x v="28"/>
    <n v="0"/>
    <s v="no repeat"/>
    <s v="February"/>
    <d v="2015-02-20T00:00:00"/>
    <n v="2"/>
    <n v="45.3324"/>
    <n v="7"/>
    <n v="242.97"/>
    <n v="87570"/>
    <n v="4.0599999999999996"/>
    <x v="1"/>
    <n v="4"/>
  </r>
  <r>
    <n v="2143"/>
    <s v="Lester Sawyer"/>
    <s v="High"/>
    <n v="0.08"/>
    <n v="17.149999999999999"/>
    <n v="4.96"/>
    <x v="2"/>
    <x v="1"/>
    <x v="0"/>
    <x v="10"/>
    <s v="Small Box"/>
    <s v="Advantus Rolling Storage Box"/>
    <n v="0.57999999999999996"/>
    <s v="United States"/>
    <x v="3"/>
    <x v="8"/>
    <s v="Fairfax"/>
    <n v="20151"/>
    <x v="1"/>
    <n v="0"/>
    <s v="no repeat"/>
    <s v="June"/>
    <d v="2015-06-16T00:00:00"/>
    <n v="3"/>
    <n v="33.659999999999997"/>
    <n v="12"/>
    <n v="200.61"/>
    <n v="87569"/>
    <n v="62.01"/>
    <x v="1"/>
    <n v="1"/>
  </r>
  <r>
    <n v="2145"/>
    <s v="Kerry Hardy"/>
    <s v="Medium"/>
    <n v="0"/>
    <n v="20.28"/>
    <n v="14.39"/>
    <x v="2"/>
    <x v="0"/>
    <x v="1"/>
    <x v="2"/>
    <s v="Small Box"/>
    <s v="Career Cubicle Clock, 8 1/4&quot;, Black"/>
    <n v="0.47"/>
    <s v="United States"/>
    <x v="3"/>
    <x v="26"/>
    <s v="Fort Lauderdale"/>
    <n v="33311"/>
    <x v="104"/>
    <n v="0"/>
    <s v="no repeat"/>
    <s v="February"/>
    <d v="2015-02-12T00:00:00"/>
    <n v="2"/>
    <n v="15.678000000000001"/>
    <n v="11"/>
    <n v="237.83"/>
    <n v="87072"/>
    <n v="24.96"/>
    <x v="2"/>
    <n v="1"/>
  </r>
  <r>
    <n v="2146"/>
    <s v="Courtney Boyd"/>
    <s v="Low"/>
    <n v="0.05"/>
    <n v="20.34"/>
    <n v="35"/>
    <x v="2"/>
    <x v="0"/>
    <x v="0"/>
    <x v="10"/>
    <s v="Large Box"/>
    <s v="Tennsco Commercial Shelving"/>
    <n v="0.84"/>
    <s v="United States"/>
    <x v="3"/>
    <x v="8"/>
    <s v="Fairfax"/>
    <n v="20151"/>
    <x v="61"/>
    <n v="0"/>
    <s v="no repeat"/>
    <s v="January"/>
    <d v="2015-01-10T00:00:00"/>
    <n v="4"/>
    <n v="52.776000000000003"/>
    <n v="2"/>
    <n v="53.02"/>
    <n v="87071"/>
    <n v="15.67"/>
    <x v="1"/>
    <n v="1"/>
  </r>
  <r>
    <n v="2151"/>
    <s v="Melinda Rogers"/>
    <s v="Not Specified"/>
    <n v="0.08"/>
    <n v="243.98"/>
    <n v="43.32"/>
    <x v="1"/>
    <x v="0"/>
    <x v="1"/>
    <x v="1"/>
    <s v="Jumbo Drum"/>
    <s v="Hon Deluxe Fabric Upholstered Stacking Chairs, Rounded Back"/>
    <n v="0.55000000000000004"/>
    <s v="United States"/>
    <x v="2"/>
    <x v="25"/>
    <s v="Dubuque"/>
    <n v="52001"/>
    <x v="98"/>
    <n v="1"/>
    <n v="35"/>
    <s v="January"/>
    <d v="2015-01-06T00:00:00"/>
    <n v="1"/>
    <n v="-162.8244"/>
    <n v="1"/>
    <n v="248.84"/>
    <n v="90404"/>
    <n v="3.91"/>
    <x v="3"/>
    <n v="2"/>
  </r>
  <r>
    <n v="2151"/>
    <s v="Melinda Rogers"/>
    <s v="High"/>
    <n v="0.08"/>
    <n v="5.74"/>
    <n v="5.01"/>
    <x v="2"/>
    <x v="0"/>
    <x v="0"/>
    <x v="8"/>
    <s v="Small Box"/>
    <s v="Binder Posts"/>
    <n v="0.39"/>
    <s v="United States"/>
    <x v="2"/>
    <x v="25"/>
    <s v="Dubuque"/>
    <n v="52001"/>
    <x v="170"/>
    <n v="0"/>
    <s v="no repeat"/>
    <s v="February"/>
    <d v="2015-02-11T00:00:00"/>
    <n v="2"/>
    <n v="-6.9308199999999998"/>
    <n v="1"/>
    <n v="7.21"/>
    <n v="90405"/>
    <n v="28.27"/>
    <x v="0"/>
    <n v="2"/>
  </r>
  <r>
    <n v="2157"/>
    <s v="Tom Hoyle Honeycutt"/>
    <s v="Low"/>
    <n v="0.05"/>
    <n v="55.5"/>
    <n v="52.2"/>
    <x v="2"/>
    <x v="1"/>
    <x v="1"/>
    <x v="2"/>
    <s v="Medium Box"/>
    <s v="Eldon Cleatmat® Chair Mats for Medium Pile Carpets"/>
    <n v="0.72"/>
    <s v="United States"/>
    <x v="2"/>
    <x v="22"/>
    <s v="Warren"/>
    <n v="48093"/>
    <x v="44"/>
    <n v="1"/>
    <n v="0"/>
    <s v="March"/>
    <d v="2015-03-16T00:00:00"/>
    <n v="0"/>
    <n v="-118.54"/>
    <n v="4"/>
    <n v="253.87"/>
    <n v="90385"/>
    <n v="8.879999999999999"/>
    <x v="3"/>
    <n v="5"/>
  </r>
  <r>
    <n v="2157"/>
    <s v="Tom Hoyle Honeycutt"/>
    <s v="Low"/>
    <n v="0.05"/>
    <n v="442.14"/>
    <n v="14.7"/>
    <x v="1"/>
    <x v="1"/>
    <x v="2"/>
    <x v="6"/>
    <s v="Jumbo Drum"/>
    <s v="Okidata ML390 Turbo Dot Matrix Printers"/>
    <n v="0.56000000000000005"/>
    <s v="United States"/>
    <x v="2"/>
    <x v="22"/>
    <s v="Warren"/>
    <n v="48093"/>
    <x v="44"/>
    <n v="1"/>
    <n v="48"/>
    <s v="March"/>
    <d v="2015-03-25T00:00:00"/>
    <n v="9"/>
    <n v="2963.48"/>
    <n v="14"/>
    <n v="5880.46"/>
    <n v="90385"/>
    <n v="9.6"/>
    <x v="1"/>
    <n v="5"/>
  </r>
  <r>
    <n v="2157"/>
    <s v="Tom Hoyle Honeycutt"/>
    <s v="High"/>
    <n v="7.0000000000000007E-2"/>
    <n v="30.93"/>
    <n v="3.92"/>
    <x v="2"/>
    <x v="1"/>
    <x v="1"/>
    <x v="2"/>
    <s v="Small Pack"/>
    <s v="Advantus Employee of the Month Certificate Frame, 11 x 13-1/2"/>
    <n v="0.44"/>
    <s v="United States"/>
    <x v="2"/>
    <x v="22"/>
    <s v="Warren"/>
    <n v="48093"/>
    <x v="32"/>
    <n v="1"/>
    <n v="0"/>
    <s v="May"/>
    <d v="2015-05-04T00:00:00"/>
    <n v="1"/>
    <n v="398.30250000000001"/>
    <n v="19"/>
    <n v="577.25"/>
    <n v="90386"/>
    <n v="154.99"/>
    <x v="3"/>
    <n v="5"/>
  </r>
  <r>
    <n v="2157"/>
    <s v="Tom Hoyle Honeycutt"/>
    <s v="High"/>
    <n v="0.05"/>
    <n v="297.48"/>
    <n v="18.059999999999999"/>
    <x v="1"/>
    <x v="1"/>
    <x v="2"/>
    <x v="6"/>
    <s v="Jumbo Drum"/>
    <s v="Panasonic KX-P3200 Dot Matrix Printer"/>
    <n v="0.6"/>
    <s v="United States"/>
    <x v="2"/>
    <x v="22"/>
    <s v="Warren"/>
    <n v="48093"/>
    <x v="32"/>
    <n v="1"/>
    <n v="0"/>
    <s v="May"/>
    <d v="2015-05-04T00:00:00"/>
    <n v="1"/>
    <n v="709.85199999999998"/>
    <n v="14"/>
    <n v="4075.18"/>
    <n v="90386"/>
    <n v="8.7999999999999989"/>
    <x v="3"/>
    <n v="5"/>
  </r>
  <r>
    <n v="2157"/>
    <s v="Tom Hoyle Honeycutt"/>
    <s v="High"/>
    <n v="7.0000000000000007E-2"/>
    <n v="296.18"/>
    <n v="54.12"/>
    <x v="1"/>
    <x v="1"/>
    <x v="1"/>
    <x v="11"/>
    <s v="Jumbo Box"/>
    <s v="Hon 94000 Series Round Tables"/>
    <n v="0.76"/>
    <s v="United States"/>
    <x v="2"/>
    <x v="22"/>
    <s v="Warren"/>
    <n v="48093"/>
    <x v="32"/>
    <n v="0"/>
    <s v="no repeat"/>
    <s v="May"/>
    <d v="2015-05-05T00:00:00"/>
    <n v="2"/>
    <n v="80.809200000000004"/>
    <n v="6"/>
    <n v="1798.23"/>
    <n v="90386"/>
    <n v="154.99"/>
    <x v="1"/>
    <n v="5"/>
  </r>
  <r>
    <n v="2159"/>
    <s v="Wesley Field"/>
    <s v="Medium"/>
    <n v="0.08"/>
    <n v="30.98"/>
    <n v="8.74"/>
    <x v="2"/>
    <x v="0"/>
    <x v="0"/>
    <x v="7"/>
    <s v="Small Box"/>
    <s v="Xerox 1979"/>
    <n v="0.4"/>
    <s v="United States"/>
    <x v="2"/>
    <x v="22"/>
    <s v="Westland"/>
    <n v="48185"/>
    <x v="133"/>
    <n v="0"/>
    <s v="no repeat"/>
    <s v="May"/>
    <d v="2015-05-21T00:00:00"/>
    <n v="1"/>
    <n v="371.27199999999999"/>
    <n v="25"/>
    <n v="727.2"/>
    <n v="90387"/>
    <n v="7.38"/>
    <x v="2"/>
    <n v="1"/>
  </r>
  <r>
    <n v="2162"/>
    <s v="Brenda Jain"/>
    <s v="Medium"/>
    <n v="0.09"/>
    <n v="159.31"/>
    <n v="60"/>
    <x v="1"/>
    <x v="0"/>
    <x v="1"/>
    <x v="11"/>
    <s v="Jumbo Drum"/>
    <s v="Hon Non-Folding Utility Tables"/>
    <n v="0.55000000000000004"/>
    <s v="United States"/>
    <x v="1"/>
    <x v="19"/>
    <s v="Sharon"/>
    <n v="16146"/>
    <x v="133"/>
    <n v="1"/>
    <n v="0"/>
    <s v="May"/>
    <d v="2015-05-22T00:00:00"/>
    <n v="2"/>
    <n v="77.000895400000005"/>
    <n v="41"/>
    <n v="6173.42"/>
    <n v="90387"/>
    <n v="3.66"/>
    <x v="2"/>
    <n v="2"/>
  </r>
  <r>
    <n v="2162"/>
    <s v="Brenda Jain"/>
    <s v="Medium"/>
    <n v="0.06"/>
    <n v="55.99"/>
    <n v="5"/>
    <x v="2"/>
    <x v="0"/>
    <x v="2"/>
    <x v="5"/>
    <s v="Small Pack"/>
    <s v="Accessory36"/>
    <n v="0.83"/>
    <s v="United States"/>
    <x v="1"/>
    <x v="19"/>
    <s v="Sharon"/>
    <n v="16146"/>
    <x v="133"/>
    <n v="0"/>
    <s v="no repeat"/>
    <s v="May"/>
    <d v="2015-05-22T00:00:00"/>
    <n v="2"/>
    <n v="27.968599999999999"/>
    <n v="33"/>
    <n v="1553.7"/>
    <n v="90387"/>
    <n v="30.97"/>
    <x v="2"/>
    <n v="2"/>
  </r>
  <r>
    <n v="2164"/>
    <s v="Harry Sellers"/>
    <s v="Not Specified"/>
    <n v="0.01"/>
    <n v="5.38"/>
    <n v="7.57"/>
    <x v="2"/>
    <x v="2"/>
    <x v="0"/>
    <x v="8"/>
    <s v="Small Box"/>
    <s v="Acco PRESSTEX® Data Binder with Storage Hooks, Dark Blue, 9 1/2&quot; X 11&quot;"/>
    <n v="0.36"/>
    <s v="United States"/>
    <x v="0"/>
    <x v="1"/>
    <s v="Pasadena"/>
    <n v="91104"/>
    <x v="85"/>
    <n v="1"/>
    <n v="0"/>
    <s v="January"/>
    <d v="2015-01-10T00:00:00"/>
    <n v="1"/>
    <n v="-66.779579999999996"/>
    <n v="3"/>
    <n v="18.68"/>
    <n v="88794"/>
    <n v="12.19"/>
    <x v="1"/>
    <n v="2"/>
  </r>
  <r>
    <n v="2164"/>
    <s v="Harry Sellers"/>
    <s v="Not Specified"/>
    <n v="0.05"/>
    <n v="3.28"/>
    <n v="3.97"/>
    <x v="2"/>
    <x v="2"/>
    <x v="0"/>
    <x v="0"/>
    <s v="Wrap Bag"/>
    <s v="Newell 337"/>
    <n v="0.56000000000000005"/>
    <s v="United States"/>
    <x v="0"/>
    <x v="1"/>
    <s v="Pasadena"/>
    <n v="91104"/>
    <x v="85"/>
    <n v="0"/>
    <s v="no repeat"/>
    <s v="January"/>
    <d v="2015-01-09T00:00:00"/>
    <n v="0"/>
    <n v="-144.9188"/>
    <n v="11"/>
    <n v="36.299999999999997"/>
    <n v="88794"/>
    <n v="1.81"/>
    <x v="2"/>
    <n v="2"/>
  </r>
  <r>
    <n v="2165"/>
    <s v="Melanie Knight"/>
    <s v="Not Specified"/>
    <n v="0.09"/>
    <n v="2.78"/>
    <n v="0.97"/>
    <x v="2"/>
    <x v="2"/>
    <x v="0"/>
    <x v="0"/>
    <s v="Wrap Bag"/>
    <s v="Newell 339"/>
    <n v="0.59"/>
    <s v="United States"/>
    <x v="1"/>
    <x v="14"/>
    <s v="Augusta"/>
    <n v="4330"/>
    <x v="85"/>
    <n v="0"/>
    <s v="no repeat"/>
    <s v="January"/>
    <d v="2015-01-11T00:00:00"/>
    <n v="2"/>
    <n v="-5.0716000000000001"/>
    <n v="6"/>
    <n v="16.03"/>
    <n v="88794"/>
    <n v="5.3100000000000005"/>
    <x v="2"/>
    <n v="1"/>
  </r>
  <r>
    <n v="2178"/>
    <s v="Judy Hall"/>
    <s v="Medium"/>
    <n v="0.08"/>
    <n v="2.94"/>
    <n v="0.96"/>
    <x v="2"/>
    <x v="2"/>
    <x v="0"/>
    <x v="0"/>
    <s v="Wrap Bag"/>
    <s v="Newell 343"/>
    <n v="0.57999999999999996"/>
    <s v="United States"/>
    <x v="1"/>
    <x v="15"/>
    <s v="Worcester"/>
    <n v="1610"/>
    <x v="39"/>
    <n v="0"/>
    <s v="no repeat"/>
    <s v="January"/>
    <d v="2015-01-29T00:00:00"/>
    <n v="2"/>
    <n v="-1.18"/>
    <n v="9"/>
    <n v="25.35"/>
    <n v="89465"/>
    <n v="417.33"/>
    <x v="1"/>
    <n v="1"/>
  </r>
  <r>
    <n v="2183"/>
    <s v="Sheryl Reese"/>
    <s v="Not Specified"/>
    <n v="0"/>
    <n v="1.48"/>
    <n v="0.7"/>
    <x v="2"/>
    <x v="1"/>
    <x v="0"/>
    <x v="3"/>
    <s v="Wrap Bag"/>
    <s v="Binder Clips by OIC"/>
    <n v="0.37"/>
    <s v="United States"/>
    <x v="3"/>
    <x v="35"/>
    <s v="Owensboro"/>
    <n v="42301"/>
    <x v="15"/>
    <n v="0"/>
    <s v="no repeat"/>
    <s v="June"/>
    <d v="2015-06-17T00:00:00"/>
    <n v="2"/>
    <n v="-203.09800000000001"/>
    <n v="12"/>
    <n v="19.32"/>
    <n v="91571"/>
    <n v="99.22"/>
    <x v="3"/>
    <n v="1"/>
  </r>
  <r>
    <n v="2187"/>
    <s v="Joanne Spivey"/>
    <s v="High"/>
    <n v="0.09"/>
    <n v="16.98"/>
    <n v="12.39"/>
    <x v="2"/>
    <x v="0"/>
    <x v="0"/>
    <x v="4"/>
    <s v="Small Box"/>
    <s v="Brown Kraft Recycled Envelopes"/>
    <n v="0.35"/>
    <s v="United States"/>
    <x v="2"/>
    <x v="33"/>
    <s v="Independence"/>
    <n v="64055"/>
    <x v="100"/>
    <n v="0"/>
    <s v="no repeat"/>
    <s v="May"/>
    <d v="2015-05-10T00:00:00"/>
    <n v="2"/>
    <n v="-48.57"/>
    <n v="5"/>
    <n v="86.8"/>
    <n v="89440"/>
    <n v="348.12"/>
    <x v="3"/>
    <n v="1"/>
  </r>
  <r>
    <n v="2189"/>
    <s v="Frank Cross"/>
    <s v="High"/>
    <n v="0.09"/>
    <n v="16.98"/>
    <n v="12.39"/>
    <x v="2"/>
    <x v="0"/>
    <x v="0"/>
    <x v="4"/>
    <s v="Small Box"/>
    <s v="Brown Kraft Recycled Envelopes"/>
    <n v="0.35"/>
    <s v="United States"/>
    <x v="1"/>
    <x v="4"/>
    <s v="New York City"/>
    <n v="10177"/>
    <x v="100"/>
    <n v="0"/>
    <s v="no repeat"/>
    <s v="May"/>
    <d v="2015-05-10T00:00:00"/>
    <n v="2"/>
    <n v="-48.57"/>
    <n v="22"/>
    <n v="381.91"/>
    <n v="7364"/>
    <n v="4.83"/>
    <x v="3"/>
    <n v="1"/>
  </r>
  <r>
    <n v="2190"/>
    <s v="Marvin Patrick"/>
    <s v="Critical"/>
    <n v="0.05"/>
    <n v="16.98"/>
    <n v="7.78"/>
    <x v="2"/>
    <x v="1"/>
    <x v="0"/>
    <x v="0"/>
    <s v="Small Pack"/>
    <s v="Stanley Bostitch Contemporary Electric Pencil Sharpeners"/>
    <n v="0.56999999999999995"/>
    <s v="United States"/>
    <x v="2"/>
    <x v="22"/>
    <s v="Detroit"/>
    <n v="48227"/>
    <x v="79"/>
    <n v="1"/>
    <n v="0"/>
    <s v="February"/>
    <d v="2015-02-16T00:00:00"/>
    <n v="2"/>
    <n v="-47.28"/>
    <n v="45"/>
    <n v="761.67"/>
    <n v="41636"/>
    <n v="7.59"/>
    <x v="2"/>
    <n v="2"/>
  </r>
  <r>
    <n v="2190"/>
    <s v="Marvin Patrick"/>
    <s v="Critical"/>
    <n v="0.03"/>
    <n v="115.99"/>
    <n v="4.2300000000000004"/>
    <x v="2"/>
    <x v="1"/>
    <x v="2"/>
    <x v="5"/>
    <s v="Small Box"/>
    <s v="282"/>
    <n v="0.56000000000000005"/>
    <s v="United States"/>
    <x v="2"/>
    <x v="22"/>
    <s v="Detroit"/>
    <n v="48227"/>
    <x v="79"/>
    <n v="0"/>
    <s v="no repeat"/>
    <s v="February"/>
    <d v="2015-02-16T00:00:00"/>
    <n v="2"/>
    <n v="722.24099999999999"/>
    <n v="49"/>
    <n v="5014.07"/>
    <n v="41636"/>
    <n v="218.71"/>
    <x v="2"/>
    <n v="2"/>
  </r>
  <r>
    <n v="2193"/>
    <s v="Donald Melton"/>
    <s v="Critical"/>
    <n v="0.05"/>
    <n v="16.98"/>
    <n v="7.78"/>
    <x v="2"/>
    <x v="1"/>
    <x v="0"/>
    <x v="0"/>
    <s v="Small Pack"/>
    <s v="Stanley Bostitch Contemporary Electric Pencil Sharpeners"/>
    <n v="0.56999999999999995"/>
    <s v="United States"/>
    <x v="3"/>
    <x v="24"/>
    <s v="New Bern"/>
    <n v="28560"/>
    <x v="79"/>
    <n v="1"/>
    <n v="0"/>
    <s v="February"/>
    <d v="2015-02-16T00:00:00"/>
    <n v="2"/>
    <n v="-161"/>
    <n v="11"/>
    <n v="186.19"/>
    <n v="90685"/>
    <n v="59.75"/>
    <x v="2"/>
    <n v="2"/>
  </r>
  <r>
    <n v="2193"/>
    <s v="Donald Melton"/>
    <s v="Critical"/>
    <n v="0.03"/>
    <n v="115.99"/>
    <n v="4.2300000000000004"/>
    <x v="2"/>
    <x v="1"/>
    <x v="2"/>
    <x v="5"/>
    <s v="Small Box"/>
    <s v="282"/>
    <n v="0.56000000000000005"/>
    <s v="United States"/>
    <x v="3"/>
    <x v="24"/>
    <s v="New Bern"/>
    <n v="28560"/>
    <x v="79"/>
    <n v="0"/>
    <s v="no repeat"/>
    <s v="February"/>
    <d v="2015-02-16T00:00:00"/>
    <n v="2"/>
    <n v="848.3646"/>
    <n v="12"/>
    <n v="1227.94"/>
    <n v="90685"/>
    <n v="350.92"/>
    <x v="1"/>
    <n v="2"/>
  </r>
  <r>
    <n v="2196"/>
    <s v="Gene Heath Cross"/>
    <s v="Medium"/>
    <n v="0.03"/>
    <n v="27.48"/>
    <n v="4"/>
    <x v="2"/>
    <x v="2"/>
    <x v="2"/>
    <x v="13"/>
    <s v="Small Box"/>
    <s v="Belkin MediaBoard 104- Keyboard"/>
    <n v="0.75"/>
    <s v="United States"/>
    <x v="1"/>
    <x v="4"/>
    <s v="Jamestown"/>
    <n v="14701"/>
    <x v="74"/>
    <n v="1"/>
    <n v="0"/>
    <s v="April"/>
    <d v="2015-04-08T00:00:00"/>
    <n v="1"/>
    <n v="-88.840800000000002"/>
    <n v="11"/>
    <n v="294.97000000000003"/>
    <n v="89175"/>
    <n v="70.930000000000007"/>
    <x v="1"/>
    <n v="3"/>
  </r>
  <r>
    <n v="2196"/>
    <s v="Gene Heath Cross"/>
    <s v="Medium"/>
    <n v="0.1"/>
    <n v="179.99"/>
    <n v="19.989999999999998"/>
    <x v="2"/>
    <x v="2"/>
    <x v="2"/>
    <x v="13"/>
    <s v="Small Box"/>
    <s v="Motorola SB4200 Cable Modem"/>
    <n v="0.48"/>
    <s v="United States"/>
    <x v="1"/>
    <x v="4"/>
    <s v="Jamestown"/>
    <n v="14701"/>
    <x v="74"/>
    <n v="1"/>
    <n v="0"/>
    <s v="April"/>
    <d v="2015-04-08T00:00:00"/>
    <n v="1"/>
    <n v="1208.9903999999999"/>
    <n v="14"/>
    <n v="2458.0500000000002"/>
    <n v="89175"/>
    <n v="11.5"/>
    <x v="1"/>
    <n v="3"/>
  </r>
  <r>
    <n v="2196"/>
    <s v="Gene Heath Cross"/>
    <s v="Medium"/>
    <n v="0.1"/>
    <n v="140.85"/>
    <n v="19.989999999999998"/>
    <x v="2"/>
    <x v="2"/>
    <x v="0"/>
    <x v="10"/>
    <s v="Small Box"/>
    <s v="Fellowes Strictly Business® Drawer File, Letter/Legal Size"/>
    <n v="0.73"/>
    <s v="United States"/>
    <x v="1"/>
    <x v="4"/>
    <s v="Jamestown"/>
    <n v="14701"/>
    <x v="74"/>
    <n v="0"/>
    <s v="no repeat"/>
    <s v="April"/>
    <d v="2015-04-09T00:00:00"/>
    <n v="2"/>
    <n v="9.9911999999999992"/>
    <n v="19"/>
    <n v="2465.75"/>
    <n v="89175"/>
    <n v="40.93"/>
    <x v="1"/>
    <n v="3"/>
  </r>
  <r>
    <n v="2197"/>
    <s v="Karen O'Donnell"/>
    <s v="Critical"/>
    <n v="0.08"/>
    <n v="100.97"/>
    <n v="7.18"/>
    <x v="2"/>
    <x v="2"/>
    <x v="2"/>
    <x v="13"/>
    <s v="Small Box"/>
    <s v="Gyration Ultra Cordless Optical Suite"/>
    <n v="0.46"/>
    <s v="United States"/>
    <x v="1"/>
    <x v="4"/>
    <s v="Levittown"/>
    <n v="11756"/>
    <x v="175"/>
    <n v="1"/>
    <n v="0"/>
    <s v="June"/>
    <d v="2015-06-27T00:00:00"/>
    <n v="1"/>
    <n v="126.22499999999999"/>
    <n v="7"/>
    <n v="650.25"/>
    <n v="89176"/>
    <n v="10.790000000000001"/>
    <x v="3"/>
    <n v="2"/>
  </r>
  <r>
    <n v="2197"/>
    <s v="Karen O'Donnell"/>
    <s v="Critical"/>
    <n v="0"/>
    <n v="13.4"/>
    <n v="4.95"/>
    <x v="2"/>
    <x v="2"/>
    <x v="1"/>
    <x v="2"/>
    <s v="Small Pack"/>
    <s v="Electrix 20W Halogen Replacement Bulb for Zoom-In Desk Lamp"/>
    <n v="0.37"/>
    <s v="United States"/>
    <x v="1"/>
    <x v="4"/>
    <s v="Levittown"/>
    <n v="11756"/>
    <x v="175"/>
    <n v="0"/>
    <s v="no repeat"/>
    <s v="June"/>
    <d v="2015-06-27T00:00:00"/>
    <n v="1"/>
    <n v="187.7628"/>
    <n v="19"/>
    <n v="272.12"/>
    <n v="89176"/>
    <n v="6.6400000000000006"/>
    <x v="3"/>
    <n v="2"/>
  </r>
  <r>
    <n v="2198"/>
    <s v="Lester Woodward Maynard"/>
    <s v="Not Specified"/>
    <n v="0.03"/>
    <n v="25.98"/>
    <n v="4.08"/>
    <x v="2"/>
    <x v="2"/>
    <x v="0"/>
    <x v="0"/>
    <s v="Small Pack"/>
    <s v="Boston 1799 Powerhouse™ Electric Pencil Sharpener"/>
    <n v="0.56999999999999995"/>
    <s v="United States"/>
    <x v="1"/>
    <x v="4"/>
    <s v="Lindenhurst"/>
    <n v="11757"/>
    <x v="55"/>
    <n v="1"/>
    <n v="0"/>
    <s v="May"/>
    <d v="2015-05-25T00:00:00"/>
    <n v="3"/>
    <n v="295.90649999999999"/>
    <n v="16"/>
    <n v="428.85"/>
    <n v="89174"/>
    <n v="5.8199999999999994"/>
    <x v="2"/>
    <n v="2"/>
  </r>
  <r>
    <n v="2198"/>
    <s v="Lester Woodward Maynard"/>
    <s v="Not Specified"/>
    <n v="0.1"/>
    <n v="20.98"/>
    <n v="53.03"/>
    <x v="1"/>
    <x v="2"/>
    <x v="0"/>
    <x v="10"/>
    <s v="Jumbo Drum"/>
    <s v="Tennsco Lockers, Gray"/>
    <n v="0.78"/>
    <s v="United States"/>
    <x v="1"/>
    <x v="4"/>
    <s v="Lindenhurst"/>
    <n v="11757"/>
    <x v="55"/>
    <n v="0"/>
    <s v="no repeat"/>
    <s v="May"/>
    <d v="2015-05-22T00:00:00"/>
    <n v="0"/>
    <n v="-2111.36"/>
    <n v="16"/>
    <n v="342.54"/>
    <n v="89174"/>
    <n v="11.530000000000001"/>
    <x v="0"/>
    <n v="2"/>
  </r>
  <r>
    <n v="2201"/>
    <s v="David Hoyle"/>
    <s v="Critical"/>
    <n v="0.17"/>
    <n v="14.89"/>
    <n v="13.56"/>
    <x v="2"/>
    <x v="2"/>
    <x v="1"/>
    <x v="2"/>
    <s v="Large Box"/>
    <s v="Tensor Computer Mounted Lamp"/>
    <n v="0.57999999999999996"/>
    <s v="United States"/>
    <x v="2"/>
    <x v="3"/>
    <s v="Bloomington"/>
    <n v="55420"/>
    <x v="78"/>
    <n v="0"/>
    <s v="no repeat"/>
    <s v="March"/>
    <d v="2015-03-27T00:00:00"/>
    <n v="2"/>
    <n v="-9.1300000000000008"/>
    <n v="1"/>
    <n v="27.96"/>
    <n v="86054"/>
    <n v="2"/>
    <x v="1"/>
    <n v="1"/>
  </r>
  <r>
    <n v="2202"/>
    <s v="Laurie Howe"/>
    <s v="Low"/>
    <n v="0.09"/>
    <n v="160.97999999999999"/>
    <n v="30"/>
    <x v="1"/>
    <x v="1"/>
    <x v="1"/>
    <x v="1"/>
    <s v="Jumbo Drum"/>
    <s v="Office Star - Mid Back Dual function Ergonomic High Back Chair with 2-Way Adjustable Arms"/>
    <n v="0.62"/>
    <s v="United States"/>
    <x v="2"/>
    <x v="3"/>
    <s v="Brooklyn Center"/>
    <n v="55429"/>
    <x v="70"/>
    <n v="1"/>
    <n v="0"/>
    <s v="January"/>
    <d v="2015-01-31T00:00:00"/>
    <n v="0"/>
    <n v="357.428"/>
    <n v="11"/>
    <n v="1635.38"/>
    <n v="86050"/>
    <n v="18.869999999999997"/>
    <x v="2"/>
    <n v="3"/>
  </r>
  <r>
    <n v="2202"/>
    <s v="Laurie Howe"/>
    <s v="Low"/>
    <n v="0.09"/>
    <n v="6.3"/>
    <n v="0.5"/>
    <x v="2"/>
    <x v="1"/>
    <x v="0"/>
    <x v="9"/>
    <s v="Small Box"/>
    <s v="Avery 51"/>
    <n v="0.39"/>
    <s v="United States"/>
    <x v="2"/>
    <x v="3"/>
    <s v="Brooklyn Center"/>
    <n v="55429"/>
    <x v="70"/>
    <n v="1"/>
    <n v="0"/>
    <s v="January"/>
    <d v="2015-01-31T00:00:00"/>
    <n v="0"/>
    <n v="40.351199999999999"/>
    <n v="10"/>
    <n v="58.48"/>
    <n v="86050"/>
    <n v="119.99"/>
    <x v="2"/>
    <n v="3"/>
  </r>
  <r>
    <n v="2202"/>
    <s v="Laurie Howe"/>
    <s v="Low"/>
    <n v="0"/>
    <n v="4.9800000000000004"/>
    <n v="0.8"/>
    <x v="2"/>
    <x v="1"/>
    <x v="0"/>
    <x v="7"/>
    <s v="Wrap Bag"/>
    <s v="Rediform S.O.S. Phone Message Books"/>
    <n v="0.36"/>
    <s v="United States"/>
    <x v="2"/>
    <x v="3"/>
    <s v="Brooklyn Center"/>
    <n v="55429"/>
    <x v="70"/>
    <n v="0"/>
    <s v="no repeat"/>
    <s v="January"/>
    <d v="2015-02-07T00:00:00"/>
    <n v="7"/>
    <n v="27.634499999999999"/>
    <n v="8"/>
    <n v="40.049999999999997"/>
    <n v="86050"/>
    <n v="14.56"/>
    <x v="2"/>
    <n v="3"/>
  </r>
  <r>
    <n v="2203"/>
    <s v="Eddie Walker"/>
    <s v="Critical"/>
    <n v="0.03"/>
    <n v="399.98"/>
    <n v="12.06"/>
    <x v="1"/>
    <x v="1"/>
    <x v="2"/>
    <x v="6"/>
    <s v="Jumbo Box"/>
    <s v="Okidata ML320 Series Turbo Dot Matrix Printers"/>
    <n v="0.56000000000000005"/>
    <s v="United States"/>
    <x v="2"/>
    <x v="3"/>
    <s v="Brooklyn Park"/>
    <n v="55445"/>
    <x v="148"/>
    <n v="1"/>
    <n v="31"/>
    <s v="January"/>
    <d v="2015-01-06T00:00:00"/>
    <n v="2"/>
    <n v="-663.51419999999996"/>
    <n v="2"/>
    <n v="807"/>
    <n v="86052"/>
    <n v="8.09"/>
    <x v="2"/>
    <n v="2"/>
  </r>
  <r>
    <n v="2203"/>
    <s v="Eddie Walker"/>
    <s v="Low"/>
    <n v="0.08"/>
    <n v="145.44999999999999"/>
    <n v="17.850000000000001"/>
    <x v="1"/>
    <x v="1"/>
    <x v="2"/>
    <x v="6"/>
    <s v="Jumbo Drum"/>
    <s v="Panasonic KX-P1150 Dot Matrix Printer"/>
    <n v="0.56000000000000005"/>
    <s v="United States"/>
    <x v="2"/>
    <x v="3"/>
    <s v="Brooklyn Park"/>
    <n v="55445"/>
    <x v="128"/>
    <n v="0"/>
    <s v="no repeat"/>
    <s v="February"/>
    <d v="2015-02-04T00:00:00"/>
    <n v="0"/>
    <n v="751.58"/>
    <n v="8"/>
    <n v="1117.6600000000001"/>
    <n v="86051"/>
    <n v="5.25"/>
    <x v="3"/>
    <n v="2"/>
  </r>
  <r>
    <n v="2204"/>
    <s v="Oscar Ford"/>
    <s v="Low"/>
    <n v="7.0000000000000007E-2"/>
    <n v="33.94"/>
    <n v="19.190000000000001"/>
    <x v="1"/>
    <x v="1"/>
    <x v="1"/>
    <x v="1"/>
    <s v="Jumbo Drum"/>
    <s v="Metal Folding Chairs, Beige, 4/Carton"/>
    <n v="0.57999999999999996"/>
    <s v="United States"/>
    <x v="2"/>
    <x v="3"/>
    <s v="Burnsville"/>
    <n v="55337"/>
    <x v="128"/>
    <n v="1"/>
    <n v="6"/>
    <s v="February"/>
    <d v="2015-02-08T00:00:00"/>
    <n v="4"/>
    <n v="-157.56"/>
    <n v="5"/>
    <n v="169.46"/>
    <n v="86051"/>
    <n v="4.16"/>
    <x v="3"/>
    <n v="2"/>
  </r>
  <r>
    <n v="2204"/>
    <s v="Oscar Ford"/>
    <s v="Critical"/>
    <n v="0.04"/>
    <n v="296.18"/>
    <n v="154.12"/>
    <x v="1"/>
    <x v="3"/>
    <x v="1"/>
    <x v="11"/>
    <s v="Jumbo Box"/>
    <s v="Hon 94000 Series Round Tables"/>
    <n v="0.76"/>
    <s v="United States"/>
    <x v="2"/>
    <x v="3"/>
    <s v="Burnsville"/>
    <n v="55337"/>
    <x v="104"/>
    <n v="0"/>
    <s v="no repeat"/>
    <s v="February"/>
    <d v="2015-02-11T00:00:00"/>
    <n v="1"/>
    <n v="-87.998040000000003"/>
    <n v="20"/>
    <n v="5768.12"/>
    <n v="86053"/>
    <n v="11.97"/>
    <x v="1"/>
    <n v="2"/>
  </r>
  <r>
    <n v="2206"/>
    <s v="Bobby Powell"/>
    <s v="High"/>
    <n v="0.03"/>
    <n v="28.48"/>
    <n v="1.99"/>
    <x v="2"/>
    <x v="3"/>
    <x v="2"/>
    <x v="13"/>
    <s v="Small Pack"/>
    <s v="Memorex 4.7GB DVD+RW, 3/Pack"/>
    <n v="0.4"/>
    <s v="United States"/>
    <x v="2"/>
    <x v="25"/>
    <s v="Fort Dodge"/>
    <n v="50501"/>
    <x v="98"/>
    <n v="1"/>
    <n v="0"/>
    <s v="January"/>
    <d v="2015-01-06T00:00:00"/>
    <n v="1"/>
    <n v="-35.290399999999998"/>
    <n v="2"/>
    <n v="55.25"/>
    <n v="86258"/>
    <n v="17.97"/>
    <x v="1"/>
    <n v="2"/>
  </r>
  <r>
    <n v="2206"/>
    <s v="Bobby Powell"/>
    <s v="High"/>
    <n v="0.01"/>
    <n v="205.99"/>
    <n v="5.99"/>
    <x v="2"/>
    <x v="3"/>
    <x v="2"/>
    <x v="5"/>
    <s v="Small Box"/>
    <s v="3285"/>
    <n v="0.59"/>
    <s v="United States"/>
    <x v="2"/>
    <x v="25"/>
    <s v="Fort Dodge"/>
    <n v="50501"/>
    <x v="98"/>
    <n v="0"/>
    <s v="no repeat"/>
    <s v="January"/>
    <d v="2015-01-07T00:00:00"/>
    <n v="2"/>
    <n v="-74.883600000000001"/>
    <n v="3"/>
    <n v="551.22"/>
    <n v="86258"/>
    <n v="160.94"/>
    <x v="1"/>
    <n v="2"/>
  </r>
  <r>
    <n v="2209"/>
    <s v="Sharon Thomas"/>
    <s v="Low"/>
    <n v="0.06"/>
    <n v="6.98"/>
    <n v="1.6"/>
    <x v="2"/>
    <x v="1"/>
    <x v="0"/>
    <x v="7"/>
    <s v="Wrap Bag"/>
    <s v="Adams Phone Message Book, Professional, 400 Message Capacity, 5 3/6” x 11”"/>
    <n v="0.38"/>
    <s v="United States"/>
    <x v="3"/>
    <x v="29"/>
    <s v="College Park"/>
    <n v="30337"/>
    <x v="46"/>
    <n v="0"/>
    <s v="no repeat"/>
    <s v="January"/>
    <d v="2015-01-29T00:00:00"/>
    <n v="7"/>
    <n v="-98.055999999999997"/>
    <n v="12"/>
    <n v="83.93"/>
    <n v="88030"/>
    <n v="5.33"/>
    <x v="3"/>
    <n v="1"/>
  </r>
  <r>
    <n v="2212"/>
    <s v="Stacy Chang"/>
    <s v="High"/>
    <n v="0.09"/>
    <n v="199.99"/>
    <n v="24.49"/>
    <x v="0"/>
    <x v="1"/>
    <x v="2"/>
    <x v="16"/>
    <s v="Large Box"/>
    <s v="Canon PC-428 Personal Copier"/>
    <n v="0.46"/>
    <s v="United States"/>
    <x v="1"/>
    <x v="30"/>
    <s v="Catonsville"/>
    <n v="21228"/>
    <x v="48"/>
    <n v="0"/>
    <s v="no repeat"/>
    <s v="April"/>
    <d v="2015-04-21T00:00:00"/>
    <n v="2"/>
    <n v="631.33000000000004"/>
    <n v="5"/>
    <n v="990.25"/>
    <n v="88029"/>
    <n v="179.89000000000001"/>
    <x v="2"/>
    <n v="1"/>
  </r>
  <r>
    <n v="2215"/>
    <s v="Christopher High"/>
    <s v="Low"/>
    <n v="7.0000000000000007E-2"/>
    <n v="3.28"/>
    <n v="3.97"/>
    <x v="2"/>
    <x v="0"/>
    <x v="0"/>
    <x v="0"/>
    <s v="Wrap Bag"/>
    <s v="Newell 337"/>
    <n v="0.56000000000000005"/>
    <s v="United States"/>
    <x v="1"/>
    <x v="10"/>
    <s v="Massillon"/>
    <n v="44646"/>
    <x v="96"/>
    <n v="0"/>
    <s v="no repeat"/>
    <s v="June"/>
    <d v="2015-06-23T00:00:00"/>
    <n v="0"/>
    <n v="-22.175999999999998"/>
    <n v="4"/>
    <n v="14.76"/>
    <n v="90314"/>
    <n v="122.94"/>
    <x v="2"/>
    <n v="1"/>
  </r>
  <r>
    <n v="2216"/>
    <s v="Clara Kaplan"/>
    <s v="Low"/>
    <n v="0.02"/>
    <n v="256.99"/>
    <n v="11.25"/>
    <x v="2"/>
    <x v="0"/>
    <x v="2"/>
    <x v="13"/>
    <s v="Small Box"/>
    <s v="Hayes Optima 56K V.90 Internal Voice Modem"/>
    <n v="0.51"/>
    <s v="United States"/>
    <x v="1"/>
    <x v="10"/>
    <s v="Medina"/>
    <n v="44256"/>
    <x v="96"/>
    <n v="1"/>
    <n v="0"/>
    <s v="June"/>
    <d v="2015-06-30T00:00:00"/>
    <n v="7"/>
    <n v="-214.10400000000001"/>
    <n v="3"/>
    <n v="808.44"/>
    <n v="90314"/>
    <n v="20.95"/>
    <x v="0"/>
    <n v="2"/>
  </r>
  <r>
    <n v="2216"/>
    <s v="Clara Kaplan"/>
    <s v="Low"/>
    <n v="0.01"/>
    <n v="6.48"/>
    <n v="5.14"/>
    <x v="2"/>
    <x v="0"/>
    <x v="0"/>
    <x v="7"/>
    <s v="Small Box"/>
    <s v="Xerox 23"/>
    <n v="0.37"/>
    <s v="United States"/>
    <x v="1"/>
    <x v="10"/>
    <s v="Medina"/>
    <n v="44256"/>
    <x v="96"/>
    <n v="0"/>
    <s v="no repeat"/>
    <s v="June"/>
    <d v="2015-06-25T00:00:00"/>
    <n v="2"/>
    <n v="-26.936"/>
    <n v="10"/>
    <n v="67.41"/>
    <n v="90314"/>
    <n v="3.1999999999999997"/>
    <x v="0"/>
    <n v="2"/>
  </r>
  <r>
    <n v="2220"/>
    <s v="Jennifer Stanton"/>
    <s v="Low"/>
    <n v="0.09"/>
    <n v="14.2"/>
    <n v="5.3"/>
    <x v="2"/>
    <x v="3"/>
    <x v="1"/>
    <x v="2"/>
    <s v="Wrap Bag"/>
    <s v="Coloredge Poster Frame"/>
    <n v="0.46"/>
    <s v="United States"/>
    <x v="3"/>
    <x v="26"/>
    <s v="Winter Garden"/>
    <n v="34787"/>
    <x v="136"/>
    <n v="0"/>
    <s v="no repeat"/>
    <s v="February"/>
    <d v="2015-03-01T00:00:00"/>
    <n v="1"/>
    <n v="-324.73"/>
    <n v="4"/>
    <n v="55.08"/>
    <n v="91036"/>
    <n v="10.610000000000001"/>
    <x v="3"/>
    <n v="1"/>
  </r>
  <r>
    <n v="2225"/>
    <s v="Sean McKenna"/>
    <s v="Critical"/>
    <n v="0"/>
    <n v="100.89"/>
    <n v="42"/>
    <x v="1"/>
    <x v="2"/>
    <x v="1"/>
    <x v="1"/>
    <s v="Jumbo Drum"/>
    <s v="Office Star Flex Back Scooter Chair with Aluminum Finish Frame"/>
    <n v="0.61"/>
    <s v="United States"/>
    <x v="0"/>
    <x v="27"/>
    <s v="Hobbs"/>
    <n v="88240"/>
    <x v="54"/>
    <n v="0"/>
    <s v="no repeat"/>
    <s v="February"/>
    <d v="2015-02-22T00:00:00"/>
    <n v="1"/>
    <n v="1500.12"/>
    <n v="15"/>
    <n v="1608.11"/>
    <n v="89970"/>
    <n v="15.98"/>
    <x v="1"/>
    <n v="1"/>
  </r>
  <r>
    <n v="2240"/>
    <s v="Maurice Kelly"/>
    <s v="Low"/>
    <n v="0.01"/>
    <n v="13.43"/>
    <n v="5.5"/>
    <x v="0"/>
    <x v="0"/>
    <x v="0"/>
    <x v="10"/>
    <s v="Small Box"/>
    <s v="Fellowes Personal Hanging Folder Files, Navy"/>
    <n v="0.56999999999999995"/>
    <s v="United States"/>
    <x v="3"/>
    <x v="26"/>
    <s v="Lakeland"/>
    <n v="33801"/>
    <x v="34"/>
    <n v="0"/>
    <s v="no repeat"/>
    <s v="April"/>
    <d v="2015-04-13T00:00:00"/>
    <n v="7"/>
    <n v="-313.02179999999998"/>
    <n v="7"/>
    <n v="99.75"/>
    <n v="89102"/>
    <n v="424.15999999999997"/>
    <x v="3"/>
    <n v="1"/>
  </r>
  <r>
    <n v="2250"/>
    <s v="Alvin Hoover"/>
    <s v="Low"/>
    <n v="0"/>
    <n v="2.08"/>
    <n v="5.33"/>
    <x v="2"/>
    <x v="1"/>
    <x v="1"/>
    <x v="2"/>
    <s v="Small Box"/>
    <s v="Eldon® Wave Desk Accessories"/>
    <n v="0.43"/>
    <s v="United States"/>
    <x v="1"/>
    <x v="19"/>
    <s v="State College"/>
    <n v="16801"/>
    <x v="53"/>
    <n v="0"/>
    <s v="no repeat"/>
    <s v="April"/>
    <d v="2015-04-20T00:00:00"/>
    <n v="7"/>
    <n v="-192.5532"/>
    <n v="22"/>
    <n v="51.41"/>
    <n v="86699"/>
    <n v="6.41"/>
    <x v="1"/>
    <n v="1"/>
  </r>
  <r>
    <n v="2254"/>
    <s v="Jeff Meadows"/>
    <s v="Low"/>
    <n v="0.1"/>
    <n v="6.3"/>
    <n v="0.5"/>
    <x v="2"/>
    <x v="0"/>
    <x v="0"/>
    <x v="9"/>
    <s v="Small Box"/>
    <s v="Avery 48"/>
    <n v="0.39"/>
    <s v="United States"/>
    <x v="3"/>
    <x v="35"/>
    <s v="Paducah"/>
    <n v="42003"/>
    <x v="39"/>
    <n v="1"/>
    <n v="91"/>
    <s v="January"/>
    <d v="2015-02-01T00:00:00"/>
    <n v="5"/>
    <n v="-464.28199999999998"/>
    <n v="12"/>
    <n v="68.72"/>
    <n v="89278"/>
    <n v="7.91"/>
    <x v="1"/>
    <n v="3"/>
  </r>
  <r>
    <n v="2254"/>
    <s v="Jeff Meadows"/>
    <s v="High"/>
    <n v="0.1"/>
    <n v="48.91"/>
    <n v="5.97"/>
    <x v="2"/>
    <x v="0"/>
    <x v="0"/>
    <x v="7"/>
    <s v="Small Box"/>
    <s v="Xerox 1917"/>
    <n v="0.38"/>
    <s v="United States"/>
    <x v="3"/>
    <x v="35"/>
    <s v="Paducah"/>
    <n v="42003"/>
    <x v="65"/>
    <n v="1"/>
    <n v="0"/>
    <s v="April"/>
    <d v="2015-04-30T00:00:00"/>
    <n v="2"/>
    <n v="156.74340000000001"/>
    <n v="14"/>
    <n v="618.96"/>
    <n v="89279"/>
    <n v="200.91"/>
    <x v="0"/>
    <n v="3"/>
  </r>
  <r>
    <n v="2254"/>
    <s v="Jeff Meadows"/>
    <s v="High"/>
    <n v="0.08"/>
    <n v="5.98"/>
    <n v="5.46"/>
    <x v="2"/>
    <x v="0"/>
    <x v="0"/>
    <x v="7"/>
    <s v="Small Box"/>
    <s v="Xerox 1983"/>
    <n v="0.36"/>
    <s v="United States"/>
    <x v="3"/>
    <x v="35"/>
    <s v="Paducah"/>
    <n v="42003"/>
    <x v="65"/>
    <n v="0"/>
    <s v="no repeat"/>
    <s v="April"/>
    <d v="2015-04-28T00:00:00"/>
    <n v="0"/>
    <n v="110.11799999999999"/>
    <n v="13"/>
    <n v="77.540000000000006"/>
    <n v="89279"/>
    <n v="179.26999999999998"/>
    <x v="0"/>
    <n v="3"/>
  </r>
  <r>
    <n v="2256"/>
    <s v="Lloyd Levin"/>
    <s v="Critical"/>
    <n v="7.0000000000000007E-2"/>
    <n v="60.97"/>
    <n v="4.5"/>
    <x v="0"/>
    <x v="0"/>
    <x v="0"/>
    <x v="15"/>
    <s v="Small Box"/>
    <s v="Tripp Lite Isotel 6 Outlet Surge Protector with Fax/Modem Protection"/>
    <n v="0.56000000000000005"/>
    <s v="United States"/>
    <x v="3"/>
    <x v="24"/>
    <s v="New Bern"/>
    <n v="28560"/>
    <x v="22"/>
    <n v="1"/>
    <n v="81"/>
    <s v="January"/>
    <d v="2015-01-04T00:00:00"/>
    <n v="2"/>
    <n v="-42.588000000000001"/>
    <n v="6"/>
    <n v="361.72"/>
    <n v="87963"/>
    <n v="26.43"/>
    <x v="3"/>
    <n v="2"/>
  </r>
  <r>
    <n v="2256"/>
    <s v="Lloyd Levin"/>
    <s v="Medium"/>
    <n v="7.0000000000000007E-2"/>
    <n v="70.98"/>
    <n v="30"/>
    <x v="1"/>
    <x v="0"/>
    <x v="1"/>
    <x v="1"/>
    <s v="Jumbo Drum"/>
    <s v="Novimex Turbo Task Chair"/>
    <n v="0.73"/>
    <s v="United States"/>
    <x v="3"/>
    <x v="24"/>
    <s v="New Bern"/>
    <n v="28560"/>
    <x v="120"/>
    <n v="0"/>
    <s v="no repeat"/>
    <s v="March"/>
    <d v="2015-03-26T00:00:00"/>
    <n v="2"/>
    <n v="-222.95"/>
    <n v="20"/>
    <n v="1373.47"/>
    <n v="87964"/>
    <n v="223.95"/>
    <x v="0"/>
    <n v="2"/>
  </r>
  <r>
    <n v="2257"/>
    <s v="Bernard Thompson"/>
    <s v="High"/>
    <n v="0.06"/>
    <n v="6.68"/>
    <n v="6.93"/>
    <x v="2"/>
    <x v="0"/>
    <x v="0"/>
    <x v="7"/>
    <s v="Small Box"/>
    <s v="HP Office Paper (20Lb. and 87 Bright)"/>
    <n v="0.37"/>
    <s v="United States"/>
    <x v="3"/>
    <x v="24"/>
    <s v="Raleigh"/>
    <n v="27604"/>
    <x v="20"/>
    <n v="0"/>
    <s v="no repeat"/>
    <s v="June"/>
    <d v="2015-06-13T00:00:00"/>
    <n v="1"/>
    <n v="7.6245000000000003"/>
    <n v="14"/>
    <n v="91.92"/>
    <n v="87965"/>
    <n v="125.94999999999999"/>
    <x v="1"/>
    <n v="1"/>
  </r>
  <r>
    <n v="2258"/>
    <s v="Nicole Pope"/>
    <s v="Low"/>
    <n v="0.01"/>
    <n v="7.64"/>
    <n v="1.39"/>
    <x v="0"/>
    <x v="0"/>
    <x v="0"/>
    <x v="4"/>
    <s v="Small Box"/>
    <s v="#10- 4 1/8&quot; x 9 1/2&quot; Security-Tint Envelopes"/>
    <n v="0.36"/>
    <s v="United States"/>
    <x v="3"/>
    <x v="24"/>
    <s v="Rocky Mount"/>
    <n v="27801"/>
    <x v="156"/>
    <n v="1"/>
    <n v="0"/>
    <s v="March"/>
    <d v="2015-03-13T00:00:00"/>
    <n v="4"/>
    <n v="-1676.6120000000001"/>
    <n v="9"/>
    <n v="73.290000000000006"/>
    <n v="87962"/>
    <n v="5.91"/>
    <x v="2"/>
    <n v="2"/>
  </r>
  <r>
    <n v="2258"/>
    <s v="Nicole Pope"/>
    <s v="Low"/>
    <n v="7.0000000000000007E-2"/>
    <n v="400.97"/>
    <n v="48.26"/>
    <x v="1"/>
    <x v="0"/>
    <x v="2"/>
    <x v="6"/>
    <s v="Jumbo Box"/>
    <s v="Hewlett-Packard Deskjet 1220Cse Color Inkjet Printer"/>
    <n v="0.36"/>
    <s v="United States"/>
    <x v="3"/>
    <x v="24"/>
    <s v="Rocky Mount"/>
    <n v="27801"/>
    <x v="156"/>
    <n v="0"/>
    <s v="no repeat"/>
    <s v="March"/>
    <d v="2015-03-13T00:00:00"/>
    <n v="4"/>
    <n v="45.127800000000001"/>
    <n v="8"/>
    <n v="2961.32"/>
    <n v="87962"/>
    <n v="55.97"/>
    <x v="2"/>
    <n v="2"/>
  </r>
  <r>
    <n v="2260"/>
    <s v="Geoffrey H Wong"/>
    <s v="Critical"/>
    <n v="0.02"/>
    <n v="4.9800000000000004"/>
    <n v="0.49"/>
    <x v="2"/>
    <x v="0"/>
    <x v="0"/>
    <x v="9"/>
    <s v="Small Box"/>
    <s v="Avery White Multi-Purpose Labels"/>
    <n v="0.39"/>
    <s v="United States"/>
    <x v="3"/>
    <x v="29"/>
    <s v="Rome"/>
    <n v="30161"/>
    <x v="2"/>
    <n v="1"/>
    <n v="0"/>
    <s v="February"/>
    <d v="2015-02-16T00:00:00"/>
    <n v="1"/>
    <n v="-52.863999999999997"/>
    <n v="17"/>
    <n v="87.11"/>
    <n v="89601"/>
    <n v="1500.92"/>
    <x v="1"/>
    <n v="4"/>
  </r>
  <r>
    <n v="2260"/>
    <s v="Geoffrey H Wong"/>
    <s v="Critical"/>
    <n v="0.01"/>
    <n v="20.99"/>
    <n v="0.99"/>
    <x v="2"/>
    <x v="0"/>
    <x v="2"/>
    <x v="5"/>
    <s v="Small Pack"/>
    <s v="Accessory15"/>
    <n v="0.83"/>
    <s v="United States"/>
    <x v="3"/>
    <x v="29"/>
    <s v="Rome"/>
    <n v="30161"/>
    <x v="2"/>
    <n v="1"/>
    <n v="65"/>
    <s v="February"/>
    <d v="2015-02-16T00:00:00"/>
    <n v="1"/>
    <n v="45.378"/>
    <n v="9"/>
    <n v="170.46"/>
    <n v="89601"/>
    <n v="48.019999999999996"/>
    <x v="1"/>
    <n v="4"/>
  </r>
  <r>
    <n v="2260"/>
    <s v="Geoffrey H Wong"/>
    <s v="High"/>
    <n v="0.08"/>
    <n v="4.9800000000000004"/>
    <n v="0.49"/>
    <x v="2"/>
    <x v="0"/>
    <x v="0"/>
    <x v="9"/>
    <s v="Small Box"/>
    <s v="Avery White Multi-Purpose Labels"/>
    <n v="0.39"/>
    <s v="United States"/>
    <x v="3"/>
    <x v="29"/>
    <s v="Rome"/>
    <n v="30161"/>
    <x v="109"/>
    <n v="1"/>
    <n v="0"/>
    <s v="April"/>
    <d v="2015-04-22T00:00:00"/>
    <n v="1"/>
    <n v="4949.9160000000002"/>
    <n v="1"/>
    <n v="4.95"/>
    <n v="89602"/>
    <n v="14.11"/>
    <x v="0"/>
    <n v="4"/>
  </r>
  <r>
    <n v="2260"/>
    <s v="Geoffrey H Wong"/>
    <s v="High"/>
    <n v="0.09"/>
    <n v="119.99"/>
    <n v="14"/>
    <x v="1"/>
    <x v="0"/>
    <x v="2"/>
    <x v="6"/>
    <s v="Jumbo Drum"/>
    <s v="Epson C82 Color Inkjet Printer"/>
    <n v="0.36"/>
    <s v="United States"/>
    <x v="3"/>
    <x v="29"/>
    <s v="Rome"/>
    <n v="30161"/>
    <x v="109"/>
    <n v="0"/>
    <s v="no repeat"/>
    <s v="April"/>
    <d v="2015-04-23T00:00:00"/>
    <n v="2"/>
    <n v="1055.604"/>
    <n v="4"/>
    <n v="461.24"/>
    <n v="89602"/>
    <n v="100.89"/>
    <x v="3"/>
    <n v="4"/>
  </r>
  <r>
    <n v="2264"/>
    <s v="Helen Dickerson"/>
    <s v="Not Specified"/>
    <n v="0.09"/>
    <n v="207.48"/>
    <n v="0.99"/>
    <x v="2"/>
    <x v="0"/>
    <x v="0"/>
    <x v="15"/>
    <s v="Small Box"/>
    <s v="Kensington 7 Outlet MasterPiece Power Center with Fax/Phone Line Protection"/>
    <n v="0.55000000000000004"/>
    <s v="United States"/>
    <x v="2"/>
    <x v="33"/>
    <s v="Joplin"/>
    <n v="64804"/>
    <x v="160"/>
    <n v="0"/>
    <s v="no repeat"/>
    <s v="January"/>
    <d v="2015-01-29T00:00:00"/>
    <n v="3"/>
    <n v="359.83"/>
    <n v="3"/>
    <n v="577.75"/>
    <n v="86611"/>
    <n v="1.67"/>
    <x v="1"/>
    <n v="1"/>
  </r>
  <r>
    <n v="2265"/>
    <s v="James Davenport"/>
    <s v="Critical"/>
    <n v="0.1"/>
    <n v="7.45"/>
    <n v="6.28"/>
    <x v="2"/>
    <x v="0"/>
    <x v="0"/>
    <x v="8"/>
    <s v="Small Box"/>
    <s v="Acco Four Pocket Poly Ring Binder with Label Holder, Smoke, 1&quot;"/>
    <n v="0.4"/>
    <s v="United States"/>
    <x v="2"/>
    <x v="33"/>
    <s v="Kansas City"/>
    <n v="64130"/>
    <x v="132"/>
    <n v="1"/>
    <n v="0"/>
    <s v="January"/>
    <d v="2015-02-01T00:00:00"/>
    <n v="3"/>
    <n v="-69.873999999999995"/>
    <n v="8"/>
    <n v="59.4"/>
    <n v="86612"/>
    <n v="160.91999999999999"/>
    <x v="3"/>
    <n v="2"/>
  </r>
  <r>
    <n v="2265"/>
    <s v="James Davenport"/>
    <s v="Critical"/>
    <n v="0.01"/>
    <n v="6.48"/>
    <n v="7.86"/>
    <x v="2"/>
    <x v="0"/>
    <x v="0"/>
    <x v="7"/>
    <s v="Small Box"/>
    <s v="Xerox 213"/>
    <n v="0.37"/>
    <s v="United States"/>
    <x v="2"/>
    <x v="33"/>
    <s v="Kansas City"/>
    <n v="64130"/>
    <x v="132"/>
    <n v="0"/>
    <s v="no repeat"/>
    <s v="January"/>
    <d v="2015-01-31T00:00:00"/>
    <n v="2"/>
    <n v="-135.74"/>
    <n v="10"/>
    <n v="66.459999999999994"/>
    <n v="86612"/>
    <n v="65.929999999999993"/>
    <x v="3"/>
    <n v="2"/>
  </r>
  <r>
    <n v="2266"/>
    <s v="Brandon Beach"/>
    <s v="Critical"/>
    <n v="0.02"/>
    <n v="11.33"/>
    <n v="6.12"/>
    <x v="2"/>
    <x v="0"/>
    <x v="0"/>
    <x v="15"/>
    <s v="Medium Box"/>
    <s v="Holmes Replacement Filter for HEPA Air Cleaner, Medium Room"/>
    <n v="0.42"/>
    <s v="United States"/>
    <x v="2"/>
    <x v="33"/>
    <s v="Kirkwood"/>
    <n v="63122"/>
    <x v="66"/>
    <n v="1"/>
    <n v="0"/>
    <s v="May"/>
    <d v="2015-05-28T00:00:00"/>
    <n v="2"/>
    <n v="-14.52"/>
    <n v="3"/>
    <n v="35.35"/>
    <n v="86610"/>
    <n v="49.99"/>
    <x v="0"/>
    <n v="2"/>
  </r>
  <r>
    <n v="2266"/>
    <s v="Brandon Beach"/>
    <s v="Critical"/>
    <n v="0.01"/>
    <n v="15.67"/>
    <n v="1.39"/>
    <x v="2"/>
    <x v="0"/>
    <x v="0"/>
    <x v="4"/>
    <s v="Small Box"/>
    <s v="#10 White Business Envelopes,4 1/8 x 9 1/2"/>
    <n v="0.38"/>
    <s v="United States"/>
    <x v="2"/>
    <x v="33"/>
    <s v="Kirkwood"/>
    <n v="63122"/>
    <x v="66"/>
    <n v="0"/>
    <s v="no repeat"/>
    <s v="May"/>
    <d v="2015-05-27T00:00:00"/>
    <n v="1"/>
    <n v="171.26490000000001"/>
    <n v="16"/>
    <n v="248.21"/>
    <n v="86610"/>
    <n v="115.94"/>
    <x v="1"/>
    <n v="2"/>
  </r>
  <r>
    <n v="2268"/>
    <s v="Carlos Adkins"/>
    <s v="Low"/>
    <n v="0.08"/>
    <n v="259.70999999999998"/>
    <n v="66.67"/>
    <x v="1"/>
    <x v="2"/>
    <x v="1"/>
    <x v="11"/>
    <s v="Jumbo Box"/>
    <s v="Bevis Round Bullnose 29&quot; High Table Top"/>
    <n v="0.61"/>
    <s v="United States"/>
    <x v="3"/>
    <x v="26"/>
    <s v="Land O Lakes"/>
    <n v="34639"/>
    <x v="27"/>
    <n v="0"/>
    <s v="no repeat"/>
    <s v="June"/>
    <d v="2015-06-07T00:00:00"/>
    <n v="4"/>
    <n v="138.22200000000001"/>
    <n v="17"/>
    <n v="4086.5"/>
    <n v="89571"/>
    <n v="12.13"/>
    <x v="1"/>
    <n v="1"/>
  </r>
  <r>
    <n v="2270"/>
    <s v="Kristine Holden"/>
    <s v="Low"/>
    <n v="0.01"/>
    <n v="20.48"/>
    <n v="6.32"/>
    <x v="2"/>
    <x v="2"/>
    <x v="0"/>
    <x v="15"/>
    <s v="Small Box"/>
    <s v="Kensington 6 Outlet Guardian Standard Surge Protector"/>
    <n v="0.57999999999999996"/>
    <s v="United States"/>
    <x v="3"/>
    <x v="39"/>
    <s v="Mauldin"/>
    <n v="29662"/>
    <x v="92"/>
    <n v="1"/>
    <n v="0"/>
    <s v="February"/>
    <d v="2015-02-08T00:00:00"/>
    <n v="2"/>
    <n v="711.24480000000005"/>
    <n v="18"/>
    <n v="375.03"/>
    <n v="89572"/>
    <n v="14.51"/>
    <x v="3"/>
    <n v="3"/>
  </r>
  <r>
    <n v="2270"/>
    <s v="Kristine Holden"/>
    <s v="Low"/>
    <n v="0.09"/>
    <n v="1.86"/>
    <n v="2.58"/>
    <x v="2"/>
    <x v="2"/>
    <x v="0"/>
    <x v="3"/>
    <s v="Wrap Bag"/>
    <s v="Super Bands, 12/Pack"/>
    <n v="0.82"/>
    <s v="United States"/>
    <x v="3"/>
    <x v="39"/>
    <s v="Mauldin"/>
    <n v="29662"/>
    <x v="92"/>
    <n v="1"/>
    <n v="0"/>
    <s v="February"/>
    <d v="2015-02-11T00:00:00"/>
    <n v="5"/>
    <n v="-1084.8469631999999"/>
    <n v="12"/>
    <n v="22.11"/>
    <n v="89572"/>
    <n v="299.99"/>
    <x v="3"/>
    <n v="3"/>
  </r>
  <r>
    <n v="2270"/>
    <s v="Kristine Holden"/>
    <s v="Low"/>
    <n v="0.08"/>
    <n v="205.99"/>
    <n v="2.5"/>
    <x v="2"/>
    <x v="2"/>
    <x v="2"/>
    <x v="5"/>
    <s v="Small Box"/>
    <s v="V70"/>
    <n v="0.59"/>
    <s v="United States"/>
    <x v="3"/>
    <x v="39"/>
    <s v="Mauldin"/>
    <n v="29662"/>
    <x v="92"/>
    <n v="0"/>
    <s v="no repeat"/>
    <s v="February"/>
    <d v="2015-02-11T00:00:00"/>
    <n v="5"/>
    <n v="-156.77199999999999"/>
    <n v="17"/>
    <n v="2875.35"/>
    <n v="89572"/>
    <n v="7.6899999999999995"/>
    <x v="2"/>
    <n v="3"/>
  </r>
  <r>
    <n v="2272"/>
    <s v="Brett Ingram"/>
    <s v="High"/>
    <n v="0.08"/>
    <n v="15.73"/>
    <n v="7.42"/>
    <x v="0"/>
    <x v="0"/>
    <x v="0"/>
    <x v="12"/>
    <s v="Small Pack"/>
    <s v="Acme Galleria® Hot Forged Steel Scissors with Colored Handles"/>
    <n v="0.56000000000000005"/>
    <s v="United States"/>
    <x v="2"/>
    <x v="7"/>
    <s v="Harker Heights"/>
    <n v="76543"/>
    <x v="44"/>
    <n v="0"/>
    <s v="no repeat"/>
    <s v="March"/>
    <d v="2015-03-18T00:00:00"/>
    <n v="2"/>
    <n v="-37.6"/>
    <n v="5"/>
    <n v="78.08"/>
    <n v="90110"/>
    <n v="31.69"/>
    <x v="3"/>
    <n v="1"/>
  </r>
  <r>
    <n v="2273"/>
    <s v="Debra Block"/>
    <s v="Low"/>
    <n v="0.04"/>
    <n v="120.98"/>
    <n v="3.99"/>
    <x v="2"/>
    <x v="0"/>
    <x v="0"/>
    <x v="15"/>
    <s v="Small Box"/>
    <s v="Belkin 325VA UPS Surge Protector, 6'"/>
    <n v="0.6"/>
    <s v="United States"/>
    <x v="2"/>
    <x v="7"/>
    <s v="Harlingen"/>
    <n v="78550"/>
    <x v="130"/>
    <n v="1"/>
    <n v="0"/>
    <s v="May"/>
    <d v="2015-05-05T00:00:00"/>
    <n v="0"/>
    <n v="1389.5771999999999"/>
    <n v="17"/>
    <n v="2013.88"/>
    <n v="90109"/>
    <n v="53.959999999999994"/>
    <x v="1"/>
    <n v="2"/>
  </r>
  <r>
    <n v="2273"/>
    <s v="Debra Block"/>
    <s v="Low"/>
    <n v="0.02"/>
    <n v="55.99"/>
    <n v="5"/>
    <x v="2"/>
    <x v="0"/>
    <x v="2"/>
    <x v="5"/>
    <s v="Small Pack"/>
    <s v="Accessory36"/>
    <n v="0.83"/>
    <s v="United States"/>
    <x v="2"/>
    <x v="7"/>
    <s v="Harlingen"/>
    <n v="78550"/>
    <x v="130"/>
    <n v="0"/>
    <s v="no repeat"/>
    <s v="May"/>
    <d v="2015-05-05T00:00:00"/>
    <n v="0"/>
    <n v="-222.816"/>
    <n v="4"/>
    <n v="201.32"/>
    <n v="90109"/>
    <n v="4.9300000000000006"/>
    <x v="1"/>
    <n v="2"/>
  </r>
  <r>
    <n v="2274"/>
    <s v="Marlene Harrison"/>
    <s v="Low"/>
    <n v="0.05"/>
    <n v="23.99"/>
    <n v="15.68"/>
    <x v="1"/>
    <x v="0"/>
    <x v="1"/>
    <x v="2"/>
    <s v="Jumbo Drum"/>
    <s v="Westinghouse Floor Lamp with Metal Mesh Shade, Black"/>
    <n v="0.62"/>
    <s v="United States"/>
    <x v="2"/>
    <x v="7"/>
    <s v="Houston"/>
    <n v="77036"/>
    <x v="130"/>
    <n v="0"/>
    <s v="no repeat"/>
    <s v="May"/>
    <d v="2015-05-09T00:00:00"/>
    <n v="4"/>
    <n v="-133.71"/>
    <n v="12"/>
    <n v="298.51"/>
    <n v="90109"/>
    <n v="65.949999999999989"/>
    <x v="0"/>
    <n v="1"/>
  </r>
  <r>
    <n v="2276"/>
    <s v="Dennis Block Richardson"/>
    <s v="Not Specified"/>
    <n v="0.01"/>
    <n v="195.99"/>
    <n v="8.99"/>
    <x v="2"/>
    <x v="3"/>
    <x v="2"/>
    <x v="5"/>
    <s v="Small Box"/>
    <s v="T28 WORLD"/>
    <n v="0.6"/>
    <s v="United States"/>
    <x v="1"/>
    <x v="4"/>
    <s v="Niagara Falls"/>
    <n v="14304"/>
    <x v="135"/>
    <n v="0"/>
    <s v="no repeat"/>
    <s v="June"/>
    <d v="2015-06-30T00:00:00"/>
    <n v="0"/>
    <n v="2653.7813999999998"/>
    <n v="22"/>
    <n v="3846.06"/>
    <n v="91502"/>
    <n v="105.88000000000001"/>
    <x v="3"/>
    <n v="1"/>
  </r>
  <r>
    <n v="2279"/>
    <s v="Lucille McGee"/>
    <s v="Low"/>
    <n v="0.04"/>
    <n v="4.4800000000000004"/>
    <n v="2.5"/>
    <x v="0"/>
    <x v="1"/>
    <x v="0"/>
    <x v="4"/>
    <s v="Small Box"/>
    <s v="Ampad #10 Peel &amp; Seel® Holiday Envelopes"/>
    <n v="0.37"/>
    <s v="United States"/>
    <x v="1"/>
    <x v="19"/>
    <s v="Greensburg"/>
    <n v="15601"/>
    <x v="33"/>
    <n v="0"/>
    <s v="no repeat"/>
    <s v="June"/>
    <d v="2015-06-26T00:00:00"/>
    <n v="4"/>
    <n v="10.32"/>
    <n v="7"/>
    <n v="35.93"/>
    <n v="85949"/>
    <n v="363.2"/>
    <x v="0"/>
    <n v="1"/>
  </r>
  <r>
    <n v="2281"/>
    <s v="Monica Harvey"/>
    <s v="Not Specified"/>
    <n v="0.08"/>
    <n v="205.99"/>
    <n v="2.5"/>
    <x v="2"/>
    <x v="1"/>
    <x v="2"/>
    <x v="5"/>
    <s v="Small Box"/>
    <s v="V70"/>
    <n v="0.59"/>
    <s v="United States"/>
    <x v="2"/>
    <x v="45"/>
    <s v="Eau Claire"/>
    <n v="54703"/>
    <x v="39"/>
    <n v="0"/>
    <s v="no repeat"/>
    <s v="January"/>
    <d v="2015-01-28T00:00:00"/>
    <n v="1"/>
    <n v="997.38144"/>
    <n v="10"/>
    <n v="1610.84"/>
    <n v="85948"/>
    <n v="20.87"/>
    <x v="3"/>
    <n v="1"/>
  </r>
  <r>
    <n v="2282"/>
    <s v="Jimmy Waters"/>
    <s v="Medium"/>
    <n v="0.04"/>
    <n v="5.98"/>
    <n v="5.79"/>
    <x v="2"/>
    <x v="1"/>
    <x v="0"/>
    <x v="7"/>
    <s v="Small Box"/>
    <s v="Xerox 1903"/>
    <n v="0.36"/>
    <s v="United States"/>
    <x v="2"/>
    <x v="45"/>
    <s v="Fitchburg"/>
    <n v="53713"/>
    <x v="64"/>
    <n v="0"/>
    <s v="no repeat"/>
    <s v="February"/>
    <d v="2015-02-07T00:00:00"/>
    <n v="2"/>
    <n v="-36.030799999999999"/>
    <n v="14"/>
    <n v="86.12"/>
    <n v="85950"/>
    <n v="27.44"/>
    <x v="2"/>
    <n v="1"/>
  </r>
  <r>
    <n v="2283"/>
    <s v="Nancy Holden"/>
    <s v="Medium"/>
    <n v="0.01"/>
    <n v="11.7"/>
    <n v="6.96"/>
    <x v="2"/>
    <x v="1"/>
    <x v="0"/>
    <x v="15"/>
    <s v="Medium Box"/>
    <s v="Harmony HEPA Quiet Air Purifiers"/>
    <n v="0.5"/>
    <s v="United States"/>
    <x v="2"/>
    <x v="45"/>
    <s v="Franklin"/>
    <n v="53132"/>
    <x v="76"/>
    <n v="0"/>
    <s v="no repeat"/>
    <s v="January"/>
    <d v="2015-01-26T00:00:00"/>
    <n v="2"/>
    <n v="-28.954000000000001"/>
    <n v="6"/>
    <n v="76.87"/>
    <n v="85947"/>
    <n v="115.91"/>
    <x v="1"/>
    <n v="1"/>
  </r>
  <r>
    <n v="2285"/>
    <s v="Arnold Floyd Blair"/>
    <s v="Medium"/>
    <n v="0.02"/>
    <n v="17.7"/>
    <n v="9.4700000000000006"/>
    <x v="0"/>
    <x v="0"/>
    <x v="0"/>
    <x v="10"/>
    <s v="Small Box"/>
    <s v="Portfile® Personal File Boxes"/>
    <n v="0.59"/>
    <s v="United States"/>
    <x v="3"/>
    <x v="39"/>
    <s v="Rock Hill"/>
    <n v="29730"/>
    <x v="115"/>
    <n v="0"/>
    <s v="no repeat"/>
    <s v="March"/>
    <d v="2015-03-15T00:00:00"/>
    <n v="2"/>
    <n v="-85.022000000000006"/>
    <n v="21"/>
    <n v="374.6"/>
    <n v="90148"/>
    <n v="30.69"/>
    <x v="1"/>
    <n v="1"/>
  </r>
  <r>
    <n v="2286"/>
    <s v="Larry Langston"/>
    <s v="Medium"/>
    <n v="0"/>
    <n v="4.91"/>
    <n v="0.5"/>
    <x v="2"/>
    <x v="0"/>
    <x v="0"/>
    <x v="9"/>
    <s v="Small Box"/>
    <s v="Avery 493"/>
    <n v="0.36"/>
    <s v="United States"/>
    <x v="3"/>
    <x v="39"/>
    <s v="Spartanburg"/>
    <n v="29301"/>
    <x v="128"/>
    <n v="1"/>
    <n v="0"/>
    <s v="February"/>
    <d v="2015-02-06T00:00:00"/>
    <n v="2"/>
    <n v="99.197999999999993"/>
    <n v="12"/>
    <n v="61.87"/>
    <n v="90145"/>
    <n v="5.25"/>
    <x v="3"/>
    <n v="3"/>
  </r>
  <r>
    <n v="2286"/>
    <s v="Larry Langston"/>
    <s v="Medium"/>
    <n v="0.01"/>
    <n v="7.28"/>
    <n v="11.15"/>
    <x v="2"/>
    <x v="0"/>
    <x v="0"/>
    <x v="7"/>
    <s v="Small Box"/>
    <s v="Array® Parchment Paper, Assorted Colors"/>
    <n v="0.37"/>
    <s v="United States"/>
    <x v="3"/>
    <x v="39"/>
    <s v="Spartanburg"/>
    <n v="29301"/>
    <x v="128"/>
    <n v="1"/>
    <n v="0"/>
    <s v="February"/>
    <d v="2015-02-05T00:00:00"/>
    <n v="1"/>
    <n v="136.03139999999999"/>
    <n v="6"/>
    <n v="48.88"/>
    <n v="90145"/>
    <n v="7.88"/>
    <x v="3"/>
    <n v="3"/>
  </r>
  <r>
    <n v="2286"/>
    <s v="Larry Langston"/>
    <s v="Medium"/>
    <n v="0.1"/>
    <n v="6.68"/>
    <n v="6.93"/>
    <x v="2"/>
    <x v="0"/>
    <x v="0"/>
    <x v="7"/>
    <s v="Small Box"/>
    <s v="HP Office Paper (20Lb. and 87 Bright)"/>
    <n v="0.37"/>
    <s v="United States"/>
    <x v="3"/>
    <x v="39"/>
    <s v="Spartanburg"/>
    <n v="29301"/>
    <x v="128"/>
    <n v="0"/>
    <s v="no repeat"/>
    <s v="February"/>
    <d v="2015-02-07T00:00:00"/>
    <n v="3"/>
    <n v="-100.072"/>
    <n v="3"/>
    <n v="21.56"/>
    <n v="90145"/>
    <n v="3.5900000000000003"/>
    <x v="3"/>
    <n v="3"/>
  </r>
  <r>
    <n v="2287"/>
    <s v="Samuel Newman"/>
    <s v="Low"/>
    <n v="0.1"/>
    <n v="54.1"/>
    <n v="19.989999999999998"/>
    <x v="2"/>
    <x v="0"/>
    <x v="0"/>
    <x v="10"/>
    <s v="Small Box"/>
    <s v="Desktop 3-Pocket Hot File®"/>
    <n v="0.59"/>
    <s v="United States"/>
    <x v="3"/>
    <x v="39"/>
    <s v="Summerville"/>
    <n v="29483"/>
    <x v="153"/>
    <n v="1"/>
    <n v="34"/>
    <s v="February"/>
    <d v="2015-02-24T00:00:00"/>
    <n v="5"/>
    <n v="34.067999999999998"/>
    <n v="9"/>
    <n v="469.59"/>
    <n v="90147"/>
    <n v="7.01"/>
    <x v="2"/>
    <n v="4"/>
  </r>
  <r>
    <n v="2287"/>
    <s v="Samuel Newman"/>
    <s v="Not Specified"/>
    <n v="0.01"/>
    <n v="18.97"/>
    <n v="9.0299999999999994"/>
    <x v="2"/>
    <x v="0"/>
    <x v="0"/>
    <x v="7"/>
    <s v="Small Box"/>
    <s v="Computer Printout Paper with Letter-Trim Perforations"/>
    <n v="0.37"/>
    <s v="United States"/>
    <x v="3"/>
    <x v="39"/>
    <s v="Summerville"/>
    <n v="29483"/>
    <x v="78"/>
    <n v="1"/>
    <n v="0"/>
    <s v="March"/>
    <d v="2015-03-25T00:00:00"/>
    <n v="0"/>
    <n v="-12.0267"/>
    <n v="8"/>
    <n v="164.67"/>
    <n v="90146"/>
    <n v="3.93"/>
    <x v="2"/>
    <n v="4"/>
  </r>
  <r>
    <n v="2287"/>
    <s v="Samuel Newman"/>
    <s v="Not Specified"/>
    <n v="0.03"/>
    <n v="12.28"/>
    <n v="4.8600000000000003"/>
    <x v="2"/>
    <x v="0"/>
    <x v="0"/>
    <x v="7"/>
    <s v="Small Box"/>
    <s v="Xerox 1933"/>
    <n v="0.38"/>
    <s v="United States"/>
    <x v="3"/>
    <x v="39"/>
    <s v="Summerville"/>
    <n v="29483"/>
    <x v="78"/>
    <n v="1"/>
    <n v="0"/>
    <s v="March"/>
    <d v="2015-03-26T00:00:00"/>
    <n v="1"/>
    <n v="122.508"/>
    <n v="6"/>
    <n v="72.739999999999995"/>
    <n v="90146"/>
    <n v="6.4700000000000006"/>
    <x v="2"/>
    <n v="4"/>
  </r>
  <r>
    <n v="2287"/>
    <s v="Samuel Newman"/>
    <s v="Not Specified"/>
    <n v="0.05"/>
    <n v="34.99"/>
    <n v="7.73"/>
    <x v="0"/>
    <x v="0"/>
    <x v="0"/>
    <x v="0"/>
    <s v="Small Box"/>
    <s v="Hunt Boston® Vacuum Mount KS Pencil Sharpener"/>
    <n v="0.59"/>
    <s v="United States"/>
    <x v="3"/>
    <x v="39"/>
    <s v="Summerville"/>
    <n v="29483"/>
    <x v="78"/>
    <n v="0"/>
    <s v="no repeat"/>
    <s v="March"/>
    <d v="2015-03-27T00:00:00"/>
    <n v="2"/>
    <n v="-12.0267"/>
    <n v="12"/>
    <n v="418.75"/>
    <n v="90146"/>
    <n v="14.76"/>
    <x v="0"/>
    <n v="4"/>
  </r>
  <r>
    <n v="2289"/>
    <s v="Ryan Herman"/>
    <s v="Critical"/>
    <n v="0.01"/>
    <n v="7.59"/>
    <n v="4"/>
    <x v="2"/>
    <x v="1"/>
    <x v="1"/>
    <x v="2"/>
    <s v="Wrap Bag"/>
    <s v="Master Giant Foot® Doorstop, Safety Yellow"/>
    <n v="0.42"/>
    <s v="United States"/>
    <x v="2"/>
    <x v="3"/>
    <s v="Burnsville"/>
    <n v="55337"/>
    <x v="82"/>
    <n v="0"/>
    <s v="no repeat"/>
    <s v="May"/>
    <d v="2015-05-04T00:00:00"/>
    <n v="0"/>
    <n v="2.97"/>
    <n v="17"/>
    <n v="136.25"/>
    <n v="88165"/>
    <n v="92.210000000000008"/>
    <x v="0"/>
    <n v="1"/>
  </r>
  <r>
    <n v="2290"/>
    <s v="Glen Robertson"/>
    <s v="Not Specified"/>
    <n v="0"/>
    <n v="42.98"/>
    <n v="4.62"/>
    <x v="2"/>
    <x v="1"/>
    <x v="0"/>
    <x v="15"/>
    <s v="Small Box"/>
    <s v="Belkin F9M820V08 8 Outlet Surge"/>
    <n v="0.56000000000000005"/>
    <s v="United States"/>
    <x v="2"/>
    <x v="3"/>
    <s v="Coon Rapids"/>
    <n v="55433"/>
    <x v="61"/>
    <n v="1"/>
    <n v="0"/>
    <s v="January"/>
    <d v="2015-01-08T00:00:00"/>
    <n v="2"/>
    <n v="385.30290000000002"/>
    <n v="12"/>
    <n v="558.41"/>
    <n v="88163"/>
    <n v="32.889999999999993"/>
    <x v="0"/>
    <n v="3"/>
  </r>
  <r>
    <n v="2290"/>
    <s v="Glen Robertson"/>
    <s v="Not Specified"/>
    <n v="0.03"/>
    <n v="21.78"/>
    <n v="5.94"/>
    <x v="2"/>
    <x v="1"/>
    <x v="0"/>
    <x v="15"/>
    <s v="Medium Box"/>
    <s v="Holmes HEPA Air Purifier"/>
    <n v="0.5"/>
    <s v="United States"/>
    <x v="2"/>
    <x v="3"/>
    <s v="Coon Rapids"/>
    <n v="55433"/>
    <x v="61"/>
    <n v="1"/>
    <n v="29"/>
    <s v="January"/>
    <d v="2015-01-08T00:00:00"/>
    <n v="2"/>
    <n v="187.2"/>
    <n v="13"/>
    <n v="290.22000000000003"/>
    <n v="88163"/>
    <n v="5.8900000000000006"/>
    <x v="0"/>
    <n v="3"/>
  </r>
  <r>
    <n v="2290"/>
    <s v="Glen Robertson"/>
    <s v="Medium"/>
    <n v="7.0000000000000007E-2"/>
    <n v="80.98"/>
    <n v="7.18"/>
    <x v="2"/>
    <x v="0"/>
    <x v="2"/>
    <x v="13"/>
    <s v="Small Box"/>
    <s v="Logitech Cordless Navigator Duo"/>
    <n v="0.48"/>
    <s v="United States"/>
    <x v="2"/>
    <x v="3"/>
    <s v="Coon Rapids"/>
    <n v="55433"/>
    <x v="128"/>
    <n v="0"/>
    <s v="no repeat"/>
    <s v="February"/>
    <d v="2015-02-06T00:00:00"/>
    <n v="2"/>
    <n v="779.47230000000002"/>
    <n v="15"/>
    <n v="1129.67"/>
    <n v="88164"/>
    <n v="9.6100000000000012"/>
    <x v="3"/>
    <n v="3"/>
  </r>
  <r>
    <n v="2302"/>
    <s v="Beth Dolan"/>
    <s v="High"/>
    <n v="0.1"/>
    <n v="12.53"/>
    <n v="0.49"/>
    <x v="2"/>
    <x v="0"/>
    <x v="0"/>
    <x v="9"/>
    <s v="Small Box"/>
    <s v="Round Specialty Laser Printer Labels"/>
    <n v="0.38"/>
    <s v="United States"/>
    <x v="3"/>
    <x v="26"/>
    <s v="Panama City"/>
    <n v="32404"/>
    <x v="35"/>
    <n v="1"/>
    <n v="0"/>
    <s v="January"/>
    <d v="2015-01-04T00:00:00"/>
    <n v="1"/>
    <n v="244.464"/>
    <n v="8"/>
    <n v="92.02"/>
    <n v="87696"/>
    <n v="3.7399999999999998"/>
    <x v="2"/>
    <n v="3"/>
  </r>
  <r>
    <n v="2302"/>
    <s v="Beth Dolan"/>
    <s v="High"/>
    <n v="0.1"/>
    <n v="146.34"/>
    <n v="43.75"/>
    <x v="1"/>
    <x v="0"/>
    <x v="1"/>
    <x v="11"/>
    <s v="Jumbo Box"/>
    <s v="Bevis Round Conference Table Top &amp; Single Column Base"/>
    <n v="0.64"/>
    <s v="United States"/>
    <x v="3"/>
    <x v="26"/>
    <s v="Panama City"/>
    <n v="32404"/>
    <x v="35"/>
    <n v="1"/>
    <n v="39"/>
    <s v="January"/>
    <d v="2015-01-04T00:00:00"/>
    <n v="1"/>
    <n v="-473.57799999999997"/>
    <n v="2"/>
    <n v="283.55"/>
    <n v="87696"/>
    <n v="1.7"/>
    <x v="2"/>
    <n v="3"/>
  </r>
  <r>
    <n v="2302"/>
    <s v="Beth Dolan"/>
    <s v="Critical"/>
    <n v="7.0000000000000007E-2"/>
    <n v="270.98"/>
    <n v="50"/>
    <x v="1"/>
    <x v="0"/>
    <x v="1"/>
    <x v="1"/>
    <s v="Jumbo Drum"/>
    <s v="Global Enterprise Series Seating High-Back Swivel/Tilt Chairs"/>
    <n v="0.77"/>
    <s v="United States"/>
    <x v="3"/>
    <x v="26"/>
    <s v="Panama City"/>
    <n v="32404"/>
    <x v="143"/>
    <n v="0"/>
    <s v="no repeat"/>
    <s v="February"/>
    <d v="2015-02-13T00:00:00"/>
    <n v="2"/>
    <n v="27.725999999999999"/>
    <n v="9"/>
    <n v="2439.37"/>
    <n v="87695"/>
    <n v="6.44"/>
    <x v="1"/>
    <n v="3"/>
  </r>
  <r>
    <n v="2303"/>
    <s v="Joe Baldwin"/>
    <s v="High"/>
    <n v="0.1"/>
    <n v="146.34"/>
    <n v="43.75"/>
    <x v="1"/>
    <x v="0"/>
    <x v="1"/>
    <x v="11"/>
    <s v="Jumbo Box"/>
    <s v="Bevis Round Conference Table Top &amp; Single Column Base"/>
    <n v="0.64"/>
    <s v="United States"/>
    <x v="1"/>
    <x v="4"/>
    <s v="New York City"/>
    <n v="10011"/>
    <x v="35"/>
    <n v="1"/>
    <n v="39"/>
    <s v="January"/>
    <d v="2015-01-04T00:00:00"/>
    <n v="1"/>
    <n v="-270.85000000000002"/>
    <n v="6"/>
    <n v="850.64"/>
    <n v="37987"/>
    <n v="5.9600000000000009"/>
    <x v="1"/>
    <n v="2"/>
  </r>
  <r>
    <n v="2303"/>
    <s v="Joe Baldwin"/>
    <s v="Critical"/>
    <n v="7.0000000000000007E-2"/>
    <n v="270.98"/>
    <n v="50"/>
    <x v="1"/>
    <x v="0"/>
    <x v="1"/>
    <x v="1"/>
    <s v="Jumbo Drum"/>
    <s v="Global Enterprise Series Seating High-Back Swivel/Tilt Chairs"/>
    <n v="0.77"/>
    <s v="United States"/>
    <x v="1"/>
    <x v="4"/>
    <s v="New York City"/>
    <n v="10011"/>
    <x v="143"/>
    <n v="0"/>
    <s v="no repeat"/>
    <s v="February"/>
    <d v="2015-02-13T00:00:00"/>
    <n v="2"/>
    <n v="-96.05"/>
    <n v="36"/>
    <n v="9757.48"/>
    <n v="47493"/>
    <n v="14.17"/>
    <x v="1"/>
    <n v="2"/>
  </r>
  <r>
    <n v="2305"/>
    <s v="Pat Kinney"/>
    <s v="High"/>
    <n v="0"/>
    <n v="90.48"/>
    <n v="19.989999999999998"/>
    <x v="2"/>
    <x v="2"/>
    <x v="0"/>
    <x v="4"/>
    <s v="Small Box"/>
    <s v="Tyvek® Side-Opening Peel &amp; Seel® Expanding Envelopes"/>
    <n v="0.4"/>
    <s v="United States"/>
    <x v="2"/>
    <x v="46"/>
    <s v="Watertown"/>
    <n v="57201"/>
    <x v="123"/>
    <n v="0"/>
    <s v="no repeat"/>
    <s v="June"/>
    <d v="2015-06-24T00:00:00"/>
    <n v="3"/>
    <n v="800.25509999999997"/>
    <n v="12"/>
    <n v="1159.79"/>
    <n v="89869"/>
    <n v="105.27000000000001"/>
    <x v="1"/>
    <n v="1"/>
  </r>
  <r>
    <n v="2308"/>
    <s v="Laurence Cummings"/>
    <s v="Low"/>
    <n v="0.08"/>
    <n v="9.48"/>
    <n v="7.29"/>
    <x v="2"/>
    <x v="2"/>
    <x v="1"/>
    <x v="2"/>
    <s v="Small Pack"/>
    <s v="DAX Two-Tone Rosewood/Black Document Frame, Desktop, 5 x 7"/>
    <n v="0.45"/>
    <s v="United States"/>
    <x v="3"/>
    <x v="26"/>
    <s v="Lehigh Acres"/>
    <n v="33971"/>
    <x v="120"/>
    <n v="1"/>
    <n v="0"/>
    <s v="March"/>
    <d v="2015-03-26T00:00:00"/>
    <n v="2"/>
    <n v="-50.4"/>
    <n v="2"/>
    <n v="20.22"/>
    <n v="90557"/>
    <n v="95.89"/>
    <x v="3"/>
    <n v="2"/>
  </r>
  <r>
    <n v="2308"/>
    <s v="Laurence Cummings"/>
    <s v="Low"/>
    <n v="0.03"/>
    <n v="193.17"/>
    <n v="19.989999999999998"/>
    <x v="2"/>
    <x v="2"/>
    <x v="0"/>
    <x v="10"/>
    <s v="Small Box"/>
    <s v="Fellowes Staxonsteel® Drawer Files"/>
    <n v="0.71"/>
    <s v="United States"/>
    <x v="3"/>
    <x v="26"/>
    <s v="Lehigh Acres"/>
    <n v="33971"/>
    <x v="120"/>
    <n v="0"/>
    <s v="no repeat"/>
    <s v="March"/>
    <d v="2015-03-28T00:00:00"/>
    <n v="4"/>
    <n v="-348.75400000000002"/>
    <n v="8"/>
    <n v="1548.97"/>
    <n v="90557"/>
    <n v="3.5"/>
    <x v="3"/>
    <n v="2"/>
  </r>
  <r>
    <n v="2323"/>
    <s v="Emma Buckley"/>
    <s v="High"/>
    <n v="0.08"/>
    <n v="68.81"/>
    <n v="60"/>
    <x v="1"/>
    <x v="2"/>
    <x v="0"/>
    <x v="15"/>
    <s v="Jumbo Drum"/>
    <s v="Holmes Replacement Filter for HEPA Air Cleaner, Very Large Room, HEPA Filter"/>
    <n v="0.41"/>
    <s v="United States"/>
    <x v="0"/>
    <x v="1"/>
    <s v="Coachella"/>
    <n v="92236"/>
    <x v="44"/>
    <n v="1"/>
    <n v="0"/>
    <s v="March"/>
    <d v="2015-03-17T00:00:00"/>
    <n v="1"/>
    <n v="-550.42999999999995"/>
    <n v="5"/>
    <n v="337.86"/>
    <n v="88721"/>
    <n v="420.95000000000005"/>
    <x v="2"/>
    <n v="3"/>
  </r>
  <r>
    <n v="2323"/>
    <s v="Emma Buckley"/>
    <s v="High"/>
    <n v="0.04"/>
    <n v="21.38"/>
    <n v="8.99"/>
    <x v="2"/>
    <x v="2"/>
    <x v="0"/>
    <x v="0"/>
    <s v="Small Pack"/>
    <s v="Boston 1730 StandUp Electric Pencil Sharpener"/>
    <n v="0.59"/>
    <s v="United States"/>
    <x v="0"/>
    <x v="1"/>
    <s v="Coachella"/>
    <n v="92236"/>
    <x v="44"/>
    <n v="1"/>
    <n v="95"/>
    <s v="March"/>
    <d v="2015-03-18T00:00:00"/>
    <n v="2"/>
    <n v="-52.12"/>
    <n v="4"/>
    <n v="84.21"/>
    <n v="88721"/>
    <n v="20.22"/>
    <x v="2"/>
    <n v="3"/>
  </r>
  <r>
    <n v="2323"/>
    <s v="Emma Buckley"/>
    <s v="Not Specified"/>
    <n v="0.06"/>
    <n v="4.9800000000000004"/>
    <n v="4.62"/>
    <x v="0"/>
    <x v="2"/>
    <x v="2"/>
    <x v="13"/>
    <s v="Small Pack"/>
    <s v="Imation 3.5&quot;, DISKETTE 44766 HGHLD3.52HD/FM, 10/Pack"/>
    <n v="0.64"/>
    <s v="United States"/>
    <x v="0"/>
    <x v="1"/>
    <s v="Coachella"/>
    <n v="92236"/>
    <x v="117"/>
    <n v="0"/>
    <s v="no repeat"/>
    <s v="June"/>
    <d v="2015-06-19T00:00:00"/>
    <n v="0"/>
    <n v="-27.004999999999999"/>
    <n v="7"/>
    <n v="38.74"/>
    <n v="88722"/>
    <n v="8.1199999999999992"/>
    <x v="0"/>
    <n v="3"/>
  </r>
  <r>
    <n v="2330"/>
    <s v="Kara Foster"/>
    <s v="Medium"/>
    <n v="0.06"/>
    <n v="28.53"/>
    <n v="1.49"/>
    <x v="2"/>
    <x v="1"/>
    <x v="0"/>
    <x v="8"/>
    <s v="Small Box"/>
    <s v="Lock-Up Easel 'Spel-Binder'"/>
    <n v="0.38"/>
    <s v="United States"/>
    <x v="2"/>
    <x v="25"/>
    <s v="Marion"/>
    <n v="52302"/>
    <x v="120"/>
    <n v="0"/>
    <s v="no repeat"/>
    <s v="March"/>
    <d v="2015-03-27T00:00:00"/>
    <n v="3"/>
    <n v="74.638499999999993"/>
    <n v="5"/>
    <n v="134.09"/>
    <n v="90964"/>
    <n v="284.96000000000004"/>
    <x v="0"/>
    <n v="1"/>
  </r>
  <r>
    <n v="2333"/>
    <s v="Megan Woods"/>
    <s v="High"/>
    <n v="0.06"/>
    <n v="180.98"/>
    <n v="26.2"/>
    <x v="1"/>
    <x v="2"/>
    <x v="1"/>
    <x v="1"/>
    <s v="Jumbo Drum"/>
    <s v="Global Ergonomic Managers Chair"/>
    <n v="0.59"/>
    <s v="United States"/>
    <x v="2"/>
    <x v="45"/>
    <s v="Green Bay"/>
    <n v="54302"/>
    <x v="96"/>
    <n v="0"/>
    <s v="no repeat"/>
    <s v="June"/>
    <d v="2015-06-24T00:00:00"/>
    <n v="1"/>
    <n v="-122.235"/>
    <n v="1"/>
    <n v="191.73"/>
    <n v="89611"/>
    <n v="90.43"/>
    <x v="2"/>
    <n v="1"/>
  </r>
  <r>
    <n v="2334"/>
    <s v="Stephanie Hawkins"/>
    <s v="Low"/>
    <n v="0.06"/>
    <n v="60.65"/>
    <n v="12.23"/>
    <x v="2"/>
    <x v="3"/>
    <x v="1"/>
    <x v="2"/>
    <s v="Medium Box"/>
    <s v="Tenex Traditional Chairmats for Medium Pile Carpet, Standard Lip, 36&quot; x 48&quot;"/>
    <n v="0.64"/>
    <s v="United States"/>
    <x v="2"/>
    <x v="45"/>
    <s v="Greenfield"/>
    <n v="53220"/>
    <x v="34"/>
    <n v="1"/>
    <n v="3"/>
    <s v="April"/>
    <d v="2015-04-08T00:00:00"/>
    <n v="2"/>
    <n v="427.00650000000002"/>
    <n v="10"/>
    <n v="618.85"/>
    <n v="89608"/>
    <n v="6.67"/>
    <x v="3"/>
    <n v="4"/>
  </r>
  <r>
    <n v="2334"/>
    <s v="Stephanie Hawkins"/>
    <s v="Not Specified"/>
    <n v="0.05"/>
    <n v="14.81"/>
    <n v="13.32"/>
    <x v="2"/>
    <x v="2"/>
    <x v="0"/>
    <x v="15"/>
    <s v="Small Box"/>
    <s v="Holmes Replacement Filter for HEPA Air Cleaner, Large Room"/>
    <n v="0.43"/>
    <s v="United States"/>
    <x v="2"/>
    <x v="45"/>
    <s v="Greenfield"/>
    <n v="53220"/>
    <x v="37"/>
    <n v="1"/>
    <n v="0"/>
    <s v="April"/>
    <d v="2015-04-11T00:00:00"/>
    <n v="2"/>
    <n v="-190.49"/>
    <n v="8"/>
    <n v="115.99"/>
    <n v="89609"/>
    <n v="31.71"/>
    <x v="3"/>
    <n v="4"/>
  </r>
  <r>
    <n v="2334"/>
    <s v="Stephanie Hawkins"/>
    <s v="Not Specified"/>
    <n v="0.08"/>
    <n v="2.78"/>
    <n v="1.25"/>
    <x v="2"/>
    <x v="2"/>
    <x v="0"/>
    <x v="0"/>
    <s v="Wrap Bag"/>
    <s v="Newell 318"/>
    <n v="0.59"/>
    <s v="United States"/>
    <x v="2"/>
    <x v="45"/>
    <s v="Greenfield"/>
    <n v="53220"/>
    <x v="37"/>
    <n v="1"/>
    <n v="54"/>
    <s v="April"/>
    <d v="2015-04-10T00:00:00"/>
    <n v="1"/>
    <n v="-8.77"/>
    <n v="7"/>
    <n v="19.46"/>
    <n v="89609"/>
    <n v="5.98"/>
    <x v="3"/>
    <n v="4"/>
  </r>
  <r>
    <n v="2334"/>
    <s v="Stephanie Hawkins"/>
    <s v="Low"/>
    <n v="0.06"/>
    <n v="3.74"/>
    <n v="0.94"/>
    <x v="2"/>
    <x v="1"/>
    <x v="0"/>
    <x v="3"/>
    <s v="Wrap Bag"/>
    <s v="Rubber Band Ball"/>
    <n v="0.83"/>
    <s v="United States"/>
    <x v="2"/>
    <x v="45"/>
    <s v="Greenfield"/>
    <n v="53220"/>
    <x v="42"/>
    <n v="0"/>
    <s v="no repeat"/>
    <s v="June"/>
    <d v="2015-06-09T00:00:00"/>
    <n v="7"/>
    <n v="-7.6849999999999996"/>
    <n v="12"/>
    <n v="44.75"/>
    <n v="89610"/>
    <n v="54.08"/>
    <x v="0"/>
    <n v="4"/>
  </r>
  <r>
    <n v="2338"/>
    <s v="Lynn Hines"/>
    <s v="Critical"/>
    <n v="0.06"/>
    <n v="2.08"/>
    <n v="5.33"/>
    <x v="2"/>
    <x v="1"/>
    <x v="1"/>
    <x v="2"/>
    <s v="Small Box"/>
    <s v="Eldon® Wave Desk Accessories"/>
    <n v="0.43"/>
    <s v="United States"/>
    <x v="1"/>
    <x v="30"/>
    <s v="College Park"/>
    <n v="20740"/>
    <x v="107"/>
    <n v="1"/>
    <n v="75"/>
    <s v="January"/>
    <d v="2015-01-13T00:00:00"/>
    <n v="0"/>
    <n v="-82.559200000000004"/>
    <n v="4"/>
    <n v="9.23"/>
    <n v="91480"/>
    <n v="15.19"/>
    <x v="2"/>
    <n v="2"/>
  </r>
  <r>
    <n v="2338"/>
    <s v="Lynn Hines"/>
    <s v="High"/>
    <n v="0.1"/>
    <n v="6.75"/>
    <n v="2.99"/>
    <x v="2"/>
    <x v="1"/>
    <x v="0"/>
    <x v="8"/>
    <s v="Small Box"/>
    <s v="Wilson Jones DublLock® D-Ring Binders"/>
    <n v="0.35"/>
    <s v="United States"/>
    <x v="1"/>
    <x v="30"/>
    <s v="College Park"/>
    <n v="20740"/>
    <x v="47"/>
    <n v="0"/>
    <s v="no repeat"/>
    <s v="March"/>
    <d v="2015-03-29T00:00:00"/>
    <n v="0"/>
    <n v="18.147500000000001"/>
    <n v="15"/>
    <n v="96.13"/>
    <n v="91481"/>
    <n v="8.4600000000000009"/>
    <x v="3"/>
    <n v="2"/>
  </r>
  <r>
    <n v="2339"/>
    <s v="Gordon Boswell"/>
    <s v="Medium"/>
    <n v="0.05"/>
    <n v="11.58"/>
    <n v="6.97"/>
    <x v="2"/>
    <x v="1"/>
    <x v="0"/>
    <x v="4"/>
    <s v="Small Box"/>
    <s v="Peel &amp; Seel® Recycled Catalog Envelopes, Brown"/>
    <n v="0.35"/>
    <s v="United States"/>
    <x v="2"/>
    <x v="7"/>
    <s v="Cloverleaf"/>
    <n v="77015"/>
    <x v="40"/>
    <n v="0"/>
    <s v="no repeat"/>
    <s v="May"/>
    <d v="2015-05-28T00:00:00"/>
    <n v="3"/>
    <n v="2.806"/>
    <n v="6"/>
    <n v="73.959999999999994"/>
    <n v="91482"/>
    <n v="51.91"/>
    <x v="1"/>
    <n v="1"/>
  </r>
  <r>
    <n v="2345"/>
    <s v="Colleen Marsh"/>
    <s v="Medium"/>
    <n v="7.0000000000000007E-2"/>
    <n v="200.98"/>
    <n v="23.76"/>
    <x v="1"/>
    <x v="0"/>
    <x v="1"/>
    <x v="1"/>
    <s v="Jumbo Drum"/>
    <s v="Global Leather Highback Executive Chair with Pneumatic Height Adjustment, Black"/>
    <n v="0.57999999999999996"/>
    <s v="United States"/>
    <x v="3"/>
    <x v="35"/>
    <s v="Paducah"/>
    <n v="42003"/>
    <x v="88"/>
    <n v="1"/>
    <n v="0"/>
    <s v="March"/>
    <d v="2015-03-15T00:00:00"/>
    <n v="1"/>
    <n v="-132.42599999999999"/>
    <n v="9"/>
    <n v="1805.9"/>
    <n v="89504"/>
    <n v="124.47999999999999"/>
    <x v="1"/>
    <n v="2"/>
  </r>
  <r>
    <n v="2345"/>
    <s v="Colleen Marsh"/>
    <s v="Medium"/>
    <n v="0.02"/>
    <n v="179.29"/>
    <n v="29.21"/>
    <x v="1"/>
    <x v="0"/>
    <x v="1"/>
    <x v="11"/>
    <s v="Jumbo Box"/>
    <s v="Bevis Round Conference Table Top, X-Base"/>
    <n v="0.76"/>
    <s v="United States"/>
    <x v="3"/>
    <x v="35"/>
    <s v="Paducah"/>
    <n v="42003"/>
    <x v="88"/>
    <n v="0"/>
    <s v="no repeat"/>
    <s v="March"/>
    <d v="2015-03-14T00:00:00"/>
    <n v="0"/>
    <n v="-411.23599999999999"/>
    <n v="2"/>
    <n v="311.41000000000003"/>
    <n v="89504"/>
    <n v="350.94"/>
    <x v="3"/>
    <n v="2"/>
  </r>
  <r>
    <n v="2346"/>
    <s v="Sylvia Kumar"/>
    <s v="Low"/>
    <n v="0.03"/>
    <n v="297.64"/>
    <n v="14.7"/>
    <x v="1"/>
    <x v="0"/>
    <x v="2"/>
    <x v="6"/>
    <s v="Jumbo Drum"/>
    <s v="Panasonic KX-P3200 Dot Matrix Printer"/>
    <n v="0.56999999999999995"/>
    <s v="United States"/>
    <x v="3"/>
    <x v="35"/>
    <s v="Pleasure Ridge Park"/>
    <n v="40258"/>
    <x v="56"/>
    <n v="1"/>
    <n v="130"/>
    <s v="January"/>
    <d v="2015-01-15T00:00:00"/>
    <n v="5"/>
    <n v="-48.972000000000001"/>
    <n v="12"/>
    <n v="3707.05"/>
    <n v="89503"/>
    <n v="28.5"/>
    <x v="1"/>
    <n v="2"/>
  </r>
  <r>
    <n v="2346"/>
    <s v="Sylvia Kumar"/>
    <s v="High"/>
    <n v="0.1"/>
    <n v="218.75"/>
    <n v="69.64"/>
    <x v="1"/>
    <x v="0"/>
    <x v="1"/>
    <x v="11"/>
    <s v="Jumbo Box"/>
    <s v="BoxOffice By Design Rectangular and Half-Moon Meeting Room Tables"/>
    <n v="0.77"/>
    <s v="United States"/>
    <x v="3"/>
    <x v="35"/>
    <s v="Pleasure Ridge Park"/>
    <n v="40258"/>
    <x v="133"/>
    <n v="0"/>
    <s v="no repeat"/>
    <s v="May"/>
    <d v="2015-05-21T00:00:00"/>
    <n v="1"/>
    <n v="62.298000000000002"/>
    <n v="17"/>
    <n v="2805.18"/>
    <n v="89505"/>
    <n v="3.87"/>
    <x v="1"/>
    <n v="2"/>
  </r>
  <r>
    <n v="2351"/>
    <s v="Faye Silver"/>
    <s v="Critical"/>
    <n v="0.08"/>
    <n v="6.48"/>
    <n v="7.49"/>
    <x v="2"/>
    <x v="0"/>
    <x v="0"/>
    <x v="7"/>
    <s v="Small Box"/>
    <s v="Xerox 220"/>
    <n v="0.37"/>
    <s v="United States"/>
    <x v="1"/>
    <x v="30"/>
    <s v="Crofton"/>
    <n v="21114"/>
    <x v="25"/>
    <n v="0"/>
    <s v="no repeat"/>
    <s v="March"/>
    <d v="2015-04-02T00:00:00"/>
    <n v="3"/>
    <n v="-119.32"/>
    <n v="13"/>
    <n v="80.86"/>
    <n v="86163"/>
    <n v="12.86"/>
    <x v="1"/>
    <n v="1"/>
  </r>
  <r>
    <n v="2352"/>
    <s v="Kerry Beach"/>
    <s v="Critical"/>
    <n v="0.06"/>
    <n v="59.76"/>
    <n v="9.7100000000000009"/>
    <x v="2"/>
    <x v="3"/>
    <x v="0"/>
    <x v="10"/>
    <s v="Small Box"/>
    <s v="Advantus 10-Drawer Portable Organizer, Chrome Metal Frame, Smoke Drawers"/>
    <n v="0.56999999999999995"/>
    <s v="United States"/>
    <x v="1"/>
    <x v="30"/>
    <s v="Cumberland"/>
    <n v="21501"/>
    <x v="105"/>
    <n v="1"/>
    <n v="0"/>
    <s v="June"/>
    <d v="2015-06-23T00:00:00"/>
    <n v="3"/>
    <n v="756.67470000000003"/>
    <n v="18"/>
    <n v="1096.6300000000001"/>
    <n v="86165"/>
    <n v="15.98"/>
    <x v="1"/>
    <n v="3"/>
  </r>
  <r>
    <n v="2352"/>
    <s v="Kerry Beach"/>
    <s v="Critical"/>
    <n v="7.0000000000000007E-2"/>
    <n v="195.99"/>
    <n v="4.2"/>
    <x v="2"/>
    <x v="3"/>
    <x v="2"/>
    <x v="5"/>
    <s v="Small Box"/>
    <s v="T65"/>
    <n v="0.56000000000000005"/>
    <s v="United States"/>
    <x v="1"/>
    <x v="30"/>
    <s v="Cumberland"/>
    <n v="21501"/>
    <x v="105"/>
    <n v="1"/>
    <n v="3"/>
    <s v="June"/>
    <d v="2015-06-23T00:00:00"/>
    <n v="3"/>
    <n v="-222.34299999999999"/>
    <n v="4"/>
    <n v="632.12"/>
    <n v="86165"/>
    <n v="4.8500000000000005"/>
    <x v="1"/>
    <n v="3"/>
  </r>
  <r>
    <n v="2352"/>
    <s v="Kerry Beach"/>
    <s v="Not Specified"/>
    <n v="0.09"/>
    <n v="71.37"/>
    <n v="69"/>
    <x v="2"/>
    <x v="1"/>
    <x v="1"/>
    <x v="11"/>
    <s v="Large Box"/>
    <s v="Lesro Sheffield Collection Coffee Table, End Table, Center Table, Corner Table"/>
    <n v="0.68"/>
    <s v="United States"/>
    <x v="1"/>
    <x v="30"/>
    <s v="Cumberland"/>
    <n v="21501"/>
    <x v="96"/>
    <n v="0"/>
    <s v="no repeat"/>
    <s v="June"/>
    <d v="2015-06-24T00:00:00"/>
    <n v="1"/>
    <n v="-1537.1356000000001"/>
    <n v="19"/>
    <n v="1302.98"/>
    <n v="86166"/>
    <n v="40.879999999999995"/>
    <x v="0"/>
    <n v="3"/>
  </r>
  <r>
    <n v="2353"/>
    <s v="Patrick Lowry"/>
    <s v="Critical"/>
    <n v="0.04"/>
    <n v="5.98"/>
    <n v="0.96"/>
    <x v="2"/>
    <x v="0"/>
    <x v="0"/>
    <x v="0"/>
    <s v="Wrap Bag"/>
    <s v="Newell 315"/>
    <n v="0.6"/>
    <s v="United States"/>
    <x v="1"/>
    <x v="30"/>
    <s v="Edgewood"/>
    <n v="21040"/>
    <x v="119"/>
    <n v="1"/>
    <n v="0"/>
    <s v="April"/>
    <d v="2015-04-30T00:00:00"/>
    <n v="1"/>
    <n v="52.697600000000001"/>
    <n v="22"/>
    <n v="131.79"/>
    <n v="86164"/>
    <n v="20.979999999999997"/>
    <x v="2"/>
    <n v="2"/>
  </r>
  <r>
    <n v="2353"/>
    <s v="Patrick Lowry"/>
    <s v="Critical"/>
    <n v="0.01"/>
    <n v="20.99"/>
    <n v="0.99"/>
    <x v="2"/>
    <x v="0"/>
    <x v="2"/>
    <x v="5"/>
    <s v="Wrap Bag"/>
    <s v="Accessory25"/>
    <n v="0.56999999999999995"/>
    <s v="United States"/>
    <x v="1"/>
    <x v="30"/>
    <s v="Edgewood"/>
    <n v="21040"/>
    <x v="119"/>
    <n v="0"/>
    <s v="no repeat"/>
    <s v="April"/>
    <d v="2015-04-30T00:00:00"/>
    <n v="1"/>
    <n v="-78.194159999999997"/>
    <n v="2"/>
    <n v="35.33"/>
    <n v="86164"/>
    <n v="78.59"/>
    <x v="3"/>
    <n v="2"/>
  </r>
  <r>
    <n v="2355"/>
    <s v="Clyde Burnett"/>
    <s v="Not Specified"/>
    <n v="0.1"/>
    <n v="78.69"/>
    <n v="19.989999999999998"/>
    <x v="2"/>
    <x v="3"/>
    <x v="1"/>
    <x v="2"/>
    <s v="Small Box"/>
    <s v="Howard Miller 12-3/4 Diameter Accuwave DS ™ Wall Clock"/>
    <n v="0.43"/>
    <s v="United States"/>
    <x v="0"/>
    <x v="1"/>
    <s v="Coachella"/>
    <n v="92236"/>
    <x v="2"/>
    <n v="1"/>
    <n v="121"/>
    <s v="February"/>
    <d v="2015-02-16T00:00:00"/>
    <n v="1"/>
    <n v="465.43950000000001"/>
    <n v="9"/>
    <n v="674.55"/>
    <n v="91304"/>
    <n v="2.12"/>
    <x v="2"/>
    <n v="2"/>
  </r>
  <r>
    <n v="2355"/>
    <s v="Clyde Burnett"/>
    <s v="Medium"/>
    <n v="0.06"/>
    <n v="146.34"/>
    <n v="43.75"/>
    <x v="1"/>
    <x v="3"/>
    <x v="1"/>
    <x v="11"/>
    <s v="Jumbo Box"/>
    <s v="Bevis Round Conference Table Top &amp; Single Column Base"/>
    <n v="0.65"/>
    <s v="United States"/>
    <x v="0"/>
    <x v="1"/>
    <s v="Coachella"/>
    <n v="92236"/>
    <x v="154"/>
    <n v="0"/>
    <s v="no repeat"/>
    <s v="June"/>
    <d v="2015-06-18T00:00:00"/>
    <n v="2"/>
    <n v="-89.27"/>
    <n v="12"/>
    <n v="1721.24"/>
    <n v="91306"/>
    <n v="32.379999999999995"/>
    <x v="0"/>
    <n v="2"/>
  </r>
  <r>
    <n v="2356"/>
    <s v="Emma Bloom"/>
    <s v="Medium"/>
    <n v="0"/>
    <n v="29.34"/>
    <n v="7.87"/>
    <x v="2"/>
    <x v="3"/>
    <x v="1"/>
    <x v="2"/>
    <s v="Small Box"/>
    <s v="Seth Thomas 14&quot; Putty-Colored Wall Clock"/>
    <n v="0.54"/>
    <s v="United States"/>
    <x v="0"/>
    <x v="47"/>
    <s v="Rock Springs"/>
    <n v="82901"/>
    <x v="24"/>
    <n v="0"/>
    <s v="no repeat"/>
    <s v="March"/>
    <d v="2015-03-17T00:00:00"/>
    <n v="2"/>
    <n v="385.37"/>
    <n v="22"/>
    <n v="668.38"/>
    <n v="91305"/>
    <n v="85.94"/>
    <x v="0"/>
    <n v="1"/>
  </r>
  <r>
    <n v="2358"/>
    <s v="Danielle Baird"/>
    <s v="Critical"/>
    <n v="0.05"/>
    <n v="2.08"/>
    <n v="2.56"/>
    <x v="2"/>
    <x v="1"/>
    <x v="0"/>
    <x v="12"/>
    <s v="Small Pack"/>
    <s v="Kleencut® Forged Office Shears by Acme United Corporation"/>
    <n v="0.55000000000000004"/>
    <s v="United States"/>
    <x v="3"/>
    <x v="26"/>
    <s v="Fort Lauderdale"/>
    <n v="33311"/>
    <x v="79"/>
    <n v="1"/>
    <n v="18"/>
    <s v="February"/>
    <d v="2015-02-16T00:00:00"/>
    <n v="2"/>
    <n v="-1045.0160000000001"/>
    <n v="19"/>
    <n v="40.93"/>
    <n v="88268"/>
    <n v="161.5"/>
    <x v="1"/>
    <n v="2"/>
  </r>
  <r>
    <n v="2358"/>
    <s v="Danielle Baird"/>
    <s v="Low"/>
    <n v="0.1"/>
    <n v="205.99"/>
    <n v="8.99"/>
    <x v="2"/>
    <x v="0"/>
    <x v="2"/>
    <x v="5"/>
    <s v="Small Box"/>
    <s v="TimeportP7382"/>
    <n v="0.56000000000000005"/>
    <s v="United States"/>
    <x v="3"/>
    <x v="26"/>
    <s v="Fort Lauderdale"/>
    <n v="33311"/>
    <x v="29"/>
    <n v="0"/>
    <s v="no repeat"/>
    <s v="March"/>
    <d v="2015-03-08T00:00:00"/>
    <n v="4"/>
    <n v="147"/>
    <n v="2"/>
    <n v="324.62"/>
    <n v="88267"/>
    <n v="120.89"/>
    <x v="1"/>
    <n v="2"/>
  </r>
  <r>
    <n v="2359"/>
    <s v="Annie Horne"/>
    <s v="Critical"/>
    <n v="0"/>
    <n v="7.28"/>
    <n v="1.77"/>
    <x v="2"/>
    <x v="1"/>
    <x v="0"/>
    <x v="7"/>
    <s v="Wrap Bag"/>
    <s v="Post-it® “Important Message” Note Pad, Neon Colors, 50 Sheets/Pad"/>
    <n v="0.37"/>
    <s v="United States"/>
    <x v="3"/>
    <x v="26"/>
    <s v="Fort Myers"/>
    <n v="33917"/>
    <x v="64"/>
    <n v="0"/>
    <s v="no repeat"/>
    <s v="February"/>
    <d v="2015-02-05T00:00:00"/>
    <n v="0"/>
    <n v="167.16"/>
    <n v="7"/>
    <n v="53.42"/>
    <n v="88265"/>
    <n v="10.600000000000001"/>
    <x v="1"/>
    <n v="1"/>
  </r>
  <r>
    <n v="2361"/>
    <s v="Vincent Daniel"/>
    <s v="High"/>
    <n v="0.06"/>
    <n v="8.33"/>
    <n v="1.99"/>
    <x v="2"/>
    <x v="0"/>
    <x v="2"/>
    <x v="13"/>
    <s v="Small Pack"/>
    <s v="80 Minute Slim Jewel Case CD-R , 10/Pack - Staples"/>
    <n v="0.52"/>
    <s v="United States"/>
    <x v="3"/>
    <x v="26"/>
    <s v="Fruit Cove"/>
    <n v="32259"/>
    <x v="147"/>
    <n v="0"/>
    <s v="no repeat"/>
    <s v="February"/>
    <d v="2015-02-26T00:00:00"/>
    <n v="1"/>
    <n v="-344.82"/>
    <n v="1"/>
    <n v="8.49"/>
    <n v="88266"/>
    <n v="8.56"/>
    <x v="2"/>
    <n v="1"/>
  </r>
  <r>
    <n v="2363"/>
    <s v="Jacob Murray"/>
    <s v="High"/>
    <n v="0"/>
    <n v="5.77"/>
    <n v="5.92"/>
    <x v="2"/>
    <x v="1"/>
    <x v="1"/>
    <x v="2"/>
    <s v="Medium Box"/>
    <s v="DAX Cubicle Frames - 8x10"/>
    <n v="0.55000000000000004"/>
    <s v="United States"/>
    <x v="1"/>
    <x v="10"/>
    <s v="Medina"/>
    <n v="44256"/>
    <x v="86"/>
    <n v="0"/>
    <s v="no repeat"/>
    <s v="April"/>
    <d v="2015-04-13T00:00:00"/>
    <n v="2"/>
    <n v="-61.5276"/>
    <n v="11"/>
    <n v="69.89"/>
    <n v="90040"/>
    <n v="60.949999999999996"/>
    <x v="1"/>
    <n v="1"/>
  </r>
  <r>
    <n v="2369"/>
    <s v="Mike G Hartman"/>
    <s v="Low"/>
    <n v="7.0000000000000007E-2"/>
    <n v="5.98"/>
    <n v="5.79"/>
    <x v="2"/>
    <x v="3"/>
    <x v="0"/>
    <x v="7"/>
    <s v="Small Box"/>
    <s v="Xerox 1903"/>
    <n v="0.36"/>
    <s v="United States"/>
    <x v="3"/>
    <x v="26"/>
    <s v="Pembroke Pines"/>
    <n v="33024"/>
    <x v="107"/>
    <n v="0"/>
    <s v="no repeat"/>
    <s v="January"/>
    <d v="2015-01-15T00:00:00"/>
    <n v="2"/>
    <n v="-41.972700000000003"/>
    <n v="13"/>
    <n v="77.42"/>
    <n v="90408"/>
    <n v="4.13"/>
    <x v="1"/>
    <n v="1"/>
  </r>
  <r>
    <n v="2372"/>
    <s v="Marvin Parrott"/>
    <s v="Medium"/>
    <n v="0.01"/>
    <n v="1.76"/>
    <n v="0.7"/>
    <x v="2"/>
    <x v="0"/>
    <x v="0"/>
    <x v="0"/>
    <s v="Wrap Bag"/>
    <s v="Newell 310"/>
    <n v="0.56000000000000005"/>
    <s v="United States"/>
    <x v="2"/>
    <x v="3"/>
    <s v="Duluth"/>
    <n v="55803"/>
    <x v="24"/>
    <n v="0"/>
    <s v="no repeat"/>
    <s v="March"/>
    <d v="2015-03-16T00:00:00"/>
    <n v="1"/>
    <n v="-1.56"/>
    <n v="4"/>
    <n v="7.2"/>
    <n v="90714"/>
    <n v="12.899999999999999"/>
    <x v="1"/>
    <n v="1"/>
  </r>
  <r>
    <n v="2376"/>
    <s v="Debra Batchelor"/>
    <s v="High"/>
    <n v="0.05"/>
    <n v="3.28"/>
    <n v="3.97"/>
    <x v="2"/>
    <x v="0"/>
    <x v="0"/>
    <x v="0"/>
    <s v="Wrap Bag"/>
    <s v="Newell 342"/>
    <n v="0.56000000000000005"/>
    <s v="United States"/>
    <x v="0"/>
    <x v="44"/>
    <s v="Moscow"/>
    <n v="83843"/>
    <x v="93"/>
    <n v="1"/>
    <n v="0"/>
    <s v="March"/>
    <d v="2015-03-06T00:00:00"/>
    <n v="1"/>
    <n v="-100.24"/>
    <n v="18"/>
    <n v="61.29"/>
    <n v="91321"/>
    <n v="3.89"/>
    <x v="1"/>
    <n v="2"/>
  </r>
  <r>
    <n v="2376"/>
    <s v="Debra Batchelor"/>
    <s v="High"/>
    <n v="0.03"/>
    <n v="6.98"/>
    <n v="9.69"/>
    <x v="2"/>
    <x v="0"/>
    <x v="0"/>
    <x v="10"/>
    <s v="Small Box"/>
    <s v="Eldon Shelf Savers™ Cubes and Bins"/>
    <n v="0.83"/>
    <s v="United States"/>
    <x v="0"/>
    <x v="44"/>
    <s v="Moscow"/>
    <n v="83843"/>
    <x v="93"/>
    <n v="0"/>
    <s v="no repeat"/>
    <s v="March"/>
    <d v="2015-03-07T00:00:00"/>
    <n v="2"/>
    <n v="-262.62"/>
    <n v="15"/>
    <n v="109.15"/>
    <n v="91321"/>
    <n v="2.04"/>
    <x v="1"/>
    <n v="2"/>
  </r>
  <r>
    <n v="2379"/>
    <s v="Mildred Briggs"/>
    <s v="Low"/>
    <n v="0.06"/>
    <n v="122.99"/>
    <n v="19.989999999999998"/>
    <x v="2"/>
    <x v="2"/>
    <x v="0"/>
    <x v="8"/>
    <s v="Small Box"/>
    <s v="GBC Therma-A-Bind 250T Electric Binding System"/>
    <n v="0.37"/>
    <s v="United States"/>
    <x v="2"/>
    <x v="22"/>
    <s v="Garden City"/>
    <n v="48135"/>
    <x v="130"/>
    <n v="0"/>
    <s v="no repeat"/>
    <s v="May"/>
    <d v="2015-05-07T00:00:00"/>
    <n v="2"/>
    <n v="1019.7096"/>
    <n v="12"/>
    <n v="1477.84"/>
    <n v="86655"/>
    <n v="58.01"/>
    <x v="0"/>
    <n v="1"/>
  </r>
  <r>
    <n v="2380"/>
    <s v="Lisa Branch"/>
    <s v="Not Specified"/>
    <n v="7.0000000000000007E-2"/>
    <n v="3.38"/>
    <n v="0.85"/>
    <x v="2"/>
    <x v="2"/>
    <x v="0"/>
    <x v="0"/>
    <s v="Wrap Bag"/>
    <s v="Avery Hi-Liter® Fluorescent Desk Style Markers"/>
    <n v="0.48"/>
    <s v="United States"/>
    <x v="2"/>
    <x v="22"/>
    <s v="Grand Rapids"/>
    <n v="49505"/>
    <x v="138"/>
    <n v="1"/>
    <n v="9"/>
    <s v="April"/>
    <d v="2015-04-28T00:00:00"/>
    <n v="2"/>
    <n v="19.04"/>
    <n v="9"/>
    <n v="29.08"/>
    <n v="86654"/>
    <n v="90.48"/>
    <x v="1"/>
    <n v="2"/>
  </r>
  <r>
    <n v="2380"/>
    <s v="Lisa Branch"/>
    <s v="Low"/>
    <n v="0.08"/>
    <n v="68.81"/>
    <n v="60"/>
    <x v="1"/>
    <x v="2"/>
    <x v="0"/>
    <x v="15"/>
    <s v="Jumbo Drum"/>
    <s v="Holmes Replacement Filter for HEPA Air Cleaner, Very Large Room, HEPA Filter"/>
    <n v="0.41"/>
    <s v="United States"/>
    <x v="2"/>
    <x v="22"/>
    <s v="Grand Rapids"/>
    <n v="49505"/>
    <x v="130"/>
    <n v="0"/>
    <s v="no repeat"/>
    <s v="May"/>
    <d v="2015-05-07T00:00:00"/>
    <n v="2"/>
    <n v="-1069.72"/>
    <n v="17"/>
    <n v="1162.46"/>
    <n v="86655"/>
    <n v="4.8100000000000005"/>
    <x v="1"/>
    <n v="2"/>
  </r>
  <r>
    <n v="2382"/>
    <s v="Geoffrey Saunders"/>
    <s v="Not Specified"/>
    <n v="7.0000000000000007E-2"/>
    <n v="3.38"/>
    <n v="0.85"/>
    <x v="2"/>
    <x v="2"/>
    <x v="0"/>
    <x v="0"/>
    <s v="Wrap Bag"/>
    <s v="Avery Hi-Liter® Fluorescent Desk Style Markers"/>
    <n v="0.48"/>
    <s v="United States"/>
    <x v="1"/>
    <x v="4"/>
    <s v="New York City"/>
    <n v="10024"/>
    <x v="138"/>
    <n v="1"/>
    <n v="9"/>
    <s v="April"/>
    <d v="2015-04-28T00:00:00"/>
    <n v="2"/>
    <n v="19.04"/>
    <n v="34"/>
    <n v="109.86"/>
    <n v="13606"/>
    <n v="9.4"/>
    <x v="0"/>
    <n v="3"/>
  </r>
  <r>
    <n v="2382"/>
    <s v="Geoffrey Saunders"/>
    <s v="Low"/>
    <n v="0.06"/>
    <n v="122.99"/>
    <n v="19.989999999999998"/>
    <x v="2"/>
    <x v="2"/>
    <x v="0"/>
    <x v="8"/>
    <s v="Small Box"/>
    <s v="GBC Therma-A-Bind 250T Electric Binding System"/>
    <n v="0.37"/>
    <s v="United States"/>
    <x v="1"/>
    <x v="4"/>
    <s v="New York City"/>
    <n v="10024"/>
    <x v="130"/>
    <n v="1"/>
    <n v="0"/>
    <s v="May"/>
    <d v="2015-05-07T00:00:00"/>
    <n v="2"/>
    <n v="1408.1865"/>
    <n v="48"/>
    <n v="5911.35"/>
    <n v="962"/>
    <n v="5.1099999999999994"/>
    <x v="0"/>
    <n v="3"/>
  </r>
  <r>
    <n v="2382"/>
    <s v="Geoffrey Saunders"/>
    <s v="Low"/>
    <n v="0.08"/>
    <n v="68.81"/>
    <n v="60"/>
    <x v="1"/>
    <x v="2"/>
    <x v="0"/>
    <x v="15"/>
    <s v="Jumbo Drum"/>
    <s v="Holmes Replacement Filter for HEPA Air Cleaner, Very Large Room, HEPA Filter"/>
    <n v="0.41"/>
    <s v="United States"/>
    <x v="1"/>
    <x v="4"/>
    <s v="New York City"/>
    <n v="10024"/>
    <x v="130"/>
    <n v="0"/>
    <s v="no repeat"/>
    <s v="May"/>
    <d v="2015-05-07T00:00:00"/>
    <n v="2"/>
    <n v="-1069.72"/>
    <n v="68"/>
    <n v="4649.8500000000004"/>
    <n v="962"/>
    <n v="6.4300000000000006"/>
    <x v="0"/>
    <n v="3"/>
  </r>
  <r>
    <n v="2385"/>
    <s v="Janice Frye"/>
    <s v="Critical"/>
    <n v="0.1"/>
    <n v="130.97999999999999"/>
    <n v="30"/>
    <x v="1"/>
    <x v="2"/>
    <x v="1"/>
    <x v="1"/>
    <s v="Jumbo Drum"/>
    <s v="Office Star - Contemporary Task Swivel chair with 2-way adjustable arms, Plum"/>
    <n v="0.78"/>
    <s v="United States"/>
    <x v="0"/>
    <x v="27"/>
    <s v="Las Cruces"/>
    <n v="88001"/>
    <x v="55"/>
    <n v="0"/>
    <s v="no repeat"/>
    <s v="May"/>
    <d v="2015-05-24T00:00:00"/>
    <n v="2"/>
    <n v="2000.11"/>
    <n v="18"/>
    <n v="2259.9899999999998"/>
    <n v="89184"/>
    <n v="33.959999999999994"/>
    <x v="2"/>
    <n v="1"/>
  </r>
  <r>
    <n v="2391"/>
    <s v="Jacob McNeill"/>
    <s v="Not Specified"/>
    <n v="0.06"/>
    <n v="4.7699999999999996"/>
    <n v="2.39"/>
    <x v="2"/>
    <x v="0"/>
    <x v="2"/>
    <x v="13"/>
    <s v="Small Pack"/>
    <s v="Imation Primaris 3.5&quot; 2HD Unformatted Diskettes, 10/Pack"/>
    <n v="0.72"/>
    <s v="United States"/>
    <x v="1"/>
    <x v="4"/>
    <s v="Oceanside"/>
    <n v="11572"/>
    <x v="40"/>
    <n v="1"/>
    <n v="0"/>
    <s v="May"/>
    <d v="2015-05-26T00:00:00"/>
    <n v="1"/>
    <n v="-45.64"/>
    <n v="9"/>
    <n v="42.46"/>
    <n v="91122"/>
    <n v="90.44"/>
    <x v="0"/>
    <n v="4"/>
  </r>
  <r>
    <n v="2391"/>
    <s v="Jacob McNeill"/>
    <s v="Not Specified"/>
    <n v="0.1"/>
    <n v="27.18"/>
    <n v="8.23"/>
    <x v="2"/>
    <x v="0"/>
    <x v="0"/>
    <x v="4"/>
    <s v="Small Box"/>
    <s v="Tyvek ® Top-Opening Peel &amp; Seel Envelopes, Plain White"/>
    <n v="0.38"/>
    <s v="United States"/>
    <x v="1"/>
    <x v="4"/>
    <s v="Oceanside"/>
    <n v="11572"/>
    <x v="40"/>
    <n v="1"/>
    <n v="10"/>
    <s v="May"/>
    <d v="2015-05-27T00:00:00"/>
    <n v="2"/>
    <n v="204.49"/>
    <n v="12"/>
    <n v="314.06"/>
    <n v="91122"/>
    <n v="9.75"/>
    <x v="0"/>
    <n v="4"/>
  </r>
  <r>
    <n v="2391"/>
    <s v="Jacob McNeill"/>
    <s v="Not Specified"/>
    <n v="0"/>
    <n v="999.99"/>
    <n v="13.99"/>
    <x v="2"/>
    <x v="0"/>
    <x v="2"/>
    <x v="6"/>
    <s v="Medium Box"/>
    <s v="Polycom Soundstation EX Audio-Conferencing Telephone, Black"/>
    <n v="0.36"/>
    <s v="United States"/>
    <x v="1"/>
    <x v="4"/>
    <s v="Oceanside"/>
    <n v="11572"/>
    <x v="142"/>
    <n v="1"/>
    <n v="0"/>
    <s v="June"/>
    <d v="2015-06-06T00:00:00"/>
    <n v="2"/>
    <n v="-1455.9972"/>
    <n v="1"/>
    <n v="1009.99"/>
    <n v="91123"/>
    <n v="30.959999999999997"/>
    <x v="1"/>
    <n v="4"/>
  </r>
  <r>
    <n v="2391"/>
    <s v="Jacob McNeill"/>
    <s v="Not Specified"/>
    <n v="0.05"/>
    <n v="6.48"/>
    <n v="5.14"/>
    <x v="0"/>
    <x v="0"/>
    <x v="0"/>
    <x v="7"/>
    <s v="Small Box"/>
    <s v="Xerox 23"/>
    <n v="0.37"/>
    <s v="United States"/>
    <x v="1"/>
    <x v="4"/>
    <s v="Oceanside"/>
    <n v="11572"/>
    <x v="142"/>
    <n v="0"/>
    <s v="no repeat"/>
    <s v="June"/>
    <d v="2015-06-05T00:00:00"/>
    <n v="1"/>
    <n v="-22.56"/>
    <n v="13"/>
    <n v="92.16"/>
    <n v="91123"/>
    <n v="125.91"/>
    <x v="1"/>
    <n v="4"/>
  </r>
  <r>
    <n v="2393"/>
    <s v="Debbie Dillon"/>
    <s v="High"/>
    <n v="0.06"/>
    <n v="105.29"/>
    <n v="10.119999999999999"/>
    <x v="2"/>
    <x v="0"/>
    <x v="1"/>
    <x v="2"/>
    <s v="Large Box"/>
    <s v="Eldon Antistatic Chair Mats for Low to Medium Pile Carpets"/>
    <n v="0.79"/>
    <s v="United States"/>
    <x v="3"/>
    <x v="29"/>
    <s v="Roswell"/>
    <n v="30076"/>
    <x v="148"/>
    <n v="1"/>
    <n v="145"/>
    <s v="January"/>
    <d v="2015-01-06T00:00:00"/>
    <n v="2"/>
    <n v="-45.01"/>
    <n v="12"/>
    <n v="1202.6600000000001"/>
    <n v="86951"/>
    <n v="161.5"/>
    <x v="3"/>
    <n v="2"/>
  </r>
  <r>
    <n v="2393"/>
    <s v="Debbie Dillon"/>
    <s v="Medium"/>
    <n v="0.02"/>
    <n v="6.48"/>
    <n v="7.91"/>
    <x v="2"/>
    <x v="0"/>
    <x v="0"/>
    <x v="7"/>
    <s v="Small Box"/>
    <s v="Xerox 216"/>
    <n v="0.37"/>
    <s v="United States"/>
    <x v="3"/>
    <x v="29"/>
    <s v="Roswell"/>
    <n v="30076"/>
    <x v="124"/>
    <n v="0"/>
    <s v="no repeat"/>
    <s v="May"/>
    <d v="2015-05-31T00:00:00"/>
    <n v="2"/>
    <n v="-1191.5260000000001"/>
    <n v="2"/>
    <n v="16.5"/>
    <n v="86950"/>
    <n v="28.919999999999998"/>
    <x v="0"/>
    <n v="2"/>
  </r>
  <r>
    <n v="2394"/>
    <s v="Tina Monroe"/>
    <s v="Critical"/>
    <n v="0.01"/>
    <n v="11.7"/>
    <n v="5.63"/>
    <x v="2"/>
    <x v="0"/>
    <x v="0"/>
    <x v="8"/>
    <s v="Small Box"/>
    <s v="Fellowes Binding Cases"/>
    <n v="0.4"/>
    <s v="United States"/>
    <x v="3"/>
    <x v="29"/>
    <s v="Sandy Springs"/>
    <n v="30328"/>
    <x v="90"/>
    <n v="1"/>
    <n v="0"/>
    <s v="May"/>
    <d v="2015-05-03T00:00:00"/>
    <n v="2"/>
    <n v="39.21"/>
    <n v="16"/>
    <n v="196.69"/>
    <n v="86949"/>
    <n v="6.4600000000000009"/>
    <x v="0"/>
    <n v="2"/>
  </r>
  <r>
    <n v="2394"/>
    <s v="Tina Monroe"/>
    <s v="Critical"/>
    <n v="0.03"/>
    <n v="4.55"/>
    <n v="1.49"/>
    <x v="2"/>
    <x v="0"/>
    <x v="0"/>
    <x v="8"/>
    <s v="Small Box"/>
    <s v="Presstex Flexible Ring Binders"/>
    <n v="0.35"/>
    <s v="United States"/>
    <x v="3"/>
    <x v="29"/>
    <s v="Sandy Springs"/>
    <n v="30328"/>
    <x v="90"/>
    <n v="0"/>
    <s v="no repeat"/>
    <s v="May"/>
    <d v="2015-05-01T00:00:00"/>
    <n v="0"/>
    <n v="100.38"/>
    <n v="9"/>
    <n v="40.28"/>
    <n v="86949"/>
    <n v="11.69"/>
    <x v="0"/>
    <n v="2"/>
  </r>
  <r>
    <n v="2395"/>
    <s v="Beverly Roberts"/>
    <s v="Not Specified"/>
    <n v="0.04"/>
    <n v="60.97"/>
    <n v="4.5"/>
    <x v="2"/>
    <x v="0"/>
    <x v="0"/>
    <x v="15"/>
    <s v="Small Box"/>
    <s v="Tripp Lite Isotel 6 Outlet Surge Protector with Fax/Modem Protection"/>
    <n v="0.56000000000000005"/>
    <s v="United States"/>
    <x v="3"/>
    <x v="29"/>
    <s v="Savannah"/>
    <n v="31401"/>
    <x v="165"/>
    <n v="0"/>
    <s v="no repeat"/>
    <s v="March"/>
    <d v="2015-03-24T00:00:00"/>
    <n v="1"/>
    <n v="79.423199999999994"/>
    <n v="15"/>
    <n v="904.31"/>
    <n v="86952"/>
    <n v="12.93"/>
    <x v="1"/>
    <n v="1"/>
  </r>
  <r>
    <n v="2398"/>
    <s v="Julian F Wolfe"/>
    <s v="Not Specified"/>
    <n v="0.03"/>
    <n v="7.64"/>
    <n v="5.83"/>
    <x v="2"/>
    <x v="0"/>
    <x v="0"/>
    <x v="7"/>
    <s v="Wrap Bag"/>
    <s v="Rediform Wirebound &quot;Phone Memo&quot; Message Book, 11 x 5-3/4"/>
    <n v="0.36"/>
    <s v="United States"/>
    <x v="2"/>
    <x v="12"/>
    <s v="Hanover Park"/>
    <n v="60103"/>
    <x v="152"/>
    <n v="0"/>
    <s v="no repeat"/>
    <s v="February"/>
    <d v="2015-02-26T00:00:00"/>
    <n v="2"/>
    <n v="-15.090400000000001"/>
    <n v="12"/>
    <n v="96.86"/>
    <n v="86373"/>
    <n v="175.9"/>
    <x v="3"/>
    <n v="1"/>
  </r>
  <r>
    <n v="2417"/>
    <s v="Ken H Frazier"/>
    <s v="Medium"/>
    <n v="0"/>
    <n v="65.989999999999995"/>
    <n v="3.99"/>
    <x v="2"/>
    <x v="3"/>
    <x v="2"/>
    <x v="5"/>
    <s v="Small Box"/>
    <s v="StarTAC 7760"/>
    <n v="0.59"/>
    <s v="United States"/>
    <x v="3"/>
    <x v="8"/>
    <s v="Oakton"/>
    <n v="22124"/>
    <x v="88"/>
    <n v="0"/>
    <s v="no repeat"/>
    <s v="March"/>
    <d v="2015-03-15T00:00:00"/>
    <n v="1"/>
    <n v="-60.564"/>
    <n v="13"/>
    <n v="765.65"/>
    <n v="86754"/>
    <n v="8.74"/>
    <x v="3"/>
    <n v="1"/>
  </r>
  <r>
    <n v="2418"/>
    <s v="Kyle Fink"/>
    <s v="Critical"/>
    <n v="0.03"/>
    <n v="2.1"/>
    <n v="0.7"/>
    <x v="2"/>
    <x v="3"/>
    <x v="0"/>
    <x v="0"/>
    <s v="Wrap Bag"/>
    <s v="Sanford EarthWrite® Recycled Pencils, Medium Soft, #2"/>
    <n v="0.56999999999999995"/>
    <s v="United States"/>
    <x v="3"/>
    <x v="8"/>
    <s v="Petersburg"/>
    <n v="23805"/>
    <x v="61"/>
    <n v="1"/>
    <n v="4"/>
    <s v="January"/>
    <d v="2015-01-07T00:00:00"/>
    <n v="1"/>
    <n v="-1473.9059999999999"/>
    <n v="4"/>
    <n v="8.7200000000000006"/>
    <n v="86750"/>
    <n v="4.2299999999999995"/>
    <x v="3"/>
    <n v="3"/>
  </r>
  <r>
    <n v="2418"/>
    <s v="Kyle Fink"/>
    <s v="High"/>
    <n v="0.1"/>
    <n v="599.99"/>
    <n v="24.49"/>
    <x v="2"/>
    <x v="3"/>
    <x v="2"/>
    <x v="16"/>
    <s v="Large Box"/>
    <s v="Canon PC1080F Personal Copier"/>
    <n v="0.5"/>
    <s v="United States"/>
    <x v="3"/>
    <x v="8"/>
    <s v="Petersburg"/>
    <n v="23805"/>
    <x v="56"/>
    <n v="1"/>
    <n v="0"/>
    <s v="January"/>
    <d v="2015-01-11T00:00:00"/>
    <n v="1"/>
    <n v="-343.12599999999998"/>
    <n v="11"/>
    <n v="6355.69"/>
    <n v="86753"/>
    <n v="5.7399999999999993"/>
    <x v="1"/>
    <n v="3"/>
  </r>
  <r>
    <n v="2418"/>
    <s v="Kyle Fink"/>
    <s v="High"/>
    <n v="0.06"/>
    <n v="2.78"/>
    <n v="1.25"/>
    <x v="2"/>
    <x v="3"/>
    <x v="0"/>
    <x v="0"/>
    <s v="Wrap Bag"/>
    <s v="Newell 318"/>
    <n v="0.59"/>
    <s v="United States"/>
    <x v="3"/>
    <x v="8"/>
    <s v="Petersburg"/>
    <n v="23805"/>
    <x v="56"/>
    <n v="0"/>
    <s v="no repeat"/>
    <s v="January"/>
    <d v="2015-01-12T00:00:00"/>
    <n v="2"/>
    <n v="66.36"/>
    <n v="10"/>
    <n v="28.09"/>
    <n v="86753"/>
    <n v="9.6100000000000012"/>
    <x v="1"/>
    <n v="3"/>
  </r>
  <r>
    <n v="2419"/>
    <s v="Sandra Faulkner"/>
    <s v="Not Specified"/>
    <n v="7.0000000000000007E-2"/>
    <n v="225.04"/>
    <n v="11.79"/>
    <x v="2"/>
    <x v="3"/>
    <x v="0"/>
    <x v="15"/>
    <s v="Medium Box"/>
    <s v="Holmes Harmony HEPA Air Purifier for 17 x 20 Room"/>
    <n v="0.42"/>
    <s v="United States"/>
    <x v="3"/>
    <x v="8"/>
    <s v="Portsmouth"/>
    <n v="23701"/>
    <x v="173"/>
    <n v="1"/>
    <n v="0"/>
    <s v="March"/>
    <d v="2015-03-26T00:00:00"/>
    <n v="0"/>
    <n v="-162.91800000000001"/>
    <n v="5"/>
    <n v="1130.1500000000001"/>
    <n v="86751"/>
    <n v="23.979999999999997"/>
    <x v="0"/>
    <n v="2"/>
  </r>
  <r>
    <n v="2419"/>
    <s v="Sandra Faulkner"/>
    <s v="Not Specified"/>
    <n v="0.03"/>
    <n v="7.84"/>
    <n v="4.71"/>
    <x v="2"/>
    <x v="3"/>
    <x v="0"/>
    <x v="8"/>
    <s v="Small Box"/>
    <s v="XtraLife® ClearVue™ Slant-D® Ring Binders by Cardinal"/>
    <n v="0.35"/>
    <s v="United States"/>
    <x v="3"/>
    <x v="8"/>
    <s v="Portsmouth"/>
    <n v="23701"/>
    <x v="173"/>
    <n v="0"/>
    <s v="no repeat"/>
    <s v="March"/>
    <d v="2015-03-29T00:00:00"/>
    <n v="3"/>
    <n v="859.71780000000001"/>
    <n v="7"/>
    <n v="54.37"/>
    <n v="86751"/>
    <n v="300.97000000000003"/>
    <x v="0"/>
    <n v="2"/>
  </r>
  <r>
    <n v="2420"/>
    <s v="Wesley Cho"/>
    <s v="High"/>
    <n v="0.04"/>
    <n v="9.11"/>
    <n v="2.15"/>
    <x v="2"/>
    <x v="3"/>
    <x v="0"/>
    <x v="7"/>
    <s v="Wrap Bag"/>
    <s v="Black Print Carbonless Snap-Off® Rapid Letter, 8 1/2&quot; x 7&quot;"/>
    <n v="0.4"/>
    <s v="United States"/>
    <x v="3"/>
    <x v="8"/>
    <s v="Richmond"/>
    <n v="23223"/>
    <x v="166"/>
    <n v="0"/>
    <s v="no repeat"/>
    <s v="May"/>
    <d v="2015-05-06T00:00:00"/>
    <n v="0"/>
    <n v="-23.071999999999999"/>
    <n v="11"/>
    <n v="100.87"/>
    <n v="86752"/>
    <n v="136.95999999999998"/>
    <x v="0"/>
    <n v="1"/>
  </r>
  <r>
    <n v="2422"/>
    <s v="Arlene Wiggins Dalton"/>
    <s v="Medium"/>
    <n v="0.09"/>
    <n v="3.89"/>
    <n v="7.01"/>
    <x v="0"/>
    <x v="1"/>
    <x v="0"/>
    <x v="8"/>
    <s v="Small Box"/>
    <s v="Avery Binder Labels"/>
    <n v="0.37"/>
    <s v="United States"/>
    <x v="2"/>
    <x v="7"/>
    <s v="Huntsville"/>
    <n v="77340"/>
    <x v="46"/>
    <n v="1"/>
    <n v="122"/>
    <s v="January"/>
    <d v="2015-01-24T00:00:00"/>
    <n v="2"/>
    <n v="-154.30699999999999"/>
    <n v="10"/>
    <n v="42.56"/>
    <n v="89055"/>
    <n v="1270.96"/>
    <x v="0"/>
    <n v="2"/>
  </r>
  <r>
    <n v="2422"/>
    <s v="Arlene Wiggins Dalton"/>
    <s v="Not Specified"/>
    <n v="0.05"/>
    <n v="150.97999999999999"/>
    <n v="43.71"/>
    <x v="1"/>
    <x v="1"/>
    <x v="1"/>
    <x v="1"/>
    <s v="Jumbo Drum"/>
    <s v="Global Airflow Leather Mesh Back Chair, Black"/>
    <n v="0.55000000000000004"/>
    <s v="United States"/>
    <x v="2"/>
    <x v="7"/>
    <s v="Huntsville"/>
    <n v="77340"/>
    <x v="84"/>
    <n v="0"/>
    <s v="no repeat"/>
    <s v="May"/>
    <d v="2015-05-25T00:00:00"/>
    <n v="1"/>
    <n v="650.29999999999995"/>
    <n v="12"/>
    <n v="1857.08"/>
    <n v="89053"/>
    <n v="4.66"/>
    <x v="2"/>
    <n v="2"/>
  </r>
  <r>
    <n v="2423"/>
    <s v="Nicholas Wallace"/>
    <s v="Low"/>
    <n v="0.04"/>
    <n v="100.98"/>
    <n v="7.18"/>
    <x v="2"/>
    <x v="1"/>
    <x v="2"/>
    <x v="13"/>
    <s v="Small Box"/>
    <s v="Logitech Cordless Elite Duo"/>
    <n v="0.4"/>
    <s v="United States"/>
    <x v="2"/>
    <x v="7"/>
    <s v="Hurst"/>
    <n v="76053"/>
    <x v="72"/>
    <n v="0"/>
    <s v="no repeat"/>
    <s v="January"/>
    <d v="2015-01-26T00:00:00"/>
    <n v="5"/>
    <n v="269.94"/>
    <n v="4"/>
    <n v="414.91"/>
    <n v="89054"/>
    <n v="2.83"/>
    <x v="3"/>
    <n v="1"/>
  </r>
  <r>
    <n v="2426"/>
    <s v="Dorothy Holt"/>
    <s v="High"/>
    <n v="0.08"/>
    <n v="30.93"/>
    <n v="3.92"/>
    <x v="2"/>
    <x v="2"/>
    <x v="1"/>
    <x v="2"/>
    <s v="Small Pack"/>
    <s v="Advantus Employee of the Month Certificate Frame, 11 x 13-1/2"/>
    <n v="0.44"/>
    <s v="United States"/>
    <x v="2"/>
    <x v="7"/>
    <s v="Irving"/>
    <n v="75061"/>
    <x v="24"/>
    <n v="1"/>
    <n v="48"/>
    <s v="March"/>
    <d v="2015-03-16T00:00:00"/>
    <n v="1"/>
    <n v="63.059100000000001"/>
    <n v="3"/>
    <n v="91.39"/>
    <n v="90859"/>
    <n v="46.849999999999994"/>
    <x v="1"/>
    <n v="3"/>
  </r>
  <r>
    <n v="2426"/>
    <s v="Dorothy Holt"/>
    <s v="Low"/>
    <n v="0.08"/>
    <n v="4.4800000000000004"/>
    <n v="49"/>
    <x v="2"/>
    <x v="2"/>
    <x v="0"/>
    <x v="15"/>
    <s v="Large Box"/>
    <s v="Hoover Portapower™ Portable Vacuum"/>
    <n v="0.6"/>
    <s v="United States"/>
    <x v="2"/>
    <x v="7"/>
    <s v="Irving"/>
    <n v="75061"/>
    <x v="10"/>
    <n v="1"/>
    <n v="0"/>
    <s v="May"/>
    <d v="2015-05-02T00:00:00"/>
    <n v="0"/>
    <n v="139.58009999999999"/>
    <n v="37"/>
    <n v="202.29"/>
    <n v="90861"/>
    <n v="150.92999999999998"/>
    <x v="1"/>
    <n v="3"/>
  </r>
  <r>
    <n v="2426"/>
    <s v="Dorothy Holt"/>
    <s v="Low"/>
    <n v="0"/>
    <n v="17.670000000000002"/>
    <n v="8.99"/>
    <x v="2"/>
    <x v="2"/>
    <x v="1"/>
    <x v="2"/>
    <s v="Small Pack"/>
    <s v="Executive Impressions 12&quot; Wall Clock"/>
    <n v="0.47"/>
    <s v="United States"/>
    <x v="2"/>
    <x v="7"/>
    <s v="Irving"/>
    <n v="75061"/>
    <x v="10"/>
    <n v="0"/>
    <s v="no repeat"/>
    <s v="May"/>
    <d v="2015-05-09T00:00:00"/>
    <n v="7"/>
    <n v="109.67"/>
    <n v="9"/>
    <n v="168.71"/>
    <n v="90861"/>
    <n v="100.94"/>
    <x v="1"/>
    <n v="3"/>
  </r>
  <r>
    <n v="2427"/>
    <s v="John Merritt"/>
    <s v="High"/>
    <n v="0.03"/>
    <n v="40.99"/>
    <n v="19.989999999999998"/>
    <x v="2"/>
    <x v="0"/>
    <x v="0"/>
    <x v="7"/>
    <s v="Small Box"/>
    <s v="White Dual Perf Computer Printout Paper, 2700 Sheets, 1 Part, Heavyweight, 20 lbs., 14 7/8 x 11"/>
    <n v="0.36"/>
    <s v="United States"/>
    <x v="2"/>
    <x v="7"/>
    <s v="Keller"/>
    <n v="76248"/>
    <x v="149"/>
    <n v="0"/>
    <s v="no repeat"/>
    <s v="February"/>
    <d v="2015-02-18T00:00:00"/>
    <n v="1"/>
    <n v="395.30799999999999"/>
    <n v="21"/>
    <n v="885.65"/>
    <n v="90860"/>
    <n v="45.93"/>
    <x v="0"/>
    <n v="1"/>
  </r>
  <r>
    <n v="2430"/>
    <s v="Kimberly Reilly"/>
    <s v="Not Specified"/>
    <n v="0.1"/>
    <n v="14.28"/>
    <n v="2.99"/>
    <x v="2"/>
    <x v="1"/>
    <x v="0"/>
    <x v="8"/>
    <s v="Small Box"/>
    <s v="Avery Premier Heavy-Duty Binder with Round Locking Rings"/>
    <n v="0.39"/>
    <s v="United States"/>
    <x v="2"/>
    <x v="7"/>
    <s v="Killeen"/>
    <n v="76541"/>
    <x v="120"/>
    <n v="1"/>
    <n v="5"/>
    <s v="March"/>
    <d v="2015-03-25T00:00:00"/>
    <n v="1"/>
    <n v="104.9145"/>
    <n v="11"/>
    <n v="152.05000000000001"/>
    <n v="91108"/>
    <n v="13.66"/>
    <x v="2"/>
    <n v="3"/>
  </r>
  <r>
    <n v="2430"/>
    <s v="Kimberly Reilly"/>
    <s v="Low"/>
    <n v="0.03"/>
    <n v="140.99"/>
    <n v="4.2"/>
    <x v="2"/>
    <x v="1"/>
    <x v="2"/>
    <x v="5"/>
    <s v="Small Box"/>
    <s v="7160"/>
    <n v="0.59"/>
    <s v="United States"/>
    <x v="2"/>
    <x v="7"/>
    <s v="Killeen"/>
    <n v="76541"/>
    <x v="47"/>
    <n v="1"/>
    <n v="12"/>
    <s v="March"/>
    <d v="2015-04-06T00:00:00"/>
    <n v="8"/>
    <n v="-458.74400000000003"/>
    <n v="2"/>
    <n v="246.44"/>
    <n v="91110"/>
    <n v="19.920000000000002"/>
    <x v="0"/>
    <n v="3"/>
  </r>
  <r>
    <n v="2430"/>
    <s v="Kimberly Reilly"/>
    <s v="Not Specified"/>
    <n v="0.04"/>
    <n v="7.08"/>
    <n v="2.35"/>
    <x v="2"/>
    <x v="1"/>
    <x v="0"/>
    <x v="0"/>
    <s v="Wrap Bag"/>
    <s v="SANFORD Major Accent™ Highlighters"/>
    <n v="0.47"/>
    <s v="United States"/>
    <x v="2"/>
    <x v="7"/>
    <s v="Killeen"/>
    <n v="76541"/>
    <x v="99"/>
    <n v="0"/>
    <s v="no repeat"/>
    <s v="April"/>
    <d v="2015-04-11T00:00:00"/>
    <n v="1"/>
    <n v="24.59"/>
    <n v="7"/>
    <n v="49.1"/>
    <n v="91109"/>
    <n v="40.879999999999995"/>
    <x v="0"/>
    <n v="3"/>
  </r>
  <r>
    <n v="2431"/>
    <s v="Troy Cassidy"/>
    <s v="High"/>
    <n v="7.0000000000000007E-2"/>
    <n v="155.06"/>
    <n v="7.07"/>
    <x v="2"/>
    <x v="3"/>
    <x v="0"/>
    <x v="10"/>
    <s v="Small Box"/>
    <s v="Dual Level, Single-Width Filing Carts"/>
    <n v="0.59"/>
    <s v="United States"/>
    <x v="0"/>
    <x v="1"/>
    <s v="Los Angeles"/>
    <n v="90004"/>
    <x v="168"/>
    <n v="1"/>
    <n v="22"/>
    <s v="May"/>
    <d v="2015-05-19T00:00:00"/>
    <n v="0"/>
    <n v="-121.75"/>
    <n v="14"/>
    <n v="2039.07"/>
    <n v="5920"/>
    <n v="2.87"/>
    <x v="0"/>
    <n v="2"/>
  </r>
  <r>
    <n v="2431"/>
    <s v="Troy Cassidy"/>
    <s v="Not Specified"/>
    <n v="0.05"/>
    <n v="8.85"/>
    <n v="5.6"/>
    <x v="2"/>
    <x v="3"/>
    <x v="0"/>
    <x v="8"/>
    <s v="Small Box"/>
    <s v="GBC Standard Plastic Binding Systems Combs"/>
    <n v="0.36"/>
    <s v="United States"/>
    <x v="0"/>
    <x v="1"/>
    <s v="Los Angeles"/>
    <n v="90004"/>
    <x v="69"/>
    <n v="0"/>
    <s v="no repeat"/>
    <s v="June"/>
    <d v="2015-06-11T00:00:00"/>
    <n v="1"/>
    <n v="-9.1769999999999996"/>
    <n v="21"/>
    <n v="199.08"/>
    <n v="24869"/>
    <n v="19.170000000000002"/>
    <x v="3"/>
    <n v="2"/>
  </r>
  <r>
    <n v="2432"/>
    <s v="Lindsay Tate"/>
    <s v="High"/>
    <n v="7.0000000000000007E-2"/>
    <n v="155.06"/>
    <n v="7.07"/>
    <x v="2"/>
    <x v="3"/>
    <x v="0"/>
    <x v="10"/>
    <s v="Small Box"/>
    <s v="Dual Level, Single-Width Filing Carts"/>
    <n v="0.59"/>
    <s v="United States"/>
    <x v="2"/>
    <x v="23"/>
    <s v="Midwest City"/>
    <n v="73110"/>
    <x v="168"/>
    <n v="1"/>
    <n v="18"/>
    <s v="May"/>
    <d v="2015-05-19T00:00:00"/>
    <n v="0"/>
    <n v="24.35"/>
    <n v="3"/>
    <n v="436.94"/>
    <n v="89096"/>
    <n v="89.899999999999991"/>
    <x v="0"/>
    <n v="2"/>
  </r>
  <r>
    <n v="2432"/>
    <s v="Lindsay Tate"/>
    <s v="Not Specified"/>
    <n v="0.09"/>
    <n v="5.4"/>
    <n v="7.78"/>
    <x v="0"/>
    <x v="3"/>
    <x v="0"/>
    <x v="8"/>
    <s v="Small Box"/>
    <s v="3M Organizer Strips"/>
    <n v="0.37"/>
    <s v="United States"/>
    <x v="2"/>
    <x v="23"/>
    <s v="Midwest City"/>
    <n v="73110"/>
    <x v="134"/>
    <n v="0"/>
    <s v="no repeat"/>
    <s v="June"/>
    <d v="2015-06-08T00:00:00"/>
    <n v="2"/>
    <n v="-34.764499999999998"/>
    <n v="6"/>
    <n v="37.380000000000003"/>
    <n v="89097"/>
    <n v="5.95"/>
    <x v="2"/>
    <n v="2"/>
  </r>
  <r>
    <n v="2433"/>
    <s v="Debra P May"/>
    <s v="Not Specified"/>
    <n v="0.05"/>
    <n v="8.85"/>
    <n v="5.6"/>
    <x v="2"/>
    <x v="3"/>
    <x v="0"/>
    <x v="8"/>
    <s v="Small Box"/>
    <s v="GBC Standard Plastic Binding Systems Combs"/>
    <n v="0.36"/>
    <s v="United States"/>
    <x v="2"/>
    <x v="23"/>
    <s v="Moore"/>
    <n v="73160"/>
    <x v="69"/>
    <n v="0"/>
    <s v="no repeat"/>
    <s v="June"/>
    <d v="2015-06-11T00:00:00"/>
    <n v="1"/>
    <n v="-7.3415999999999997"/>
    <n v="5"/>
    <n v="47.4"/>
    <n v="89095"/>
    <n v="137.47999999999999"/>
    <x v="2"/>
    <n v="1"/>
  </r>
  <r>
    <n v="2437"/>
    <s v="Judith Shepherd"/>
    <s v="Low"/>
    <n v="0.09"/>
    <n v="90.97"/>
    <n v="14"/>
    <x v="1"/>
    <x v="1"/>
    <x v="2"/>
    <x v="6"/>
    <s v="Jumbo Drum"/>
    <s v="Lexmark Z54se Color Inkjet Printer"/>
    <n v="0.36"/>
    <s v="United States"/>
    <x v="2"/>
    <x v="45"/>
    <s v="Muskego"/>
    <n v="53150"/>
    <x v="151"/>
    <n v="0"/>
    <s v="no repeat"/>
    <s v="March"/>
    <d v="2015-03-03T00:00:00"/>
    <n v="2"/>
    <n v="35.29"/>
    <n v="3"/>
    <n v="260"/>
    <n v="90301"/>
    <n v="5.62"/>
    <x v="2"/>
    <n v="1"/>
  </r>
  <r>
    <n v="2441"/>
    <s v="Kenneth Capps"/>
    <s v="Medium"/>
    <n v="0.02"/>
    <n v="63.94"/>
    <n v="14.48"/>
    <x v="2"/>
    <x v="3"/>
    <x v="1"/>
    <x v="2"/>
    <s v="Small Box"/>
    <s v="Howard Miller 16&quot; Diameter Gallery Wall Clock"/>
    <n v="0.46"/>
    <s v="United States"/>
    <x v="3"/>
    <x v="26"/>
    <s v="Melbourne"/>
    <n v="32935"/>
    <x v="36"/>
    <n v="0"/>
    <s v="no repeat"/>
    <s v="April"/>
    <d v="2015-04-04T00:00:00"/>
    <n v="0"/>
    <n v="-100.17"/>
    <n v="11"/>
    <n v="709.7"/>
    <n v="89300"/>
    <n v="78.709999999999994"/>
    <x v="2"/>
    <n v="1"/>
  </r>
  <r>
    <n v="2442"/>
    <s v="Natalie Aldridge"/>
    <s v="Medium"/>
    <n v="0.01"/>
    <n v="5.0199999999999996"/>
    <n v="5.14"/>
    <x v="2"/>
    <x v="3"/>
    <x v="2"/>
    <x v="13"/>
    <s v="Small Pack"/>
    <s v="Imation 3.5, DISKETTE 44766 HGHLD3.52HD/FM, 10/Pack"/>
    <n v="0.79"/>
    <s v="United States"/>
    <x v="3"/>
    <x v="26"/>
    <s v="Merritt Island"/>
    <n v="32953"/>
    <x v="36"/>
    <n v="0"/>
    <s v="no repeat"/>
    <s v="April"/>
    <d v="2015-04-06T00:00:00"/>
    <n v="2"/>
    <n v="-3.948"/>
    <n v="5"/>
    <n v="27.42"/>
    <n v="89300"/>
    <n v="320.61"/>
    <x v="2"/>
    <n v="1"/>
  </r>
  <r>
    <n v="2443"/>
    <s v="Danny Richmond"/>
    <s v="High"/>
    <n v="0.05"/>
    <n v="58.1"/>
    <n v="1.49"/>
    <x v="2"/>
    <x v="0"/>
    <x v="0"/>
    <x v="8"/>
    <s v="Small Box"/>
    <s v="Avery Arch Ring Binders"/>
    <n v="0.38"/>
    <s v="United States"/>
    <x v="3"/>
    <x v="26"/>
    <s v="Miami"/>
    <n v="33142"/>
    <x v="174"/>
    <n v="1"/>
    <n v="134"/>
    <s v="January"/>
    <d v="2015-01-18T00:00:00"/>
    <n v="0"/>
    <n v="1633.9860000000001"/>
    <n v="13"/>
    <n v="739.06"/>
    <n v="89299"/>
    <n v="130.94"/>
    <x v="1"/>
    <n v="2"/>
  </r>
  <r>
    <n v="2443"/>
    <s v="Danny Richmond"/>
    <s v="Not Specified"/>
    <n v="0.06"/>
    <n v="2.2799999999999998"/>
    <n v="5.2"/>
    <x v="2"/>
    <x v="0"/>
    <x v="0"/>
    <x v="0"/>
    <s v="Wrap Bag"/>
    <s v="Binney &amp; Smith inkTank™ Erasable Pocket Highlighter, Chisel Tip, Yellow"/>
    <n v="0.41"/>
    <s v="United States"/>
    <x v="3"/>
    <x v="26"/>
    <s v="Miami"/>
    <n v="33142"/>
    <x v="144"/>
    <n v="0"/>
    <s v="no repeat"/>
    <s v="June"/>
    <d v="2015-06-03T00:00:00"/>
    <n v="2"/>
    <n v="-2002.6314"/>
    <n v="13"/>
    <n v="30.47"/>
    <n v="89301"/>
    <n v="535.59"/>
    <x v="1"/>
    <n v="2"/>
  </r>
  <r>
    <n v="2448"/>
    <s v="Melanie Morrow"/>
    <s v="High"/>
    <n v="0.09"/>
    <n v="6.48"/>
    <n v="7.03"/>
    <x v="2"/>
    <x v="3"/>
    <x v="0"/>
    <x v="7"/>
    <s v="Small Box"/>
    <s v="Xerox 214"/>
    <n v="0.37"/>
    <s v="United States"/>
    <x v="2"/>
    <x v="3"/>
    <s v="Edina"/>
    <n v="55410"/>
    <x v="159"/>
    <n v="0"/>
    <s v="no repeat"/>
    <s v="June"/>
    <d v="2015-07-01T00:00:00"/>
    <n v="2"/>
    <n v="-126.208"/>
    <n v="16"/>
    <n v="96.96"/>
    <n v="87790"/>
    <n v="7.04"/>
    <x v="2"/>
    <n v="1"/>
  </r>
  <r>
    <n v="2450"/>
    <s v="Tonya Miller"/>
    <s v="Not Specified"/>
    <n v="0.08"/>
    <n v="4.13"/>
    <n v="1.17"/>
    <x v="2"/>
    <x v="1"/>
    <x v="0"/>
    <x v="0"/>
    <s v="Wrap Bag"/>
    <s v="Newell 31"/>
    <n v="0.56999999999999995"/>
    <s v="United States"/>
    <x v="2"/>
    <x v="45"/>
    <s v="Janesville"/>
    <n v="53545"/>
    <x v="94"/>
    <n v="0"/>
    <s v="no repeat"/>
    <s v="May"/>
    <d v="2015-05-25T00:00:00"/>
    <n v="2"/>
    <n v="-5.54"/>
    <n v="1"/>
    <n v="4.21"/>
    <n v="90322"/>
    <n v="2.5499999999999998"/>
    <x v="1"/>
    <n v="1"/>
  </r>
  <r>
    <n v="2454"/>
    <s v="Donna Braun"/>
    <s v="Medium"/>
    <n v="0.06"/>
    <n v="3499.99"/>
    <n v="24.49"/>
    <x v="0"/>
    <x v="0"/>
    <x v="2"/>
    <x v="16"/>
    <s v="Large Box"/>
    <s v="Canon imageCLASS 2200 Advanced Copier"/>
    <n v="0.37"/>
    <s v="United States"/>
    <x v="3"/>
    <x v="43"/>
    <s v="Hoover"/>
    <n v="35244"/>
    <x v="151"/>
    <n v="0"/>
    <s v="no repeat"/>
    <s v="March"/>
    <d v="2015-03-04T00:00:00"/>
    <n v="3"/>
    <n v="-68.432000000000002"/>
    <n v="1"/>
    <n v="3550.28"/>
    <n v="89219"/>
    <n v="4.9700000000000006"/>
    <x v="1"/>
    <n v="1"/>
  </r>
  <r>
    <n v="2456"/>
    <s v="Joan Beach"/>
    <s v="High"/>
    <n v="7.0000000000000007E-2"/>
    <n v="179.99"/>
    <n v="19.989999999999998"/>
    <x v="2"/>
    <x v="1"/>
    <x v="2"/>
    <x v="13"/>
    <s v="Small Box"/>
    <s v="Motorola SB4200 Cable Modem"/>
    <n v="0.48"/>
    <s v="United States"/>
    <x v="3"/>
    <x v="43"/>
    <s v="Mobile"/>
    <n v="36608"/>
    <x v="46"/>
    <n v="1"/>
    <n v="0"/>
    <s v="January"/>
    <d v="2015-01-23T00:00:00"/>
    <n v="1"/>
    <n v="733.28219999999999"/>
    <n v="7"/>
    <n v="1188.6300000000001"/>
    <n v="89218"/>
    <n v="6.34"/>
    <x v="3"/>
    <n v="2"/>
  </r>
  <r>
    <n v="2456"/>
    <s v="Joan Beach"/>
    <s v="High"/>
    <n v="0.02"/>
    <n v="92.23"/>
    <n v="39.61"/>
    <x v="0"/>
    <x v="1"/>
    <x v="1"/>
    <x v="2"/>
    <s v="Medium Box"/>
    <s v="Deflect-o RollaMat Studded, Beveled Mat for Medium Pile Carpeting"/>
    <n v="0.67"/>
    <s v="United States"/>
    <x v="3"/>
    <x v="43"/>
    <s v="Mobile"/>
    <n v="36608"/>
    <x v="46"/>
    <n v="0"/>
    <s v="no repeat"/>
    <s v="January"/>
    <d v="2015-01-23T00:00:00"/>
    <n v="1"/>
    <n v="-905.99040000000002"/>
    <n v="11"/>
    <n v="1009.93"/>
    <n v="89218"/>
    <n v="12.57"/>
    <x v="1"/>
    <n v="2"/>
  </r>
  <r>
    <n v="2457"/>
    <s v="Yvonne Collier"/>
    <s v="High"/>
    <n v="0.02"/>
    <n v="15.22"/>
    <n v="9.73"/>
    <x v="2"/>
    <x v="1"/>
    <x v="0"/>
    <x v="8"/>
    <s v="Small Box"/>
    <s v="GBC Twin Loop™ Wire Binding Elements, 9/16&quot; Spine, Black"/>
    <n v="0.36"/>
    <s v="United States"/>
    <x v="2"/>
    <x v="3"/>
    <s v="Lino Lakes"/>
    <n v="55014"/>
    <x v="46"/>
    <n v="0"/>
    <s v="no repeat"/>
    <s v="January"/>
    <d v="2015-01-22T00:00:00"/>
    <n v="0"/>
    <n v="-21.63242"/>
    <n v="9"/>
    <n v="140.69999999999999"/>
    <n v="89218"/>
    <n v="150.95999999999998"/>
    <x v="3"/>
    <n v="1"/>
  </r>
  <r>
    <n v="2458"/>
    <s v="Troy Casey"/>
    <s v="High"/>
    <n v="0.03"/>
    <n v="6.48"/>
    <n v="8.73"/>
    <x v="2"/>
    <x v="1"/>
    <x v="0"/>
    <x v="7"/>
    <s v="Small Box"/>
    <s v="Xerox 227"/>
    <n v="0.37"/>
    <s v="United States"/>
    <x v="2"/>
    <x v="3"/>
    <s v="Edina"/>
    <n v="55410"/>
    <x v="35"/>
    <n v="1"/>
    <n v="140"/>
    <s v="January"/>
    <d v="2015-01-05T00:00:00"/>
    <n v="2"/>
    <n v="-35.04"/>
    <n v="2"/>
    <n v="15.95"/>
    <n v="91285"/>
    <n v="29.1"/>
    <x v="1"/>
    <n v="2"/>
  </r>
  <r>
    <n v="2458"/>
    <s v="Troy Casey"/>
    <s v="Medium"/>
    <n v="0.05"/>
    <n v="12.88"/>
    <n v="4.59"/>
    <x v="2"/>
    <x v="1"/>
    <x v="0"/>
    <x v="12"/>
    <s v="Wrap Bag"/>
    <s v="Martin-Yale Premier Letter Opener"/>
    <n v="0.82"/>
    <s v="United States"/>
    <x v="2"/>
    <x v="3"/>
    <s v="Edina"/>
    <n v="55410"/>
    <x v="94"/>
    <n v="0"/>
    <s v="no repeat"/>
    <s v="May"/>
    <d v="2015-05-25T00:00:00"/>
    <n v="2"/>
    <n v="5.98"/>
    <n v="3"/>
    <n v="42.35"/>
    <n v="91286"/>
    <n v="6.48"/>
    <x v="3"/>
    <n v="2"/>
  </r>
  <r>
    <n v="2460"/>
    <s v="Lucille Gibbons"/>
    <s v="High"/>
    <n v="0.03"/>
    <n v="6.48"/>
    <n v="8.73"/>
    <x v="2"/>
    <x v="1"/>
    <x v="0"/>
    <x v="7"/>
    <s v="Small Box"/>
    <s v="Xerox 227"/>
    <n v="0.37"/>
    <s v="United States"/>
    <x v="1"/>
    <x v="4"/>
    <s v="New York City"/>
    <n v="10035"/>
    <x v="35"/>
    <n v="1"/>
    <n v="0"/>
    <s v="January"/>
    <d v="2015-01-05T00:00:00"/>
    <n v="2"/>
    <n v="-35.04"/>
    <n v="8"/>
    <n v="63.78"/>
    <n v="30785"/>
    <n v="3.69"/>
    <x v="0"/>
    <n v="2"/>
  </r>
  <r>
    <n v="2460"/>
    <s v="Lucille Gibbons"/>
    <s v="High"/>
    <n v="7.0000000000000007E-2"/>
    <n v="9.93"/>
    <n v="1.0900000000000001"/>
    <x v="2"/>
    <x v="1"/>
    <x v="0"/>
    <x v="0"/>
    <s v="Wrap Bag"/>
    <s v="Peel-Off® China Markers"/>
    <n v="0.43"/>
    <s v="United States"/>
    <x v="1"/>
    <x v="4"/>
    <s v="New York City"/>
    <n v="10035"/>
    <x v="35"/>
    <n v="0"/>
    <s v="no repeat"/>
    <s v="January"/>
    <d v="2015-01-06T00:00:00"/>
    <n v="3"/>
    <n v="149.53"/>
    <n v="46"/>
    <n v="451.61"/>
    <n v="30785"/>
    <n v="175.97"/>
    <x v="0"/>
    <n v="2"/>
  </r>
  <r>
    <n v="2464"/>
    <s v="Joe George"/>
    <s v="Not Specified"/>
    <n v="0.05"/>
    <n v="6.28"/>
    <n v="5.36"/>
    <x v="2"/>
    <x v="3"/>
    <x v="0"/>
    <x v="8"/>
    <s v="Small Box"/>
    <s v="GBC Standard Plastic Binding Systems' Combs"/>
    <n v="0.4"/>
    <s v="United States"/>
    <x v="3"/>
    <x v="11"/>
    <s v="Bossier City"/>
    <n v="71111"/>
    <x v="11"/>
    <n v="1"/>
    <n v="0"/>
    <s v="January"/>
    <d v="2015-01-23T00:00:00"/>
    <n v="3"/>
    <n v="1.278"/>
    <n v="6"/>
    <n v="38.04"/>
    <n v="88714"/>
    <n v="179.92000000000002"/>
    <x v="0"/>
    <n v="4"/>
  </r>
  <r>
    <n v="2464"/>
    <s v="Joe George"/>
    <s v="Not Specified"/>
    <n v="0.04"/>
    <n v="3.08"/>
    <n v="0.99"/>
    <x v="2"/>
    <x v="3"/>
    <x v="0"/>
    <x v="9"/>
    <s v="Small Box"/>
    <s v="Avery 481"/>
    <n v="0.37"/>
    <s v="United States"/>
    <x v="3"/>
    <x v="11"/>
    <s v="Bossier City"/>
    <n v="71111"/>
    <x v="11"/>
    <n v="1"/>
    <n v="111"/>
    <s v="January"/>
    <d v="2015-01-21T00:00:00"/>
    <n v="1"/>
    <n v="424.29"/>
    <n v="14"/>
    <n v="42.53"/>
    <n v="88714"/>
    <n v="179.92000000000002"/>
    <x v="2"/>
    <n v="4"/>
  </r>
  <r>
    <n v="2464"/>
    <s v="Joe George"/>
    <s v="High"/>
    <n v="0.09"/>
    <n v="1.74"/>
    <n v="4.08"/>
    <x v="0"/>
    <x v="3"/>
    <x v="1"/>
    <x v="2"/>
    <s v="Small Pack"/>
    <s v="Eldon Regeneration Recycled Desk Accessories, Smoke"/>
    <n v="0.53"/>
    <s v="United States"/>
    <x v="3"/>
    <x v="11"/>
    <s v="Bossier City"/>
    <n v="71111"/>
    <x v="171"/>
    <n v="1"/>
    <n v="0"/>
    <s v="May"/>
    <d v="2015-05-13T00:00:00"/>
    <n v="2"/>
    <n v="608.26199999999994"/>
    <n v="4"/>
    <n v="10.41"/>
    <n v="88713"/>
    <n v="35.940000000000005"/>
    <x v="2"/>
    <n v="4"/>
  </r>
  <r>
    <n v="2464"/>
    <s v="Joe George"/>
    <s v="High"/>
    <n v="0.08"/>
    <n v="227.55"/>
    <n v="32.479999999999997"/>
    <x v="1"/>
    <x v="3"/>
    <x v="1"/>
    <x v="11"/>
    <s v="Jumbo Box"/>
    <s v="Hon Rectangular Conference Tables"/>
    <n v="0.68"/>
    <s v="United States"/>
    <x v="3"/>
    <x v="11"/>
    <s v="Bossier City"/>
    <n v="71111"/>
    <x v="171"/>
    <n v="0"/>
    <s v="no repeat"/>
    <s v="May"/>
    <d v="2015-05-11T00:00:00"/>
    <n v="0"/>
    <n v="-570.16959999999995"/>
    <n v="16"/>
    <n v="2849.64"/>
    <n v="88713"/>
    <n v="12.45"/>
    <x v="0"/>
    <n v="4"/>
  </r>
  <r>
    <n v="2466"/>
    <s v="Gilbert Godfrey"/>
    <s v="Medium"/>
    <n v="0.04"/>
    <n v="2.08"/>
    <n v="1.49"/>
    <x v="2"/>
    <x v="0"/>
    <x v="0"/>
    <x v="8"/>
    <s v="Small Box"/>
    <s v="Economy Binders"/>
    <n v="0.36"/>
    <s v="United States"/>
    <x v="2"/>
    <x v="22"/>
    <s v="Sault Sainte Marie"/>
    <n v="49783"/>
    <x v="139"/>
    <n v="1"/>
    <n v="0"/>
    <s v="February"/>
    <d v="2015-02-28T00:00:00"/>
    <n v="1"/>
    <n v="-3.71956"/>
    <n v="7"/>
    <n v="14.77"/>
    <n v="88136"/>
    <n v="35.950000000000003"/>
    <x v="3"/>
    <n v="3"/>
  </r>
  <r>
    <n v="2466"/>
    <s v="Gilbert Godfrey"/>
    <s v="Medium"/>
    <n v="0.02"/>
    <n v="53.98"/>
    <n v="5.5"/>
    <x v="0"/>
    <x v="0"/>
    <x v="2"/>
    <x v="13"/>
    <s v="Small Box"/>
    <s v="Nu-Form 106-Key Ergonomic Keyboard w/ Touchpad"/>
    <n v="0.62"/>
    <s v="United States"/>
    <x v="2"/>
    <x v="22"/>
    <s v="Sault Sainte Marie"/>
    <n v="49783"/>
    <x v="139"/>
    <n v="1"/>
    <n v="0"/>
    <s v="February"/>
    <d v="2015-02-28T00:00:00"/>
    <n v="1"/>
    <n v="101.97199999999999"/>
    <n v="8"/>
    <n v="438.33"/>
    <n v="88136"/>
    <n v="6783.02"/>
    <x v="0"/>
    <n v="3"/>
  </r>
  <r>
    <n v="2466"/>
    <s v="Gilbert Godfrey"/>
    <s v="Medium"/>
    <n v="0.05"/>
    <n v="4.9800000000000004"/>
    <n v="5.0199999999999996"/>
    <x v="2"/>
    <x v="0"/>
    <x v="0"/>
    <x v="7"/>
    <s v="Small Box"/>
    <s v="Xerox 1989"/>
    <n v="0.38"/>
    <s v="United States"/>
    <x v="2"/>
    <x v="22"/>
    <s v="Sault Sainte Marie"/>
    <n v="49783"/>
    <x v="139"/>
    <n v="0"/>
    <s v="no repeat"/>
    <s v="February"/>
    <d v="2015-02-27T00:00:00"/>
    <n v="0"/>
    <n v="-16.634799999999998"/>
    <n v="7"/>
    <n v="38.11"/>
    <n v="88136"/>
    <n v="11.62"/>
    <x v="0"/>
    <n v="3"/>
  </r>
  <r>
    <n v="2468"/>
    <s v="Rhonda Stein"/>
    <s v="Critical"/>
    <n v="0.04"/>
    <n v="65.989999999999995"/>
    <n v="8.99"/>
    <x v="2"/>
    <x v="0"/>
    <x v="2"/>
    <x v="5"/>
    <s v="Small Box"/>
    <s v="i270"/>
    <n v="0.55000000000000004"/>
    <s v="United States"/>
    <x v="3"/>
    <x v="24"/>
    <s v="Salisbury"/>
    <n v="28144"/>
    <x v="115"/>
    <n v="1"/>
    <n v="45"/>
    <s v="March"/>
    <d v="2015-03-14T00:00:00"/>
    <n v="1"/>
    <n v="-335.041"/>
    <n v="13"/>
    <n v="724.57"/>
    <n v="88137"/>
    <n v="8.6"/>
    <x v="1"/>
    <n v="2"/>
  </r>
  <r>
    <n v="2468"/>
    <s v="Rhonda Stein"/>
    <s v="Critical"/>
    <n v="0.09"/>
    <n v="58.1"/>
    <n v="1.49"/>
    <x v="0"/>
    <x v="1"/>
    <x v="0"/>
    <x v="8"/>
    <s v="Small Box"/>
    <s v="Avery Arch Ring Binders"/>
    <n v="0.38"/>
    <s v="United States"/>
    <x v="3"/>
    <x v="24"/>
    <s v="Salisbury"/>
    <n v="28144"/>
    <x v="59"/>
    <n v="0"/>
    <s v="no repeat"/>
    <s v="April"/>
    <d v="2015-04-29T00:00:00"/>
    <n v="2"/>
    <n v="765.75"/>
    <n v="3"/>
    <n v="169.46"/>
    <n v="88135"/>
    <n v="193.14"/>
    <x v="0"/>
    <n v="2"/>
  </r>
  <r>
    <n v="2472"/>
    <s v="Ricky Sanders"/>
    <s v="Low"/>
    <n v="0.1"/>
    <n v="4.91"/>
    <n v="0.5"/>
    <x v="0"/>
    <x v="1"/>
    <x v="0"/>
    <x v="9"/>
    <s v="Small Box"/>
    <s v="Avery 493"/>
    <n v="0.36"/>
    <s v="United States"/>
    <x v="2"/>
    <x v="12"/>
    <s v="Joliet"/>
    <n v="60432"/>
    <x v="54"/>
    <n v="0"/>
    <s v="no repeat"/>
    <s v="February"/>
    <d v="2015-02-21T00:00:00"/>
    <n v="0"/>
    <n v="35.279699999999998"/>
    <n v="10"/>
    <n v="51.13"/>
    <n v="86514"/>
    <n v="150.88"/>
    <x v="2"/>
    <n v="1"/>
  </r>
  <r>
    <n v="2481"/>
    <s v="Kelly Sawyer"/>
    <s v="Critical"/>
    <n v="7.0000000000000007E-2"/>
    <n v="5.18"/>
    <n v="5.74"/>
    <x v="0"/>
    <x v="0"/>
    <x v="0"/>
    <x v="8"/>
    <s v="Small Box"/>
    <s v="Wilson Jones Impact Binders"/>
    <n v="0.36"/>
    <s v="United States"/>
    <x v="3"/>
    <x v="11"/>
    <s v="Lafayette"/>
    <n v="70506"/>
    <x v="34"/>
    <n v="0"/>
    <s v="no repeat"/>
    <s v="April"/>
    <d v="2015-04-08T00:00:00"/>
    <n v="2"/>
    <n v="-188.03399999999999"/>
    <n v="14"/>
    <n v="79.61"/>
    <n v="91000"/>
    <n v="152.38"/>
    <x v="1"/>
    <n v="1"/>
  </r>
  <r>
    <n v="2484"/>
    <s v="Rhonda Bryant"/>
    <s v="Medium"/>
    <n v="0.05"/>
    <n v="6.48"/>
    <n v="7.91"/>
    <x v="2"/>
    <x v="0"/>
    <x v="0"/>
    <x v="7"/>
    <s v="Small Box"/>
    <s v="Xerox 216"/>
    <n v="0.37"/>
    <s v="United States"/>
    <x v="3"/>
    <x v="26"/>
    <s v="Winter Haven"/>
    <n v="33881"/>
    <x v="115"/>
    <n v="1"/>
    <n v="0"/>
    <s v="March"/>
    <d v="2015-03-14T00:00:00"/>
    <n v="1"/>
    <n v="322.12200000000001"/>
    <n v="16"/>
    <n v="109.99"/>
    <n v="88998"/>
    <n v="65.989999999999995"/>
    <x v="3"/>
    <n v="2"/>
  </r>
  <r>
    <n v="2484"/>
    <s v="Rhonda Bryant"/>
    <s v="Medium"/>
    <n v="0.03"/>
    <n v="111.03"/>
    <n v="8.64"/>
    <x v="2"/>
    <x v="0"/>
    <x v="0"/>
    <x v="10"/>
    <s v="Small Box"/>
    <s v="Fellowes Recycled Storage Drawers"/>
    <n v="0.78"/>
    <s v="United States"/>
    <x v="3"/>
    <x v="26"/>
    <s v="Winter Haven"/>
    <n v="33881"/>
    <x v="115"/>
    <n v="0"/>
    <s v="no repeat"/>
    <s v="March"/>
    <d v="2015-03-14T00:00:00"/>
    <n v="1"/>
    <n v="366.54"/>
    <n v="8"/>
    <n v="900.12"/>
    <n v="88998"/>
    <n v="3.3"/>
    <x v="3"/>
    <n v="2"/>
  </r>
  <r>
    <n v="2486"/>
    <s v="Jack Horn"/>
    <s v="Low"/>
    <n v="0"/>
    <n v="180.98"/>
    <n v="30"/>
    <x v="1"/>
    <x v="2"/>
    <x v="1"/>
    <x v="1"/>
    <s v="Jumbo Drum"/>
    <s v="Office Star - Ergonomic Mid Back Chair with 2-Way Adjustable Arms"/>
    <n v="0.69"/>
    <s v="United States"/>
    <x v="3"/>
    <x v="29"/>
    <s v="Statesboro"/>
    <n v="30458"/>
    <x v="118"/>
    <n v="1"/>
    <n v="3"/>
    <s v="February"/>
    <d v="2015-02-05T00:00:00"/>
    <n v="2"/>
    <n v="9.2040000000000006"/>
    <n v="11"/>
    <n v="2084.16"/>
    <n v="91416"/>
    <n v="40.379999999999995"/>
    <x v="1"/>
    <n v="3"/>
  </r>
  <r>
    <n v="2486"/>
    <s v="Jack Horn"/>
    <s v="High"/>
    <n v="0.02"/>
    <n v="71.37"/>
    <n v="69"/>
    <x v="2"/>
    <x v="2"/>
    <x v="1"/>
    <x v="11"/>
    <s v="Large Box"/>
    <s v="Lesro Sheffield Collection Coffee Table, End Table, Center Table, Corner Table"/>
    <n v="0.68"/>
    <s v="United States"/>
    <x v="3"/>
    <x v="29"/>
    <s v="Statesboro"/>
    <n v="30458"/>
    <x v="92"/>
    <n v="1"/>
    <n v="0"/>
    <s v="February"/>
    <d v="2015-02-07T00:00:00"/>
    <n v="1"/>
    <n v="-439.90800000000002"/>
    <n v="4"/>
    <n v="237.62"/>
    <n v="91414"/>
    <n v="20.99"/>
    <x v="1"/>
    <n v="3"/>
  </r>
  <r>
    <n v="2486"/>
    <s v="Jack Horn"/>
    <s v="High"/>
    <n v="0.03"/>
    <n v="205.99"/>
    <n v="8.99"/>
    <x v="0"/>
    <x v="2"/>
    <x v="2"/>
    <x v="5"/>
    <s v="Small Box"/>
    <s v="StarTAC 8000"/>
    <n v="0.6"/>
    <s v="United States"/>
    <x v="3"/>
    <x v="29"/>
    <s v="Statesboro"/>
    <n v="30458"/>
    <x v="92"/>
    <n v="0"/>
    <s v="no repeat"/>
    <s v="February"/>
    <d v="2015-02-08T00:00:00"/>
    <n v="2"/>
    <n v="1087.7159999999999"/>
    <n v="1"/>
    <n v="176.42"/>
    <n v="91414"/>
    <n v="125.99"/>
    <x v="3"/>
    <n v="3"/>
  </r>
  <r>
    <n v="2487"/>
    <s v="Michelle Bryant Phillips"/>
    <s v="Not Specified"/>
    <n v="0.02"/>
    <n v="136.97999999999999"/>
    <n v="24.49"/>
    <x v="0"/>
    <x v="2"/>
    <x v="1"/>
    <x v="2"/>
    <s v="Large Box"/>
    <s v="3M Polarizing Task Lamp with Clamp Arm, Light Gray"/>
    <n v="0.59"/>
    <s v="United States"/>
    <x v="3"/>
    <x v="29"/>
    <s v="Tucker"/>
    <n v="30084"/>
    <x v="42"/>
    <n v="1"/>
    <n v="18"/>
    <s v="June"/>
    <d v="2015-06-03T00:00:00"/>
    <n v="1"/>
    <n v="88.56"/>
    <n v="8"/>
    <n v="1140.95"/>
    <n v="91417"/>
    <n v="42.91"/>
    <x v="1"/>
    <n v="3"/>
  </r>
  <r>
    <n v="2487"/>
    <s v="Michelle Bryant Phillips"/>
    <s v="Not Specified"/>
    <n v="0.04"/>
    <n v="3.08"/>
    <n v="0.99"/>
    <x v="2"/>
    <x v="2"/>
    <x v="0"/>
    <x v="9"/>
    <s v="Small Box"/>
    <s v="Avery 481"/>
    <n v="0.37"/>
    <s v="United States"/>
    <x v="3"/>
    <x v="29"/>
    <s v="Tucker"/>
    <n v="30084"/>
    <x v="105"/>
    <n v="1"/>
    <n v="0"/>
    <s v="June"/>
    <d v="2015-06-21T00:00:00"/>
    <n v="1"/>
    <n v="257.08319999999998"/>
    <n v="14"/>
    <n v="43.41"/>
    <n v="91415"/>
    <n v="5.2600000000000007"/>
    <x v="2"/>
    <n v="3"/>
  </r>
  <r>
    <n v="2487"/>
    <s v="Michelle Bryant Phillips"/>
    <s v="Not Specified"/>
    <n v="0.1"/>
    <n v="2.78"/>
    <n v="1.25"/>
    <x v="2"/>
    <x v="2"/>
    <x v="0"/>
    <x v="0"/>
    <s v="Wrap Bag"/>
    <s v="Newell 318"/>
    <n v="0.59"/>
    <s v="United States"/>
    <x v="3"/>
    <x v="29"/>
    <s v="Tucker"/>
    <n v="30084"/>
    <x v="105"/>
    <n v="0"/>
    <s v="no repeat"/>
    <s v="June"/>
    <d v="2015-06-21T00:00:00"/>
    <n v="1"/>
    <n v="0.78539999999999999"/>
    <n v="18"/>
    <n v="46.42"/>
    <n v="91415"/>
    <n v="11.33"/>
    <x v="2"/>
    <n v="3"/>
  </r>
  <r>
    <n v="2488"/>
    <s v="Gordon Walker"/>
    <s v="High"/>
    <n v="0.08"/>
    <n v="4.91"/>
    <n v="0.5"/>
    <x v="2"/>
    <x v="3"/>
    <x v="0"/>
    <x v="9"/>
    <s v="Small Box"/>
    <s v="Avery 493"/>
    <n v="0.36"/>
    <s v="United States"/>
    <x v="3"/>
    <x v="40"/>
    <s v="Cabot"/>
    <n v="72023"/>
    <x v="37"/>
    <n v="1"/>
    <n v="0"/>
    <s v="April"/>
    <d v="2015-04-09T00:00:00"/>
    <n v="0"/>
    <n v="12.726000000000001"/>
    <n v="9"/>
    <n v="42.69"/>
    <n v="86887"/>
    <n v="195.99"/>
    <x v="1"/>
    <n v="2"/>
  </r>
  <r>
    <n v="2488"/>
    <s v="Gordon Walker"/>
    <s v="High"/>
    <n v="0.02"/>
    <n v="28.15"/>
    <n v="6.17"/>
    <x v="2"/>
    <x v="3"/>
    <x v="0"/>
    <x v="0"/>
    <s v="Small Pack"/>
    <s v="Boston Model 1800 Electric Pencil Sharpener, Gray"/>
    <n v="0.55000000000000004"/>
    <s v="United States"/>
    <x v="3"/>
    <x v="40"/>
    <s v="Cabot"/>
    <n v="72023"/>
    <x v="37"/>
    <n v="0"/>
    <s v="no repeat"/>
    <s v="April"/>
    <d v="2015-04-10T00:00:00"/>
    <n v="1"/>
    <n v="160.8066"/>
    <n v="11"/>
    <n v="327.41000000000003"/>
    <n v="86887"/>
    <n v="55.949999999999996"/>
    <x v="1"/>
    <n v="2"/>
  </r>
  <r>
    <n v="2489"/>
    <s v="Craig Liu"/>
    <s v="Not Specified"/>
    <n v="7.0000000000000007E-2"/>
    <n v="65.989999999999995"/>
    <n v="8.8000000000000007"/>
    <x v="2"/>
    <x v="1"/>
    <x v="2"/>
    <x v="5"/>
    <s v="Small Box"/>
    <s v="6120"/>
    <n v="0.57999999999999996"/>
    <s v="United States"/>
    <x v="0"/>
    <x v="1"/>
    <s v="Concord"/>
    <n v="94521"/>
    <x v="38"/>
    <n v="1"/>
    <n v="30"/>
    <s v="January"/>
    <d v="2015-01-12T00:00:00"/>
    <n v="0"/>
    <n v="109.836"/>
    <n v="9"/>
    <n v="471.66"/>
    <n v="86886"/>
    <n v="5.5600000000000005"/>
    <x v="0"/>
    <n v="3"/>
  </r>
  <r>
    <n v="2489"/>
    <s v="Craig Liu"/>
    <s v="High"/>
    <n v="0.01"/>
    <n v="2036.48"/>
    <n v="14.7"/>
    <x v="1"/>
    <x v="3"/>
    <x v="2"/>
    <x v="6"/>
    <s v="Jumbo Drum"/>
    <s v="Lexmark 4227 Plus Dot Matrix Printer"/>
    <n v="0.55000000000000004"/>
    <s v="United States"/>
    <x v="0"/>
    <x v="1"/>
    <s v="Concord"/>
    <n v="94521"/>
    <x v="143"/>
    <n v="1"/>
    <n v="74"/>
    <s v="February"/>
    <d v="2015-02-13T00:00:00"/>
    <n v="2"/>
    <n v="-1596.7457999999999"/>
    <n v="2"/>
    <n v="3786.84"/>
    <n v="86883"/>
    <n v="6.48"/>
    <x v="3"/>
    <n v="3"/>
  </r>
  <r>
    <n v="2489"/>
    <s v="Craig Liu"/>
    <s v="Medium"/>
    <n v="0.04"/>
    <n v="419.19"/>
    <n v="19.989999999999998"/>
    <x v="2"/>
    <x v="1"/>
    <x v="0"/>
    <x v="10"/>
    <s v="Small Box"/>
    <s v="Smead Adjustable Mobile File Trolley with Lockable Top"/>
    <n v="0.57999999999999996"/>
    <s v="United States"/>
    <x v="0"/>
    <x v="1"/>
    <s v="Concord"/>
    <n v="94521"/>
    <x v="138"/>
    <n v="0"/>
    <s v="no repeat"/>
    <s v="April"/>
    <d v="2015-04-27T00:00:00"/>
    <n v="1"/>
    <n v="1388.3559"/>
    <n v="5"/>
    <n v="2012.11"/>
    <n v="86885"/>
    <n v="146.24"/>
    <x v="2"/>
    <n v="3"/>
  </r>
  <r>
    <n v="2490"/>
    <s v="Pauline Finch"/>
    <s v="Not Specified"/>
    <n v="0"/>
    <n v="10.01"/>
    <n v="1.99"/>
    <x v="0"/>
    <x v="1"/>
    <x v="2"/>
    <x v="13"/>
    <s v="Small Pack"/>
    <s v="TDK 4.7GB DVD-R"/>
    <n v="0.41"/>
    <s v="United States"/>
    <x v="0"/>
    <x v="1"/>
    <s v="Costa Mesa"/>
    <n v="92627"/>
    <x v="38"/>
    <n v="1"/>
    <n v="33"/>
    <s v="January"/>
    <d v="2015-01-14T00:00:00"/>
    <n v="2"/>
    <n v="82.703400000000002"/>
    <n v="11"/>
    <n v="119.86"/>
    <n v="86886"/>
    <n v="40.86"/>
    <x v="0"/>
    <n v="2"/>
  </r>
  <r>
    <n v="2490"/>
    <s v="Pauline Finch"/>
    <s v="Critical"/>
    <n v="0.09"/>
    <n v="348.21"/>
    <n v="40.19"/>
    <x v="1"/>
    <x v="1"/>
    <x v="1"/>
    <x v="11"/>
    <s v="Jumbo Box"/>
    <s v="Bretford CR4500 Series Slim Rectangular Table"/>
    <n v="0.62"/>
    <s v="United States"/>
    <x v="0"/>
    <x v="1"/>
    <s v="Costa Mesa"/>
    <n v="92627"/>
    <x v="79"/>
    <n v="0"/>
    <s v="no repeat"/>
    <s v="February"/>
    <d v="2015-02-16T00:00:00"/>
    <n v="2"/>
    <n v="-93.85"/>
    <n v="2"/>
    <n v="662.8"/>
    <n v="86884"/>
    <n v="35.46"/>
    <x v="3"/>
    <n v="2"/>
  </r>
  <r>
    <n v="2491"/>
    <s v="Sean N Boyer"/>
    <s v="Not Specified"/>
    <n v="7.0000000000000007E-2"/>
    <n v="65.989999999999995"/>
    <n v="8.8000000000000007"/>
    <x v="2"/>
    <x v="1"/>
    <x v="2"/>
    <x v="5"/>
    <s v="Small Box"/>
    <s v="6120"/>
    <n v="0.57999999999999996"/>
    <s v="United States"/>
    <x v="0"/>
    <x v="1"/>
    <s v="Los Angeles"/>
    <n v="90045"/>
    <x v="38"/>
    <n v="1"/>
    <n v="0"/>
    <s v="January"/>
    <d v="2015-01-12T00:00:00"/>
    <n v="0"/>
    <n v="109.836"/>
    <n v="37"/>
    <n v="1939.03"/>
    <n v="23877"/>
    <n v="35.849999999999994"/>
    <x v="0"/>
    <n v="7"/>
  </r>
  <r>
    <n v="2491"/>
    <s v="Sean N Boyer"/>
    <s v="Not Specified"/>
    <n v="0"/>
    <n v="10.01"/>
    <n v="1.99"/>
    <x v="0"/>
    <x v="1"/>
    <x v="2"/>
    <x v="13"/>
    <s v="Small Pack"/>
    <s v="TDK 4.7GB DVD-R"/>
    <n v="0.41"/>
    <s v="United States"/>
    <x v="0"/>
    <x v="1"/>
    <s v="Los Angeles"/>
    <n v="90045"/>
    <x v="38"/>
    <n v="1"/>
    <n v="33"/>
    <s v="January"/>
    <d v="2015-01-14T00:00:00"/>
    <n v="2"/>
    <n v="128.03"/>
    <n v="42"/>
    <n v="457.63"/>
    <n v="23877"/>
    <n v="4.8900000000000006"/>
    <x v="0"/>
    <n v="7"/>
  </r>
  <r>
    <n v="2491"/>
    <s v="Sean N Boyer"/>
    <s v="Critical"/>
    <n v="0.09"/>
    <n v="348.21"/>
    <n v="40.19"/>
    <x v="1"/>
    <x v="1"/>
    <x v="1"/>
    <x v="11"/>
    <s v="Jumbo Box"/>
    <s v="Bretford CR4500 Series Slim Rectangular Table"/>
    <n v="0.62"/>
    <s v="United States"/>
    <x v="0"/>
    <x v="1"/>
    <s v="Los Angeles"/>
    <n v="90045"/>
    <x v="79"/>
    <n v="1"/>
    <n v="54"/>
    <s v="February"/>
    <d v="2015-02-16T00:00:00"/>
    <n v="2"/>
    <n v="-93.85"/>
    <n v="8"/>
    <n v="2651.21"/>
    <n v="48836"/>
    <n v="58.05"/>
    <x v="3"/>
    <n v="7"/>
  </r>
  <r>
    <n v="2491"/>
    <s v="Sean N Boyer"/>
    <s v="High"/>
    <n v="0.08"/>
    <n v="4.91"/>
    <n v="0.5"/>
    <x v="2"/>
    <x v="3"/>
    <x v="0"/>
    <x v="9"/>
    <s v="Small Box"/>
    <s v="Avery 493"/>
    <n v="0.36"/>
    <s v="United States"/>
    <x v="0"/>
    <x v="1"/>
    <s v="Los Angeles"/>
    <n v="90045"/>
    <x v="37"/>
    <n v="1"/>
    <n v="0"/>
    <s v="April"/>
    <d v="2015-04-09T00:00:00"/>
    <n v="0"/>
    <n v="31.751999999999999"/>
    <n v="36"/>
    <n v="170.75"/>
    <n v="14785"/>
    <n v="1.7899999999999998"/>
    <x v="0"/>
    <n v="7"/>
  </r>
  <r>
    <n v="2491"/>
    <s v="Sean N Boyer"/>
    <s v="High"/>
    <n v="0.02"/>
    <n v="28.15"/>
    <n v="6.17"/>
    <x v="2"/>
    <x v="3"/>
    <x v="0"/>
    <x v="0"/>
    <s v="Small Pack"/>
    <s v="Boston Model 1800 Electric Pencil Sharpener, Gray"/>
    <n v="0.55000000000000004"/>
    <s v="United States"/>
    <x v="0"/>
    <x v="1"/>
    <s v="Los Angeles"/>
    <n v="90045"/>
    <x v="37"/>
    <n v="1"/>
    <n v="17"/>
    <s v="April"/>
    <d v="2015-04-10T00:00:00"/>
    <n v="1"/>
    <n v="117.208"/>
    <n v="45"/>
    <n v="1339.42"/>
    <n v="14785"/>
    <n v="73.98"/>
    <x v="3"/>
    <n v="7"/>
  </r>
  <r>
    <n v="2491"/>
    <s v="Sean N Boyer"/>
    <s v="Low"/>
    <n v="0.06"/>
    <n v="4.28"/>
    <n v="0.94"/>
    <x v="2"/>
    <x v="3"/>
    <x v="0"/>
    <x v="0"/>
    <s v="Wrap Bag"/>
    <s v="Newell 336"/>
    <n v="0.56000000000000005"/>
    <s v="United States"/>
    <x v="0"/>
    <x v="1"/>
    <s v="Los Angeles"/>
    <n v="90045"/>
    <x v="138"/>
    <n v="1"/>
    <n v="0"/>
    <s v="April"/>
    <d v="2015-04-28T00:00:00"/>
    <n v="2"/>
    <n v="0.37"/>
    <n v="9"/>
    <n v="38.96"/>
    <n v="11712"/>
    <n v="146.24"/>
    <x v="0"/>
    <n v="7"/>
  </r>
  <r>
    <n v="2491"/>
    <s v="Sean N Boyer"/>
    <s v="Medium"/>
    <n v="0.04"/>
    <n v="419.19"/>
    <n v="19.989999999999998"/>
    <x v="2"/>
    <x v="1"/>
    <x v="0"/>
    <x v="10"/>
    <s v="Small Box"/>
    <s v="Smead Adjustable Mobile File Trolley with Lockable Top"/>
    <n v="0.57999999999999996"/>
    <s v="United States"/>
    <x v="0"/>
    <x v="1"/>
    <s v="Los Angeles"/>
    <n v="90045"/>
    <x v="138"/>
    <n v="0"/>
    <s v="no repeat"/>
    <s v="April"/>
    <d v="2015-04-27T00:00:00"/>
    <n v="1"/>
    <n v="1947.67"/>
    <n v="20"/>
    <n v="8048.45"/>
    <n v="23042"/>
    <n v="270.91000000000003"/>
    <x v="2"/>
    <n v="7"/>
  </r>
  <r>
    <n v="2495"/>
    <s v="Maria Block"/>
    <s v="Low"/>
    <n v="0.06"/>
    <n v="4.28"/>
    <n v="0.94"/>
    <x v="2"/>
    <x v="3"/>
    <x v="0"/>
    <x v="0"/>
    <s v="Wrap Bag"/>
    <s v="Newell 336"/>
    <n v="0.56000000000000005"/>
    <s v="United States"/>
    <x v="0"/>
    <x v="47"/>
    <s v="Rock Springs"/>
    <n v="82901"/>
    <x v="138"/>
    <n v="0"/>
    <s v="no repeat"/>
    <s v="April"/>
    <d v="2015-04-28T00:00:00"/>
    <n v="2"/>
    <n v="0.37"/>
    <n v="2"/>
    <n v="8.66"/>
    <n v="86885"/>
    <n v="270.91000000000003"/>
    <x v="0"/>
    <n v="1"/>
  </r>
  <r>
    <n v="2498"/>
    <s v="Arlene Long"/>
    <s v="Medium"/>
    <n v="0.09"/>
    <n v="6.28"/>
    <n v="5.41"/>
    <x v="2"/>
    <x v="2"/>
    <x v="1"/>
    <x v="2"/>
    <s v="Small Box"/>
    <s v="Eldon® 200 Class™ Desk Accessories"/>
    <n v="0.53"/>
    <s v="United States"/>
    <x v="0"/>
    <x v="1"/>
    <s v="San Diego"/>
    <n v="92024"/>
    <x v="23"/>
    <n v="1"/>
    <n v="3"/>
    <s v="February"/>
    <d v="2015-02-04T00:00:00"/>
    <n v="2"/>
    <n v="-61.59"/>
    <n v="56"/>
    <n v="355.4"/>
    <n v="54567"/>
    <n v="5.25"/>
    <x v="3"/>
    <n v="4"/>
  </r>
  <r>
    <n v="2498"/>
    <s v="Arlene Long"/>
    <s v="Not Specified"/>
    <n v="0.08"/>
    <n v="1.68"/>
    <n v="1.57"/>
    <x v="2"/>
    <x v="2"/>
    <x v="0"/>
    <x v="0"/>
    <s v="Wrap Bag"/>
    <s v="Newell 323"/>
    <n v="0.59"/>
    <s v="United States"/>
    <x v="0"/>
    <x v="1"/>
    <s v="San Diego"/>
    <n v="92024"/>
    <x v="64"/>
    <n v="1"/>
    <n v="13"/>
    <s v="February"/>
    <d v="2015-02-06T00:00:00"/>
    <n v="1"/>
    <n v="-46.25"/>
    <n v="88"/>
    <n v="148.36000000000001"/>
    <n v="20007"/>
    <n v="115.74000000000001"/>
    <x v="3"/>
    <n v="4"/>
  </r>
  <r>
    <n v="2498"/>
    <s v="Arlene Long"/>
    <s v="Not Specified"/>
    <n v="0.09"/>
    <n v="355.98"/>
    <n v="58.92"/>
    <x v="1"/>
    <x v="0"/>
    <x v="1"/>
    <x v="1"/>
    <s v="Jumbo Drum"/>
    <s v="Hon 4700 Series Mobuis™ Mid-Back Task Chairs with Adjustable Arms"/>
    <n v="0.64"/>
    <s v="United States"/>
    <x v="0"/>
    <x v="1"/>
    <s v="San Diego"/>
    <n v="92024"/>
    <x v="28"/>
    <n v="1"/>
    <n v="0"/>
    <s v="February"/>
    <d v="2015-02-20T00:00:00"/>
    <n v="2"/>
    <n v="1240.25"/>
    <n v="30"/>
    <n v="10554.63"/>
    <n v="16547"/>
    <n v="39.04"/>
    <x v="2"/>
    <n v="4"/>
  </r>
  <r>
    <n v="2498"/>
    <s v="Arlene Long"/>
    <s v="Not Specified"/>
    <n v="0.04"/>
    <n v="218.75"/>
    <n v="69.64"/>
    <x v="1"/>
    <x v="0"/>
    <x v="1"/>
    <x v="11"/>
    <s v="Jumbo Box"/>
    <s v="BoxOffice By Design Rectangular and Half-Moon Meeting Room Tables"/>
    <n v="0.77"/>
    <s v="United States"/>
    <x v="0"/>
    <x v="1"/>
    <s v="San Diego"/>
    <n v="92024"/>
    <x v="28"/>
    <n v="0"/>
    <s v="no repeat"/>
    <s v="February"/>
    <d v="2015-02-18T00:00:00"/>
    <n v="0"/>
    <n v="-533.23199999999997"/>
    <n v="8"/>
    <n v="1749.64"/>
    <n v="16547"/>
    <n v="37.6"/>
    <x v="2"/>
    <n v="4"/>
  </r>
  <r>
    <n v="2499"/>
    <s v="Geoffrey Koch"/>
    <s v="Not Specified"/>
    <n v="0.09"/>
    <n v="355.98"/>
    <n v="58.92"/>
    <x v="1"/>
    <x v="0"/>
    <x v="1"/>
    <x v="1"/>
    <s v="Jumbo Drum"/>
    <s v="Hon 4700 Series Mobuis™ Mid-Back Task Chairs with Adjustable Arms"/>
    <n v="0.64"/>
    <s v="United States"/>
    <x v="2"/>
    <x v="12"/>
    <s v="Kankakee"/>
    <n v="60901"/>
    <x v="28"/>
    <n v="0"/>
    <s v="no repeat"/>
    <s v="February"/>
    <d v="2015-02-20T00:00:00"/>
    <n v="2"/>
    <n v="1240.25"/>
    <n v="8"/>
    <n v="2814.57"/>
    <n v="88319"/>
    <n v="65.91"/>
    <x v="2"/>
    <n v="1"/>
  </r>
  <r>
    <n v="2500"/>
    <s v="Kevin Smith"/>
    <s v="Medium"/>
    <n v="0.09"/>
    <n v="6.28"/>
    <n v="5.41"/>
    <x v="2"/>
    <x v="2"/>
    <x v="1"/>
    <x v="2"/>
    <s v="Small Box"/>
    <s v="Eldon® 200 Class™ Desk Accessories"/>
    <n v="0.53"/>
    <s v="United States"/>
    <x v="2"/>
    <x v="12"/>
    <s v="Lake In The Hills"/>
    <n v="60102"/>
    <x v="23"/>
    <n v="0"/>
    <s v="no repeat"/>
    <s v="February"/>
    <d v="2015-02-04T00:00:00"/>
    <n v="2"/>
    <n v="-32.026800000000001"/>
    <n v="14"/>
    <n v="88.85"/>
    <n v="88320"/>
    <n v="140.91"/>
    <x v="3"/>
    <n v="1"/>
  </r>
  <r>
    <n v="2502"/>
    <s v="Toni Owens Poe"/>
    <s v="High"/>
    <n v="0.1"/>
    <n v="24.92"/>
    <n v="12.98"/>
    <x v="2"/>
    <x v="1"/>
    <x v="0"/>
    <x v="8"/>
    <s v="Small Box"/>
    <s v="GBC Standard Therm-A-Bind Covers"/>
    <n v="0.39"/>
    <s v="United States"/>
    <x v="2"/>
    <x v="38"/>
    <s v="Munster"/>
    <n v="46321"/>
    <x v="91"/>
    <n v="1"/>
    <n v="0"/>
    <s v="March"/>
    <d v="2015-03-19T00:00:00"/>
    <n v="0"/>
    <n v="-45.816000000000003"/>
    <n v="3"/>
    <n v="70.819999999999993"/>
    <n v="91310"/>
    <n v="525.97"/>
    <x v="0"/>
    <n v="2"/>
  </r>
  <r>
    <n v="2502"/>
    <s v="Toni Owens Poe"/>
    <s v="High"/>
    <n v="0"/>
    <n v="12.28"/>
    <n v="6.35"/>
    <x v="0"/>
    <x v="1"/>
    <x v="0"/>
    <x v="7"/>
    <s v="Small Box"/>
    <s v="Staples Premium Bright 1-Part Blank Computer Paper"/>
    <n v="0.38"/>
    <s v="United States"/>
    <x v="2"/>
    <x v="38"/>
    <s v="Munster"/>
    <n v="46321"/>
    <x v="91"/>
    <n v="0"/>
    <s v="no repeat"/>
    <s v="March"/>
    <d v="2015-03-20T00:00:00"/>
    <n v="1"/>
    <n v="30.63"/>
    <n v="7"/>
    <n v="90.44"/>
    <n v="91310"/>
    <n v="4.84"/>
    <x v="0"/>
    <n v="2"/>
  </r>
  <r>
    <n v="2506"/>
    <s v="Alfred Harmon"/>
    <s v="Medium"/>
    <n v="0.02"/>
    <n v="6.48"/>
    <n v="8.74"/>
    <x v="2"/>
    <x v="1"/>
    <x v="0"/>
    <x v="7"/>
    <s v="Small Box"/>
    <s v="Xerox 1984"/>
    <n v="0.36"/>
    <s v="United States"/>
    <x v="1"/>
    <x v="18"/>
    <s v="Cheshire"/>
    <n v="6408"/>
    <x v="75"/>
    <n v="0"/>
    <s v="no repeat"/>
    <s v="June"/>
    <d v="2015-06-07T00:00:00"/>
    <n v="2"/>
    <n v="-6.835"/>
    <n v="1"/>
    <n v="10.72"/>
    <n v="87033"/>
    <n v="100.89"/>
    <x v="1"/>
    <n v="1"/>
  </r>
  <r>
    <n v="2507"/>
    <s v="Jeanette Davies"/>
    <s v="Medium"/>
    <n v="0.06"/>
    <n v="699.99"/>
    <n v="24.49"/>
    <x v="0"/>
    <x v="1"/>
    <x v="2"/>
    <x v="16"/>
    <s v="Large Box"/>
    <s v="Canon PC1060 Personal Laser Copier"/>
    <n v="0.41"/>
    <s v="United States"/>
    <x v="1"/>
    <x v="14"/>
    <s v="Bangor"/>
    <n v="4401"/>
    <x v="75"/>
    <n v="0"/>
    <s v="no repeat"/>
    <s v="June"/>
    <d v="2015-06-07T00:00:00"/>
    <n v="2"/>
    <n v="7024.2069000000001"/>
    <n v="15"/>
    <n v="10180.01"/>
    <n v="87033"/>
    <n v="5.6800000000000006"/>
    <x v="1"/>
    <n v="1"/>
  </r>
  <r>
    <n v="2508"/>
    <s v="Pauline Brooks"/>
    <s v="Low"/>
    <n v="0.02"/>
    <n v="5.81"/>
    <n v="8.49"/>
    <x v="2"/>
    <x v="1"/>
    <x v="0"/>
    <x v="8"/>
    <s v="Small Box"/>
    <s v="Fellowes Black Plastic Comb Bindings"/>
    <n v="0.39"/>
    <s v="United States"/>
    <x v="1"/>
    <x v="14"/>
    <s v="Sanford"/>
    <n v="4073"/>
    <x v="176"/>
    <n v="0"/>
    <s v="no repeat"/>
    <s v="January"/>
    <d v="2015-01-12T00:00:00"/>
    <n v="4"/>
    <n v="-137.494"/>
    <n v="7"/>
    <n v="42.44"/>
    <n v="87031"/>
    <n v="58"/>
    <x v="1"/>
    <n v="1"/>
  </r>
  <r>
    <n v="2509"/>
    <s v="Sidney Larson"/>
    <s v="Medium"/>
    <n v="0.05"/>
    <n v="30.98"/>
    <n v="9.18"/>
    <x v="2"/>
    <x v="1"/>
    <x v="0"/>
    <x v="7"/>
    <s v="Small Box"/>
    <s v="Xerox 1951"/>
    <n v="0.4"/>
    <s v="United States"/>
    <x v="1"/>
    <x v="14"/>
    <s v="South Portland"/>
    <n v="4106"/>
    <x v="130"/>
    <n v="0"/>
    <s v="no repeat"/>
    <s v="May"/>
    <d v="2015-05-05T00:00:00"/>
    <n v="0"/>
    <n v="308.67"/>
    <n v="15"/>
    <n v="462.57"/>
    <n v="87029"/>
    <n v="180.98"/>
    <x v="0"/>
    <n v="1"/>
  </r>
  <r>
    <n v="2512"/>
    <s v="Frances Holt"/>
    <s v="Not Specified"/>
    <n v="0.04"/>
    <n v="6.48"/>
    <n v="9.5399999999999991"/>
    <x v="2"/>
    <x v="1"/>
    <x v="0"/>
    <x v="7"/>
    <s v="Small Box"/>
    <s v="Xerox 1905"/>
    <n v="0.37"/>
    <s v="United States"/>
    <x v="1"/>
    <x v="15"/>
    <s v="Cambridge"/>
    <n v="2138"/>
    <x v="15"/>
    <n v="0"/>
    <s v="no repeat"/>
    <s v="June"/>
    <d v="2015-06-17T00:00:00"/>
    <n v="2"/>
    <n v="-223.94399999999999"/>
    <n v="19"/>
    <n v="125.37"/>
    <n v="87030"/>
    <n v="145.97"/>
    <x v="3"/>
    <n v="1"/>
  </r>
  <r>
    <n v="2516"/>
    <s v="Leo E Underwood"/>
    <s v="Medium"/>
    <n v="0.02"/>
    <n v="17.149999999999999"/>
    <n v="4.96"/>
    <x v="2"/>
    <x v="1"/>
    <x v="0"/>
    <x v="10"/>
    <s v="Small Box"/>
    <s v="Advantus Rolling Storage Box"/>
    <n v="0.57999999999999996"/>
    <s v="United States"/>
    <x v="1"/>
    <x v="2"/>
    <s v="Englewood"/>
    <n v="7631"/>
    <x v="75"/>
    <n v="0"/>
    <s v="no repeat"/>
    <s v="June"/>
    <d v="2015-06-07T00:00:00"/>
    <n v="2"/>
    <n v="36.494999999999997"/>
    <n v="11"/>
    <n v="190.85"/>
    <n v="87033"/>
    <n v="70.92"/>
    <x v="1"/>
    <n v="1"/>
  </r>
  <r>
    <n v="2520"/>
    <s v="Sandy Mueller"/>
    <s v="Medium"/>
    <n v="7.0000000000000007E-2"/>
    <n v="30.98"/>
    <n v="8.74"/>
    <x v="2"/>
    <x v="1"/>
    <x v="0"/>
    <x v="7"/>
    <s v="Small Box"/>
    <s v="Xerox 1979"/>
    <n v="0.4"/>
    <s v="United States"/>
    <x v="1"/>
    <x v="31"/>
    <s v="Providence"/>
    <n v="2908"/>
    <x v="75"/>
    <n v="0"/>
    <s v="no repeat"/>
    <s v="June"/>
    <d v="2015-06-06T00:00:00"/>
    <n v="1"/>
    <n v="255.76920000000001"/>
    <n v="12"/>
    <n v="370.68"/>
    <n v="87033"/>
    <n v="5.28"/>
    <x v="1"/>
    <n v="1"/>
  </r>
  <r>
    <n v="2521"/>
    <s v="Shawn Meyer"/>
    <s v="Medium"/>
    <n v="0"/>
    <n v="175.99"/>
    <n v="4.99"/>
    <x v="2"/>
    <x v="1"/>
    <x v="2"/>
    <x v="5"/>
    <s v="Small Box"/>
    <s v="5165"/>
    <n v="0.59"/>
    <s v="United States"/>
    <x v="2"/>
    <x v="7"/>
    <s v="Corsicana"/>
    <n v="75109"/>
    <x v="28"/>
    <n v="0"/>
    <s v="no repeat"/>
    <s v="February"/>
    <d v="2015-02-21T00:00:00"/>
    <n v="3"/>
    <n v="1656.6555000000001"/>
    <n v="15"/>
    <n v="2400.9499999999998"/>
    <n v="87032"/>
    <n v="517.39"/>
    <x v="1"/>
    <n v="1"/>
  </r>
  <r>
    <n v="2522"/>
    <s v="Harriet Wooten"/>
    <s v="Medium"/>
    <n v="0.04"/>
    <n v="1360.14"/>
    <n v="14.7"/>
    <x v="1"/>
    <x v="1"/>
    <x v="2"/>
    <x v="6"/>
    <s v="Jumbo Drum"/>
    <s v="Okidata ML395C Color Dot Matrix Printer"/>
    <n v="0.59"/>
    <s v="United States"/>
    <x v="1"/>
    <x v="9"/>
    <s v="Burlington"/>
    <n v="5401"/>
    <x v="75"/>
    <n v="0"/>
    <s v="no repeat"/>
    <s v="June"/>
    <d v="2015-06-08T00:00:00"/>
    <n v="3"/>
    <n v="2639.01"/>
    <n v="6"/>
    <n v="7303.05"/>
    <n v="87033"/>
    <n v="10.950000000000001"/>
    <x v="1"/>
    <n v="1"/>
  </r>
  <r>
    <n v="2526"/>
    <s v="Derek Sweeney"/>
    <s v="Critical"/>
    <n v="0.01"/>
    <n v="2.16"/>
    <n v="6.05"/>
    <x v="2"/>
    <x v="0"/>
    <x v="0"/>
    <x v="8"/>
    <s v="Small Box"/>
    <s v="Peel &amp; Stick Add-On Corner Pockets"/>
    <n v="0.37"/>
    <s v="United States"/>
    <x v="3"/>
    <x v="11"/>
    <s v="Lafayette"/>
    <n v="70506"/>
    <x v="94"/>
    <n v="0"/>
    <s v="no repeat"/>
    <s v="May"/>
    <d v="2015-05-25T00:00:00"/>
    <n v="2"/>
    <n v="395.76"/>
    <n v="24"/>
    <n v="58.05"/>
    <n v="87208"/>
    <n v="177.91"/>
    <x v="0"/>
    <n v="1"/>
  </r>
  <r>
    <n v="2527"/>
    <s v="Gretchen Orr"/>
    <s v="Critical"/>
    <n v="7.0000000000000007E-2"/>
    <n v="21.38"/>
    <n v="8.99"/>
    <x v="2"/>
    <x v="0"/>
    <x v="0"/>
    <x v="0"/>
    <s v="Small Pack"/>
    <s v="Boston 1730 StandUp Electric Pencil Sharpener"/>
    <n v="0.59"/>
    <s v="United States"/>
    <x v="3"/>
    <x v="11"/>
    <s v="Lake Charles"/>
    <n v="70601"/>
    <x v="94"/>
    <n v="0"/>
    <s v="no repeat"/>
    <s v="May"/>
    <d v="2015-05-25T00:00:00"/>
    <n v="2"/>
    <n v="-39.396000000000001"/>
    <n v="3"/>
    <n v="68.64"/>
    <n v="87208"/>
    <n v="5.08"/>
    <x v="3"/>
    <n v="1"/>
  </r>
  <r>
    <n v="2530"/>
    <s v="Janet Zhang"/>
    <s v="High"/>
    <n v="0.04"/>
    <n v="40.98"/>
    <n v="6.5"/>
    <x v="2"/>
    <x v="2"/>
    <x v="2"/>
    <x v="13"/>
    <s v="Small Box"/>
    <s v="Targus USB Numeric Keypad"/>
    <n v="0.74"/>
    <s v="United States"/>
    <x v="0"/>
    <x v="1"/>
    <s v="Apple Valley"/>
    <n v="92307"/>
    <x v="47"/>
    <n v="0"/>
    <s v="no repeat"/>
    <s v="March"/>
    <d v="2015-03-30T00:00:00"/>
    <n v="1"/>
    <n v="-89.5"/>
    <n v="7"/>
    <n v="277.07"/>
    <n v="87451"/>
    <n v="15.89"/>
    <x v="3"/>
    <n v="1"/>
  </r>
  <r>
    <n v="2531"/>
    <s v="Rick Houston"/>
    <s v="Medium"/>
    <n v="0.08"/>
    <n v="4"/>
    <n v="1.3"/>
    <x v="2"/>
    <x v="2"/>
    <x v="0"/>
    <x v="7"/>
    <s v="Wrap Bag"/>
    <s v="EcoTones® Memo Sheets"/>
    <n v="0.37"/>
    <s v="United States"/>
    <x v="0"/>
    <x v="1"/>
    <s v="Atascadero"/>
    <n v="93422"/>
    <x v="10"/>
    <n v="0"/>
    <s v="no repeat"/>
    <s v="May"/>
    <d v="2015-05-04T00:00:00"/>
    <n v="2"/>
    <n v="28.4"/>
    <n v="14"/>
    <n v="51.99"/>
    <n v="87452"/>
    <n v="40.96"/>
    <x v="1"/>
    <n v="1"/>
  </r>
  <r>
    <n v="2534"/>
    <s v="Mitchell Goldberg"/>
    <s v="High"/>
    <n v="0.05"/>
    <n v="35.99"/>
    <n v="3.3"/>
    <x v="2"/>
    <x v="2"/>
    <x v="2"/>
    <x v="5"/>
    <s v="Small Pack"/>
    <s v="Accessory9"/>
    <n v="0.39"/>
    <s v="United States"/>
    <x v="1"/>
    <x v="14"/>
    <s v="Bangor"/>
    <n v="4401"/>
    <x v="47"/>
    <n v="0"/>
    <s v="no repeat"/>
    <s v="March"/>
    <d v="2015-03-31T00:00:00"/>
    <n v="2"/>
    <n v="103.2723"/>
    <n v="5"/>
    <n v="149.66999999999999"/>
    <n v="87451"/>
    <n v="95.899999999999991"/>
    <x v="3"/>
    <n v="1"/>
  </r>
  <r>
    <n v="2539"/>
    <s v="Max Hubbard"/>
    <s v="Not Specified"/>
    <n v="0.08"/>
    <n v="12.53"/>
    <n v="0.5"/>
    <x v="2"/>
    <x v="1"/>
    <x v="0"/>
    <x v="9"/>
    <s v="Small Box"/>
    <s v="Avery 485"/>
    <n v="0.38"/>
    <s v="United States"/>
    <x v="3"/>
    <x v="26"/>
    <s v="Winter Park"/>
    <n v="32789"/>
    <x v="74"/>
    <n v="0"/>
    <s v="no repeat"/>
    <s v="April"/>
    <d v="2015-04-08T00:00:00"/>
    <n v="1"/>
    <n v="215.71799999999999"/>
    <n v="5"/>
    <n v="61.1"/>
    <n v="91017"/>
    <n v="7.2700000000000005"/>
    <x v="0"/>
    <n v="1"/>
  </r>
  <r>
    <n v="2540"/>
    <s v="Helen Ferguson"/>
    <s v="Not Specified"/>
    <n v="0.02"/>
    <n v="178.47"/>
    <n v="19.989999999999998"/>
    <x v="2"/>
    <x v="1"/>
    <x v="0"/>
    <x v="10"/>
    <s v="Small Box"/>
    <s v="Hot File® 7-Pocket, Floor Stand"/>
    <n v="0.55000000000000004"/>
    <s v="United States"/>
    <x v="3"/>
    <x v="26"/>
    <s v="Winter Springs"/>
    <n v="32708"/>
    <x v="74"/>
    <n v="0"/>
    <s v="no repeat"/>
    <s v="April"/>
    <d v="2015-04-08T00:00:00"/>
    <n v="1"/>
    <n v="106.98480000000001"/>
    <n v="1"/>
    <n v="193.81"/>
    <n v="91017"/>
    <n v="15.3"/>
    <x v="1"/>
    <n v="1"/>
  </r>
  <r>
    <n v="2543"/>
    <s v="Josephine Dalton"/>
    <s v="Medium"/>
    <n v="0.05"/>
    <n v="15.68"/>
    <n v="3.73"/>
    <x v="2"/>
    <x v="2"/>
    <x v="1"/>
    <x v="2"/>
    <s v="Small Pack"/>
    <s v="Artistic Insta-Plaque"/>
    <n v="0.46"/>
    <s v="United States"/>
    <x v="3"/>
    <x v="8"/>
    <s v="Richmond"/>
    <n v="23223"/>
    <x v="164"/>
    <n v="1"/>
    <n v="0"/>
    <s v="June"/>
    <d v="2015-06-12T00:00:00"/>
    <n v="1"/>
    <n v="3.54"/>
    <n v="17"/>
    <n v="257.48"/>
    <n v="87917"/>
    <n v="3.9"/>
    <x v="2"/>
    <n v="2"/>
  </r>
  <r>
    <n v="2543"/>
    <s v="Josephine Dalton"/>
    <s v="Medium"/>
    <n v="0.02"/>
    <n v="195.99"/>
    <n v="4.2"/>
    <x v="2"/>
    <x v="2"/>
    <x v="2"/>
    <x v="5"/>
    <s v="Small Box"/>
    <s v="T65"/>
    <n v="0.56000000000000005"/>
    <s v="United States"/>
    <x v="3"/>
    <x v="8"/>
    <s v="Richmond"/>
    <n v="23223"/>
    <x v="164"/>
    <n v="0"/>
    <s v="no repeat"/>
    <s v="June"/>
    <d v="2015-06-12T00:00:00"/>
    <n v="1"/>
    <n v="40.283999999999999"/>
    <n v="19"/>
    <n v="3194.99"/>
    <n v="87917"/>
    <n v="1.75"/>
    <x v="2"/>
    <n v="2"/>
  </r>
  <r>
    <n v="2545"/>
    <s v="Rick Ellis"/>
    <s v="Medium"/>
    <n v="0.01"/>
    <n v="99.99"/>
    <n v="19.989999999999998"/>
    <x v="0"/>
    <x v="1"/>
    <x v="2"/>
    <x v="6"/>
    <s v="Small Box"/>
    <s v="AT&amp;T 2230 Dual Handset Phone With Caller ID/Call Waiting"/>
    <n v="0.52"/>
    <s v="United States"/>
    <x v="3"/>
    <x v="8"/>
    <s v="Springfield"/>
    <n v="22153"/>
    <x v="17"/>
    <n v="0"/>
    <s v="no repeat"/>
    <s v="March"/>
    <d v="2015-03-12T00:00:00"/>
    <n v="2"/>
    <n v="90.024000000000001"/>
    <n v="2"/>
    <n v="202.98"/>
    <n v="87915"/>
    <n v="5.91"/>
    <x v="2"/>
    <n v="1"/>
  </r>
  <r>
    <n v="2547"/>
    <s v="Edna Freeman"/>
    <s v="Low"/>
    <n v="7.0000000000000007E-2"/>
    <n v="6.48"/>
    <n v="9.5399999999999991"/>
    <x v="2"/>
    <x v="2"/>
    <x v="0"/>
    <x v="7"/>
    <s v="Small Box"/>
    <s v="Xerox 1905"/>
    <n v="0.37"/>
    <s v="United States"/>
    <x v="3"/>
    <x v="8"/>
    <s v="Virginia Beach"/>
    <n v="23464"/>
    <x v="48"/>
    <n v="0"/>
    <s v="no repeat"/>
    <s v="April"/>
    <d v="2015-04-19T00:00:00"/>
    <n v="0"/>
    <n v="2.2320000000000002"/>
    <n v="1"/>
    <n v="10.86"/>
    <n v="87916"/>
    <n v="14.72"/>
    <x v="1"/>
    <n v="1"/>
  </r>
  <r>
    <n v="2548"/>
    <s v="Wayne Bass"/>
    <s v="Low"/>
    <n v="0"/>
    <n v="35.99"/>
    <n v="0.99"/>
    <x v="2"/>
    <x v="2"/>
    <x v="2"/>
    <x v="5"/>
    <s v="Small Pack"/>
    <s v="Accessory31"/>
    <n v="0.35"/>
    <s v="United States"/>
    <x v="0"/>
    <x v="1"/>
    <s v="Los Angeles"/>
    <n v="90068"/>
    <x v="36"/>
    <n v="1"/>
    <n v="17"/>
    <s v="April"/>
    <d v="2015-04-11T00:00:00"/>
    <n v="7"/>
    <n v="840.05100000000004"/>
    <n v="46"/>
    <n v="1477.57"/>
    <n v="46436"/>
    <n v="30.71"/>
    <x v="2"/>
    <n v="5"/>
  </r>
  <r>
    <n v="2548"/>
    <s v="Wayne Bass"/>
    <s v="Low"/>
    <n v="0.05"/>
    <n v="30.98"/>
    <n v="9.18"/>
    <x v="0"/>
    <x v="2"/>
    <x v="0"/>
    <x v="7"/>
    <s v="Small Box"/>
    <s v="Xerox 1951"/>
    <n v="0.4"/>
    <s v="United States"/>
    <x v="0"/>
    <x v="1"/>
    <s v="Los Angeles"/>
    <n v="90068"/>
    <x v="109"/>
    <n v="1"/>
    <n v="0"/>
    <s v="April"/>
    <d v="2015-04-21T00:00:00"/>
    <n v="0"/>
    <n v="61.47"/>
    <n v="12"/>
    <n v="382.29"/>
    <n v="40997"/>
    <n v="6.2"/>
    <x v="0"/>
    <n v="5"/>
  </r>
  <r>
    <n v="2548"/>
    <s v="Wayne Bass"/>
    <s v="Low"/>
    <n v="0.05"/>
    <n v="22.99"/>
    <n v="8.99"/>
    <x v="2"/>
    <x v="2"/>
    <x v="0"/>
    <x v="0"/>
    <s v="Small Pack"/>
    <s v="Boston KS Multi-Size Manual Pencil Sharpener"/>
    <n v="0.56999999999999995"/>
    <s v="United States"/>
    <x v="0"/>
    <x v="1"/>
    <s v="Los Angeles"/>
    <n v="90068"/>
    <x v="109"/>
    <n v="1"/>
    <n v="0"/>
    <s v="April"/>
    <d v="2015-04-28T00:00:00"/>
    <n v="7"/>
    <n v="18.27"/>
    <n v="37"/>
    <n v="881.74"/>
    <n v="40997"/>
    <n v="48.809999999999995"/>
    <x v="0"/>
    <n v="5"/>
  </r>
  <r>
    <n v="2548"/>
    <s v="Wayne Bass"/>
    <s v="Low"/>
    <n v="0.04"/>
    <n v="212.6"/>
    <n v="110.2"/>
    <x v="1"/>
    <x v="2"/>
    <x v="1"/>
    <x v="11"/>
    <s v="Jumbo Box"/>
    <s v="Bush Advantage Collection® Round Conference Table"/>
    <n v="0.73"/>
    <s v="United States"/>
    <x v="0"/>
    <x v="1"/>
    <s v="Los Angeles"/>
    <n v="90068"/>
    <x v="109"/>
    <n v="1"/>
    <n v="44"/>
    <s v="April"/>
    <d v="2015-04-25T00:00:00"/>
    <n v="4"/>
    <n v="-513.79042000000004"/>
    <n v="33"/>
    <n v="7384.18"/>
    <n v="40997"/>
    <n v="5.9"/>
    <x v="0"/>
    <n v="5"/>
  </r>
  <r>
    <n v="2548"/>
    <s v="Wayne Bass"/>
    <s v="Not Specified"/>
    <n v="0.09"/>
    <n v="5.98"/>
    <n v="1.67"/>
    <x v="2"/>
    <x v="2"/>
    <x v="0"/>
    <x v="0"/>
    <s v="Wrap Bag"/>
    <s v="Dixon Ticonderoga® Erasable Colored Pencil Set, 12-Color"/>
    <n v="0.51"/>
    <s v="United States"/>
    <x v="0"/>
    <x v="1"/>
    <s v="Los Angeles"/>
    <n v="90068"/>
    <x v="142"/>
    <n v="0"/>
    <s v="no repeat"/>
    <s v="June"/>
    <d v="2015-06-07T00:00:00"/>
    <n v="3"/>
    <n v="23.87"/>
    <n v="81"/>
    <n v="448.26"/>
    <n v="29889"/>
    <n v="442.03999999999996"/>
    <x v="1"/>
    <n v="5"/>
  </r>
  <r>
    <n v="2549"/>
    <s v="Martha Bowers"/>
    <s v="Low"/>
    <n v="0.05"/>
    <n v="30.98"/>
    <n v="9.18"/>
    <x v="0"/>
    <x v="2"/>
    <x v="0"/>
    <x v="7"/>
    <s v="Small Box"/>
    <s v="Xerox 1951"/>
    <n v="0.4"/>
    <s v="United States"/>
    <x v="1"/>
    <x v="10"/>
    <s v="Whitehall"/>
    <n v="43213"/>
    <x v="109"/>
    <n v="1"/>
    <n v="0"/>
    <s v="April"/>
    <d v="2015-04-21T00:00:00"/>
    <n v="0"/>
    <n v="61.47"/>
    <n v="3"/>
    <n v="95.57"/>
    <n v="88657"/>
    <n v="60.9"/>
    <x v="0"/>
    <n v="4"/>
  </r>
  <r>
    <n v="2549"/>
    <s v="Martha Bowers"/>
    <s v="Low"/>
    <n v="0.05"/>
    <n v="22.99"/>
    <n v="8.99"/>
    <x v="2"/>
    <x v="2"/>
    <x v="0"/>
    <x v="0"/>
    <s v="Small Pack"/>
    <s v="Boston KS Multi-Size Manual Pencil Sharpener"/>
    <n v="0.56999999999999995"/>
    <s v="United States"/>
    <x v="1"/>
    <x v="10"/>
    <s v="Whitehall"/>
    <n v="43213"/>
    <x v="109"/>
    <n v="1"/>
    <n v="0"/>
    <s v="April"/>
    <d v="2015-04-28T00:00:00"/>
    <n v="7"/>
    <n v="18.27"/>
    <n v="9"/>
    <n v="214.48"/>
    <n v="88657"/>
    <n v="70.910000000000011"/>
    <x v="0"/>
    <n v="4"/>
  </r>
  <r>
    <n v="2549"/>
    <s v="Martha Bowers"/>
    <s v="Low"/>
    <n v="0.04"/>
    <n v="212.6"/>
    <n v="110.2"/>
    <x v="1"/>
    <x v="2"/>
    <x v="1"/>
    <x v="11"/>
    <s v="Jumbo Box"/>
    <s v="Bush Advantage Collection® Round Conference Table"/>
    <n v="0.73"/>
    <s v="United States"/>
    <x v="1"/>
    <x v="10"/>
    <s v="Whitehall"/>
    <n v="43213"/>
    <x v="109"/>
    <n v="1"/>
    <n v="44"/>
    <s v="April"/>
    <d v="2015-04-25T00:00:00"/>
    <n v="4"/>
    <n v="-513.79042000000004"/>
    <n v="8"/>
    <n v="1790.1"/>
    <n v="88657"/>
    <n v="6.62"/>
    <x v="0"/>
    <n v="4"/>
  </r>
  <r>
    <n v="2549"/>
    <s v="Martha Bowers"/>
    <s v="Not Specified"/>
    <n v="0.09"/>
    <n v="5.98"/>
    <n v="1.67"/>
    <x v="2"/>
    <x v="2"/>
    <x v="0"/>
    <x v="0"/>
    <s v="Wrap Bag"/>
    <s v="Dixon Ticonderoga® Erasable Colored Pencil Set, 12-Color"/>
    <n v="0.51"/>
    <s v="United States"/>
    <x v="1"/>
    <x v="10"/>
    <s v="Whitehall"/>
    <n v="43213"/>
    <x v="142"/>
    <n v="0"/>
    <s v="no repeat"/>
    <s v="June"/>
    <d v="2015-06-07T00:00:00"/>
    <n v="3"/>
    <n v="35.805"/>
    <n v="20"/>
    <n v="110.68"/>
    <n v="88658"/>
    <n v="35.980000000000004"/>
    <x v="1"/>
    <n v="4"/>
  </r>
  <r>
    <n v="2551"/>
    <s v="Joan Bowers"/>
    <s v="Low"/>
    <n v="0"/>
    <n v="35.99"/>
    <n v="0.99"/>
    <x v="2"/>
    <x v="2"/>
    <x v="2"/>
    <x v="5"/>
    <s v="Small Pack"/>
    <s v="Accessory31"/>
    <n v="0.35"/>
    <s v="United States"/>
    <x v="1"/>
    <x v="19"/>
    <s v="York"/>
    <n v="17403"/>
    <x v="36"/>
    <n v="0"/>
    <s v="no repeat"/>
    <s v="April"/>
    <d v="2015-04-11T00:00:00"/>
    <n v="7"/>
    <n v="265.96050000000002"/>
    <n v="12"/>
    <n v="385.45"/>
    <n v="88656"/>
    <n v="5.8900000000000006"/>
    <x v="2"/>
    <n v="1"/>
  </r>
  <r>
    <n v="2553"/>
    <s v="Virginia McNeill"/>
    <s v="Medium"/>
    <n v="0.03"/>
    <n v="12.53"/>
    <n v="7.17"/>
    <x v="2"/>
    <x v="1"/>
    <x v="0"/>
    <x v="8"/>
    <s v="Small Box"/>
    <s v="GBC ProClick Spines for 32-Hole Punch"/>
    <n v="0.38"/>
    <s v="United States"/>
    <x v="2"/>
    <x v="45"/>
    <s v="Kenosha"/>
    <n v="53142"/>
    <x v="6"/>
    <n v="0"/>
    <s v="no repeat"/>
    <s v="February"/>
    <d v="2015-02-13T00:00:00"/>
    <n v="1"/>
    <n v="-20.320499999999999"/>
    <n v="1"/>
    <n v="19.32"/>
    <n v="86528"/>
    <n v="47.919999999999995"/>
    <x v="1"/>
    <n v="1"/>
  </r>
  <r>
    <n v="2555"/>
    <s v="Karl Knowles"/>
    <s v="Low"/>
    <n v="0.1"/>
    <n v="2.6"/>
    <n v="2.4"/>
    <x v="2"/>
    <x v="1"/>
    <x v="0"/>
    <x v="0"/>
    <s v="Wrap Bag"/>
    <s v="12 Colored Short Pencils"/>
    <n v="0.57999999999999996"/>
    <s v="United States"/>
    <x v="2"/>
    <x v="45"/>
    <s v="Madison"/>
    <n v="53711"/>
    <x v="85"/>
    <n v="1"/>
    <n v="24"/>
    <s v="January"/>
    <d v="2015-01-14T00:00:00"/>
    <n v="5"/>
    <n v="-88.04"/>
    <n v="12"/>
    <n v="30.1"/>
    <n v="86527"/>
    <n v="161.55000000000001"/>
    <x v="1"/>
    <n v="3"/>
  </r>
  <r>
    <n v="2555"/>
    <s v="Karl Knowles"/>
    <s v="Critical"/>
    <n v="0"/>
    <n v="12.97"/>
    <n v="1.49"/>
    <x v="2"/>
    <x v="1"/>
    <x v="0"/>
    <x v="8"/>
    <s v="Small Box"/>
    <s v="Mead 1st Gear 2&quot; Zipper Binder, Asst. Colors"/>
    <n v="0.35"/>
    <s v="United States"/>
    <x v="2"/>
    <x v="45"/>
    <s v="Madison"/>
    <n v="53711"/>
    <x v="23"/>
    <n v="1"/>
    <n v="0"/>
    <s v="February"/>
    <d v="2015-02-03T00:00:00"/>
    <n v="1"/>
    <n v="180.23490000000001"/>
    <n v="19"/>
    <n v="261.20999999999998"/>
    <n v="86529"/>
    <n v="17.610000000000003"/>
    <x v="1"/>
    <n v="3"/>
  </r>
  <r>
    <n v="2555"/>
    <s v="Karl Knowles"/>
    <s v="Critical"/>
    <n v="0.06"/>
    <n v="4.91"/>
    <n v="0.5"/>
    <x v="2"/>
    <x v="1"/>
    <x v="0"/>
    <x v="9"/>
    <s v="Small Box"/>
    <s v="Avery 508"/>
    <n v="0.36"/>
    <s v="United States"/>
    <x v="2"/>
    <x v="45"/>
    <s v="Madison"/>
    <n v="53711"/>
    <x v="23"/>
    <n v="0"/>
    <s v="no repeat"/>
    <s v="February"/>
    <d v="2015-02-02T00:00:00"/>
    <n v="0"/>
    <n v="29.525099999999998"/>
    <n v="9"/>
    <n v="42.79"/>
    <n v="86529"/>
    <n v="4.12"/>
    <x v="1"/>
    <n v="3"/>
  </r>
  <r>
    <n v="2561"/>
    <s v="Laurie Moon"/>
    <s v="Not Specified"/>
    <n v="0.03"/>
    <n v="160.97999999999999"/>
    <n v="30"/>
    <x v="1"/>
    <x v="3"/>
    <x v="1"/>
    <x v="1"/>
    <s v="Jumbo Drum"/>
    <s v="Office Star - Mid Back Dual function Ergonomic High Back Chair with 2-Way Adjustable Arms"/>
    <n v="0.62"/>
    <s v="United States"/>
    <x v="1"/>
    <x v="4"/>
    <s v="Ossining"/>
    <n v="10562"/>
    <x v="26"/>
    <n v="1"/>
    <n v="17"/>
    <s v="March"/>
    <d v="2015-03-25T00:00:00"/>
    <n v="3"/>
    <n v="1261.4718"/>
    <n v="11"/>
    <n v="1828.22"/>
    <n v="86465"/>
    <n v="25.97"/>
    <x v="0"/>
    <n v="3"/>
  </r>
  <r>
    <n v="2561"/>
    <s v="Laurie Moon"/>
    <s v="Not Specified"/>
    <n v="7.0000000000000007E-2"/>
    <n v="3.98"/>
    <n v="5.26"/>
    <x v="2"/>
    <x v="3"/>
    <x v="0"/>
    <x v="8"/>
    <s v="Small Box"/>
    <s v="Ibico Presentation Index for Binding Systems"/>
    <n v="0.38"/>
    <s v="United States"/>
    <x v="1"/>
    <x v="4"/>
    <s v="Ossining"/>
    <n v="10562"/>
    <x v="4"/>
    <n v="1"/>
    <n v="0"/>
    <s v="April"/>
    <d v="2015-04-10T00:00:00"/>
    <n v="2"/>
    <n v="-59.963760000000001"/>
    <n v="7"/>
    <n v="29.77"/>
    <n v="86466"/>
    <n v="47.9"/>
    <x v="3"/>
    <n v="3"/>
  </r>
  <r>
    <n v="2561"/>
    <s v="Laurie Moon"/>
    <s v="Not Specified"/>
    <n v="7.0000000000000007E-2"/>
    <n v="12.22"/>
    <n v="2.85"/>
    <x v="2"/>
    <x v="3"/>
    <x v="1"/>
    <x v="2"/>
    <s v="Small Pack"/>
    <s v="Aluminum Document Frame"/>
    <n v="0.55000000000000004"/>
    <s v="United States"/>
    <x v="1"/>
    <x v="4"/>
    <s v="Ossining"/>
    <n v="10562"/>
    <x v="4"/>
    <n v="0"/>
    <s v="no repeat"/>
    <s v="April"/>
    <d v="2015-04-08T00:00:00"/>
    <n v="0"/>
    <n v="89.4148"/>
    <n v="12"/>
    <n v="147.19"/>
    <n v="86466"/>
    <n v="125.89"/>
    <x v="0"/>
    <n v="3"/>
  </r>
  <r>
    <n v="2563"/>
    <s v="Karen Warren"/>
    <s v="Not Specified"/>
    <n v="0.08"/>
    <n v="4.55"/>
    <n v="1.49"/>
    <x v="2"/>
    <x v="1"/>
    <x v="0"/>
    <x v="8"/>
    <s v="Small Box"/>
    <s v="Presstex Flexible Ring Binders"/>
    <n v="0.35"/>
    <s v="United States"/>
    <x v="2"/>
    <x v="3"/>
    <s v="Fridley"/>
    <n v="55432"/>
    <x v="4"/>
    <n v="0"/>
    <s v="no repeat"/>
    <s v="April"/>
    <d v="2015-04-09T00:00:00"/>
    <n v="1"/>
    <n v="27.0273"/>
    <n v="9"/>
    <n v="39.17"/>
    <n v="91447"/>
    <n v="16.47"/>
    <x v="0"/>
    <n v="1"/>
  </r>
  <r>
    <n v="2570"/>
    <s v="Yvonne Stephens"/>
    <s v="Critical"/>
    <n v="0"/>
    <n v="4.37"/>
    <n v="5.15"/>
    <x v="2"/>
    <x v="3"/>
    <x v="0"/>
    <x v="15"/>
    <s v="Small Box"/>
    <s v="Eureka Sanitaire ® Multi-Pro Heavy-Duty Upright, Disposable Bags"/>
    <n v="0.59"/>
    <s v="United States"/>
    <x v="0"/>
    <x v="1"/>
    <s v="Davis"/>
    <n v="95616"/>
    <x v="177"/>
    <n v="1"/>
    <n v="0"/>
    <s v="April"/>
    <d v="2015-04-27T00:00:00"/>
    <n v="2"/>
    <n v="-150.2604"/>
    <n v="19"/>
    <n v="87.85"/>
    <n v="90327"/>
    <n v="54"/>
    <x v="0"/>
    <n v="4"/>
  </r>
  <r>
    <n v="2570"/>
    <s v="Yvonne Stephens"/>
    <s v="Critical"/>
    <n v="0.01"/>
    <n v="500.98"/>
    <n v="56"/>
    <x v="1"/>
    <x v="3"/>
    <x v="1"/>
    <x v="1"/>
    <s v="Jumbo Drum"/>
    <s v="Global Troy™ Executive Leather Low-Back Tilter"/>
    <n v="0.6"/>
    <s v="United States"/>
    <x v="0"/>
    <x v="1"/>
    <s v="Davis"/>
    <n v="95616"/>
    <x v="177"/>
    <n v="1"/>
    <n v="0"/>
    <s v="April"/>
    <d v="2015-04-26T00:00:00"/>
    <n v="1"/>
    <n v="4899.1288000000004"/>
    <n v="14"/>
    <n v="7429.63"/>
    <n v="90327"/>
    <n v="18.959999999999997"/>
    <x v="0"/>
    <n v="4"/>
  </r>
  <r>
    <n v="2570"/>
    <s v="Yvonne Stephens"/>
    <s v="Critical"/>
    <n v="0.02"/>
    <n v="12.58"/>
    <n v="5.16"/>
    <x v="2"/>
    <x v="3"/>
    <x v="1"/>
    <x v="2"/>
    <s v="Small Box"/>
    <s v="DAX Copper Panel Document Frame, 5 x 7 Size"/>
    <n v="0.43"/>
    <s v="United States"/>
    <x v="0"/>
    <x v="1"/>
    <s v="Davis"/>
    <n v="95616"/>
    <x v="177"/>
    <n v="1"/>
    <n v="0"/>
    <s v="April"/>
    <d v="2015-04-25T00:00:00"/>
    <n v="0"/>
    <n v="44.712000000000003"/>
    <n v="18"/>
    <n v="224.29"/>
    <n v="90327"/>
    <n v="12.25"/>
    <x v="0"/>
    <n v="4"/>
  </r>
  <r>
    <n v="2570"/>
    <s v="Yvonne Stephens"/>
    <s v="Critical"/>
    <n v="0.1"/>
    <n v="7.7"/>
    <n v="3.68"/>
    <x v="2"/>
    <x v="3"/>
    <x v="1"/>
    <x v="2"/>
    <s v="Wrap Bag"/>
    <s v="Deflect-O® Glasstique™ Clear Desk Accessories"/>
    <n v="0.52"/>
    <s v="United States"/>
    <x v="0"/>
    <x v="1"/>
    <s v="Davis"/>
    <n v="95616"/>
    <x v="177"/>
    <n v="0"/>
    <s v="no repeat"/>
    <s v="April"/>
    <d v="2015-04-26T00:00:00"/>
    <n v="1"/>
    <n v="-22.626000000000001"/>
    <n v="7"/>
    <n v="51.2"/>
    <n v="90327"/>
    <n v="34.940000000000005"/>
    <x v="0"/>
    <n v="4"/>
  </r>
  <r>
    <n v="2571"/>
    <s v="Rosemary O'Brien"/>
    <s v="Critical"/>
    <n v="0.01"/>
    <n v="500.98"/>
    <n v="56"/>
    <x v="1"/>
    <x v="3"/>
    <x v="1"/>
    <x v="1"/>
    <s v="Jumbo Drum"/>
    <s v="Global Troy™ Executive Leather Low-Back Tilter"/>
    <n v="0.6"/>
    <s v="United States"/>
    <x v="1"/>
    <x v="4"/>
    <s v="New York City"/>
    <n v="10165"/>
    <x v="177"/>
    <n v="1"/>
    <n v="0"/>
    <s v="April"/>
    <d v="2015-04-26T00:00:00"/>
    <n v="1"/>
    <n v="4260.1120000000001"/>
    <n v="56"/>
    <n v="29718.53"/>
    <n v="50656"/>
    <n v="7.58"/>
    <x v="1"/>
    <n v="2"/>
  </r>
  <r>
    <n v="2571"/>
    <s v="Rosemary O'Brien"/>
    <s v="Critical"/>
    <n v="0.1"/>
    <n v="7.7"/>
    <n v="3.68"/>
    <x v="2"/>
    <x v="3"/>
    <x v="1"/>
    <x v="2"/>
    <s v="Wrap Bag"/>
    <s v="Deflect-O® Glasstique™ Clear Desk Accessories"/>
    <n v="0.52"/>
    <s v="United States"/>
    <x v="1"/>
    <x v="4"/>
    <s v="New York City"/>
    <n v="10165"/>
    <x v="177"/>
    <n v="0"/>
    <s v="no repeat"/>
    <s v="April"/>
    <d v="2015-04-26T00:00:00"/>
    <n v="1"/>
    <n v="-25.14"/>
    <n v="27"/>
    <n v="197.48"/>
    <n v="50656"/>
    <n v="42.98"/>
    <x v="1"/>
    <n v="2"/>
  </r>
  <r>
    <n v="2578"/>
    <s v="Kent Gill"/>
    <s v="Low"/>
    <n v="0.04"/>
    <n v="8.6"/>
    <n v="6.19"/>
    <x v="2"/>
    <x v="1"/>
    <x v="0"/>
    <x v="8"/>
    <s v="Small Box"/>
    <s v="Avery Printable Repositionable Plastic Tabs"/>
    <n v="0.38"/>
    <s v="United States"/>
    <x v="3"/>
    <x v="43"/>
    <s v="Opelika"/>
    <n v="36801"/>
    <x v="10"/>
    <n v="1"/>
    <n v="0"/>
    <s v="May"/>
    <d v="2015-05-04T00:00:00"/>
    <n v="2"/>
    <n v="309.71159999999998"/>
    <n v="5"/>
    <n v="46.85"/>
    <n v="88298"/>
    <n v="30.85"/>
    <x v="1"/>
    <n v="3"/>
  </r>
  <r>
    <n v="2578"/>
    <s v="Kent Gill"/>
    <s v="Low"/>
    <n v="0.01"/>
    <n v="3.58"/>
    <n v="1.63"/>
    <x v="2"/>
    <x v="1"/>
    <x v="0"/>
    <x v="3"/>
    <s v="Wrap Bag"/>
    <s v="OIC Colored Binder Clips, Assorted Sizes"/>
    <n v="0.36"/>
    <s v="United States"/>
    <x v="3"/>
    <x v="43"/>
    <s v="Opelika"/>
    <n v="36801"/>
    <x v="10"/>
    <n v="1"/>
    <n v="0"/>
    <s v="May"/>
    <d v="2015-05-06T00:00:00"/>
    <n v="4"/>
    <n v="-128.85599999999999"/>
    <n v="26"/>
    <n v="93.57"/>
    <n v="88298"/>
    <n v="4.4000000000000004"/>
    <x v="1"/>
    <n v="3"/>
  </r>
  <r>
    <n v="2578"/>
    <s v="Kent Gill"/>
    <s v="Low"/>
    <n v="0.08"/>
    <n v="105.49"/>
    <n v="41.64"/>
    <x v="1"/>
    <x v="1"/>
    <x v="1"/>
    <x v="11"/>
    <s v="Jumbo Box"/>
    <s v="Balt Solid Wood Rectangular Table"/>
    <n v="0.75"/>
    <s v="United States"/>
    <x v="3"/>
    <x v="43"/>
    <s v="Opelika"/>
    <n v="36801"/>
    <x v="10"/>
    <n v="0"/>
    <s v="no repeat"/>
    <s v="May"/>
    <d v="2015-05-09T00:00:00"/>
    <n v="7"/>
    <n v="-36.945999999999998"/>
    <n v="34"/>
    <n v="2694.49"/>
    <n v="88298"/>
    <n v="17.670000000000002"/>
    <x v="1"/>
    <n v="3"/>
  </r>
  <r>
    <n v="2579"/>
    <s v="Marshall Sutherland"/>
    <s v="High"/>
    <n v="0.09"/>
    <n v="212.6"/>
    <n v="52.2"/>
    <x v="1"/>
    <x v="1"/>
    <x v="1"/>
    <x v="11"/>
    <s v="Jumbo Box"/>
    <s v="Bush Advantage Collection® Round Conference Table"/>
    <n v="0.64"/>
    <s v="United States"/>
    <x v="3"/>
    <x v="43"/>
    <s v="Phenix City"/>
    <n v="36869"/>
    <x v="35"/>
    <n v="1"/>
    <n v="14"/>
    <s v="January"/>
    <d v="2015-01-04T00:00:00"/>
    <n v="1"/>
    <n v="-274.49799999999999"/>
    <n v="1"/>
    <n v="174.5"/>
    <n v="88296"/>
    <n v="155.01"/>
    <x v="3"/>
    <n v="2"/>
  </r>
  <r>
    <n v="2579"/>
    <s v="Marshall Sutherland"/>
    <s v="Medium"/>
    <n v="7.0000000000000007E-2"/>
    <n v="1.76"/>
    <n v="4.8600000000000003"/>
    <x v="2"/>
    <x v="1"/>
    <x v="1"/>
    <x v="2"/>
    <s v="Small Box"/>
    <s v="Regeneration Desk Collection"/>
    <n v="0.41"/>
    <s v="United States"/>
    <x v="3"/>
    <x v="43"/>
    <s v="Phenix City"/>
    <n v="36869"/>
    <x v="60"/>
    <n v="0"/>
    <s v="no repeat"/>
    <s v="January"/>
    <d v="2015-01-17T00:00:00"/>
    <n v="0"/>
    <n v="0.58799999999999997"/>
    <n v="15"/>
    <n v="26.01"/>
    <n v="88297"/>
    <n v="999.9"/>
    <x v="2"/>
    <n v="2"/>
  </r>
  <r>
    <n v="2583"/>
    <s v="Wendy Pridgen Pearce"/>
    <s v="Medium"/>
    <n v="0.04"/>
    <n v="510.14"/>
    <n v="14.7"/>
    <x v="1"/>
    <x v="1"/>
    <x v="2"/>
    <x v="6"/>
    <s v="Jumbo Drum"/>
    <s v="Okidata ML520 Series Dot Matrix Printers"/>
    <n v="0.56000000000000005"/>
    <s v="United States"/>
    <x v="2"/>
    <x v="22"/>
    <s v="Holland"/>
    <n v="49423"/>
    <x v="31"/>
    <n v="1"/>
    <n v="0"/>
    <s v="June"/>
    <d v="2015-06-09T00:00:00"/>
    <n v="2"/>
    <n v="-251.40389999999999"/>
    <n v="3"/>
    <n v="1527.97"/>
    <n v="89657"/>
    <n v="35.39"/>
    <x v="1"/>
    <n v="2"/>
  </r>
  <r>
    <n v="2583"/>
    <s v="Wendy Pridgen Pearce"/>
    <s v="Medium"/>
    <n v="0"/>
    <n v="4.76"/>
    <n v="3.01"/>
    <x v="2"/>
    <x v="1"/>
    <x v="0"/>
    <x v="7"/>
    <s v="Wrap Bag"/>
    <s v="TOPS Voice Message Log Book, Flash Format"/>
    <n v="0.36"/>
    <s v="United States"/>
    <x v="2"/>
    <x v="22"/>
    <s v="Holland"/>
    <n v="49423"/>
    <x v="31"/>
    <n v="0"/>
    <s v="no repeat"/>
    <s v="June"/>
    <d v="2015-06-09T00:00:00"/>
    <n v="2"/>
    <n v="-2.3450000000000002"/>
    <n v="23"/>
    <n v="110.86"/>
    <n v="89657"/>
    <n v="12.96"/>
    <x v="1"/>
    <n v="2"/>
  </r>
  <r>
    <n v="2584"/>
    <s v="Seth Matthews"/>
    <s v="Critical"/>
    <n v="0.04"/>
    <n v="6.3"/>
    <n v="0.5"/>
    <x v="2"/>
    <x v="1"/>
    <x v="0"/>
    <x v="9"/>
    <s v="Small Box"/>
    <s v="Avery 48"/>
    <n v="0.39"/>
    <s v="United States"/>
    <x v="2"/>
    <x v="22"/>
    <s v="Inkster"/>
    <n v="48141"/>
    <x v="62"/>
    <n v="0"/>
    <s v="no repeat"/>
    <s v="June"/>
    <d v="2015-06-11T00:00:00"/>
    <n v="2"/>
    <n v="67.606200000000001"/>
    <n v="15"/>
    <n v="97.98"/>
    <n v="89658"/>
    <n v="125.92999999999999"/>
    <x v="0"/>
    <n v="1"/>
  </r>
  <r>
    <n v="2587"/>
    <s v="Eugene H Walsh"/>
    <s v="Medium"/>
    <n v="0.01"/>
    <n v="6.48"/>
    <n v="6.57"/>
    <x v="0"/>
    <x v="1"/>
    <x v="0"/>
    <x v="7"/>
    <s v="Small Box"/>
    <s v="Xerox 20"/>
    <n v="0.37"/>
    <s v="United States"/>
    <x v="2"/>
    <x v="45"/>
    <s v="Manitowoc"/>
    <n v="54220"/>
    <x v="136"/>
    <n v="1"/>
    <n v="118"/>
    <s v="February"/>
    <d v="2015-02-28T00:00:00"/>
    <n v="0"/>
    <n v="-46.5244"/>
    <n v="18"/>
    <n v="127.83"/>
    <n v="91166"/>
    <n v="10.610000000000001"/>
    <x v="2"/>
    <n v="2"/>
  </r>
  <r>
    <n v="2587"/>
    <s v="Eugene H Walsh"/>
    <s v="Not Specified"/>
    <n v="0.02"/>
    <n v="22.72"/>
    <n v="8.99"/>
    <x v="2"/>
    <x v="1"/>
    <x v="1"/>
    <x v="2"/>
    <s v="Small Pack"/>
    <s v="Executive Impressions 14&quot; Two-Color Numerals Wall Clock"/>
    <n v="0.44"/>
    <s v="United States"/>
    <x v="2"/>
    <x v="45"/>
    <s v="Manitowoc"/>
    <n v="54220"/>
    <x v="175"/>
    <n v="0"/>
    <s v="no repeat"/>
    <s v="June"/>
    <d v="2015-06-26T00:00:00"/>
    <n v="0"/>
    <n v="200.0172"/>
    <n v="12"/>
    <n v="289.88"/>
    <n v="91167"/>
    <n v="28.5"/>
    <x v="3"/>
    <n v="2"/>
  </r>
  <r>
    <n v="2593"/>
    <s v="Anne Schultz"/>
    <s v="Low"/>
    <n v="0.01"/>
    <n v="85.99"/>
    <n v="0.99"/>
    <x v="2"/>
    <x v="0"/>
    <x v="2"/>
    <x v="5"/>
    <s v="Wrap Bag"/>
    <s v="Accessory4"/>
    <n v="0.85"/>
    <s v="United States"/>
    <x v="3"/>
    <x v="29"/>
    <s v="Athens"/>
    <n v="30605"/>
    <x v="13"/>
    <n v="1"/>
    <n v="36"/>
    <s v="March"/>
    <d v="2015-03-17T00:00:00"/>
    <n v="5"/>
    <n v="311.73"/>
    <n v="2"/>
    <n v="146.16999999999999"/>
    <n v="87773"/>
    <n v="70.95"/>
    <x v="0"/>
    <n v="2"/>
  </r>
  <r>
    <n v="2593"/>
    <s v="Anne Schultz"/>
    <s v="Low"/>
    <n v="0.02"/>
    <n v="419.19"/>
    <n v="19.989999999999998"/>
    <x v="2"/>
    <x v="0"/>
    <x v="0"/>
    <x v="10"/>
    <s v="Small Box"/>
    <s v="Smead Adjustable Mobile File Trolley with Lockable Top"/>
    <n v="0.57999999999999996"/>
    <s v="United States"/>
    <x v="3"/>
    <x v="29"/>
    <s v="Athens"/>
    <n v="30605"/>
    <x v="89"/>
    <n v="0"/>
    <s v="no repeat"/>
    <s v="April"/>
    <d v="2015-04-17T00:00:00"/>
    <n v="0"/>
    <n v="-39.606000000000002"/>
    <n v="10"/>
    <n v="4354.55"/>
    <n v="87772"/>
    <n v="5.66"/>
    <x v="1"/>
    <n v="2"/>
  </r>
  <r>
    <n v="2601"/>
    <s v="Malcolm French"/>
    <s v="Low"/>
    <n v="0.05"/>
    <n v="5.74"/>
    <n v="5.3"/>
    <x v="2"/>
    <x v="0"/>
    <x v="0"/>
    <x v="12"/>
    <s v="Small Pack"/>
    <s v="Acme Kleencut® Forged Steel Scissors"/>
    <n v="0.55000000000000004"/>
    <s v="United States"/>
    <x v="1"/>
    <x v="16"/>
    <s v="Merrimack"/>
    <n v="3054"/>
    <x v="68"/>
    <n v="0"/>
    <s v="no repeat"/>
    <s v="March"/>
    <d v="2015-03-26T00:00:00"/>
    <n v="5"/>
    <n v="-50.75"/>
    <n v="7"/>
    <n v="42.02"/>
    <n v="87382"/>
    <n v="6782.9500000000007"/>
    <x v="2"/>
    <n v="1"/>
  </r>
  <r>
    <n v="2603"/>
    <s v="Penny Leach"/>
    <s v="Critical"/>
    <n v="7.0000000000000007E-2"/>
    <n v="200.99"/>
    <n v="4.2"/>
    <x v="2"/>
    <x v="0"/>
    <x v="2"/>
    <x v="5"/>
    <s v="Small Box"/>
    <s v="2160i"/>
    <n v="0.59"/>
    <s v="United States"/>
    <x v="1"/>
    <x v="2"/>
    <s v="Hackensack"/>
    <n v="7601"/>
    <x v="121"/>
    <n v="0"/>
    <s v="no repeat"/>
    <s v="April"/>
    <d v="2015-04-06T00:00:00"/>
    <n v="1"/>
    <n v="2225.0761200000002"/>
    <n v="22"/>
    <n v="3705.14"/>
    <n v="87383"/>
    <n v="29.150000000000002"/>
    <x v="0"/>
    <n v="1"/>
  </r>
  <r>
    <n v="2604"/>
    <s v="Gina Curry"/>
    <s v="Critical"/>
    <n v="0.01"/>
    <n v="297.48"/>
    <n v="18.059999999999999"/>
    <x v="1"/>
    <x v="0"/>
    <x v="2"/>
    <x v="6"/>
    <s v="Jumbo Drum"/>
    <s v="Panasonic KX-P3200 Dot Matrix Printer"/>
    <n v="0.6"/>
    <s v="United States"/>
    <x v="1"/>
    <x v="2"/>
    <s v="Iselin"/>
    <n v="8830"/>
    <x v="121"/>
    <n v="0"/>
    <s v="no repeat"/>
    <s v="April"/>
    <d v="2015-04-06T00:00:00"/>
    <n v="1"/>
    <n v="-338.18083200000001"/>
    <n v="3"/>
    <n v="945.36"/>
    <n v="87383"/>
    <n v="11.96"/>
    <x v="0"/>
    <n v="1"/>
  </r>
  <r>
    <n v="2610"/>
    <s v="Tommy Lutz"/>
    <s v="High"/>
    <n v="0.09"/>
    <n v="5.4"/>
    <n v="7.78"/>
    <x v="2"/>
    <x v="0"/>
    <x v="0"/>
    <x v="8"/>
    <s v="Small Box"/>
    <s v="3M Organizer Strips"/>
    <n v="0.37"/>
    <s v="United States"/>
    <x v="0"/>
    <x v="1"/>
    <s v="Davis"/>
    <n v="95616"/>
    <x v="41"/>
    <n v="0"/>
    <s v="no repeat"/>
    <s v="May"/>
    <d v="2015-05-17T00:00:00"/>
    <n v="1"/>
    <n v="-136.25200000000001"/>
    <n v="9"/>
    <n v="49.24"/>
    <n v="86118"/>
    <n v="2.6"/>
    <x v="1"/>
    <n v="1"/>
  </r>
  <r>
    <n v="2613"/>
    <s v="Anthony Stanley"/>
    <s v="Low"/>
    <n v="0.02"/>
    <n v="50.98"/>
    <n v="13.66"/>
    <x v="0"/>
    <x v="0"/>
    <x v="0"/>
    <x v="15"/>
    <s v="Small Box"/>
    <s v="Eureka The Boss® Cordless Rechargeable Stick Vac"/>
    <n v="0.57999999999999996"/>
    <s v="United States"/>
    <x v="1"/>
    <x v="2"/>
    <s v="Fords"/>
    <n v="8863"/>
    <x v="76"/>
    <n v="0"/>
    <s v="no repeat"/>
    <s v="January"/>
    <d v="2015-01-24T00:00:00"/>
    <n v="0"/>
    <n v="-25.76"/>
    <n v="1"/>
    <n v="68.45"/>
    <n v="86119"/>
    <n v="218.65"/>
    <x v="1"/>
    <n v="1"/>
  </r>
  <r>
    <n v="2616"/>
    <s v="Laurence Hull"/>
    <s v="Critical"/>
    <n v="0"/>
    <n v="2.6"/>
    <n v="2.4"/>
    <x v="2"/>
    <x v="0"/>
    <x v="0"/>
    <x v="0"/>
    <s v="Wrap Bag"/>
    <s v="12 Colored Short Pencils"/>
    <n v="0.57999999999999996"/>
    <s v="United States"/>
    <x v="2"/>
    <x v="22"/>
    <s v="Portage"/>
    <n v="49002"/>
    <x v="140"/>
    <n v="0"/>
    <s v="no repeat"/>
    <s v="March"/>
    <d v="2015-03-13T00:00:00"/>
    <n v="2"/>
    <n v="-45.21"/>
    <n v="16"/>
    <n v="44.75"/>
    <n v="91495"/>
    <n v="14.31"/>
    <x v="1"/>
    <n v="1"/>
  </r>
  <r>
    <n v="2617"/>
    <s v="Gerald Crabtree"/>
    <s v="Not Specified"/>
    <n v="0.1"/>
    <n v="3.25"/>
    <n v="49"/>
    <x v="2"/>
    <x v="0"/>
    <x v="0"/>
    <x v="15"/>
    <s v="Large Box"/>
    <s v="Bravo II™ Megaboss® 12-Amp Hard Body Upright, Replacement Belts, 2 Belts per Pack"/>
    <n v="0.56000000000000005"/>
    <s v="United States"/>
    <x v="2"/>
    <x v="46"/>
    <s v="Aberdeen"/>
    <n v="57401"/>
    <x v="150"/>
    <n v="0"/>
    <s v="no repeat"/>
    <s v="June"/>
    <d v="2015-06-28T00:00:00"/>
    <n v="1"/>
    <n v="-286.245"/>
    <n v="6"/>
    <n v="40.69"/>
    <n v="91496"/>
    <n v="125.89"/>
    <x v="3"/>
    <n v="1"/>
  </r>
  <r>
    <n v="2618"/>
    <s v="Amy Hamrick Melvin"/>
    <s v="Medium"/>
    <n v="0.1"/>
    <n v="7.64"/>
    <n v="1.39"/>
    <x v="2"/>
    <x v="0"/>
    <x v="0"/>
    <x v="4"/>
    <s v="Small Box"/>
    <s v="Security-Tint Envelopes"/>
    <n v="0.36"/>
    <s v="United States"/>
    <x v="1"/>
    <x v="4"/>
    <s v="New York City"/>
    <n v="10004"/>
    <x v="60"/>
    <n v="1"/>
    <n v="0"/>
    <s v="January"/>
    <d v="2015-01-19T00:00:00"/>
    <n v="2"/>
    <n v="16.12"/>
    <n v="18"/>
    <n v="130.11000000000001"/>
    <n v="46884"/>
    <n v="15.26"/>
    <x v="3"/>
    <n v="6"/>
  </r>
  <r>
    <n v="2618"/>
    <s v="Amy Hamrick Melvin"/>
    <s v="Medium"/>
    <n v="0"/>
    <n v="125.99"/>
    <n v="2.5"/>
    <x v="2"/>
    <x v="0"/>
    <x v="2"/>
    <x v="5"/>
    <s v="Small Box"/>
    <s v="6162"/>
    <n v="0.59"/>
    <s v="United States"/>
    <x v="1"/>
    <x v="4"/>
    <s v="New York City"/>
    <n v="10004"/>
    <x v="60"/>
    <n v="1"/>
    <n v="0"/>
    <s v="January"/>
    <d v="2015-01-19T00:00:00"/>
    <n v="2"/>
    <n v="-815.9008"/>
    <n v="3"/>
    <n v="337.34"/>
    <n v="46884"/>
    <n v="85.99"/>
    <x v="3"/>
    <n v="6"/>
  </r>
  <r>
    <n v="2618"/>
    <s v="Amy Hamrick Melvin"/>
    <s v="Medium"/>
    <n v="0.1"/>
    <n v="11.55"/>
    <n v="2.36"/>
    <x v="2"/>
    <x v="0"/>
    <x v="0"/>
    <x v="0"/>
    <s v="Wrap Bag"/>
    <s v="Newell 309"/>
    <n v="0.55000000000000004"/>
    <s v="United States"/>
    <x v="1"/>
    <x v="4"/>
    <s v="New York City"/>
    <n v="10004"/>
    <x v="60"/>
    <n v="1"/>
    <n v="65"/>
    <s v="January"/>
    <d v="2015-01-18T00:00:00"/>
    <n v="1"/>
    <n v="15.808"/>
    <n v="25"/>
    <n v="280.43"/>
    <n v="46884"/>
    <n v="10.93"/>
    <x v="3"/>
    <n v="6"/>
  </r>
  <r>
    <n v="2618"/>
    <s v="Amy Hamrick Melvin"/>
    <s v="Critical"/>
    <n v="0.1"/>
    <n v="20.27"/>
    <n v="3.99"/>
    <x v="2"/>
    <x v="0"/>
    <x v="0"/>
    <x v="15"/>
    <s v="Small Box"/>
    <s v="Fellowes Mighty 8 Compact Surge Protector"/>
    <n v="0.56999999999999995"/>
    <s v="United States"/>
    <x v="1"/>
    <x v="4"/>
    <s v="New York City"/>
    <n v="10004"/>
    <x v="165"/>
    <n v="1"/>
    <n v="0"/>
    <s v="March"/>
    <d v="2015-03-24T00:00:00"/>
    <n v="1"/>
    <n v="84.05"/>
    <n v="53"/>
    <n v="1051.52"/>
    <n v="53153"/>
    <n v="100.89"/>
    <x v="0"/>
    <n v="6"/>
  </r>
  <r>
    <n v="2618"/>
    <s v="Amy Hamrick Melvin"/>
    <s v="High"/>
    <n v="0.05"/>
    <n v="4.84"/>
    <n v="0.71"/>
    <x v="0"/>
    <x v="0"/>
    <x v="0"/>
    <x v="0"/>
    <s v="Wrap Bag"/>
    <s v="*Staples* Highlighting Markers"/>
    <n v="0.52"/>
    <s v="United States"/>
    <x v="1"/>
    <x v="4"/>
    <s v="New York City"/>
    <n v="10004"/>
    <x v="165"/>
    <n v="1"/>
    <n v="0"/>
    <s v="March"/>
    <d v="2015-03-23T00:00:00"/>
    <n v="0"/>
    <n v="29.17"/>
    <n v="20"/>
    <n v="103.39"/>
    <n v="34017"/>
    <n v="115.91"/>
    <x v="3"/>
    <n v="6"/>
  </r>
  <r>
    <n v="2618"/>
    <s v="Amy Hamrick Melvin"/>
    <s v="High"/>
    <n v="0.01"/>
    <n v="14.98"/>
    <n v="7.69"/>
    <x v="2"/>
    <x v="0"/>
    <x v="0"/>
    <x v="10"/>
    <s v="Small Box"/>
    <s v="Super Decoflex Portable Personal File"/>
    <n v="0.56999999999999995"/>
    <s v="United States"/>
    <x v="1"/>
    <x v="4"/>
    <s v="New York City"/>
    <n v="10004"/>
    <x v="165"/>
    <n v="0"/>
    <s v="no repeat"/>
    <s v="March"/>
    <d v="2015-03-25T00:00:00"/>
    <n v="2"/>
    <n v="-48.97"/>
    <n v="28"/>
    <n v="435.39"/>
    <n v="34017"/>
    <n v="4.2"/>
    <x v="3"/>
    <n v="6"/>
  </r>
  <r>
    <n v="2619"/>
    <s v="Brandon E Shepherd"/>
    <s v="Not Specified"/>
    <n v="0.1"/>
    <n v="30.98"/>
    <n v="8.99"/>
    <x v="2"/>
    <x v="0"/>
    <x v="0"/>
    <x v="0"/>
    <s v="Small Pack"/>
    <s v="Boston School Pro Electric Pencil Sharpener, 1670"/>
    <n v="0.57999999999999996"/>
    <s v="United States"/>
    <x v="2"/>
    <x v="46"/>
    <s v="Sioux Falls"/>
    <n v="57103"/>
    <x v="170"/>
    <n v="1"/>
    <n v="42"/>
    <s v="February"/>
    <d v="2015-02-11T00:00:00"/>
    <n v="2"/>
    <n v="-20.222799999999999"/>
    <n v="4"/>
    <n v="119.37"/>
    <n v="88015"/>
    <n v="6.4600000000000009"/>
    <x v="3"/>
    <n v="2"/>
  </r>
  <r>
    <n v="2619"/>
    <s v="Brandon E Shepherd"/>
    <s v="High"/>
    <n v="0.05"/>
    <n v="4.84"/>
    <n v="0.71"/>
    <x v="0"/>
    <x v="0"/>
    <x v="0"/>
    <x v="0"/>
    <s v="Wrap Bag"/>
    <s v="*Staples* Highlighting Markers"/>
    <n v="0.52"/>
    <s v="United States"/>
    <x v="2"/>
    <x v="46"/>
    <s v="Sioux Falls"/>
    <n v="57103"/>
    <x v="165"/>
    <n v="0"/>
    <s v="no repeat"/>
    <s v="March"/>
    <d v="2015-03-23T00:00:00"/>
    <n v="0"/>
    <n v="17.836500000000001"/>
    <n v="5"/>
    <n v="25.85"/>
    <n v="88014"/>
    <n v="55.4"/>
    <x v="2"/>
    <n v="2"/>
  </r>
  <r>
    <n v="2620"/>
    <s v="Phyllis Little"/>
    <s v="Critical"/>
    <n v="0.1"/>
    <n v="20.27"/>
    <n v="3.99"/>
    <x v="2"/>
    <x v="0"/>
    <x v="0"/>
    <x v="15"/>
    <s v="Small Box"/>
    <s v="Fellowes Mighty 8 Compact Surge Protector"/>
    <n v="0.56999999999999995"/>
    <s v="United States"/>
    <x v="3"/>
    <x v="20"/>
    <s v="Bartlett"/>
    <n v="38134"/>
    <x v="165"/>
    <n v="0"/>
    <s v="no repeat"/>
    <s v="March"/>
    <d v="2015-03-24T00:00:00"/>
    <n v="1"/>
    <n v="381.61799999999999"/>
    <n v="13"/>
    <n v="257.92"/>
    <n v="88017"/>
    <n v="136.94"/>
    <x v="3"/>
    <n v="1"/>
  </r>
  <r>
    <n v="2621"/>
    <s v="Robyn Hayes"/>
    <s v="High"/>
    <n v="0.03"/>
    <n v="40.97"/>
    <n v="8.99"/>
    <x v="0"/>
    <x v="0"/>
    <x v="0"/>
    <x v="0"/>
    <s v="Small Pack"/>
    <s v="Sanford 52201 APSCO Electric Pencil Sharpener"/>
    <n v="0.59"/>
    <s v="United States"/>
    <x v="3"/>
    <x v="20"/>
    <s v="Brentwood"/>
    <n v="37027"/>
    <x v="91"/>
    <n v="0"/>
    <s v="no repeat"/>
    <s v="March"/>
    <d v="2015-03-20T00:00:00"/>
    <n v="1"/>
    <n v="-177.05799999999999"/>
    <n v="5"/>
    <n v="207.22"/>
    <n v="88016"/>
    <n v="4.87"/>
    <x v="1"/>
    <n v="1"/>
  </r>
  <r>
    <n v="2626"/>
    <s v="Lillian Fischer"/>
    <s v="High"/>
    <n v="0.1"/>
    <n v="41.94"/>
    <n v="2.99"/>
    <x v="2"/>
    <x v="3"/>
    <x v="0"/>
    <x v="8"/>
    <s v="Small Box"/>
    <s v="Avery Trapezoid Extra Heavy Duty 4&quot; Binders"/>
    <n v="0.35"/>
    <s v="United States"/>
    <x v="0"/>
    <x v="1"/>
    <s v="Menlo Park"/>
    <n v="94025"/>
    <x v="131"/>
    <n v="0"/>
    <s v="no repeat"/>
    <s v="February"/>
    <d v="2015-02-08T00:00:00"/>
    <n v="1"/>
    <n v="164.08199999999999"/>
    <n v="6"/>
    <n v="237.8"/>
    <n v="90927"/>
    <n v="9.42"/>
    <x v="2"/>
    <n v="1"/>
  </r>
  <r>
    <n v="2628"/>
    <s v="Danielle P Rao"/>
    <s v="Medium"/>
    <n v="0.02"/>
    <n v="30.53"/>
    <n v="19.989999999999998"/>
    <x v="0"/>
    <x v="0"/>
    <x v="0"/>
    <x v="9"/>
    <s v="Small Box"/>
    <s v="Avery 4027 File Folder Labels for Dot Matrix Printers, 5000 Labels per Box, White"/>
    <n v="0.39"/>
    <s v="United States"/>
    <x v="2"/>
    <x v="23"/>
    <s v="Moore"/>
    <n v="73160"/>
    <x v="60"/>
    <n v="0"/>
    <s v="no repeat"/>
    <s v="January"/>
    <d v="2015-01-19T00:00:00"/>
    <n v="2"/>
    <n v="-54.63"/>
    <n v="14"/>
    <n v="448.47"/>
    <n v="85916"/>
    <n v="125.94"/>
    <x v="2"/>
    <n v="1"/>
  </r>
  <r>
    <n v="2630"/>
    <s v="Betsy Puckett"/>
    <s v="Critical"/>
    <n v="0.01"/>
    <n v="194.3"/>
    <n v="11.54"/>
    <x v="2"/>
    <x v="2"/>
    <x v="1"/>
    <x v="2"/>
    <s v="Large Box"/>
    <s v="Electrix Halogen Magnifier Lamp"/>
    <n v="0.59"/>
    <s v="United States"/>
    <x v="2"/>
    <x v="23"/>
    <s v="Norman"/>
    <n v="73071"/>
    <x v="98"/>
    <n v="1"/>
    <n v="0"/>
    <s v="January"/>
    <d v="2015-01-07T00:00:00"/>
    <n v="2"/>
    <n v="690.17939999999999"/>
    <n v="5"/>
    <n v="1000.26"/>
    <n v="85914"/>
    <n v="4.8900000000000006"/>
    <x v="0"/>
    <n v="4"/>
  </r>
  <r>
    <n v="2630"/>
    <s v="Betsy Puckett"/>
    <s v="Critical"/>
    <n v="0.02"/>
    <n v="209.84"/>
    <n v="21.21"/>
    <x v="2"/>
    <x v="2"/>
    <x v="1"/>
    <x v="2"/>
    <s v="Large Box"/>
    <s v="Luxo Professional Fluorescent Magnifier Lamp with Clamp-Mount Base"/>
    <n v="0.59"/>
    <s v="United States"/>
    <x v="2"/>
    <x v="23"/>
    <s v="Norman"/>
    <n v="73071"/>
    <x v="98"/>
    <n v="1"/>
    <n v="0"/>
    <s v="January"/>
    <d v="2015-01-06T00:00:00"/>
    <n v="1"/>
    <n v="1507.6431"/>
    <n v="10"/>
    <n v="2184.9899999999998"/>
    <n v="85914"/>
    <n v="12.940000000000001"/>
    <x v="0"/>
    <n v="4"/>
  </r>
  <r>
    <n v="2630"/>
    <s v="Betsy Puckett"/>
    <s v="Critical"/>
    <n v="0"/>
    <n v="145.44999999999999"/>
    <n v="17.850000000000001"/>
    <x v="1"/>
    <x v="2"/>
    <x v="2"/>
    <x v="6"/>
    <s v="Jumbo Drum"/>
    <s v="Panasonic KX-P1150 Dot Matrix Printer"/>
    <n v="0.56000000000000005"/>
    <s v="United States"/>
    <x v="2"/>
    <x v="23"/>
    <s v="Norman"/>
    <n v="73071"/>
    <x v="98"/>
    <n v="1"/>
    <n v="2"/>
    <s v="January"/>
    <d v="2015-01-07T00:00:00"/>
    <n v="2"/>
    <n v="801.74680000000001"/>
    <n v="8"/>
    <n v="1191.2"/>
    <n v="85914"/>
    <n v="160.94"/>
    <x v="1"/>
    <n v="4"/>
  </r>
  <r>
    <n v="2630"/>
    <s v="Betsy Puckett"/>
    <s v="High"/>
    <n v="7.0000000000000007E-2"/>
    <n v="65.989999999999995"/>
    <n v="5.99"/>
    <x v="2"/>
    <x v="2"/>
    <x v="2"/>
    <x v="5"/>
    <s v="Small Box"/>
    <s v="i1000"/>
    <n v="0.57999999999999996"/>
    <s v="United States"/>
    <x v="2"/>
    <x v="23"/>
    <s v="Norman"/>
    <n v="73071"/>
    <x v="0"/>
    <n v="0"/>
    <s v="no repeat"/>
    <s v="January"/>
    <d v="2015-01-08T00:00:00"/>
    <n v="1"/>
    <n v="-139.18256"/>
    <n v="3"/>
    <n v="165.71"/>
    <n v="85915"/>
    <n v="95.97999999999999"/>
    <x v="3"/>
    <n v="4"/>
  </r>
  <r>
    <n v="2638"/>
    <s v="Alicia Wood Shah"/>
    <s v="Low"/>
    <n v="0.05"/>
    <n v="100.97"/>
    <n v="7.18"/>
    <x v="0"/>
    <x v="3"/>
    <x v="2"/>
    <x v="13"/>
    <s v="Small Box"/>
    <s v="Gyration Ultra Cordless Optical Suite"/>
    <n v="0.46"/>
    <s v="United States"/>
    <x v="0"/>
    <x v="44"/>
    <s v="Boise"/>
    <n v="83704"/>
    <x v="178"/>
    <n v="0"/>
    <s v="no repeat"/>
    <s v="June"/>
    <d v="2015-06-08T00:00:00"/>
    <n v="0"/>
    <n v="881.46810000000005"/>
    <n v="13"/>
    <n v="1277.49"/>
    <n v="90951"/>
    <n v="3.66"/>
    <x v="1"/>
    <n v="1"/>
  </r>
  <r>
    <n v="2639"/>
    <s v="Marianne Connor"/>
    <s v="Not Specified"/>
    <n v="0.05"/>
    <n v="4.9800000000000004"/>
    <n v="0.49"/>
    <x v="2"/>
    <x v="3"/>
    <x v="0"/>
    <x v="9"/>
    <s v="Small Box"/>
    <s v="Avery White Multi-Purpose Labels"/>
    <n v="0.39"/>
    <s v="United States"/>
    <x v="0"/>
    <x v="27"/>
    <s v="Roswell"/>
    <n v="88201"/>
    <x v="91"/>
    <n v="0"/>
    <s v="no repeat"/>
    <s v="March"/>
    <d v="2015-03-19T00:00:00"/>
    <n v="0"/>
    <n v="3.84"/>
    <n v="3"/>
    <n v="14.2"/>
    <n v="90952"/>
    <n v="2.83"/>
    <x v="0"/>
    <n v="1"/>
  </r>
  <r>
    <n v="2647"/>
    <s v="Teresa Bishop"/>
    <s v="Low"/>
    <n v="0.1"/>
    <n v="10.98"/>
    <n v="3.99"/>
    <x v="2"/>
    <x v="0"/>
    <x v="0"/>
    <x v="15"/>
    <s v="Small Box"/>
    <s v="Staples Surge Protector 6 outlet"/>
    <n v="0.57999999999999996"/>
    <s v="United States"/>
    <x v="0"/>
    <x v="1"/>
    <s v="Bakersfield"/>
    <n v="93309"/>
    <x v="83"/>
    <n v="1"/>
    <n v="0"/>
    <s v="March"/>
    <d v="2015-03-24T00:00:00"/>
    <n v="7"/>
    <n v="-21.03"/>
    <n v="5"/>
    <n v="52.21"/>
    <n v="91386"/>
    <n v="11.46"/>
    <x v="1"/>
    <n v="2"/>
  </r>
  <r>
    <n v="2647"/>
    <s v="Teresa Bishop"/>
    <s v="Low"/>
    <n v="0.01"/>
    <n v="39.979999999999997"/>
    <n v="9.1999999999999993"/>
    <x v="2"/>
    <x v="0"/>
    <x v="1"/>
    <x v="2"/>
    <s v="Wrap Bag"/>
    <s v="Eldon Radial Chair Mat for Low to Medium Pile Carpets"/>
    <n v="0.65"/>
    <s v="United States"/>
    <x v="0"/>
    <x v="1"/>
    <s v="Bakersfield"/>
    <n v="93309"/>
    <x v="83"/>
    <n v="0"/>
    <s v="no repeat"/>
    <s v="March"/>
    <d v="2015-03-19T00:00:00"/>
    <n v="2"/>
    <n v="117.52079999999999"/>
    <n v="4"/>
    <n v="170.32"/>
    <n v="91386"/>
    <n v="15.68"/>
    <x v="1"/>
    <n v="2"/>
  </r>
  <r>
    <n v="2649"/>
    <s v="Leo J Olson"/>
    <s v="High"/>
    <n v="0.01"/>
    <n v="39.979999999999997"/>
    <n v="4"/>
    <x v="2"/>
    <x v="0"/>
    <x v="2"/>
    <x v="13"/>
    <s v="Small Box"/>
    <s v="Microsoft Natural Keyboard Elite"/>
    <n v="0.7"/>
    <s v="United States"/>
    <x v="1"/>
    <x v="30"/>
    <s v="Edgewood"/>
    <n v="21040"/>
    <x v="164"/>
    <n v="0"/>
    <s v="no repeat"/>
    <s v="June"/>
    <d v="2015-06-12T00:00:00"/>
    <n v="1"/>
    <n v="-30.808"/>
    <n v="5"/>
    <n v="203.29"/>
    <n v="88814"/>
    <n v="2.21"/>
    <x v="2"/>
    <n v="1"/>
  </r>
  <r>
    <n v="2650"/>
    <s v="Joanne Chu"/>
    <s v="Critical"/>
    <n v="0.05"/>
    <n v="35.99"/>
    <n v="5.99"/>
    <x v="2"/>
    <x v="0"/>
    <x v="2"/>
    <x v="5"/>
    <s v="Wrap Bag"/>
    <s v="Accessory41"/>
    <n v="0.38"/>
    <s v="United States"/>
    <x v="1"/>
    <x v="19"/>
    <s v="Baldwin"/>
    <n v="15234"/>
    <x v="82"/>
    <n v="0"/>
    <s v="no repeat"/>
    <s v="May"/>
    <d v="2015-05-05T00:00:00"/>
    <n v="1"/>
    <n v="524.31719999999996"/>
    <n v="26"/>
    <n v="759.88"/>
    <n v="88815"/>
    <n v="15.200000000000001"/>
    <x v="1"/>
    <n v="1"/>
  </r>
  <r>
    <n v="2652"/>
    <s v="Brenda Ross"/>
    <s v="Medium"/>
    <n v="0.06"/>
    <n v="47.9"/>
    <n v="5.86"/>
    <x v="2"/>
    <x v="3"/>
    <x v="0"/>
    <x v="7"/>
    <s v="Small Box"/>
    <s v="Xerox 1938"/>
    <n v="0.37"/>
    <s v="United States"/>
    <x v="0"/>
    <x v="1"/>
    <s v="Bakersfield"/>
    <n v="93309"/>
    <x v="40"/>
    <n v="0"/>
    <s v="no repeat"/>
    <s v="May"/>
    <d v="2015-05-27T00:00:00"/>
    <n v="2"/>
    <n v="21.78"/>
    <n v="2"/>
    <n v="94.2"/>
    <n v="89361"/>
    <n v="80.87"/>
    <x v="1"/>
    <n v="1"/>
  </r>
  <r>
    <n v="2653"/>
    <s v="Leo Kane"/>
    <s v="Not Specified"/>
    <n v="0.05"/>
    <n v="4.9800000000000004"/>
    <n v="4.62"/>
    <x v="2"/>
    <x v="3"/>
    <x v="2"/>
    <x v="13"/>
    <s v="Small Pack"/>
    <s v="Imation 3.5&quot;, DISKETTE 44766 HGHLD3.52HD/FM, 10/Pack"/>
    <n v="0.64"/>
    <s v="United States"/>
    <x v="2"/>
    <x v="13"/>
    <s v="Derby"/>
    <n v="67037"/>
    <x v="12"/>
    <n v="1"/>
    <n v="0"/>
    <s v="February"/>
    <d v="2015-02-23T00:00:00"/>
    <n v="1"/>
    <n v="-98.35"/>
    <n v="7"/>
    <n v="34.32"/>
    <n v="89360"/>
    <n v="15.120000000000001"/>
    <x v="3"/>
    <n v="2"/>
  </r>
  <r>
    <n v="2653"/>
    <s v="Leo Kane"/>
    <s v="Not Specified"/>
    <n v="0.02"/>
    <n v="34.229999999999997"/>
    <n v="5.0199999999999996"/>
    <x v="2"/>
    <x v="3"/>
    <x v="1"/>
    <x v="2"/>
    <s v="Small Box"/>
    <s v="Hand-Finished Solid Wood Document Frame"/>
    <n v="0.55000000000000004"/>
    <s v="United States"/>
    <x v="2"/>
    <x v="13"/>
    <s v="Derby"/>
    <n v="67037"/>
    <x v="12"/>
    <n v="0"/>
    <s v="no repeat"/>
    <s v="February"/>
    <d v="2015-02-24T00:00:00"/>
    <n v="2"/>
    <n v="270.79050000000001"/>
    <n v="11"/>
    <n v="392.45"/>
    <n v="89360"/>
    <n v="328.09"/>
    <x v="1"/>
    <n v="2"/>
  </r>
  <r>
    <n v="2655"/>
    <s v="Benjamin Lam"/>
    <s v="Critical"/>
    <n v="7.0000000000000007E-2"/>
    <n v="2.94"/>
    <n v="0.81"/>
    <x v="2"/>
    <x v="0"/>
    <x v="0"/>
    <x v="0"/>
    <s v="Wrap Bag"/>
    <s v="Prang Colored Pencils"/>
    <n v="0.4"/>
    <s v="United States"/>
    <x v="3"/>
    <x v="29"/>
    <s v="Atlanta"/>
    <n v="30318"/>
    <x v="4"/>
    <n v="1"/>
    <n v="10"/>
    <s v="April"/>
    <d v="2015-04-09T00:00:00"/>
    <n v="1"/>
    <n v="-93.927400000000006"/>
    <n v="10"/>
    <n v="29.88"/>
    <n v="86064"/>
    <n v="355.94"/>
    <x v="3"/>
    <n v="2"/>
  </r>
  <r>
    <n v="2655"/>
    <s v="Benjamin Lam"/>
    <s v="Medium"/>
    <n v="0.09"/>
    <n v="89.99"/>
    <n v="42"/>
    <x v="1"/>
    <x v="3"/>
    <x v="1"/>
    <x v="1"/>
    <s v="Jumbo Drum"/>
    <s v="Global Leather Task Chair, Black"/>
    <n v="0.66"/>
    <s v="United States"/>
    <x v="3"/>
    <x v="29"/>
    <s v="Atlanta"/>
    <n v="30318"/>
    <x v="106"/>
    <n v="0"/>
    <s v="no repeat"/>
    <s v="April"/>
    <d v="2015-04-18T00:00:00"/>
    <n v="0"/>
    <n v="223.416"/>
    <n v="6"/>
    <n v="511.25"/>
    <n v="86063"/>
    <n v="115.96"/>
    <x v="1"/>
    <n v="2"/>
  </r>
  <r>
    <n v="2667"/>
    <s v="Pat Baker"/>
    <s v="High"/>
    <n v="0.04"/>
    <n v="90.24"/>
    <n v="0.99"/>
    <x v="2"/>
    <x v="1"/>
    <x v="0"/>
    <x v="15"/>
    <s v="Small Box"/>
    <s v="Kensington 6 Outlet MasterPiece® HOMEOFFICE Power Control Center"/>
    <n v="0.56000000000000005"/>
    <s v="United States"/>
    <x v="1"/>
    <x v="10"/>
    <s v="Lakewood"/>
    <n v="44107"/>
    <x v="57"/>
    <n v="1"/>
    <n v="0"/>
    <s v="April"/>
    <d v="2015-04-04T00:00:00"/>
    <n v="2"/>
    <n v="246.2748"/>
    <n v="4"/>
    <n v="356.92"/>
    <n v="87831"/>
    <n v="7.05"/>
    <x v="1"/>
    <n v="2"/>
  </r>
  <r>
    <n v="2667"/>
    <s v="Pat Baker"/>
    <s v="High"/>
    <n v="0.09"/>
    <n v="47.9"/>
    <n v="5.86"/>
    <x v="0"/>
    <x v="1"/>
    <x v="0"/>
    <x v="7"/>
    <s v="Small Box"/>
    <s v="Xerox 1938"/>
    <n v="0.37"/>
    <s v="United States"/>
    <x v="1"/>
    <x v="10"/>
    <s v="Lakewood"/>
    <n v="44107"/>
    <x v="57"/>
    <n v="0"/>
    <s v="no repeat"/>
    <s v="April"/>
    <d v="2015-04-04T00:00:00"/>
    <n v="2"/>
    <n v="93.950400000000002"/>
    <n v="3"/>
    <n v="136.16"/>
    <n v="87831"/>
    <n v="20.91"/>
    <x v="1"/>
    <n v="2"/>
  </r>
  <r>
    <n v="2668"/>
    <s v="Carlos Hanson"/>
    <s v="High"/>
    <n v="0.04"/>
    <n v="10.4"/>
    <n v="5.4"/>
    <x v="2"/>
    <x v="0"/>
    <x v="1"/>
    <x v="2"/>
    <s v="Small Pack"/>
    <s v="Executive Impressions 8-1/2&quot; Career Panel/Partition Cubicle Clock"/>
    <n v="0.51"/>
    <s v="United States"/>
    <x v="2"/>
    <x v="46"/>
    <s v="Rapid City"/>
    <n v="57701"/>
    <x v="145"/>
    <n v="1"/>
    <n v="0"/>
    <s v="March"/>
    <d v="2015-03-29T00:00:00"/>
    <n v="1"/>
    <n v="29.98"/>
    <n v="12"/>
    <n v="130.74"/>
    <n v="87830"/>
    <n v="55.99"/>
    <x v="1"/>
    <n v="3"/>
  </r>
  <r>
    <n v="2668"/>
    <s v="Carlos Hanson"/>
    <s v="High"/>
    <n v="0.08"/>
    <n v="4.28"/>
    <n v="4.79"/>
    <x v="2"/>
    <x v="0"/>
    <x v="0"/>
    <x v="7"/>
    <s v="Small Box"/>
    <s v="Xerox 1962"/>
    <n v="0.4"/>
    <s v="United States"/>
    <x v="2"/>
    <x v="46"/>
    <s v="Rapid City"/>
    <n v="57701"/>
    <x v="145"/>
    <n v="1"/>
    <n v="24"/>
    <s v="March"/>
    <d v="2015-03-30T00:00:00"/>
    <n v="2"/>
    <n v="-121.2"/>
    <n v="12"/>
    <n v="49.87"/>
    <n v="87830"/>
    <n v="4.1100000000000003"/>
    <x v="0"/>
    <n v="3"/>
  </r>
  <r>
    <n v="2668"/>
    <s v="Carlos Hanson"/>
    <s v="Not Specified"/>
    <n v="0.06"/>
    <n v="3.93"/>
    <n v="0.99"/>
    <x v="2"/>
    <x v="1"/>
    <x v="0"/>
    <x v="3"/>
    <s v="Wrap Bag"/>
    <s v="Staples Vinyl Coated Paper Clips"/>
    <n v="0.39"/>
    <s v="United States"/>
    <x v="2"/>
    <x v="46"/>
    <s v="Rapid City"/>
    <n v="57701"/>
    <x v="109"/>
    <n v="0"/>
    <s v="no repeat"/>
    <s v="April"/>
    <d v="2015-04-23T00:00:00"/>
    <n v="2"/>
    <n v="10.782400000000001"/>
    <n v="6"/>
    <n v="24.18"/>
    <n v="87832"/>
    <n v="400.90000000000003"/>
    <x v="0"/>
    <n v="3"/>
  </r>
  <r>
    <n v="2670"/>
    <s v="Yvonne Mann"/>
    <s v="High"/>
    <n v="0.05"/>
    <n v="165.2"/>
    <n v="19.989999999999998"/>
    <x v="2"/>
    <x v="1"/>
    <x v="0"/>
    <x v="10"/>
    <s v="Small Box"/>
    <s v="Economy Rollaway Files"/>
    <n v="0.59"/>
    <s v="United States"/>
    <x v="0"/>
    <x v="1"/>
    <s v="Los Angeles"/>
    <n v="90049"/>
    <x v="124"/>
    <n v="1"/>
    <n v="0"/>
    <s v="May"/>
    <d v="2015-05-29T00:00:00"/>
    <n v="0"/>
    <n v="2008.71"/>
    <n v="167"/>
    <n v="27587.55"/>
    <n v="37924"/>
    <n v="243.89"/>
    <x v="0"/>
    <n v="2"/>
  </r>
  <r>
    <n v="2670"/>
    <s v="Yvonne Mann"/>
    <s v="High"/>
    <n v="0.09"/>
    <n v="17.989999999999998"/>
    <n v="8.65"/>
    <x v="2"/>
    <x v="1"/>
    <x v="0"/>
    <x v="0"/>
    <s v="Small Box"/>
    <s v="Model L Table or Wall-Mount Pencil Sharpener"/>
    <n v="0.56999999999999995"/>
    <s v="United States"/>
    <x v="0"/>
    <x v="1"/>
    <s v="Los Angeles"/>
    <n v="90049"/>
    <x v="124"/>
    <n v="0"/>
    <s v="no repeat"/>
    <s v="May"/>
    <d v="2015-05-29T00:00:00"/>
    <n v="0"/>
    <n v="-80.53"/>
    <n v="71"/>
    <n v="1191.58"/>
    <n v="37924"/>
    <n v="43.959999999999994"/>
    <x v="0"/>
    <n v="2"/>
  </r>
  <r>
    <n v="2671"/>
    <s v="Lloyd Fuller"/>
    <s v="High"/>
    <n v="0.05"/>
    <n v="165.2"/>
    <n v="19.989999999999998"/>
    <x v="2"/>
    <x v="1"/>
    <x v="0"/>
    <x v="10"/>
    <s v="Small Box"/>
    <s v="Economy Rollaway Files"/>
    <n v="0.59"/>
    <s v="United States"/>
    <x v="3"/>
    <x v="20"/>
    <s v="Brentwood"/>
    <n v="37027"/>
    <x v="124"/>
    <n v="0"/>
    <s v="no repeat"/>
    <s v="May"/>
    <d v="2015-05-29T00:00:00"/>
    <n v="0"/>
    <n v="-48.957999999999998"/>
    <n v="42"/>
    <n v="6938.19"/>
    <n v="90551"/>
    <n v="4.0299999999999994"/>
    <x v="0"/>
    <n v="1"/>
  </r>
  <r>
    <n v="2677"/>
    <s v="Geoffrey Rivera"/>
    <s v="Critical"/>
    <n v="0.03"/>
    <n v="41.32"/>
    <n v="58.66"/>
    <x v="0"/>
    <x v="2"/>
    <x v="1"/>
    <x v="2"/>
    <s v="Medium Box"/>
    <s v="Deflect-o EconoMat Studded, No Bevel Mat for Low Pile Carpeting"/>
    <n v="0.76"/>
    <s v="United States"/>
    <x v="3"/>
    <x v="8"/>
    <s v="Winchester"/>
    <n v="22601"/>
    <x v="154"/>
    <n v="1"/>
    <n v="0"/>
    <s v="June"/>
    <d v="2015-06-17T00:00:00"/>
    <n v="1"/>
    <n v="-32.816000000000003"/>
    <n v="10"/>
    <n v="419.27"/>
    <n v="86633"/>
    <n v="21.34"/>
    <x v="0"/>
    <n v="2"/>
  </r>
  <r>
    <n v="2677"/>
    <s v="Geoffrey Rivera"/>
    <s v="Critical"/>
    <n v="0"/>
    <n v="6.88"/>
    <n v="2"/>
    <x v="2"/>
    <x v="2"/>
    <x v="0"/>
    <x v="7"/>
    <s v="Wrap Bag"/>
    <s v="Adams Phone Message Book, 200 Message Capacity, 8 1/16” x 11”"/>
    <n v="0.39"/>
    <s v="United States"/>
    <x v="3"/>
    <x v="8"/>
    <s v="Winchester"/>
    <n v="22601"/>
    <x v="154"/>
    <n v="0"/>
    <s v="no repeat"/>
    <s v="June"/>
    <d v="2015-06-16T00:00:00"/>
    <n v="0"/>
    <n v="-15.61"/>
    <n v="5"/>
    <n v="36"/>
    <n v="86633"/>
    <n v="17.669999999999998"/>
    <x v="0"/>
    <n v="2"/>
  </r>
  <r>
    <n v="2684"/>
    <s v="Edna Michael"/>
    <s v="Low"/>
    <n v="0.09"/>
    <n v="8.74"/>
    <n v="1.39"/>
    <x v="0"/>
    <x v="2"/>
    <x v="0"/>
    <x v="4"/>
    <s v="Small Box"/>
    <s v="#10- 4 1/8&quot; x 9 1/2&quot; Recycled Envelopes"/>
    <n v="0.38"/>
    <s v="United States"/>
    <x v="3"/>
    <x v="26"/>
    <s v="Port Charlotte"/>
    <n v="33952"/>
    <x v="2"/>
    <n v="1"/>
    <n v="0"/>
    <s v="February"/>
    <d v="2015-02-20T00:00:00"/>
    <n v="5"/>
    <n v="23.616"/>
    <n v="1"/>
    <n v="11.78"/>
    <n v="89146"/>
    <n v="2.91"/>
    <x v="1"/>
    <n v="5"/>
  </r>
  <r>
    <n v="2684"/>
    <s v="Edna Michael"/>
    <s v="Low"/>
    <n v="0.09"/>
    <n v="18.97"/>
    <n v="9.0299999999999994"/>
    <x v="2"/>
    <x v="2"/>
    <x v="0"/>
    <x v="7"/>
    <s v="Small Box"/>
    <s v="Computer Printout Paper with Letter-Trim Perforations"/>
    <n v="0.37"/>
    <s v="United States"/>
    <x v="3"/>
    <x v="26"/>
    <s v="Port Charlotte"/>
    <n v="33952"/>
    <x v="2"/>
    <n v="1"/>
    <n v="54"/>
    <s v="February"/>
    <d v="2015-02-20T00:00:00"/>
    <n v="5"/>
    <n v="-1748.0119999999999"/>
    <n v="1"/>
    <n v="20.96"/>
    <n v="89146"/>
    <n v="170.98"/>
    <x v="0"/>
    <n v="5"/>
  </r>
  <r>
    <n v="2684"/>
    <s v="Edna Michael"/>
    <s v="Low"/>
    <n v="7.0000000000000007E-2"/>
    <n v="4.97"/>
    <n v="5.71"/>
    <x v="2"/>
    <x v="2"/>
    <x v="1"/>
    <x v="2"/>
    <s v="Medium Box"/>
    <s v="DAX Value U-Channel Document Frames, Easel Back"/>
    <n v="0.54"/>
    <s v="United States"/>
    <x v="3"/>
    <x v="26"/>
    <s v="Port Charlotte"/>
    <n v="33952"/>
    <x v="99"/>
    <n v="1"/>
    <n v="0"/>
    <s v="April"/>
    <d v="2015-04-15T00:00:00"/>
    <n v="5"/>
    <n v="-180.15199999999999"/>
    <n v="5"/>
    <n v="26.66"/>
    <n v="89148"/>
    <n v="420.96000000000004"/>
    <x v="0"/>
    <n v="5"/>
  </r>
  <r>
    <n v="2684"/>
    <s v="Edna Michael"/>
    <s v="Low"/>
    <n v="0.09"/>
    <n v="2.62"/>
    <n v="0.8"/>
    <x v="2"/>
    <x v="2"/>
    <x v="0"/>
    <x v="3"/>
    <s v="Wrap Bag"/>
    <s v="Staples Metal Binder Clips"/>
    <n v="0.39"/>
    <s v="United States"/>
    <x v="3"/>
    <x v="26"/>
    <s v="Port Charlotte"/>
    <n v="33952"/>
    <x v="99"/>
    <n v="1"/>
    <n v="0"/>
    <s v="April"/>
    <d v="2015-04-12T00:00:00"/>
    <n v="2"/>
    <n v="8.3879999999999999"/>
    <n v="12"/>
    <n v="29.55"/>
    <n v="89148"/>
    <n v="291.69"/>
    <x v="0"/>
    <n v="5"/>
  </r>
  <r>
    <n v="2684"/>
    <s v="Edna Michael"/>
    <s v="Low"/>
    <n v="0.03"/>
    <n v="65.989999999999995"/>
    <n v="8.8000000000000007"/>
    <x v="2"/>
    <x v="2"/>
    <x v="2"/>
    <x v="5"/>
    <s v="Small Box"/>
    <s v="6120"/>
    <n v="0.57999999999999996"/>
    <s v="United States"/>
    <x v="3"/>
    <x v="26"/>
    <s v="Port Charlotte"/>
    <n v="33952"/>
    <x v="99"/>
    <n v="0"/>
    <s v="no repeat"/>
    <s v="April"/>
    <d v="2015-04-10T00:00:00"/>
    <n v="0"/>
    <n v="9.9398999999999997"/>
    <n v="21"/>
    <n v="1237.4000000000001"/>
    <n v="89148"/>
    <n v="300.91000000000003"/>
    <x v="0"/>
    <n v="5"/>
  </r>
  <r>
    <n v="2685"/>
    <s v="Kathryn Wolfe"/>
    <s v="High"/>
    <n v="0"/>
    <n v="7.38"/>
    <n v="11.51"/>
    <x v="2"/>
    <x v="2"/>
    <x v="0"/>
    <x v="8"/>
    <s v="Small Box"/>
    <s v="GBC Plastic Binding Combs"/>
    <n v="0.36"/>
    <s v="United States"/>
    <x v="1"/>
    <x v="4"/>
    <s v="Plainview"/>
    <n v="11803"/>
    <x v="36"/>
    <n v="0"/>
    <s v="no repeat"/>
    <s v="April"/>
    <d v="2015-04-05T00:00:00"/>
    <n v="1"/>
    <n v="-66.171000000000006"/>
    <n v="2"/>
    <n v="17.64"/>
    <n v="89147"/>
    <n v="40.909999999999997"/>
    <x v="2"/>
    <n v="1"/>
  </r>
  <r>
    <n v="2689"/>
    <s v="Marlene Gray"/>
    <s v="Critical"/>
    <n v="0.09"/>
    <n v="3.75"/>
    <n v="0.5"/>
    <x v="2"/>
    <x v="1"/>
    <x v="0"/>
    <x v="9"/>
    <s v="Small Box"/>
    <s v="Avery 496"/>
    <n v="0.37"/>
    <s v="United States"/>
    <x v="1"/>
    <x v="2"/>
    <s v="Clifton"/>
    <n v="7011"/>
    <x v="82"/>
    <n v="0"/>
    <s v="no repeat"/>
    <s v="May"/>
    <d v="2015-05-06T00:00:00"/>
    <n v="2"/>
    <n v="51.218699999999998"/>
    <n v="21"/>
    <n v="74.23"/>
    <n v="90624"/>
    <n v="6.45"/>
    <x v="1"/>
    <n v="1"/>
  </r>
  <r>
    <n v="2693"/>
    <s v="Lloyd Cannon"/>
    <s v="Critical"/>
    <n v="0.01"/>
    <n v="30.98"/>
    <n v="9.18"/>
    <x v="2"/>
    <x v="1"/>
    <x v="0"/>
    <x v="7"/>
    <s v="Small Box"/>
    <s v="Xerox 1951"/>
    <n v="0.4"/>
    <s v="United States"/>
    <x v="1"/>
    <x v="9"/>
    <s v="Bennington"/>
    <n v="5201"/>
    <x v="82"/>
    <n v="0"/>
    <s v="no repeat"/>
    <s v="May"/>
    <d v="2015-05-04T00:00:00"/>
    <n v="0"/>
    <n v="380.46800000000002"/>
    <n v="20"/>
    <n v="627.19000000000005"/>
    <n v="90624"/>
    <n v="12.83"/>
    <x v="1"/>
    <n v="1"/>
  </r>
  <r>
    <n v="2696"/>
    <s v="Sally Dunn"/>
    <s v="Critical"/>
    <n v="0.05"/>
    <n v="107.53"/>
    <n v="5.81"/>
    <x v="2"/>
    <x v="1"/>
    <x v="1"/>
    <x v="2"/>
    <s v="Medium Box"/>
    <s v="Tenex Contemporary Contur Chairmats for Low and Medium Pile Carpet, Computer, 39&quot; x 49&quot;"/>
    <n v="0.65"/>
    <s v="United States"/>
    <x v="3"/>
    <x v="43"/>
    <s v="Tuscaloosa"/>
    <n v="35401"/>
    <x v="93"/>
    <n v="0"/>
    <s v="no repeat"/>
    <s v="March"/>
    <d v="2015-03-06T00:00:00"/>
    <n v="1"/>
    <n v="-89.418000000000006"/>
    <n v="6"/>
    <n v="612.91999999999996"/>
    <n v="87676"/>
    <n v="80.92"/>
    <x v="1"/>
    <n v="1"/>
  </r>
  <r>
    <n v="2697"/>
    <s v="Ricky W Clements"/>
    <s v="Critical"/>
    <n v="0.04"/>
    <n v="1.74"/>
    <n v="4.08"/>
    <x v="2"/>
    <x v="0"/>
    <x v="1"/>
    <x v="2"/>
    <s v="Small Pack"/>
    <s v="Eldon Regeneration Recycled Desk Accessories, Smoke"/>
    <n v="0.53"/>
    <s v="United States"/>
    <x v="3"/>
    <x v="43"/>
    <s v="Vestavia Hills"/>
    <n v="35216"/>
    <x v="67"/>
    <n v="1"/>
    <n v="0"/>
    <s v="February"/>
    <d v="2015-02-25T00:00:00"/>
    <n v="2"/>
    <n v="9.2520000000000007"/>
    <n v="16"/>
    <n v="29.08"/>
    <n v="87678"/>
    <n v="9.3000000000000007"/>
    <x v="1"/>
    <n v="2"/>
  </r>
  <r>
    <n v="2697"/>
    <s v="Ricky W Clements"/>
    <s v="Critical"/>
    <n v="0.01"/>
    <n v="119.99"/>
    <n v="56.14"/>
    <x v="1"/>
    <x v="0"/>
    <x v="2"/>
    <x v="6"/>
    <s v="Jumbo Box"/>
    <s v="Hewlett-Packard 2600DN Business Color Inkjet Printer"/>
    <n v="0.39"/>
    <s v="United States"/>
    <x v="3"/>
    <x v="43"/>
    <s v="Vestavia Hills"/>
    <n v="35216"/>
    <x v="67"/>
    <n v="0"/>
    <s v="no repeat"/>
    <s v="February"/>
    <d v="2015-02-24T00:00:00"/>
    <n v="1"/>
    <n v="-1197.0419999999999"/>
    <n v="21"/>
    <n v="2569.5700000000002"/>
    <n v="87678"/>
    <n v="140.72999999999999"/>
    <x v="1"/>
    <n v="2"/>
  </r>
  <r>
    <n v="2699"/>
    <s v="Marcia Greenberg"/>
    <s v="Not Specified"/>
    <n v="0.04"/>
    <n v="70.98"/>
    <n v="26.74"/>
    <x v="1"/>
    <x v="0"/>
    <x v="1"/>
    <x v="14"/>
    <s v="Jumbo Box"/>
    <s v="Hon Metal Bookcases, Black"/>
    <n v="0.6"/>
    <s v="United States"/>
    <x v="0"/>
    <x v="28"/>
    <s v="Bullhead City"/>
    <n v="86442"/>
    <x v="4"/>
    <n v="1"/>
    <n v="44"/>
    <s v="April"/>
    <d v="2015-04-10T00:00:00"/>
    <n v="2"/>
    <n v="-84.628799999999998"/>
    <n v="19"/>
    <n v="1345.33"/>
    <n v="87679"/>
    <n v="24.92"/>
    <x v="0"/>
    <n v="2"/>
  </r>
  <r>
    <n v="2699"/>
    <s v="Marcia Greenberg"/>
    <s v="Critical"/>
    <n v="0.06"/>
    <n v="4.9800000000000004"/>
    <n v="4.95"/>
    <x v="2"/>
    <x v="0"/>
    <x v="0"/>
    <x v="8"/>
    <s v="Small Box"/>
    <s v="Cardinal Holdit Business Card Pockets"/>
    <n v="0.37"/>
    <s v="United States"/>
    <x v="0"/>
    <x v="28"/>
    <s v="Bullhead City"/>
    <n v="86442"/>
    <x v="55"/>
    <n v="0"/>
    <s v="no repeat"/>
    <s v="May"/>
    <d v="2015-05-24T00:00:00"/>
    <n v="2"/>
    <n v="-103.224"/>
    <n v="16"/>
    <n v="78.989999999999995"/>
    <n v="87677"/>
    <n v="35.980000000000004"/>
    <x v="3"/>
    <n v="2"/>
  </r>
  <r>
    <n v="2704"/>
    <s v="Juan Gold"/>
    <s v="Critical"/>
    <n v="0.06"/>
    <n v="3.6"/>
    <n v="2.2000000000000002"/>
    <x v="2"/>
    <x v="3"/>
    <x v="0"/>
    <x v="7"/>
    <s v="Wrap Bag"/>
    <s v="Telephone Message Books with Fax/Mobile Section, 4 1/4&quot; x 6&quot;"/>
    <n v="0.39"/>
    <s v="United States"/>
    <x v="3"/>
    <x v="26"/>
    <s v="Pensacola"/>
    <n v="32503"/>
    <x v="122"/>
    <n v="1"/>
    <n v="0"/>
    <s v="April"/>
    <d v="2015-05-02T00:00:00"/>
    <n v="2"/>
    <n v="2755.6421999999998"/>
    <n v="4"/>
    <n v="15.19"/>
    <n v="91407"/>
    <n v="130.88"/>
    <x v="3"/>
    <n v="2"/>
  </r>
  <r>
    <n v="2704"/>
    <s v="Juan Gold"/>
    <s v="Low"/>
    <n v="0.03"/>
    <n v="13.48"/>
    <n v="4.51"/>
    <x v="0"/>
    <x v="3"/>
    <x v="0"/>
    <x v="10"/>
    <s v="Small Box"/>
    <s v="Tenex Personal Project File with Scoop Front Design, Black"/>
    <n v="0.59"/>
    <s v="United States"/>
    <x v="3"/>
    <x v="26"/>
    <s v="Pensacola"/>
    <n v="32503"/>
    <x v="122"/>
    <n v="0"/>
    <s v="no repeat"/>
    <s v="April"/>
    <d v="2015-05-04T00:00:00"/>
    <n v="4"/>
    <n v="-256.01799999999997"/>
    <n v="4"/>
    <n v="59.49"/>
    <n v="91408"/>
    <n v="999.99"/>
    <x v="2"/>
    <n v="2"/>
  </r>
  <r>
    <n v="2709"/>
    <s v="Stanley Steele"/>
    <s v="Medium"/>
    <n v="7.0000000000000007E-2"/>
    <n v="60.97"/>
    <n v="4.5"/>
    <x v="2"/>
    <x v="3"/>
    <x v="0"/>
    <x v="15"/>
    <s v="Small Box"/>
    <s v="Tripp Lite Isotel 6 Outlet Surge Protector with Fax/Modem Protection"/>
    <n v="0.56000000000000005"/>
    <s v="United States"/>
    <x v="1"/>
    <x v="30"/>
    <s v="Ellicott City"/>
    <n v="21042"/>
    <x v="5"/>
    <n v="1"/>
    <n v="0"/>
    <s v="May"/>
    <d v="2015-05-30T00:00:00"/>
    <n v="2"/>
    <n v="-41.77"/>
    <n v="1"/>
    <n v="57.84"/>
    <n v="89240"/>
    <n v="217.85"/>
    <x v="0"/>
    <n v="2"/>
  </r>
  <r>
    <n v="2709"/>
    <s v="Stanley Steele"/>
    <s v="Medium"/>
    <n v="0"/>
    <n v="90.98"/>
    <n v="56.2"/>
    <x v="2"/>
    <x v="3"/>
    <x v="1"/>
    <x v="2"/>
    <s v="Medium Box"/>
    <s v="Eldon ClusterMat Chair Mat with Cordless Antistatic Protection"/>
    <n v="0.74"/>
    <s v="United States"/>
    <x v="1"/>
    <x v="30"/>
    <s v="Ellicott City"/>
    <n v="21042"/>
    <x v="5"/>
    <n v="0"/>
    <s v="no repeat"/>
    <s v="May"/>
    <d v="2015-05-30T00:00:00"/>
    <n v="2"/>
    <n v="-1014.11"/>
    <n v="15"/>
    <n v="1425.71"/>
    <n v="89240"/>
    <n v="4.79"/>
    <x v="1"/>
    <n v="2"/>
  </r>
  <r>
    <n v="2713"/>
    <s v="Lynda Banks"/>
    <s v="Critical"/>
    <n v="7.0000000000000007E-2"/>
    <n v="2.88"/>
    <n v="0.5"/>
    <x v="2"/>
    <x v="0"/>
    <x v="0"/>
    <x v="9"/>
    <s v="Small Box"/>
    <s v="Avery 492"/>
    <n v="0.39"/>
    <s v="United States"/>
    <x v="2"/>
    <x v="22"/>
    <s v="Kalamazoo"/>
    <n v="49001"/>
    <x v="123"/>
    <n v="1"/>
    <n v="0"/>
    <s v="June"/>
    <d v="2015-06-24T00:00:00"/>
    <n v="3"/>
    <n v="17.429400000000001"/>
    <n v="9"/>
    <n v="25.26"/>
    <n v="88701"/>
    <n v="5.2600000000000007"/>
    <x v="2"/>
    <n v="2"/>
  </r>
  <r>
    <n v="2713"/>
    <s v="Lynda Banks"/>
    <s v="Critical"/>
    <n v="0.03"/>
    <n v="348.21"/>
    <n v="40.19"/>
    <x v="1"/>
    <x v="0"/>
    <x v="1"/>
    <x v="11"/>
    <s v="Jumbo Box"/>
    <s v="Bretford CR4500 Series Slim Rectangular Table"/>
    <n v="0.62"/>
    <s v="United States"/>
    <x v="2"/>
    <x v="22"/>
    <s v="Kalamazoo"/>
    <n v="49001"/>
    <x v="123"/>
    <n v="0"/>
    <s v="no repeat"/>
    <s v="June"/>
    <d v="2015-06-22T00:00:00"/>
    <n v="1"/>
    <n v="-178.86959999999999"/>
    <n v="2"/>
    <n v="736.16"/>
    <n v="88701"/>
    <n v="47.919999999999995"/>
    <x v="0"/>
    <n v="2"/>
  </r>
  <r>
    <n v="2715"/>
    <s v="Becky Farmer"/>
    <s v="Low"/>
    <n v="0.01"/>
    <n v="29.89"/>
    <n v="1.99"/>
    <x v="2"/>
    <x v="0"/>
    <x v="2"/>
    <x v="13"/>
    <s v="Small Pack"/>
    <s v="Verbatim DVD-RAM, 5.2GB, Rewritable, Type 1, DS"/>
    <n v="0.5"/>
    <s v="United States"/>
    <x v="2"/>
    <x v="22"/>
    <s v="Lansing"/>
    <n v="48911"/>
    <x v="38"/>
    <n v="0"/>
    <s v="no repeat"/>
    <s v="January"/>
    <d v="2015-01-16T00:00:00"/>
    <n v="4"/>
    <n v="-74.64"/>
    <n v="1"/>
    <n v="31.96"/>
    <n v="88702"/>
    <n v="170.98"/>
    <x v="3"/>
    <n v="1"/>
  </r>
  <r>
    <n v="2718"/>
    <s v="Caroline Stone"/>
    <s v="Critical"/>
    <n v="0.1"/>
    <n v="6.74"/>
    <n v="1.72"/>
    <x v="2"/>
    <x v="3"/>
    <x v="0"/>
    <x v="7"/>
    <s v="Wrap Bag"/>
    <s v="Memo Book, 100 Message Capacity, 5 3/8” x 11”"/>
    <n v="0.35"/>
    <s v="United States"/>
    <x v="2"/>
    <x v="12"/>
    <s v="Lansing"/>
    <n v="60438"/>
    <x v="151"/>
    <n v="0"/>
    <s v="no repeat"/>
    <s v="March"/>
    <d v="2015-03-03T00:00:00"/>
    <n v="2"/>
    <n v="65.41"/>
    <n v="15"/>
    <n v="98.17"/>
    <n v="89394"/>
    <n v="130.88999999999999"/>
    <x v="2"/>
    <n v="1"/>
  </r>
  <r>
    <n v="2720"/>
    <s v="Donna Block"/>
    <s v="Critical"/>
    <n v="0"/>
    <n v="40.479999999999997"/>
    <n v="19.989999999999998"/>
    <x v="2"/>
    <x v="2"/>
    <x v="2"/>
    <x v="13"/>
    <s v="Small Box"/>
    <s v="Keytronic Designer 104- Key Black Keyboard"/>
    <n v="0.77"/>
    <s v="United States"/>
    <x v="3"/>
    <x v="29"/>
    <s v="Dalton"/>
    <n v="30721"/>
    <x v="154"/>
    <n v="0"/>
    <s v="no repeat"/>
    <s v="June"/>
    <d v="2015-06-17T00:00:00"/>
    <n v="1"/>
    <n v="-25.634"/>
    <n v="6"/>
    <n v="264.95"/>
    <n v="88766"/>
    <n v="60.199999999999996"/>
    <x v="0"/>
    <n v="1"/>
  </r>
  <r>
    <n v="2724"/>
    <s v="Erika Clapp"/>
    <s v="Critical"/>
    <n v="0.06"/>
    <n v="4.9800000000000004"/>
    <n v="7.44"/>
    <x v="2"/>
    <x v="1"/>
    <x v="0"/>
    <x v="7"/>
    <s v="Small Box"/>
    <s v="Xerox 1922"/>
    <n v="0.36"/>
    <s v="United States"/>
    <x v="3"/>
    <x v="20"/>
    <s v="Chattanooga"/>
    <n v="37421"/>
    <x v="90"/>
    <n v="1"/>
    <n v="0"/>
    <s v="May"/>
    <d v="2015-05-02T00:00:00"/>
    <n v="1"/>
    <n v="-37.561999999999998"/>
    <n v="10"/>
    <n v="53.21"/>
    <n v="88959"/>
    <n v="4.5199999999999996"/>
    <x v="0"/>
    <n v="2"/>
  </r>
  <r>
    <n v="2724"/>
    <s v="Erika Clapp"/>
    <s v="Critical"/>
    <n v="0.01"/>
    <n v="6.48"/>
    <n v="7.37"/>
    <x v="2"/>
    <x v="1"/>
    <x v="0"/>
    <x v="7"/>
    <s v="Small Box"/>
    <s v="Xerox 210"/>
    <n v="0.37"/>
    <s v="United States"/>
    <x v="3"/>
    <x v="20"/>
    <s v="Chattanooga"/>
    <n v="37421"/>
    <x v="90"/>
    <n v="0"/>
    <s v="no repeat"/>
    <s v="May"/>
    <d v="2015-05-03T00:00:00"/>
    <n v="2"/>
    <n v="-449.69400000000002"/>
    <n v="18"/>
    <n v="122.8"/>
    <n v="88959"/>
    <n v="60.93"/>
    <x v="0"/>
    <n v="2"/>
  </r>
  <r>
    <n v="2725"/>
    <s v="Katharine Hudson"/>
    <s v="Not Specified"/>
    <n v="0.05"/>
    <n v="28.15"/>
    <n v="6.17"/>
    <x v="2"/>
    <x v="1"/>
    <x v="0"/>
    <x v="0"/>
    <s v="Small Pack"/>
    <s v="Boston Model 1800 Electric Pencil Sharpener, Gray"/>
    <n v="0.55000000000000004"/>
    <s v="United States"/>
    <x v="3"/>
    <x v="20"/>
    <s v="Clarksville"/>
    <n v="37042"/>
    <x v="60"/>
    <n v="0"/>
    <s v="no repeat"/>
    <s v="January"/>
    <d v="2015-01-18T00:00:00"/>
    <n v="1"/>
    <n v="-66.248000000000005"/>
    <n v="10"/>
    <n v="282.38"/>
    <n v="88958"/>
    <n v="2.69"/>
    <x v="1"/>
    <n v="1"/>
  </r>
  <r>
    <n v="2729"/>
    <s v="Penny O Caldwell"/>
    <s v="Low"/>
    <n v="0.08"/>
    <n v="230.98"/>
    <n v="23.78"/>
    <x v="1"/>
    <x v="3"/>
    <x v="1"/>
    <x v="11"/>
    <s v="Jumbo Box"/>
    <s v="Bush® Cubix Conference Tables, Fully Assembled"/>
    <n v="0.6"/>
    <s v="United States"/>
    <x v="0"/>
    <x v="0"/>
    <s v="Bellingham"/>
    <n v="98226"/>
    <x v="127"/>
    <n v="0"/>
    <s v="no repeat"/>
    <s v="March"/>
    <d v="2015-03-10T00:00:00"/>
    <n v="4"/>
    <n v="501.69"/>
    <n v="4"/>
    <n v="924.8"/>
    <n v="88114"/>
    <n v="150.94"/>
    <x v="1"/>
    <n v="1"/>
  </r>
  <r>
    <n v="2737"/>
    <s v="Rachel Bates"/>
    <s v="Not Specified"/>
    <n v="0.05"/>
    <n v="100.98"/>
    <n v="7.18"/>
    <x v="2"/>
    <x v="2"/>
    <x v="2"/>
    <x v="13"/>
    <s v="Small Box"/>
    <s v="Logitech Cordless Elite Duo"/>
    <n v="0.4"/>
    <s v="United States"/>
    <x v="1"/>
    <x v="9"/>
    <s v="Rutland"/>
    <n v="5701"/>
    <x v="126"/>
    <n v="1"/>
    <n v="40"/>
    <s v="April"/>
    <d v="2015-04-24T00:00:00"/>
    <n v="2"/>
    <n v="566.60730000000001"/>
    <n v="8"/>
    <n v="821.17"/>
    <n v="89018"/>
    <n v="15.66"/>
    <x v="1"/>
    <n v="2"/>
  </r>
  <r>
    <n v="2737"/>
    <s v="Rachel Bates"/>
    <s v="Medium"/>
    <n v="0.03"/>
    <n v="15.31"/>
    <n v="8.7799999999999994"/>
    <x v="2"/>
    <x v="2"/>
    <x v="0"/>
    <x v="10"/>
    <s v="Small Box"/>
    <s v="Eldon Jumbo ProFile™ Portable File Boxes Graphite/Black"/>
    <n v="0.56999999999999995"/>
    <s v="United States"/>
    <x v="1"/>
    <x v="9"/>
    <s v="Rutland"/>
    <n v="5701"/>
    <x v="144"/>
    <n v="0"/>
    <s v="no repeat"/>
    <s v="June"/>
    <d v="2015-06-02T00:00:00"/>
    <n v="1"/>
    <n v="-57.56"/>
    <n v="12"/>
    <n v="194.08"/>
    <n v="89019"/>
    <n v="70.83"/>
    <x v="2"/>
    <n v="2"/>
  </r>
  <r>
    <n v="2738"/>
    <s v="Sherri Kramer"/>
    <s v="Critical"/>
    <n v="0.02"/>
    <n v="33.979999999999997"/>
    <n v="1.99"/>
    <x v="2"/>
    <x v="2"/>
    <x v="2"/>
    <x v="13"/>
    <s v="Small Pack"/>
    <s v="Imation Neon 80 Minute CD-R Spindle, 50/Pack"/>
    <n v="0.45"/>
    <s v="United States"/>
    <x v="1"/>
    <x v="9"/>
    <s v="South Burlington"/>
    <n v="5403"/>
    <x v="53"/>
    <n v="0"/>
    <s v="no repeat"/>
    <s v="April"/>
    <d v="2015-04-15T00:00:00"/>
    <n v="2"/>
    <n v="164.06129999999999"/>
    <n v="7"/>
    <n v="237.77"/>
    <n v="89017"/>
    <n v="300.87"/>
    <x v="0"/>
    <n v="1"/>
  </r>
  <r>
    <n v="2741"/>
    <s v="Megan York"/>
    <s v="Low"/>
    <n v="0.01"/>
    <n v="35.99"/>
    <n v="5.99"/>
    <x v="2"/>
    <x v="2"/>
    <x v="2"/>
    <x v="5"/>
    <s v="Wrap Bag"/>
    <s v="Accessory41"/>
    <n v="0.38"/>
    <s v="United States"/>
    <x v="0"/>
    <x v="44"/>
    <s v="Caldwell"/>
    <n v="83605"/>
    <x v="13"/>
    <n v="0"/>
    <s v="no repeat"/>
    <s v="March"/>
    <d v="2015-03-19T00:00:00"/>
    <n v="7"/>
    <n v="218.23320000000001"/>
    <n v="10"/>
    <n v="316.27999999999997"/>
    <n v="89481"/>
    <n v="11.219999999999999"/>
    <x v="0"/>
    <n v="1"/>
  </r>
  <r>
    <n v="2745"/>
    <s v="Arnold Gay"/>
    <s v="Medium"/>
    <n v="0.01"/>
    <n v="220.98"/>
    <n v="64.66"/>
    <x v="1"/>
    <x v="0"/>
    <x v="1"/>
    <x v="14"/>
    <s v="Jumbo Box"/>
    <s v="Bush Cubix Collection Bookcases, Fully Assembled"/>
    <n v="0.62"/>
    <s v="United States"/>
    <x v="0"/>
    <x v="28"/>
    <s v="Chandler"/>
    <n v="85224"/>
    <x v="103"/>
    <n v="0"/>
    <s v="no repeat"/>
    <s v="March"/>
    <d v="2015-03-19T00:00:00"/>
    <n v="1"/>
    <n v="1049.03"/>
    <n v="11"/>
    <n v="2591.09"/>
    <n v="86184"/>
    <n v="85.99"/>
    <x v="1"/>
    <n v="1"/>
  </r>
  <r>
    <n v="2747"/>
    <s v="Brian Grady"/>
    <s v="Medium"/>
    <n v="0.08"/>
    <n v="9.98"/>
    <n v="12.52"/>
    <x v="2"/>
    <x v="0"/>
    <x v="1"/>
    <x v="2"/>
    <s v="Small Box"/>
    <s v="Eldon® Expressions™ Wood and Plastic Desk Accessories, Oak"/>
    <n v="0.56999999999999995"/>
    <s v="United States"/>
    <x v="1"/>
    <x v="4"/>
    <s v="New York City"/>
    <n v="10115"/>
    <x v="64"/>
    <n v="1"/>
    <n v="41"/>
    <s v="February"/>
    <d v="2015-02-07T00:00:00"/>
    <n v="2"/>
    <n v="-102.93"/>
    <n v="15"/>
    <n v="150.24"/>
    <n v="35200"/>
    <n v="119.96"/>
    <x v="3"/>
    <n v="2"/>
  </r>
  <r>
    <n v="2747"/>
    <s v="Brian Grady"/>
    <s v="Medium"/>
    <n v="0.01"/>
    <n v="220.98"/>
    <n v="64.66"/>
    <x v="1"/>
    <x v="0"/>
    <x v="1"/>
    <x v="14"/>
    <s v="Jumbo Box"/>
    <s v="Bush Cubix Collection Bookcases, Fully Assembled"/>
    <n v="0.62"/>
    <s v="United States"/>
    <x v="1"/>
    <x v="4"/>
    <s v="New York City"/>
    <n v="10115"/>
    <x v="103"/>
    <n v="0"/>
    <s v="no repeat"/>
    <s v="March"/>
    <d v="2015-03-19T00:00:00"/>
    <n v="1"/>
    <n v="1049.03"/>
    <n v="44"/>
    <n v="10364.36"/>
    <n v="23751"/>
    <n v="20.89"/>
    <x v="1"/>
    <n v="2"/>
  </r>
  <r>
    <n v="2750"/>
    <s v="Allen Nash"/>
    <s v="Critical"/>
    <n v="0.02"/>
    <n v="161.55000000000001"/>
    <n v="19.989999999999998"/>
    <x v="2"/>
    <x v="2"/>
    <x v="0"/>
    <x v="10"/>
    <s v="Small Box"/>
    <s v="Fellowes Super Stor/Drawer® Files"/>
    <n v="0.66"/>
    <s v="United States"/>
    <x v="3"/>
    <x v="8"/>
    <s v="Waynesboro"/>
    <n v="22980"/>
    <x v="129"/>
    <n v="0"/>
    <s v="no repeat"/>
    <s v="March"/>
    <d v="2015-03-08T00:00:00"/>
    <n v="0"/>
    <n v="664.51800000000003"/>
    <n v="4"/>
    <n v="657.61"/>
    <n v="91424"/>
    <n v="5.3"/>
    <x v="3"/>
    <n v="1"/>
  </r>
  <r>
    <n v="2760"/>
    <s v="Evan Adkins"/>
    <s v="Medium"/>
    <n v="0.08"/>
    <n v="22.01"/>
    <n v="5.53"/>
    <x v="2"/>
    <x v="0"/>
    <x v="0"/>
    <x v="0"/>
    <s v="Small Pack"/>
    <s v="Boston 16801 Nautilus™ Battery Pencil Sharpener"/>
    <n v="0.59"/>
    <s v="United States"/>
    <x v="1"/>
    <x v="18"/>
    <s v="Waterbury"/>
    <n v="6708"/>
    <x v="126"/>
    <n v="0"/>
    <s v="no repeat"/>
    <s v="April"/>
    <d v="2015-04-24T00:00:00"/>
    <n v="2"/>
    <n v="105.7"/>
    <n v="11"/>
    <n v="241.97"/>
    <n v="90724"/>
    <n v="6.4700000000000006"/>
    <x v="1"/>
    <n v="1"/>
  </r>
  <r>
    <n v="2764"/>
    <s v="Arnold Johnson"/>
    <s v="Medium"/>
    <n v="0.02"/>
    <n v="29.74"/>
    <n v="6.64"/>
    <x v="2"/>
    <x v="0"/>
    <x v="0"/>
    <x v="10"/>
    <s v="Small Box"/>
    <s v="Acco Perma® 2700 Stacking Storage Drawers"/>
    <n v="0.7"/>
    <s v="United States"/>
    <x v="1"/>
    <x v="2"/>
    <s v="Hackensack"/>
    <n v="7601"/>
    <x v="126"/>
    <n v="0"/>
    <s v="no repeat"/>
    <s v="April"/>
    <d v="2015-04-22T00:00:00"/>
    <n v="0"/>
    <n v="-21.06"/>
    <n v="4"/>
    <n v="120.81"/>
    <n v="90724"/>
    <n v="11.31"/>
    <x v="1"/>
    <n v="1"/>
  </r>
  <r>
    <n v="2765"/>
    <s v="Tracy Schultz"/>
    <s v="Low"/>
    <n v="0.03"/>
    <n v="5.85"/>
    <n v="2.27"/>
    <x v="2"/>
    <x v="0"/>
    <x v="0"/>
    <x v="0"/>
    <s v="Wrap Bag"/>
    <s v="Dixon My First Ticonderoga Pencil, #2"/>
    <n v="0.56000000000000005"/>
    <s v="United States"/>
    <x v="1"/>
    <x v="2"/>
    <s v="Lindenwold"/>
    <n v="8021"/>
    <x v="5"/>
    <n v="0"/>
    <s v="no repeat"/>
    <s v="May"/>
    <d v="2015-05-30T00:00:00"/>
    <n v="2"/>
    <n v="-5.08"/>
    <n v="7"/>
    <n v="41.4"/>
    <n v="90725"/>
    <n v="15.91"/>
    <x v="3"/>
    <n v="1"/>
  </r>
  <r>
    <n v="2770"/>
    <s v="Joel Burnette"/>
    <s v="Critical"/>
    <n v="0.02"/>
    <n v="11.55"/>
    <n v="2.36"/>
    <x v="2"/>
    <x v="0"/>
    <x v="0"/>
    <x v="0"/>
    <s v="Wrap Bag"/>
    <s v="Newell 309"/>
    <n v="0.55000000000000004"/>
    <s v="United States"/>
    <x v="3"/>
    <x v="29"/>
    <s v="Dunwoody"/>
    <n v="30338"/>
    <x v="129"/>
    <n v="0"/>
    <s v="no repeat"/>
    <s v="March"/>
    <d v="2015-03-10T00:00:00"/>
    <n v="2"/>
    <n v="1289.3820000000001"/>
    <n v="14"/>
    <n v="159.53"/>
    <n v="88975"/>
    <n v="55.93"/>
    <x v="3"/>
    <n v="1"/>
  </r>
  <r>
    <n v="2771"/>
    <s v="Kevin Wolfe"/>
    <s v="High"/>
    <n v="7.0000000000000007E-2"/>
    <n v="177.98"/>
    <n v="0.99"/>
    <x v="2"/>
    <x v="0"/>
    <x v="0"/>
    <x v="15"/>
    <s v="Small Box"/>
    <s v="Kensington 7 Outlet MasterPiece Power Center"/>
    <n v="0.56000000000000005"/>
    <s v="United States"/>
    <x v="3"/>
    <x v="29"/>
    <s v="East Point"/>
    <n v="30344"/>
    <x v="1"/>
    <n v="0"/>
    <s v="no repeat"/>
    <s v="June"/>
    <d v="2015-06-13T00:00:00"/>
    <n v="0"/>
    <n v="-191.548"/>
    <n v="3"/>
    <n v="536.29"/>
    <n v="88974"/>
    <n v="180.88"/>
    <x v="1"/>
    <n v="1"/>
  </r>
  <r>
    <n v="2773"/>
    <s v="Christina Zhu"/>
    <s v="Not Specified"/>
    <n v="0.1"/>
    <n v="5.18"/>
    <n v="5.74"/>
    <x v="2"/>
    <x v="0"/>
    <x v="0"/>
    <x v="8"/>
    <s v="Small Box"/>
    <s v="Wilson Jones Impact Binders"/>
    <n v="0.36"/>
    <s v="United States"/>
    <x v="0"/>
    <x v="1"/>
    <s v="Dublin"/>
    <n v="94568"/>
    <x v="173"/>
    <n v="0"/>
    <s v="no repeat"/>
    <s v="March"/>
    <d v="2015-03-28T00:00:00"/>
    <n v="2"/>
    <n v="-29.003"/>
    <n v="2"/>
    <n v="10.96"/>
    <n v="91584"/>
    <n v="16.420000000000002"/>
    <x v="0"/>
    <n v="1"/>
  </r>
  <r>
    <n v="2775"/>
    <s v="Theodore Rubin"/>
    <s v="Low"/>
    <n v="7.0000000000000007E-2"/>
    <n v="574.74"/>
    <n v="24.49"/>
    <x v="2"/>
    <x v="3"/>
    <x v="2"/>
    <x v="6"/>
    <s v="Large Box"/>
    <s v="Polycom ViaVideo™ Desktop Video Communications Unit"/>
    <n v="0.37"/>
    <s v="United States"/>
    <x v="2"/>
    <x v="12"/>
    <s v="Franklin Park"/>
    <n v="60131"/>
    <x v="111"/>
    <n v="0"/>
    <s v="no repeat"/>
    <s v="January"/>
    <d v="2015-02-04T00:00:00"/>
    <n v="5"/>
    <n v="2860.9331999999999"/>
    <n v="8"/>
    <n v="4146.28"/>
    <n v="91229"/>
    <n v="880.94"/>
    <x v="3"/>
    <n v="1"/>
  </r>
  <r>
    <n v="2776"/>
    <s v="April Henson"/>
    <s v="Critical"/>
    <n v="0.03"/>
    <n v="350.98"/>
    <n v="30"/>
    <x v="1"/>
    <x v="3"/>
    <x v="1"/>
    <x v="1"/>
    <s v="Jumbo Drum"/>
    <s v="Office Star - Professional Matrix Back Chair with 2-to-1 Synchro Tilt and Mesh Fabric Seat"/>
    <n v="0.61"/>
    <s v="United States"/>
    <x v="1"/>
    <x v="30"/>
    <s v="Gaithersburg"/>
    <n v="20877"/>
    <x v="38"/>
    <n v="1"/>
    <n v="0"/>
    <s v="January"/>
    <d v="2015-01-15T00:00:00"/>
    <n v="3"/>
    <n v="2692.4421000000002"/>
    <n v="11"/>
    <n v="3902.09"/>
    <n v="91228"/>
    <n v="2.79"/>
    <x v="0"/>
    <n v="2"/>
  </r>
  <r>
    <n v="2776"/>
    <s v="April Henson"/>
    <s v="Critical"/>
    <n v="0.04"/>
    <n v="1.68"/>
    <n v="1"/>
    <x v="2"/>
    <x v="3"/>
    <x v="0"/>
    <x v="0"/>
    <s v="Wrap Bag"/>
    <s v="Prang Dustless Chalk Sticks"/>
    <n v="0.35"/>
    <s v="United States"/>
    <x v="1"/>
    <x v="30"/>
    <s v="Gaithersburg"/>
    <n v="20877"/>
    <x v="38"/>
    <n v="0"/>
    <s v="no repeat"/>
    <s v="January"/>
    <d v="2015-01-14T00:00:00"/>
    <n v="2"/>
    <n v="2.0672000000000001"/>
    <n v="8"/>
    <n v="14.18"/>
    <n v="91228"/>
    <n v="2.56"/>
    <x v="1"/>
    <n v="2"/>
  </r>
  <r>
    <n v="2778"/>
    <s v="Alison Jones"/>
    <s v="High"/>
    <n v="0.05"/>
    <n v="205.99"/>
    <n v="8.99"/>
    <x v="0"/>
    <x v="3"/>
    <x v="2"/>
    <x v="5"/>
    <s v="Small Box"/>
    <s v="Talkabout T8097"/>
    <n v="0.57999999999999996"/>
    <s v="United States"/>
    <x v="3"/>
    <x v="24"/>
    <s v="Wilmington"/>
    <n v="28403"/>
    <x v="143"/>
    <n v="1"/>
    <n v="0"/>
    <s v="February"/>
    <d v="2015-02-12T00:00:00"/>
    <n v="1"/>
    <n v="111.05249999999999"/>
    <n v="12"/>
    <n v="2118.9899999999998"/>
    <n v="87160"/>
    <n v="4.33"/>
    <x v="3"/>
    <n v="2"/>
  </r>
  <r>
    <n v="2778"/>
    <s v="Alison Jones"/>
    <s v="High"/>
    <n v="0.08"/>
    <n v="205.99"/>
    <n v="8.99"/>
    <x v="2"/>
    <x v="3"/>
    <x v="2"/>
    <x v="5"/>
    <s v="Small Box"/>
    <s v="TimeportP7382"/>
    <n v="0.56000000000000005"/>
    <s v="United States"/>
    <x v="3"/>
    <x v="24"/>
    <s v="Wilmington"/>
    <n v="28403"/>
    <x v="143"/>
    <n v="0"/>
    <s v="no repeat"/>
    <s v="February"/>
    <d v="2015-02-12T00:00:00"/>
    <n v="1"/>
    <n v="-1963.752"/>
    <n v="5"/>
    <n v="837.64"/>
    <n v="87160"/>
    <n v="155.9"/>
    <x v="3"/>
    <n v="2"/>
  </r>
  <r>
    <n v="2779"/>
    <s v="Jacob Burgess"/>
    <s v="Critical"/>
    <n v="0.01"/>
    <n v="35.99"/>
    <n v="5.99"/>
    <x v="2"/>
    <x v="0"/>
    <x v="2"/>
    <x v="5"/>
    <s v="Wrap Bag"/>
    <s v="Accessory41"/>
    <n v="0.38"/>
    <s v="United States"/>
    <x v="3"/>
    <x v="24"/>
    <s v="Wilson"/>
    <n v="27893"/>
    <x v="164"/>
    <n v="0"/>
    <s v="no repeat"/>
    <s v="June"/>
    <d v="2015-06-12T00:00:00"/>
    <n v="1"/>
    <n v="-60.704000000000001"/>
    <n v="11"/>
    <n v="345.07"/>
    <n v="87161"/>
    <n v="35.4"/>
    <x v="2"/>
    <n v="1"/>
  </r>
  <r>
    <n v="2781"/>
    <s v="Kelly Byers"/>
    <s v="Low"/>
    <n v="0.09"/>
    <n v="2.16"/>
    <n v="6.05"/>
    <x v="2"/>
    <x v="3"/>
    <x v="0"/>
    <x v="8"/>
    <s v="Small Box"/>
    <s v="Peel &amp; Stick Add-On Corner Pockets"/>
    <n v="0.37"/>
    <s v="United States"/>
    <x v="0"/>
    <x v="6"/>
    <s v="Woodburn"/>
    <n v="97071"/>
    <x v="70"/>
    <n v="1"/>
    <n v="0"/>
    <s v="January"/>
    <d v="2015-02-04T00:00:00"/>
    <n v="4"/>
    <n v="-37.789000000000001"/>
    <n v="2"/>
    <n v="5.48"/>
    <n v="87162"/>
    <n v="22.68"/>
    <x v="0"/>
    <n v="3"/>
  </r>
  <r>
    <n v="2781"/>
    <s v="Kelly Byers"/>
    <s v="Low"/>
    <n v="0.03"/>
    <n v="808.49"/>
    <n v="55.3"/>
    <x v="1"/>
    <x v="3"/>
    <x v="2"/>
    <x v="6"/>
    <s v="Jumbo Drum"/>
    <s v="Hewlett-Packard Business Color Inkjet 3000 [N, DTN] Series Printers"/>
    <n v="0.4"/>
    <s v="United States"/>
    <x v="0"/>
    <x v="6"/>
    <s v="Woodburn"/>
    <n v="97071"/>
    <x v="70"/>
    <n v="1"/>
    <n v="0"/>
    <s v="January"/>
    <d v="2015-02-07T00:00:00"/>
    <n v="7"/>
    <n v="7576.11"/>
    <n v="11"/>
    <n v="8201.33"/>
    <n v="87162"/>
    <n v="130.95999999999998"/>
    <x v="0"/>
    <n v="3"/>
  </r>
  <r>
    <n v="2781"/>
    <s v="Kelly Byers"/>
    <s v="Low"/>
    <n v="0"/>
    <n v="6.48"/>
    <n v="8.19"/>
    <x v="2"/>
    <x v="3"/>
    <x v="0"/>
    <x v="7"/>
    <s v="Small Box"/>
    <s v="Xerox 217"/>
    <n v="0.37"/>
    <s v="United States"/>
    <x v="0"/>
    <x v="6"/>
    <s v="Woodburn"/>
    <n v="97071"/>
    <x v="70"/>
    <n v="0"/>
    <s v="no repeat"/>
    <s v="January"/>
    <d v="2015-02-07T00:00:00"/>
    <n v="7"/>
    <n v="-43.26"/>
    <n v="3"/>
    <n v="22.67"/>
    <n v="87162"/>
    <n v="4.5500000000000007"/>
    <x v="0"/>
    <n v="3"/>
  </r>
  <r>
    <n v="2787"/>
    <s v="Rodney Kearney"/>
    <s v="Not Specified"/>
    <n v="0.01"/>
    <n v="47.98"/>
    <n v="3.61"/>
    <x v="0"/>
    <x v="3"/>
    <x v="2"/>
    <x v="13"/>
    <s v="Small Pack"/>
    <s v="DS/HD IBM Formatted Diskettes, 200/Pack - Staples"/>
    <n v="0.71"/>
    <s v="United States"/>
    <x v="3"/>
    <x v="11"/>
    <s v="Metairie"/>
    <n v="70003"/>
    <x v="13"/>
    <n v="0"/>
    <s v="no repeat"/>
    <s v="March"/>
    <d v="2015-03-13T00:00:00"/>
    <n v="1"/>
    <n v="-44.436"/>
    <n v="8"/>
    <n v="393.98"/>
    <n v="91316"/>
    <n v="8.07"/>
    <x v="3"/>
    <n v="1"/>
  </r>
  <r>
    <n v="2791"/>
    <s v="Dawn Larson"/>
    <s v="Critical"/>
    <n v="0.09"/>
    <n v="2.88"/>
    <n v="0.7"/>
    <x v="2"/>
    <x v="0"/>
    <x v="0"/>
    <x v="0"/>
    <s v="Wrap Bag"/>
    <s v="Newell 346"/>
    <n v="0.56000000000000005"/>
    <s v="United States"/>
    <x v="2"/>
    <x v="22"/>
    <s v="Madison Heights"/>
    <n v="48071"/>
    <x v="43"/>
    <n v="0"/>
    <s v="no repeat"/>
    <s v="January"/>
    <d v="2015-01-15T00:00:00"/>
    <n v="0"/>
    <n v="4.8499999999999996"/>
    <n v="7"/>
    <n v="19.29"/>
    <n v="88758"/>
    <n v="29.09"/>
    <x v="2"/>
    <n v="1"/>
  </r>
  <r>
    <n v="2794"/>
    <s v="Connie Bunn"/>
    <s v="Medium"/>
    <n v="0.06"/>
    <n v="2.61"/>
    <n v="0.5"/>
    <x v="2"/>
    <x v="0"/>
    <x v="0"/>
    <x v="9"/>
    <s v="Small Box"/>
    <s v="Avery 479"/>
    <n v="0.39"/>
    <s v="United States"/>
    <x v="2"/>
    <x v="25"/>
    <s v="Marshalltown"/>
    <n v="50158"/>
    <x v="80"/>
    <n v="1"/>
    <n v="79"/>
    <s v="March"/>
    <d v="2015-03-22T00:00:00"/>
    <n v="2"/>
    <n v="3.5949"/>
    <n v="2"/>
    <n v="5.21"/>
    <n v="87554"/>
    <n v="9.01"/>
    <x v="2"/>
    <n v="2"/>
  </r>
  <r>
    <n v="2794"/>
    <s v="Connie Bunn"/>
    <s v="High"/>
    <n v="7.0000000000000007E-2"/>
    <n v="4.76"/>
    <n v="0.88"/>
    <x v="2"/>
    <x v="0"/>
    <x v="0"/>
    <x v="7"/>
    <s v="Wrap Bag"/>
    <s v="Wirebound Voice Message Log Book"/>
    <n v="0.39"/>
    <s v="United States"/>
    <x v="2"/>
    <x v="25"/>
    <s v="Marshalltown"/>
    <n v="50158"/>
    <x v="31"/>
    <n v="0"/>
    <s v="no repeat"/>
    <s v="June"/>
    <d v="2015-06-07T00:00:00"/>
    <n v="0"/>
    <n v="15.8148"/>
    <n v="5"/>
    <n v="22.92"/>
    <n v="87555"/>
    <n v="49.93"/>
    <x v="2"/>
    <n v="2"/>
  </r>
  <r>
    <n v="2795"/>
    <s v="Harry Burns"/>
    <s v="Low"/>
    <n v="0.04"/>
    <n v="3.57"/>
    <n v="4.17"/>
    <x v="2"/>
    <x v="0"/>
    <x v="0"/>
    <x v="0"/>
    <s v="Small Pack"/>
    <s v="Barrel Sharpener"/>
    <n v="0.59"/>
    <s v="United States"/>
    <x v="2"/>
    <x v="25"/>
    <s v="Mason City"/>
    <n v="50401"/>
    <x v="160"/>
    <n v="1"/>
    <n v="0"/>
    <s v="January"/>
    <d v="2015-01-28T00:00:00"/>
    <n v="2"/>
    <n v="-69.91"/>
    <n v="8"/>
    <n v="30.9"/>
    <n v="87556"/>
    <n v="7.9300000000000006"/>
    <x v="3"/>
    <n v="3"/>
  </r>
  <r>
    <n v="2795"/>
    <s v="Harry Burns"/>
    <s v="Low"/>
    <n v="0.05"/>
    <n v="200.99"/>
    <n v="4.2"/>
    <x v="2"/>
    <x v="0"/>
    <x v="2"/>
    <x v="5"/>
    <s v="Small Box"/>
    <s v="2160i"/>
    <n v="0.59"/>
    <s v="United States"/>
    <x v="2"/>
    <x v="25"/>
    <s v="Mason City"/>
    <n v="50401"/>
    <x v="160"/>
    <n v="1"/>
    <n v="0"/>
    <s v="January"/>
    <d v="2015-01-30T00:00:00"/>
    <n v="4"/>
    <n v="1630.5252"/>
    <n v="14"/>
    <n v="2363.08"/>
    <n v="87556"/>
    <n v="415.8"/>
    <x v="1"/>
    <n v="3"/>
  </r>
  <r>
    <n v="2795"/>
    <s v="Harry Burns"/>
    <s v="Low"/>
    <n v="7.0000000000000007E-2"/>
    <n v="195.99"/>
    <n v="8.99"/>
    <x v="2"/>
    <x v="0"/>
    <x v="2"/>
    <x v="5"/>
    <s v="Small Box"/>
    <s v="A1228"/>
    <n v="0.57999999999999996"/>
    <s v="United States"/>
    <x v="2"/>
    <x v="25"/>
    <s v="Mason City"/>
    <n v="50401"/>
    <x v="160"/>
    <n v="0"/>
    <s v="no repeat"/>
    <s v="January"/>
    <d v="2015-01-26T00:00:00"/>
    <n v="0"/>
    <n v="-457.16"/>
    <n v="2"/>
    <n v="328.45"/>
    <n v="87556"/>
    <n v="4.08"/>
    <x v="1"/>
    <n v="3"/>
  </r>
  <r>
    <n v="2796"/>
    <s v="Cindy McLeod"/>
    <s v="Medium"/>
    <n v="0.02"/>
    <n v="30.44"/>
    <n v="1.49"/>
    <x v="2"/>
    <x v="0"/>
    <x v="0"/>
    <x v="8"/>
    <s v="Small Box"/>
    <s v="Premier Elliptical Ring Binder, Black"/>
    <n v="0.37"/>
    <s v="United States"/>
    <x v="2"/>
    <x v="25"/>
    <s v="Sioux City"/>
    <n v="51106"/>
    <x v="72"/>
    <n v="0"/>
    <s v="no repeat"/>
    <s v="January"/>
    <d v="2015-01-23T00:00:00"/>
    <n v="2"/>
    <n v="266.76089999999999"/>
    <n v="12"/>
    <n v="386.61"/>
    <n v="87553"/>
    <n v="4.9700000000000006"/>
    <x v="2"/>
    <n v="1"/>
  </r>
  <r>
    <n v="2797"/>
    <s v="Cameron Kendall"/>
    <s v="Medium"/>
    <n v="0"/>
    <n v="5.0199999999999996"/>
    <n v="5.14"/>
    <x v="2"/>
    <x v="3"/>
    <x v="2"/>
    <x v="13"/>
    <s v="Small Pack"/>
    <s v="Imation 3.5, DISKETTE 44766 HGHLD3.52HD/FM, 10/Pack"/>
    <n v="0.79"/>
    <s v="United States"/>
    <x v="1"/>
    <x v="19"/>
    <s v="Pittsburgh"/>
    <n v="15122"/>
    <x v="56"/>
    <n v="1"/>
    <n v="11"/>
    <s v="January"/>
    <d v="2015-01-11T00:00:00"/>
    <n v="1"/>
    <n v="-159.30279999999999"/>
    <n v="8"/>
    <n v="43.94"/>
    <n v="87552"/>
    <n v="15.27"/>
    <x v="1"/>
    <n v="2"/>
  </r>
  <r>
    <n v="2797"/>
    <s v="Cameron Kendall"/>
    <s v="Medium"/>
    <n v="0.02"/>
    <n v="4.91"/>
    <n v="0.5"/>
    <x v="2"/>
    <x v="0"/>
    <x v="0"/>
    <x v="9"/>
    <s v="Small Box"/>
    <s v="Avery 508"/>
    <n v="0.36"/>
    <s v="United States"/>
    <x v="1"/>
    <x v="19"/>
    <s v="Pittsburgh"/>
    <n v="15122"/>
    <x v="72"/>
    <n v="0"/>
    <s v="no repeat"/>
    <s v="January"/>
    <d v="2015-01-22T00:00:00"/>
    <n v="1"/>
    <n v="29.883900000000001"/>
    <n v="9"/>
    <n v="43.31"/>
    <n v="87553"/>
    <n v="2.86"/>
    <x v="2"/>
    <n v="2"/>
  </r>
  <r>
    <n v="2801"/>
    <s v="Jimmy Wang"/>
    <s v="Low"/>
    <n v="0"/>
    <n v="17.52"/>
    <n v="8.17"/>
    <x v="2"/>
    <x v="1"/>
    <x v="0"/>
    <x v="15"/>
    <s v="Medium Box"/>
    <s v="Bionaire 99.97% HEPA Air Cleaner"/>
    <n v="0.5"/>
    <s v="United States"/>
    <x v="0"/>
    <x v="28"/>
    <s v="Chandler"/>
    <n v="85224"/>
    <x v="162"/>
    <n v="0"/>
    <s v="no repeat"/>
    <s v="June"/>
    <d v="2015-07-03T00:00:00"/>
    <n v="5"/>
    <n v="52.764000000000003"/>
    <n v="15"/>
    <n v="284.33999999999997"/>
    <n v="91049"/>
    <n v="30.89"/>
    <x v="2"/>
    <n v="1"/>
  </r>
  <r>
    <n v="2803"/>
    <s v="Catherine Dorsey Burnett"/>
    <s v="Medium"/>
    <n v="7.0000000000000007E-2"/>
    <n v="500.98"/>
    <n v="28.14"/>
    <x v="1"/>
    <x v="2"/>
    <x v="2"/>
    <x v="6"/>
    <s v="Jumbo Drum"/>
    <s v="Hewlett-Packard cp1700 [D, PS] Series Color Inkjet Printers"/>
    <n v="0.38"/>
    <s v="United States"/>
    <x v="0"/>
    <x v="1"/>
    <s v="East Los Angeles"/>
    <n v="90022"/>
    <x v="64"/>
    <n v="1"/>
    <n v="0"/>
    <s v="February"/>
    <d v="2015-02-06T00:00:00"/>
    <n v="1"/>
    <n v="2699.9838"/>
    <n v="10"/>
    <n v="3913.02"/>
    <n v="86227"/>
    <n v="59.959999999999994"/>
    <x v="3"/>
    <n v="2"/>
  </r>
  <r>
    <n v="2803"/>
    <s v="Catherine Dorsey Burnett"/>
    <s v="Medium"/>
    <n v="0.1"/>
    <n v="178.47"/>
    <n v="19.989999999999998"/>
    <x v="2"/>
    <x v="2"/>
    <x v="0"/>
    <x v="10"/>
    <s v="Small Box"/>
    <s v="Hot File® 7-Pocket, Floor Stand"/>
    <n v="0.55000000000000004"/>
    <s v="United States"/>
    <x v="0"/>
    <x v="1"/>
    <s v="East Los Angeles"/>
    <n v="90022"/>
    <x v="64"/>
    <n v="0"/>
    <s v="no repeat"/>
    <s v="February"/>
    <d v="2015-02-07T00:00:00"/>
    <n v="2"/>
    <n v="-170.98"/>
    <n v="1"/>
    <n v="180.14"/>
    <n v="86227"/>
    <n v="5.1499999999999995"/>
    <x v="3"/>
    <n v="2"/>
  </r>
  <r>
    <n v="2813"/>
    <s v="Marjorie Burnette"/>
    <s v="Medium"/>
    <n v="7.0000000000000007E-2"/>
    <n v="30.56"/>
    <n v="2.99"/>
    <x v="2"/>
    <x v="0"/>
    <x v="0"/>
    <x v="8"/>
    <s v="Small Box"/>
    <s v="Surelock™ Post Binders"/>
    <n v="0.35"/>
    <s v="United States"/>
    <x v="3"/>
    <x v="20"/>
    <s v="Cleveland"/>
    <n v="37311"/>
    <x v="131"/>
    <n v="0"/>
    <s v="no repeat"/>
    <s v="February"/>
    <d v="2015-02-07T00:00:00"/>
    <n v="0"/>
    <n v="-95.618600000000001"/>
    <n v="12"/>
    <n v="364.92"/>
    <n v="88819"/>
    <n v="14.32"/>
    <x v="1"/>
    <n v="1"/>
  </r>
  <r>
    <n v="2817"/>
    <s v="Paul W French"/>
    <s v="High"/>
    <n v="0.05"/>
    <n v="4.71"/>
    <n v="0.7"/>
    <x v="0"/>
    <x v="0"/>
    <x v="0"/>
    <x v="3"/>
    <s v="Wrap Bag"/>
    <s v="Plymouth Boxed Rubber Bands by Plymouth"/>
    <n v="0.8"/>
    <s v="United States"/>
    <x v="1"/>
    <x v="10"/>
    <s v="Newark"/>
    <n v="43055"/>
    <x v="144"/>
    <n v="1"/>
    <n v="0"/>
    <s v="June"/>
    <d v="2015-06-02T00:00:00"/>
    <n v="1"/>
    <n v="-2.3759999999999999"/>
    <n v="2"/>
    <n v="12.16"/>
    <n v="89743"/>
    <n v="209.27"/>
    <x v="1"/>
    <n v="2"/>
  </r>
  <r>
    <n v="2817"/>
    <s v="Paul W French"/>
    <s v="High"/>
    <n v="0.04"/>
    <n v="55.99"/>
    <n v="1.25"/>
    <x v="0"/>
    <x v="0"/>
    <x v="2"/>
    <x v="5"/>
    <s v="Small Pack"/>
    <s v="Accessory32"/>
    <n v="0.35"/>
    <s v="United States"/>
    <x v="1"/>
    <x v="10"/>
    <s v="Newark"/>
    <n v="43055"/>
    <x v="144"/>
    <n v="0"/>
    <s v="no repeat"/>
    <s v="June"/>
    <d v="2015-06-02T00:00:00"/>
    <n v="1"/>
    <n v="-18.3216"/>
    <n v="3"/>
    <n v="147.56"/>
    <n v="89743"/>
    <n v="4.91"/>
    <x v="1"/>
    <n v="2"/>
  </r>
  <r>
    <n v="2820"/>
    <s v="Laurence Simon"/>
    <s v="Not Specified"/>
    <n v="0.1"/>
    <n v="22.01"/>
    <n v="5.53"/>
    <x v="2"/>
    <x v="1"/>
    <x v="0"/>
    <x v="0"/>
    <s v="Small Pack"/>
    <s v="Boston 16801 Nautilus™ Battery Pencil Sharpener"/>
    <n v="0.59"/>
    <s v="United States"/>
    <x v="2"/>
    <x v="33"/>
    <s v="Oakville"/>
    <n v="63129"/>
    <x v="101"/>
    <n v="1"/>
    <n v="116"/>
    <s v="January"/>
    <d v="2015-01-15T00:00:00"/>
    <n v="1"/>
    <n v="31.59"/>
    <n v="14"/>
    <n v="281.75"/>
    <n v="87900"/>
    <n v="7.29"/>
    <x v="3"/>
    <n v="2"/>
  </r>
  <r>
    <n v="2820"/>
    <s v="Laurence Simon"/>
    <s v="Low"/>
    <n v="0.08"/>
    <n v="6.48"/>
    <n v="2.74"/>
    <x v="2"/>
    <x v="1"/>
    <x v="2"/>
    <x v="13"/>
    <s v="Small Pack"/>
    <s v="Sony MFD2HD Formatted Diskettes, 10/Pack"/>
    <n v="0.71"/>
    <s v="United States"/>
    <x v="2"/>
    <x v="33"/>
    <s v="Oakville"/>
    <n v="63129"/>
    <x v="16"/>
    <n v="0"/>
    <s v="no repeat"/>
    <s v="May"/>
    <d v="2015-05-12T00:00:00"/>
    <n v="2"/>
    <n v="-82.64"/>
    <n v="18"/>
    <n v="113.68"/>
    <n v="87899"/>
    <n v="30.91"/>
    <x v="2"/>
    <n v="2"/>
  </r>
  <r>
    <n v="2823"/>
    <s v="Max Hurley"/>
    <s v="Low"/>
    <n v="0.02"/>
    <n v="21.98"/>
    <n v="2.87"/>
    <x v="2"/>
    <x v="0"/>
    <x v="0"/>
    <x v="0"/>
    <s v="Small Pack"/>
    <s v="Panasonic KP-310 Heavy-Duty Electric Pencil Sharpener"/>
    <n v="0.55000000000000004"/>
    <s v="United States"/>
    <x v="0"/>
    <x v="34"/>
    <s v="North Las Vegas"/>
    <n v="89031"/>
    <x v="122"/>
    <n v="0"/>
    <s v="no repeat"/>
    <s v="April"/>
    <d v="2015-05-02T00:00:00"/>
    <n v="2"/>
    <n v="165.6345"/>
    <n v="11"/>
    <n v="240.05"/>
    <n v="87240"/>
    <n v="6.4300000000000006"/>
    <x v="2"/>
    <n v="1"/>
  </r>
  <r>
    <n v="2825"/>
    <s v="Carole Rosen"/>
    <s v="Low"/>
    <n v="0.02"/>
    <n v="27.48"/>
    <n v="4"/>
    <x v="2"/>
    <x v="3"/>
    <x v="2"/>
    <x v="13"/>
    <s v="Small Box"/>
    <s v="Belkin MediaBoard 104- Keyboard"/>
    <n v="0.75"/>
    <s v="United States"/>
    <x v="0"/>
    <x v="44"/>
    <s v="Boise"/>
    <n v="83701"/>
    <x v="133"/>
    <n v="1"/>
    <n v="0"/>
    <s v="May"/>
    <d v="2015-05-27T00:00:00"/>
    <n v="7"/>
    <n v="19.308"/>
    <n v="3"/>
    <n v="87.21"/>
    <n v="89497"/>
    <n v="165.14999999999998"/>
    <x v="3"/>
    <n v="2"/>
  </r>
  <r>
    <n v="2825"/>
    <s v="Carole Rosen"/>
    <s v="Low"/>
    <n v="0.08"/>
    <n v="10.06"/>
    <n v="2.06"/>
    <x v="2"/>
    <x v="3"/>
    <x v="0"/>
    <x v="7"/>
    <s v="Wrap Bag"/>
    <s v="Riverleaf Stik-Withit® Designer Note Cubes®"/>
    <n v="0.39"/>
    <s v="United States"/>
    <x v="0"/>
    <x v="44"/>
    <s v="Boise"/>
    <n v="83701"/>
    <x v="133"/>
    <n v="0"/>
    <s v="no repeat"/>
    <s v="May"/>
    <d v="2015-05-24T00:00:00"/>
    <n v="4"/>
    <n v="0.33"/>
    <n v="4"/>
    <n v="40.15"/>
    <n v="89497"/>
    <n v="17.899999999999999"/>
    <x v="3"/>
    <n v="2"/>
  </r>
  <r>
    <n v="2828"/>
    <s v="Monica Howard"/>
    <s v="High"/>
    <n v="0.05"/>
    <n v="11.29"/>
    <n v="5.03"/>
    <x v="2"/>
    <x v="0"/>
    <x v="0"/>
    <x v="10"/>
    <s v="Small Box"/>
    <s v="X-Rack™ File for Hanging Folders"/>
    <n v="0.59"/>
    <s v="United States"/>
    <x v="0"/>
    <x v="1"/>
    <s v="El Centro"/>
    <n v="92243"/>
    <x v="153"/>
    <n v="1"/>
    <n v="102"/>
    <s v="February"/>
    <d v="2015-02-21T00:00:00"/>
    <n v="2"/>
    <n v="-35.26"/>
    <n v="8"/>
    <n v="90.46"/>
    <n v="87720"/>
    <n v="73.88000000000001"/>
    <x v="2"/>
    <n v="2"/>
  </r>
  <r>
    <n v="2828"/>
    <s v="Monica Howard"/>
    <s v="Medium"/>
    <n v="7.0000000000000007E-2"/>
    <n v="39.479999999999997"/>
    <n v="1.99"/>
    <x v="2"/>
    <x v="0"/>
    <x v="2"/>
    <x v="13"/>
    <s v="Small Pack"/>
    <s v="80 Minute CD-R Spindle, 100/Pack - Staples"/>
    <n v="0.54"/>
    <s v="United States"/>
    <x v="0"/>
    <x v="1"/>
    <s v="El Centro"/>
    <n v="92243"/>
    <x v="144"/>
    <n v="0"/>
    <s v="no repeat"/>
    <s v="June"/>
    <d v="2015-06-02T00:00:00"/>
    <n v="1"/>
    <n v="322.25069999999999"/>
    <n v="12"/>
    <n v="467.03"/>
    <n v="87721"/>
    <n v="4.0599999999999996"/>
    <x v="2"/>
    <n v="2"/>
  </r>
  <r>
    <n v="2833"/>
    <s v="Tim Connolly"/>
    <s v="Not Specified"/>
    <n v="0.03"/>
    <n v="140.97999999999999"/>
    <n v="36.090000000000003"/>
    <x v="1"/>
    <x v="2"/>
    <x v="1"/>
    <x v="14"/>
    <s v="Jumbo Box"/>
    <s v="Sauder Forest Hills Library, Woodland Oak Finish"/>
    <n v="0.77"/>
    <s v="United States"/>
    <x v="2"/>
    <x v="3"/>
    <s v="Inver Grove Heights"/>
    <n v="55076"/>
    <x v="78"/>
    <n v="1"/>
    <n v="0"/>
    <s v="March"/>
    <d v="2015-03-27T00:00:00"/>
    <n v="2"/>
    <n v="-221.5"/>
    <n v="4"/>
    <n v="608.80999999999995"/>
    <n v="91030"/>
    <n v="4.1500000000000004"/>
    <x v="0"/>
    <n v="2"/>
  </r>
  <r>
    <n v="2833"/>
    <s v="Tim Connolly"/>
    <s v="Not Specified"/>
    <n v="0.08"/>
    <n v="65.989999999999995"/>
    <n v="8.99"/>
    <x v="2"/>
    <x v="2"/>
    <x v="2"/>
    <x v="5"/>
    <s v="Small Box"/>
    <s v="Talkabout T8367"/>
    <n v="0.56000000000000005"/>
    <s v="United States"/>
    <x v="2"/>
    <x v="3"/>
    <s v="Inver Grove Heights"/>
    <n v="55076"/>
    <x v="78"/>
    <n v="0"/>
    <s v="no repeat"/>
    <s v="March"/>
    <d v="2015-03-26T00:00:00"/>
    <n v="1"/>
    <n v="206.352"/>
    <n v="15"/>
    <n v="808.61"/>
    <n v="91030"/>
    <n v="5.63"/>
    <x v="2"/>
    <n v="2"/>
  </r>
  <r>
    <n v="2837"/>
    <s v="Leslie Hawley"/>
    <s v="High"/>
    <n v="7.0000000000000007E-2"/>
    <n v="51.98"/>
    <n v="10.17"/>
    <x v="2"/>
    <x v="1"/>
    <x v="2"/>
    <x v="6"/>
    <s v="Medium Box"/>
    <s v="Canon MP25DIII Desktop Whisper-Quiet Printing Calculator"/>
    <n v="0.37"/>
    <s v="United States"/>
    <x v="2"/>
    <x v="23"/>
    <s v="Tulsa"/>
    <n v="74133"/>
    <x v="129"/>
    <n v="1"/>
    <n v="0"/>
    <s v="March"/>
    <d v="2015-03-10T00:00:00"/>
    <n v="2"/>
    <n v="439.78530000000001"/>
    <n v="13"/>
    <n v="637.37"/>
    <n v="89801"/>
    <n v="4.91"/>
    <x v="3"/>
    <n v="2"/>
  </r>
  <r>
    <n v="2837"/>
    <s v="Leslie Hawley"/>
    <s v="High"/>
    <n v="0.1"/>
    <n v="80.97"/>
    <n v="33.6"/>
    <x v="1"/>
    <x v="1"/>
    <x v="2"/>
    <x v="6"/>
    <s v="Jumbo Drum"/>
    <s v="Lexmark Z25 Color Inkjet Printer"/>
    <n v="0.37"/>
    <s v="United States"/>
    <x v="2"/>
    <x v="23"/>
    <s v="Tulsa"/>
    <n v="74133"/>
    <x v="129"/>
    <n v="0"/>
    <s v="no repeat"/>
    <s v="March"/>
    <d v="2015-03-11T00:00:00"/>
    <n v="3"/>
    <n v="-149.4573"/>
    <n v="3"/>
    <n v="232.16"/>
    <n v="89801"/>
    <n v="80.930000000000007"/>
    <x v="3"/>
    <n v="2"/>
  </r>
  <r>
    <n v="2840"/>
    <s v="Bob Berg"/>
    <s v="High"/>
    <n v="0"/>
    <n v="21.98"/>
    <n v="2.87"/>
    <x v="2"/>
    <x v="0"/>
    <x v="0"/>
    <x v="0"/>
    <s v="Small Pack"/>
    <s v="Panasonic KP-310 Heavy-Duty Electric Pencil Sharpener"/>
    <n v="0.55000000000000004"/>
    <s v="United States"/>
    <x v="3"/>
    <x v="26"/>
    <s v="North Miami"/>
    <n v="33161"/>
    <x v="91"/>
    <n v="1"/>
    <n v="84"/>
    <s v="March"/>
    <d v="2015-03-20T00:00:00"/>
    <n v="1"/>
    <n v="21.096"/>
    <n v="16"/>
    <n v="360.03"/>
    <n v="87884"/>
    <n v="9.99"/>
    <x v="1"/>
    <n v="4"/>
  </r>
  <r>
    <n v="2840"/>
    <s v="Bob Berg"/>
    <s v="Medium"/>
    <n v="0.05"/>
    <n v="15.68"/>
    <n v="3.73"/>
    <x v="2"/>
    <x v="0"/>
    <x v="1"/>
    <x v="2"/>
    <s v="Small Pack"/>
    <s v="Artistic Insta-Plaque"/>
    <n v="0.46"/>
    <s v="United States"/>
    <x v="3"/>
    <x v="26"/>
    <s v="North Miami"/>
    <n v="33161"/>
    <x v="164"/>
    <n v="1"/>
    <n v="0"/>
    <s v="June"/>
    <d v="2015-06-13T00:00:00"/>
    <n v="2"/>
    <n v="1166.6279999999999"/>
    <n v="17"/>
    <n v="260.01"/>
    <n v="87885"/>
    <n v="193.16"/>
    <x v="2"/>
    <n v="4"/>
  </r>
  <r>
    <n v="2840"/>
    <s v="Bob Berg"/>
    <s v="Medium"/>
    <n v="0"/>
    <n v="14.98"/>
    <n v="8.99"/>
    <x v="2"/>
    <x v="0"/>
    <x v="1"/>
    <x v="2"/>
    <s v="Small Pack"/>
    <s v="GE 4 Foot Flourescent Tube, 40 Watt"/>
    <n v="0.39"/>
    <s v="United States"/>
    <x v="3"/>
    <x v="26"/>
    <s v="North Miami"/>
    <n v="33161"/>
    <x v="164"/>
    <n v="1"/>
    <n v="0"/>
    <s v="June"/>
    <d v="2015-06-12T00:00:00"/>
    <n v="1"/>
    <n v="-40.604199999999999"/>
    <n v="18"/>
    <n v="273.79000000000002"/>
    <n v="87885"/>
    <n v="65.989999999999995"/>
    <x v="3"/>
    <n v="4"/>
  </r>
  <r>
    <n v="2840"/>
    <s v="Bob Berg"/>
    <s v="Medium"/>
    <n v="0.02"/>
    <n v="38.76"/>
    <n v="13.26"/>
    <x v="2"/>
    <x v="0"/>
    <x v="0"/>
    <x v="7"/>
    <s v="Small Box"/>
    <s v="Xerox 1892"/>
    <n v="0.36"/>
    <s v="United States"/>
    <x v="3"/>
    <x v="26"/>
    <s v="North Miami"/>
    <n v="33161"/>
    <x v="164"/>
    <n v="0"/>
    <s v="no repeat"/>
    <s v="June"/>
    <d v="2015-06-12T00:00:00"/>
    <n v="1"/>
    <n v="-294.084"/>
    <n v="1"/>
    <n v="44.62"/>
    <n v="87885"/>
    <n v="7.09"/>
    <x v="3"/>
    <n v="4"/>
  </r>
  <r>
    <n v="2847"/>
    <s v="Vanessa Day"/>
    <s v="Not Specified"/>
    <n v="0.04"/>
    <n v="90.48"/>
    <n v="19.989999999999998"/>
    <x v="2"/>
    <x v="0"/>
    <x v="0"/>
    <x v="4"/>
    <s v="Small Box"/>
    <s v="Tyvek® Side-Opening Peel &amp; Seel® Expanding Envelopes"/>
    <n v="0.4"/>
    <s v="United States"/>
    <x v="3"/>
    <x v="20"/>
    <s v="Collierville"/>
    <n v="38017"/>
    <x v="37"/>
    <n v="1"/>
    <n v="0"/>
    <s v="April"/>
    <d v="2015-04-11T00:00:00"/>
    <n v="2"/>
    <n v="55.555199999999999"/>
    <n v="3"/>
    <n v="268.64"/>
    <n v="85928"/>
    <n v="35.89"/>
    <x v="3"/>
    <n v="3"/>
  </r>
  <r>
    <n v="2847"/>
    <s v="Vanessa Day"/>
    <s v="Not Specified"/>
    <n v="0.02"/>
    <n v="9.77"/>
    <n v="6.02"/>
    <x v="2"/>
    <x v="0"/>
    <x v="1"/>
    <x v="2"/>
    <s v="Medium Box"/>
    <s v="DAX Solid Wood Frames"/>
    <n v="0.48"/>
    <s v="United States"/>
    <x v="3"/>
    <x v="20"/>
    <s v="Collierville"/>
    <n v="38017"/>
    <x v="37"/>
    <n v="1"/>
    <n v="0"/>
    <s v="April"/>
    <d v="2015-04-10T00:00:00"/>
    <n v="1"/>
    <n v="-535.33199999999999"/>
    <n v="9"/>
    <n v="87.68"/>
    <n v="85928"/>
    <n v="5.91"/>
    <x v="0"/>
    <n v="3"/>
  </r>
  <r>
    <n v="2847"/>
    <s v="Vanessa Day"/>
    <s v="Not Specified"/>
    <n v="0.09"/>
    <n v="34.99"/>
    <n v="7.73"/>
    <x v="2"/>
    <x v="0"/>
    <x v="0"/>
    <x v="0"/>
    <s v="Small Box"/>
    <s v="Hunt Boston® Vacuum Mount KS Pencil Sharpener"/>
    <n v="0.59"/>
    <s v="United States"/>
    <x v="3"/>
    <x v="20"/>
    <s v="Collierville"/>
    <n v="38017"/>
    <x v="37"/>
    <n v="0"/>
    <s v="no repeat"/>
    <s v="April"/>
    <d v="2015-04-11T00:00:00"/>
    <n v="2"/>
    <n v="-208.72040000000001"/>
    <n v="1"/>
    <n v="37.619999999999997"/>
    <n v="85928"/>
    <n v="28.39"/>
    <x v="0"/>
    <n v="3"/>
  </r>
  <r>
    <n v="2848"/>
    <s v="Eileen Dalton"/>
    <s v="Medium"/>
    <n v="0"/>
    <n v="49.99"/>
    <n v="19.989999999999998"/>
    <x v="2"/>
    <x v="0"/>
    <x v="2"/>
    <x v="13"/>
    <s v="Small Box"/>
    <s v="Zoom V.92 USB External Faxmodem"/>
    <n v="0.41"/>
    <s v="United States"/>
    <x v="3"/>
    <x v="20"/>
    <s v="Columbia"/>
    <n v="38401"/>
    <x v="134"/>
    <n v="0"/>
    <s v="no repeat"/>
    <s v="June"/>
    <d v="2015-06-08T00:00:00"/>
    <n v="2"/>
    <n v="38.886000000000003"/>
    <n v="16"/>
    <n v="832.97"/>
    <n v="85929"/>
    <n v="9.94"/>
    <x v="1"/>
    <n v="1"/>
  </r>
  <r>
    <n v="2851"/>
    <s v="Annie Sherrill"/>
    <s v="Low"/>
    <n v="0.05"/>
    <n v="115.99"/>
    <n v="8.99"/>
    <x v="2"/>
    <x v="3"/>
    <x v="2"/>
    <x v="5"/>
    <s v="Small Box"/>
    <s v="5185"/>
    <n v="0.57999999999999996"/>
    <s v="United States"/>
    <x v="2"/>
    <x v="7"/>
    <s v="Odessa"/>
    <n v="79762"/>
    <x v="37"/>
    <n v="0"/>
    <s v="no repeat"/>
    <s v="April"/>
    <d v="2015-04-13T00:00:00"/>
    <n v="4"/>
    <n v="719.35260000000005"/>
    <n v="11"/>
    <n v="1042.54"/>
    <n v="86454"/>
    <n v="4.24"/>
    <x v="1"/>
    <n v="1"/>
  </r>
  <r>
    <n v="2855"/>
    <s v="Vicki Womble"/>
    <s v="Medium"/>
    <n v="0.08"/>
    <n v="7.84"/>
    <n v="4.71"/>
    <x v="2"/>
    <x v="0"/>
    <x v="0"/>
    <x v="8"/>
    <s v="Small Box"/>
    <s v="XtraLife® ClearVue™ Slant-D® Ring Binders by Cardinal"/>
    <n v="0.35"/>
    <s v="United States"/>
    <x v="0"/>
    <x v="0"/>
    <s v="Des Moines"/>
    <n v="98198"/>
    <x v="72"/>
    <n v="1"/>
    <n v="0"/>
    <s v="January"/>
    <d v="2015-01-22T00:00:00"/>
    <n v="1"/>
    <n v="-12.87678"/>
    <n v="10"/>
    <n v="76.16"/>
    <n v="87316"/>
    <n v="1360.1200000000001"/>
    <x v="2"/>
    <n v="3"/>
  </r>
  <r>
    <n v="2855"/>
    <s v="Vicki Womble"/>
    <s v="Medium"/>
    <n v="0.03"/>
    <n v="105.34"/>
    <n v="24.49"/>
    <x v="2"/>
    <x v="0"/>
    <x v="1"/>
    <x v="2"/>
    <s v="Large Box"/>
    <s v="Deflect-o DuraMat Antistatic Studded Beveled Mat for Medium Pile Carpeting"/>
    <n v="0.61"/>
    <s v="United States"/>
    <x v="0"/>
    <x v="0"/>
    <s v="Des Moines"/>
    <n v="98198"/>
    <x v="72"/>
    <n v="1"/>
    <n v="48"/>
    <s v="January"/>
    <d v="2015-01-22T00:00:00"/>
    <n v="1"/>
    <n v="618.13080000000002"/>
    <n v="10"/>
    <n v="1038.1400000000001"/>
    <n v="87316"/>
    <n v="9.0400000000000009"/>
    <x v="2"/>
    <n v="3"/>
  </r>
  <r>
    <n v="2855"/>
    <s v="Vicki Womble"/>
    <s v="Low"/>
    <n v="0.09"/>
    <n v="6783.02"/>
    <n v="24.49"/>
    <x v="2"/>
    <x v="3"/>
    <x v="2"/>
    <x v="6"/>
    <s v="Large Box"/>
    <s v="Polycom ViewStation™ ISDN Videoconferencing Unit"/>
    <n v="0.39"/>
    <s v="United States"/>
    <x v="0"/>
    <x v="0"/>
    <s v="Des Moines"/>
    <n v="98198"/>
    <x v="17"/>
    <n v="0"/>
    <s v="no repeat"/>
    <s v="March"/>
    <d v="2015-03-14T00:00:00"/>
    <n v="4"/>
    <n v="-14140.7016"/>
    <n v="1"/>
    <n v="6296"/>
    <n v="87317"/>
    <n v="3.91"/>
    <x v="2"/>
    <n v="3"/>
  </r>
  <r>
    <n v="2858"/>
    <s v="Jerry Webster"/>
    <s v="Medium"/>
    <n v="0.06"/>
    <n v="2.94"/>
    <n v="0.96"/>
    <x v="2"/>
    <x v="0"/>
    <x v="0"/>
    <x v="0"/>
    <s v="Wrap Bag"/>
    <s v="Newell 343"/>
    <n v="0.57999999999999996"/>
    <s v="United States"/>
    <x v="3"/>
    <x v="26"/>
    <s v="Fruit Cove"/>
    <n v="32259"/>
    <x v="30"/>
    <n v="1"/>
    <n v="6"/>
    <s v="May"/>
    <d v="2015-05-18T00:00:00"/>
    <n v="1"/>
    <n v="-8.8759999999999994"/>
    <n v="3"/>
    <n v="8.7899999999999991"/>
    <n v="88279"/>
    <n v="30.51"/>
    <x v="1"/>
    <n v="4"/>
  </r>
  <r>
    <n v="2858"/>
    <s v="Jerry Webster"/>
    <s v="Low"/>
    <n v="0.04"/>
    <n v="67.28"/>
    <n v="19.989999999999998"/>
    <x v="2"/>
    <x v="0"/>
    <x v="0"/>
    <x v="8"/>
    <s v="Small Box"/>
    <s v="Catalog Binders with Expanding Posts"/>
    <n v="0.4"/>
    <s v="United States"/>
    <x v="3"/>
    <x v="26"/>
    <s v="Fruit Cove"/>
    <n v="32259"/>
    <x v="94"/>
    <n v="1"/>
    <n v="0"/>
    <s v="May"/>
    <d v="2015-05-28T00:00:00"/>
    <n v="5"/>
    <n v="14.754"/>
    <n v="30"/>
    <n v="2051.6799999999998"/>
    <n v="88282"/>
    <n v="205.94"/>
    <x v="0"/>
    <n v="4"/>
  </r>
  <r>
    <n v="2858"/>
    <s v="Jerry Webster"/>
    <s v="Low"/>
    <n v="0.1"/>
    <n v="130.97999999999999"/>
    <n v="54.74"/>
    <x v="1"/>
    <x v="0"/>
    <x v="1"/>
    <x v="14"/>
    <s v="Jumbo Box"/>
    <s v="O'Sullivan Elevations Bookcase, Cherry Finish"/>
    <n v="0.69"/>
    <s v="United States"/>
    <x v="3"/>
    <x v="26"/>
    <s v="Fruit Cove"/>
    <n v="32259"/>
    <x v="94"/>
    <n v="1"/>
    <n v="0"/>
    <s v="May"/>
    <d v="2015-05-23T00:00:00"/>
    <n v="0"/>
    <n v="669.61199999999997"/>
    <n v="42"/>
    <n v="5295.03"/>
    <n v="88282"/>
    <n v="205.91"/>
    <x v="0"/>
    <n v="4"/>
  </r>
  <r>
    <n v="2858"/>
    <s v="Jerry Webster"/>
    <s v="Low"/>
    <n v="0.04"/>
    <n v="2.78"/>
    <n v="1.25"/>
    <x v="2"/>
    <x v="0"/>
    <x v="0"/>
    <x v="0"/>
    <s v="Wrap Bag"/>
    <s v="Newell 318"/>
    <n v="0.59"/>
    <s v="United States"/>
    <x v="3"/>
    <x v="26"/>
    <s v="Fruit Cove"/>
    <n v="32259"/>
    <x v="94"/>
    <n v="0"/>
    <s v="no repeat"/>
    <s v="May"/>
    <d v="2015-05-23T00:00:00"/>
    <n v="0"/>
    <n v="213"/>
    <n v="28"/>
    <n v="80.27"/>
    <n v="88282"/>
    <n v="35.980000000000004"/>
    <x v="0"/>
    <n v="4"/>
  </r>
  <r>
    <n v="2859"/>
    <s v="Brad H Blake"/>
    <s v="Not Specified"/>
    <n v="0.03"/>
    <n v="142.86000000000001"/>
    <n v="19.989999999999998"/>
    <x v="2"/>
    <x v="0"/>
    <x v="0"/>
    <x v="10"/>
    <s v="Small Box"/>
    <s v="Letter Size Cart"/>
    <n v="0.56000000000000005"/>
    <s v="United States"/>
    <x v="3"/>
    <x v="26"/>
    <s v="Gainesville"/>
    <n v="32601"/>
    <x v="113"/>
    <n v="0"/>
    <s v="no repeat"/>
    <s v="April"/>
    <d v="2015-04-03T00:00:00"/>
    <n v="2"/>
    <n v="-8.3880999999999997"/>
    <n v="23"/>
    <n v="3292.02"/>
    <n v="88281"/>
    <n v="5.98"/>
    <x v="1"/>
    <n v="1"/>
  </r>
  <r>
    <n v="2861"/>
    <s v="Dwight Robinson"/>
    <s v="Medium"/>
    <n v="0.05"/>
    <n v="20.99"/>
    <n v="4.8099999999999996"/>
    <x v="2"/>
    <x v="0"/>
    <x v="2"/>
    <x v="5"/>
    <s v="Medium Box"/>
    <s v="1726 Digital Answering Machine"/>
    <n v="0.57999999999999996"/>
    <s v="United States"/>
    <x v="2"/>
    <x v="13"/>
    <s v="Hays"/>
    <n v="67601"/>
    <x v="136"/>
    <n v="0"/>
    <s v="no repeat"/>
    <s v="February"/>
    <d v="2015-02-28T00:00:00"/>
    <n v="0"/>
    <n v="4.9017600000000003"/>
    <n v="11"/>
    <n v="199.43"/>
    <n v="88280"/>
    <n v="7.93"/>
    <x v="2"/>
    <n v="1"/>
  </r>
  <r>
    <n v="2862"/>
    <s v="Carrie High"/>
    <s v="High"/>
    <n v="0"/>
    <n v="12.22"/>
    <n v="2.85"/>
    <x v="2"/>
    <x v="0"/>
    <x v="1"/>
    <x v="2"/>
    <s v="Small Pack"/>
    <s v="Aluminum Document Frame"/>
    <n v="0.55000000000000004"/>
    <s v="United States"/>
    <x v="2"/>
    <x v="32"/>
    <s v="La Vista"/>
    <n v="68128"/>
    <x v="86"/>
    <n v="0"/>
    <s v="no repeat"/>
    <s v="April"/>
    <d v="2015-04-12T00:00:00"/>
    <n v="1"/>
    <n v="76.389899999999997"/>
    <n v="9"/>
    <n v="110.71"/>
    <n v="88278"/>
    <n v="3.04"/>
    <x v="1"/>
    <n v="1"/>
  </r>
  <r>
    <n v="2865"/>
    <s v="Roberta Mitchell"/>
    <s v="Critical"/>
    <n v="0.01"/>
    <n v="13.79"/>
    <n v="8.7799999999999994"/>
    <x v="2"/>
    <x v="0"/>
    <x v="1"/>
    <x v="2"/>
    <s v="Small Box"/>
    <s v="9-3/4 Diameter Round Wall Clock"/>
    <n v="0.43"/>
    <s v="United States"/>
    <x v="2"/>
    <x v="7"/>
    <s v="Paris"/>
    <n v="75460"/>
    <x v="67"/>
    <n v="1"/>
    <n v="0"/>
    <s v="February"/>
    <d v="2015-02-25T00:00:00"/>
    <n v="2"/>
    <n v="-36.770000000000003"/>
    <n v="4"/>
    <n v="56.68"/>
    <n v="90871"/>
    <n v="9.3000000000000007"/>
    <x v="1"/>
    <n v="2"/>
  </r>
  <r>
    <n v="2865"/>
    <s v="Roberta Mitchell"/>
    <s v="Critical"/>
    <n v="0.04"/>
    <n v="33.29"/>
    <n v="8.74"/>
    <x v="2"/>
    <x v="0"/>
    <x v="0"/>
    <x v="10"/>
    <s v="Small Box"/>
    <s v="Fellowes Bases and Tops For Staxonsteel®/High-Stak® Systems"/>
    <n v="0.61"/>
    <s v="United States"/>
    <x v="2"/>
    <x v="7"/>
    <s v="Paris"/>
    <n v="75460"/>
    <x v="67"/>
    <n v="0"/>
    <s v="no repeat"/>
    <s v="February"/>
    <d v="2015-02-24T00:00:00"/>
    <n v="1"/>
    <n v="87.03"/>
    <n v="8"/>
    <n v="273.33999999999997"/>
    <n v="90871"/>
    <n v="31.65"/>
    <x v="1"/>
    <n v="2"/>
  </r>
  <r>
    <n v="2867"/>
    <s v="Dana Teague"/>
    <s v="High"/>
    <n v="0.01"/>
    <n v="125.99"/>
    <n v="8.99"/>
    <x v="2"/>
    <x v="0"/>
    <x v="2"/>
    <x v="5"/>
    <s v="Small Box"/>
    <s v="M70"/>
    <n v="0.59"/>
    <s v="United States"/>
    <x v="1"/>
    <x v="41"/>
    <s v="Washington"/>
    <n v="20016"/>
    <x v="89"/>
    <n v="0"/>
    <s v="no repeat"/>
    <s v="April"/>
    <d v="2015-04-18T00:00:00"/>
    <n v="1"/>
    <n v="-582.64800000000002"/>
    <n v="2"/>
    <n v="226.88"/>
    <n v="11013"/>
    <n v="20.28"/>
    <x v="0"/>
    <n v="1"/>
  </r>
  <r>
    <n v="2868"/>
    <s v="Eugene Clayton"/>
    <s v="High"/>
    <n v="0.03"/>
    <n v="896.99"/>
    <n v="19.989999999999998"/>
    <x v="2"/>
    <x v="0"/>
    <x v="0"/>
    <x v="8"/>
    <s v="Small Box"/>
    <s v="GBC DocuBind TL300 Electric Binding System"/>
    <n v="0.38"/>
    <s v="United States"/>
    <x v="0"/>
    <x v="0"/>
    <s v="Edmonds"/>
    <n v="98026"/>
    <x v="176"/>
    <n v="1"/>
    <n v="99"/>
    <s v="January"/>
    <d v="2015-01-10T00:00:00"/>
    <n v="2"/>
    <n v="3602.1311999999998"/>
    <n v="6"/>
    <n v="5220.4799999999996"/>
    <n v="85826"/>
    <n v="49.97"/>
    <x v="2"/>
    <n v="3"/>
  </r>
  <r>
    <n v="2868"/>
    <s v="Eugene Clayton"/>
    <s v="High"/>
    <n v="0.01"/>
    <n v="125.99"/>
    <n v="8.99"/>
    <x v="2"/>
    <x v="0"/>
    <x v="2"/>
    <x v="5"/>
    <s v="Small Box"/>
    <s v="M70"/>
    <n v="0.59"/>
    <s v="United States"/>
    <x v="0"/>
    <x v="0"/>
    <s v="Edmonds"/>
    <n v="98026"/>
    <x v="89"/>
    <n v="1"/>
    <n v="38"/>
    <s v="April"/>
    <d v="2015-04-18T00:00:00"/>
    <n v="1"/>
    <n v="-582.64800000000002"/>
    <n v="1"/>
    <n v="113.44"/>
    <n v="85827"/>
    <n v="20.29"/>
    <x v="0"/>
    <n v="3"/>
  </r>
  <r>
    <n v="2868"/>
    <s v="Eugene Clayton"/>
    <s v="Not Specified"/>
    <n v="0.08"/>
    <n v="15.99"/>
    <n v="13.18"/>
    <x v="0"/>
    <x v="0"/>
    <x v="0"/>
    <x v="8"/>
    <s v="Small Box"/>
    <s v="GBC Pre-Punched Binding Paper, Plastic, White, 8-1/2&quot; x 11&quot;"/>
    <n v="0.37"/>
    <s v="United States"/>
    <x v="0"/>
    <x v="0"/>
    <s v="Edmonds"/>
    <n v="98026"/>
    <x v="40"/>
    <n v="0"/>
    <s v="no repeat"/>
    <s v="May"/>
    <d v="2015-05-27T00:00:00"/>
    <n v="2"/>
    <n v="-66.584999999999994"/>
    <n v="4"/>
    <n v="66.02"/>
    <n v="85828"/>
    <n v="34.9"/>
    <x v="0"/>
    <n v="3"/>
  </r>
  <r>
    <n v="2873"/>
    <s v="Benjamin Gunter"/>
    <s v="Medium"/>
    <n v="7.0000000000000007E-2"/>
    <n v="2.89"/>
    <n v="0.5"/>
    <x v="2"/>
    <x v="2"/>
    <x v="0"/>
    <x v="9"/>
    <s v="Small Box"/>
    <s v="Avery 498"/>
    <n v="0.38"/>
    <s v="United States"/>
    <x v="3"/>
    <x v="26"/>
    <s v="Hialeah"/>
    <n v="33012"/>
    <x v="46"/>
    <n v="1"/>
    <n v="0"/>
    <s v="January"/>
    <d v="2015-01-24T00:00:00"/>
    <n v="2"/>
    <n v="441.59399999999999"/>
    <n v="12"/>
    <n v="33.020000000000003"/>
    <n v="89872"/>
    <n v="2036.41"/>
    <x v="0"/>
    <n v="2"/>
  </r>
  <r>
    <n v="2873"/>
    <s v="Benjamin Gunter"/>
    <s v="Medium"/>
    <n v="0"/>
    <n v="217.85"/>
    <n v="29.1"/>
    <x v="1"/>
    <x v="2"/>
    <x v="1"/>
    <x v="11"/>
    <s v="Jumbo Box"/>
    <s v="Chromcraft Bull-Nose Wood Round Conference Table Top, Wood Base"/>
    <n v="0.68"/>
    <s v="United States"/>
    <x v="3"/>
    <x v="26"/>
    <s v="Hialeah"/>
    <n v="33012"/>
    <x v="46"/>
    <n v="0"/>
    <s v="no repeat"/>
    <s v="January"/>
    <d v="2015-01-23T00:00:00"/>
    <n v="1"/>
    <n v="394.17"/>
    <n v="10"/>
    <n v="2273.1"/>
    <n v="89872"/>
    <n v="1.88"/>
    <x v="3"/>
    <n v="2"/>
  </r>
  <r>
    <n v="2874"/>
    <s v="Marian Willis"/>
    <s v="Low"/>
    <n v="0.05"/>
    <n v="4.84"/>
    <n v="0.71"/>
    <x v="2"/>
    <x v="1"/>
    <x v="0"/>
    <x v="0"/>
    <s v="Wrap Bag"/>
    <s v="*Staples* Highlighting Markers"/>
    <n v="0.52"/>
    <s v="United States"/>
    <x v="2"/>
    <x v="32"/>
    <s v="La Vista"/>
    <n v="68128"/>
    <x v="34"/>
    <n v="1"/>
    <n v="77"/>
    <s v="April"/>
    <d v="2015-04-15T00:00:00"/>
    <n v="9"/>
    <n v="13.4481"/>
    <n v="4"/>
    <n v="19.489999999999998"/>
    <n v="89873"/>
    <n v="40.889999999999993"/>
    <x v="3"/>
    <n v="3"/>
  </r>
  <r>
    <n v="2874"/>
    <s v="Marian Willis"/>
    <s v="Critical"/>
    <n v="0.03"/>
    <n v="304.99"/>
    <n v="19.989999999999998"/>
    <x v="2"/>
    <x v="1"/>
    <x v="0"/>
    <x v="8"/>
    <s v="Small Box"/>
    <s v="Ibico Hi-Tech Manual Binding System"/>
    <n v="0.4"/>
    <s v="United States"/>
    <x v="2"/>
    <x v="32"/>
    <s v="La Vista"/>
    <n v="68128"/>
    <x v="33"/>
    <n v="1"/>
    <n v="0"/>
    <s v="June"/>
    <d v="2015-06-24T00:00:00"/>
    <n v="2"/>
    <n v="4033.6089000000002"/>
    <n v="19"/>
    <n v="5845.81"/>
    <n v="89874"/>
    <n v="449.95"/>
    <x v="3"/>
    <n v="3"/>
  </r>
  <r>
    <n v="2874"/>
    <s v="Marian Willis"/>
    <s v="Critical"/>
    <n v="0.09"/>
    <n v="65.989999999999995"/>
    <n v="8.99"/>
    <x v="2"/>
    <x v="1"/>
    <x v="2"/>
    <x v="5"/>
    <s v="Small Box"/>
    <s v="V 3600 Series"/>
    <n v="0.57999999999999996"/>
    <s v="United States"/>
    <x v="2"/>
    <x v="32"/>
    <s v="La Vista"/>
    <n v="68128"/>
    <x v="33"/>
    <n v="0"/>
    <s v="no repeat"/>
    <s v="June"/>
    <d v="2015-06-24T00:00:00"/>
    <n v="2"/>
    <n v="141.7824"/>
    <n v="12"/>
    <n v="633.85"/>
    <n v="89874"/>
    <n v="5.83"/>
    <x v="3"/>
    <n v="3"/>
  </r>
  <r>
    <n v="2877"/>
    <s v="Shannon Aldridge"/>
    <s v="Not Specified"/>
    <n v="0"/>
    <n v="8.33"/>
    <n v="1.99"/>
    <x v="0"/>
    <x v="3"/>
    <x v="2"/>
    <x v="13"/>
    <s v="Small Pack"/>
    <s v="80 Minute Slim Jewel Case CD-R , 10/Pack - Staples"/>
    <n v="0.52"/>
    <s v="United States"/>
    <x v="1"/>
    <x v="10"/>
    <s v="North Olmsted"/>
    <n v="44070"/>
    <x v="21"/>
    <n v="0"/>
    <s v="no repeat"/>
    <s v="March"/>
    <d v="2015-03-04T00:00:00"/>
    <n v="2"/>
    <n v="74.181899999999999"/>
    <n v="12"/>
    <n v="107.51"/>
    <n v="91492"/>
    <n v="300.93"/>
    <x v="1"/>
    <n v="1"/>
  </r>
  <r>
    <n v="2878"/>
    <s v="Susan Carroll Berman"/>
    <s v="Not Specified"/>
    <n v="0"/>
    <n v="8.33"/>
    <n v="1.99"/>
    <x v="0"/>
    <x v="3"/>
    <x v="2"/>
    <x v="13"/>
    <s v="Small Pack"/>
    <s v="80 Minute Slim Jewel Case CD-R , 10/Pack - Staples"/>
    <n v="0.52"/>
    <s v="United States"/>
    <x v="0"/>
    <x v="0"/>
    <s v="Seattle"/>
    <n v="98107"/>
    <x v="21"/>
    <n v="0"/>
    <s v="no repeat"/>
    <s v="March"/>
    <d v="2015-03-04T00:00:00"/>
    <n v="2"/>
    <n v="82.31"/>
    <n v="47"/>
    <n v="421.08"/>
    <n v="54369"/>
    <n v="205.95000000000002"/>
    <x v="1"/>
    <n v="1"/>
  </r>
  <r>
    <n v="2880"/>
    <s v="Grace Black"/>
    <s v="Medium"/>
    <n v="0.05"/>
    <n v="6.68"/>
    <n v="6.93"/>
    <x v="2"/>
    <x v="2"/>
    <x v="0"/>
    <x v="7"/>
    <s v="Small Box"/>
    <s v="HP Office Paper (20Lb. and 87 Bright)"/>
    <n v="0.37"/>
    <s v="United States"/>
    <x v="3"/>
    <x v="26"/>
    <s v="North Miami Beach"/>
    <n v="33160"/>
    <x v="145"/>
    <n v="1"/>
    <n v="41"/>
    <s v="March"/>
    <d v="2015-03-29T00:00:00"/>
    <n v="1"/>
    <n v="-2.3519999999999999"/>
    <n v="11"/>
    <n v="77.2"/>
    <n v="88626"/>
    <n v="4.1100000000000003"/>
    <x v="1"/>
    <n v="2"/>
  </r>
  <r>
    <n v="2880"/>
    <s v="Grace Black"/>
    <s v="Low"/>
    <n v="0.09"/>
    <n v="243.98"/>
    <n v="43.32"/>
    <x v="1"/>
    <x v="2"/>
    <x v="1"/>
    <x v="1"/>
    <s v="Jumbo Drum"/>
    <s v="Hon Deluxe Fabric Upholstered Stacking Chairs, Rounded Back"/>
    <n v="0.55000000000000004"/>
    <s v="United States"/>
    <x v="3"/>
    <x v="26"/>
    <s v="North Miami Beach"/>
    <n v="33160"/>
    <x v="100"/>
    <n v="0"/>
    <s v="no repeat"/>
    <s v="May"/>
    <d v="2015-05-13T00:00:00"/>
    <n v="5"/>
    <n v="1059.288"/>
    <n v="25"/>
    <n v="5587.89"/>
    <n v="88627"/>
    <n v="4.2200000000000006"/>
    <x v="3"/>
    <n v="2"/>
  </r>
  <r>
    <n v="2882"/>
    <s v="Andrew Gonzalez"/>
    <s v="Low"/>
    <n v="0.02"/>
    <n v="43.98"/>
    <n v="1.99"/>
    <x v="2"/>
    <x v="3"/>
    <x v="2"/>
    <x v="13"/>
    <s v="Small Pack"/>
    <s v="Memorex 80 Minute CD-R Spindle, 100/Pack"/>
    <n v="0.44"/>
    <s v="United States"/>
    <x v="3"/>
    <x v="24"/>
    <s v="Charlotte"/>
    <n v="28206"/>
    <x v="72"/>
    <n v="1"/>
    <n v="30"/>
    <s v="January"/>
    <d v="2015-01-25T00:00:00"/>
    <n v="4"/>
    <n v="333.76049999999998"/>
    <n v="40"/>
    <n v="1724.01"/>
    <n v="50917"/>
    <n v="3.26"/>
    <x v="2"/>
    <n v="8"/>
  </r>
  <r>
    <n v="2882"/>
    <s v="Andrew Gonzalez"/>
    <s v="High"/>
    <n v="0.03"/>
    <n v="4.0599999999999996"/>
    <n v="6.89"/>
    <x v="2"/>
    <x v="3"/>
    <x v="0"/>
    <x v="15"/>
    <s v="Small Box"/>
    <s v="Eureka Disposable Bags for Sanitaire® Vibra Groomer I® Upright Vac"/>
    <n v="0.6"/>
    <s v="United States"/>
    <x v="3"/>
    <x v="24"/>
    <s v="Charlotte"/>
    <n v="28206"/>
    <x v="63"/>
    <n v="1"/>
    <n v="0"/>
    <s v="February"/>
    <d v="2015-02-22T00:00:00"/>
    <n v="2"/>
    <n v="-246.27610000000001"/>
    <n v="37"/>
    <n v="159.88999999999999"/>
    <n v="55300"/>
    <n v="6.2299999999999995"/>
    <x v="3"/>
    <n v="8"/>
  </r>
  <r>
    <n v="2882"/>
    <s v="Andrew Gonzalez"/>
    <s v="High"/>
    <n v="0.01"/>
    <n v="3.75"/>
    <n v="0.5"/>
    <x v="2"/>
    <x v="3"/>
    <x v="0"/>
    <x v="9"/>
    <s v="Small Box"/>
    <s v="Avery 510"/>
    <n v="0.37"/>
    <s v="United States"/>
    <x v="3"/>
    <x v="24"/>
    <s v="Charlotte"/>
    <n v="28206"/>
    <x v="63"/>
    <n v="1"/>
    <n v="0"/>
    <s v="February"/>
    <d v="2015-02-21T00:00:00"/>
    <n v="1"/>
    <n v="55.194600000000001"/>
    <n v="48"/>
    <n v="180.48"/>
    <n v="55300"/>
    <n v="14.42"/>
    <x v="3"/>
    <n v="8"/>
  </r>
  <r>
    <n v="2882"/>
    <s v="Andrew Gonzalez"/>
    <s v="High"/>
    <n v="0.02"/>
    <n v="10.68"/>
    <n v="13.04"/>
    <x v="2"/>
    <x v="3"/>
    <x v="1"/>
    <x v="2"/>
    <s v="Large Box"/>
    <s v="Dana Swing-Arm Lamps"/>
    <n v="0.6"/>
    <s v="United States"/>
    <x v="3"/>
    <x v="24"/>
    <s v="Charlotte"/>
    <n v="28206"/>
    <x v="63"/>
    <n v="1"/>
    <n v="27"/>
    <s v="February"/>
    <d v="2015-02-22T00:00:00"/>
    <n v="2"/>
    <n v="-307.29649999999998"/>
    <n v="31"/>
    <n v="350.48"/>
    <n v="55300"/>
    <n v="6.68"/>
    <x v="3"/>
    <n v="8"/>
  </r>
  <r>
    <n v="2882"/>
    <s v="Andrew Gonzalez"/>
    <s v="High"/>
    <n v="7.0000000000000007E-2"/>
    <n v="28.99"/>
    <n v="8.59"/>
    <x v="2"/>
    <x v="3"/>
    <x v="2"/>
    <x v="5"/>
    <s v="Medium Box"/>
    <s v="SouthWestern Bell FA970 Digital Answering Machine with Time/Day Stamp"/>
    <n v="0.56000000000000005"/>
    <s v="United States"/>
    <x v="3"/>
    <x v="24"/>
    <s v="Charlotte"/>
    <n v="28206"/>
    <x v="91"/>
    <n v="1"/>
    <n v="51"/>
    <s v="March"/>
    <d v="2015-03-19T00:00:00"/>
    <n v="0"/>
    <n v="-16.063739999999999"/>
    <n v="39"/>
    <n v="936.8"/>
    <n v="16676"/>
    <n v="599.99"/>
    <x v="1"/>
    <n v="8"/>
  </r>
  <r>
    <n v="2882"/>
    <s v="Andrew Gonzalez"/>
    <s v="Critical"/>
    <n v="0.05"/>
    <n v="6.48"/>
    <n v="8.73"/>
    <x v="2"/>
    <x v="3"/>
    <x v="0"/>
    <x v="7"/>
    <s v="Small Box"/>
    <s v="Xerox 227"/>
    <n v="0.37"/>
    <s v="United States"/>
    <x v="3"/>
    <x v="24"/>
    <s v="Charlotte"/>
    <n v="28206"/>
    <x v="19"/>
    <n v="1"/>
    <n v="27"/>
    <s v="May"/>
    <d v="2015-05-09T00:00:00"/>
    <n v="0"/>
    <n v="-160.38470000000001"/>
    <n v="35"/>
    <n v="232.5"/>
    <n v="4839"/>
    <n v="218.71"/>
    <x v="3"/>
    <n v="8"/>
  </r>
  <r>
    <n v="2882"/>
    <s v="Andrew Gonzalez"/>
    <s v="High"/>
    <n v="0.09"/>
    <n v="363.25"/>
    <n v="19.989999999999998"/>
    <x v="2"/>
    <x v="3"/>
    <x v="0"/>
    <x v="15"/>
    <s v="Small Box"/>
    <s v="Hoover WindTunnel™ Plus Canister Vacuum"/>
    <n v="0.56999999999999995"/>
    <s v="United States"/>
    <x v="3"/>
    <x v="24"/>
    <s v="Charlotte"/>
    <n v="28206"/>
    <x v="75"/>
    <n v="1"/>
    <n v="25"/>
    <s v="June"/>
    <d v="2015-06-06T00:00:00"/>
    <n v="1"/>
    <n v="732.26980000000003"/>
    <n v="21"/>
    <n v="7497.05"/>
    <n v="21958"/>
    <n v="2.85"/>
    <x v="1"/>
    <n v="8"/>
  </r>
  <r>
    <n v="2882"/>
    <s v="Andrew Gonzalez"/>
    <s v="Low"/>
    <n v="0.05"/>
    <n v="63.94"/>
    <n v="14.48"/>
    <x v="0"/>
    <x v="3"/>
    <x v="1"/>
    <x v="2"/>
    <s v="Small Box"/>
    <s v="Howard Miller 16&quot; Diameter Gallery Wall Clock"/>
    <n v="0.46"/>
    <s v="United States"/>
    <x v="3"/>
    <x v="24"/>
    <s v="Charlotte"/>
    <n v="28206"/>
    <x v="135"/>
    <n v="0"/>
    <s v="no repeat"/>
    <s v="June"/>
    <d v="2015-07-07T00:00:00"/>
    <n v="7"/>
    <n v="270.87430000000001"/>
    <n v="21"/>
    <n v="1336.35"/>
    <n v="40224"/>
    <n v="7.8900000000000006"/>
    <x v="1"/>
    <n v="8"/>
  </r>
  <r>
    <n v="2883"/>
    <s v="Stuart Sharma"/>
    <s v="Critical"/>
    <n v="0.05"/>
    <n v="6.48"/>
    <n v="8.73"/>
    <x v="2"/>
    <x v="3"/>
    <x v="0"/>
    <x v="7"/>
    <s v="Small Box"/>
    <s v="Xerox 227"/>
    <n v="0.37"/>
    <s v="United States"/>
    <x v="1"/>
    <x v="10"/>
    <s v="North Olmsted"/>
    <n v="44070"/>
    <x v="19"/>
    <n v="0"/>
    <s v="no repeat"/>
    <s v="May"/>
    <d v="2015-05-09T00:00:00"/>
    <n v="0"/>
    <n v="-120.59"/>
    <n v="9"/>
    <n v="59.79"/>
    <n v="87632"/>
    <n v="355.89000000000004"/>
    <x v="1"/>
    <n v="1"/>
  </r>
  <r>
    <n v="2884"/>
    <s v="Stuart C Robinson"/>
    <s v="High"/>
    <n v="7.0000000000000007E-2"/>
    <n v="28.99"/>
    <n v="8.59"/>
    <x v="2"/>
    <x v="3"/>
    <x v="2"/>
    <x v="5"/>
    <s v="Medium Box"/>
    <s v="SouthWestern Bell FA970 Digital Answering Machine with Time/Day Stamp"/>
    <n v="0.56000000000000005"/>
    <s v="United States"/>
    <x v="1"/>
    <x v="10"/>
    <s v="North Ridgeville"/>
    <n v="44039"/>
    <x v="91"/>
    <n v="1"/>
    <n v="78"/>
    <s v="March"/>
    <d v="2015-03-19T00:00:00"/>
    <n v="0"/>
    <n v="-12.077999999999999"/>
    <n v="10"/>
    <n v="240.21"/>
    <n v="87631"/>
    <n v="17.63"/>
    <x v="0"/>
    <n v="2"/>
  </r>
  <r>
    <n v="2884"/>
    <s v="Stuart C Robinson"/>
    <s v="High"/>
    <n v="0.09"/>
    <n v="363.25"/>
    <n v="19.989999999999998"/>
    <x v="2"/>
    <x v="3"/>
    <x v="0"/>
    <x v="15"/>
    <s v="Small Box"/>
    <s v="Hoover WindTunnel™ Plus Canister Vacuum"/>
    <n v="0.56999999999999995"/>
    <s v="United States"/>
    <x v="1"/>
    <x v="10"/>
    <s v="North Ridgeville"/>
    <n v="44039"/>
    <x v="75"/>
    <n v="0"/>
    <s v="no repeat"/>
    <s v="June"/>
    <d v="2015-06-06T00:00:00"/>
    <n v="1"/>
    <n v="1231.6569"/>
    <n v="5"/>
    <n v="1785.01"/>
    <n v="87633"/>
    <n v="5.32"/>
    <x v="1"/>
    <n v="2"/>
  </r>
  <r>
    <n v="2885"/>
    <s v="Gary Frazier"/>
    <s v="Low"/>
    <n v="0.05"/>
    <n v="63.94"/>
    <n v="14.48"/>
    <x v="0"/>
    <x v="3"/>
    <x v="1"/>
    <x v="2"/>
    <s v="Small Box"/>
    <s v="Howard Miller 16&quot; Diameter Gallery Wall Clock"/>
    <n v="0.46"/>
    <s v="United States"/>
    <x v="1"/>
    <x v="10"/>
    <s v="North Royalton"/>
    <n v="44133"/>
    <x v="135"/>
    <n v="0"/>
    <s v="no repeat"/>
    <s v="June"/>
    <d v="2015-07-07T00:00:00"/>
    <n v="7"/>
    <n v="219.54419999999999"/>
    <n v="5"/>
    <n v="318.18"/>
    <n v="87634"/>
    <n v="1270.99"/>
    <x v="1"/>
    <n v="1"/>
  </r>
  <r>
    <n v="2886"/>
    <s v="Gretchen McKinney"/>
    <s v="High"/>
    <n v="0.03"/>
    <n v="4.0599999999999996"/>
    <n v="6.89"/>
    <x v="2"/>
    <x v="3"/>
    <x v="0"/>
    <x v="15"/>
    <s v="Small Box"/>
    <s v="Eureka Disposable Bags for Sanitaire® Vibra Groomer I® Upright Vac"/>
    <n v="0.6"/>
    <s v="United States"/>
    <x v="1"/>
    <x v="10"/>
    <s v="Parma"/>
    <n v="44134"/>
    <x v="63"/>
    <n v="1"/>
    <n v="0"/>
    <s v="February"/>
    <d v="2015-02-22T00:00:00"/>
    <n v="2"/>
    <n v="-185.17"/>
    <n v="9"/>
    <n v="38.89"/>
    <n v="87630"/>
    <n v="209.82"/>
    <x v="3"/>
    <n v="3"/>
  </r>
  <r>
    <n v="2886"/>
    <s v="Gretchen McKinney"/>
    <s v="High"/>
    <n v="0.01"/>
    <n v="3.75"/>
    <n v="0.5"/>
    <x v="2"/>
    <x v="3"/>
    <x v="0"/>
    <x v="9"/>
    <s v="Small Box"/>
    <s v="Avery 510"/>
    <n v="0.37"/>
    <s v="United States"/>
    <x v="1"/>
    <x v="10"/>
    <s v="Parma"/>
    <n v="44134"/>
    <x v="63"/>
    <n v="1"/>
    <n v="0"/>
    <s v="February"/>
    <d v="2015-02-21T00:00:00"/>
    <n v="1"/>
    <n v="31.1328"/>
    <n v="12"/>
    <n v="45.12"/>
    <n v="87630"/>
    <n v="194.29000000000002"/>
    <x v="3"/>
    <n v="3"/>
  </r>
  <r>
    <n v="2886"/>
    <s v="Gretchen McKinney"/>
    <s v="High"/>
    <n v="0.02"/>
    <n v="10.68"/>
    <n v="13.04"/>
    <x v="2"/>
    <x v="3"/>
    <x v="1"/>
    <x v="2"/>
    <s v="Large Box"/>
    <s v="Dana Swing-Arm Lamps"/>
    <n v="0.6"/>
    <s v="United States"/>
    <x v="1"/>
    <x v="10"/>
    <s v="Parma"/>
    <n v="44134"/>
    <x v="63"/>
    <n v="0"/>
    <s v="no repeat"/>
    <s v="February"/>
    <d v="2015-02-22T00:00:00"/>
    <n v="2"/>
    <n v="-231.05"/>
    <n v="8"/>
    <n v="90.45"/>
    <n v="87630"/>
    <n v="6.68"/>
    <x v="2"/>
    <n v="3"/>
  </r>
  <r>
    <n v="2892"/>
    <s v="Benjamin Porter"/>
    <s v="High"/>
    <n v="0.1"/>
    <n v="209.37"/>
    <n v="69"/>
    <x v="2"/>
    <x v="3"/>
    <x v="1"/>
    <x v="11"/>
    <s v="Large Box"/>
    <s v="Hon 2111 Invitation™ Series Corner Table"/>
    <n v="0.79"/>
    <s v="United States"/>
    <x v="2"/>
    <x v="22"/>
    <s v="Livonia"/>
    <n v="48154"/>
    <x v="67"/>
    <n v="0"/>
    <s v="no repeat"/>
    <s v="February"/>
    <d v="2015-02-25T00:00:00"/>
    <n v="2"/>
    <n v="-165.59492040000001"/>
    <n v="11"/>
    <n v="2125.12"/>
    <n v="90011"/>
    <n v="65.97"/>
    <x v="1"/>
    <n v="1"/>
  </r>
  <r>
    <n v="2893"/>
    <s v="Kathryn Tate"/>
    <s v="High"/>
    <n v="7.0000000000000007E-2"/>
    <n v="4.9800000000000004"/>
    <n v="4.7"/>
    <x v="2"/>
    <x v="3"/>
    <x v="0"/>
    <x v="7"/>
    <s v="Small Box"/>
    <s v="Staples Copy Paper (20Lb. and 84 Bright)"/>
    <n v="0.38"/>
    <s v="United States"/>
    <x v="2"/>
    <x v="22"/>
    <s v="Madison Heights"/>
    <n v="48071"/>
    <x v="67"/>
    <n v="0"/>
    <s v="no repeat"/>
    <s v="February"/>
    <d v="2015-02-24T00:00:00"/>
    <n v="1"/>
    <n v="-21.684000000000001"/>
    <n v="9"/>
    <n v="45.05"/>
    <n v="90011"/>
    <n v="8.2899999999999991"/>
    <x v="1"/>
    <n v="1"/>
  </r>
  <r>
    <n v="2896"/>
    <s v="Anna Ellis"/>
    <s v="Low"/>
    <n v="0.02"/>
    <n v="880.98"/>
    <n v="44.55"/>
    <x v="1"/>
    <x v="1"/>
    <x v="1"/>
    <x v="14"/>
    <s v="Jumbo Box"/>
    <s v="Riverside Palais Royal Lawyers Bookcase, Royale Cherry Finish"/>
    <n v="0.62"/>
    <s v="United States"/>
    <x v="2"/>
    <x v="3"/>
    <s v="Mankato"/>
    <n v="56001"/>
    <x v="46"/>
    <n v="1"/>
    <n v="49"/>
    <s v="January"/>
    <d v="2015-01-26T00:00:00"/>
    <n v="4"/>
    <n v="4861.0637999999999"/>
    <n v="8"/>
    <n v="7045.02"/>
    <n v="86925"/>
    <n v="179.28"/>
    <x v="3"/>
    <n v="2"/>
  </r>
  <r>
    <n v="2896"/>
    <s v="Anna Ellis"/>
    <s v="Critical"/>
    <n v="0"/>
    <n v="22.84"/>
    <n v="16.920000000000002"/>
    <x v="2"/>
    <x v="1"/>
    <x v="0"/>
    <x v="7"/>
    <s v="Small Box"/>
    <s v="Xerox 1973"/>
    <n v="0.39"/>
    <s v="United States"/>
    <x v="2"/>
    <x v="3"/>
    <s v="Mankato"/>
    <n v="56001"/>
    <x v="13"/>
    <n v="0"/>
    <s v="no repeat"/>
    <s v="March"/>
    <d v="2015-03-14T00:00:00"/>
    <n v="2"/>
    <n v="-83.75"/>
    <n v="15"/>
    <n v="370.62"/>
    <n v="86927"/>
    <n v="9.7099999999999991"/>
    <x v="1"/>
    <n v="2"/>
  </r>
  <r>
    <n v="2897"/>
    <s v="Betty Giles"/>
    <s v="High"/>
    <n v="0.05"/>
    <n v="80.97"/>
    <n v="30.06"/>
    <x v="1"/>
    <x v="1"/>
    <x v="2"/>
    <x v="6"/>
    <s v="Jumbo Box"/>
    <s v="Hewlett-Packard Deskjet 940 REFURBISHED Color Inkjet Printer"/>
    <n v="0.4"/>
    <s v="United States"/>
    <x v="2"/>
    <x v="3"/>
    <s v="Maple Grove"/>
    <n v="55369"/>
    <x v="169"/>
    <n v="1"/>
    <n v="0"/>
    <s v="February"/>
    <d v="2015-02-14T00:00:00"/>
    <n v="1"/>
    <n v="565.17999999999995"/>
    <n v="11"/>
    <n v="904.25"/>
    <n v="86926"/>
    <n v="5.98"/>
    <x v="2"/>
    <n v="2"/>
  </r>
  <r>
    <n v="2897"/>
    <s v="Betty Giles"/>
    <s v="High"/>
    <n v="0"/>
    <n v="6.48"/>
    <n v="10.050000000000001"/>
    <x v="2"/>
    <x v="1"/>
    <x v="0"/>
    <x v="7"/>
    <s v="Small Box"/>
    <s v="Xerox 1997"/>
    <n v="0.37"/>
    <s v="United States"/>
    <x v="2"/>
    <x v="3"/>
    <s v="Maple Grove"/>
    <n v="55369"/>
    <x v="169"/>
    <n v="0"/>
    <s v="no repeat"/>
    <s v="February"/>
    <d v="2015-02-15T00:00:00"/>
    <n v="2"/>
    <n v="-38.72"/>
    <n v="2"/>
    <n v="16.309999999999999"/>
    <n v="86926"/>
    <n v="35.9"/>
    <x v="0"/>
    <n v="2"/>
  </r>
  <r>
    <n v="2903"/>
    <s v="Frances Powers"/>
    <s v="Not Specified"/>
    <n v="0.06"/>
    <n v="70.89"/>
    <n v="89.3"/>
    <x v="1"/>
    <x v="2"/>
    <x v="1"/>
    <x v="11"/>
    <s v="Jumbo Box"/>
    <s v="KI Conference Tables"/>
    <n v="0.72"/>
    <s v="United States"/>
    <x v="1"/>
    <x v="10"/>
    <s v="Reynoldsburg"/>
    <n v="43068"/>
    <x v="97"/>
    <n v="0"/>
    <s v="no repeat"/>
    <s v="June"/>
    <d v="2015-06-25T00:00:00"/>
    <n v="0"/>
    <n v="65.077020000000005"/>
    <n v="6"/>
    <n v="364.26"/>
    <n v="87374"/>
    <n v="110.97"/>
    <x v="0"/>
    <n v="1"/>
  </r>
  <r>
    <n v="2908"/>
    <s v="Robyn Lyon"/>
    <s v="High"/>
    <n v="7.0000000000000007E-2"/>
    <n v="4.13"/>
    <n v="0.99"/>
    <x v="2"/>
    <x v="1"/>
    <x v="0"/>
    <x v="9"/>
    <s v="Small Box"/>
    <s v="Avery 491"/>
    <n v="0.39"/>
    <s v="United States"/>
    <x v="1"/>
    <x v="10"/>
    <s v="Garfield Heights"/>
    <n v="44125"/>
    <x v="176"/>
    <n v="1"/>
    <n v="0"/>
    <s v="January"/>
    <d v="2015-01-08T00:00:00"/>
    <n v="0"/>
    <n v="10.959199999999999"/>
    <n v="4"/>
    <n v="16.07"/>
    <n v="88156"/>
    <n v="9.99"/>
    <x v="1"/>
    <n v="4"/>
  </r>
  <r>
    <n v="2908"/>
    <s v="Robyn Lyon"/>
    <s v="High"/>
    <n v="0.03"/>
    <n v="22.72"/>
    <n v="8.99"/>
    <x v="2"/>
    <x v="1"/>
    <x v="1"/>
    <x v="2"/>
    <s v="Small Pack"/>
    <s v="Executive Impressions 14&quot; Two-Color Numerals Wall Clock"/>
    <n v="0.44"/>
    <s v="United States"/>
    <x v="1"/>
    <x v="10"/>
    <s v="Garfield Heights"/>
    <n v="44125"/>
    <x v="176"/>
    <n v="1"/>
    <n v="51"/>
    <s v="January"/>
    <d v="2015-01-08T00:00:00"/>
    <n v="0"/>
    <n v="17.429400000000001"/>
    <n v="1"/>
    <n v="25.26"/>
    <n v="88156"/>
    <n v="1.6099999999999999"/>
    <x v="1"/>
    <n v="4"/>
  </r>
  <r>
    <n v="2908"/>
    <s v="Robyn Lyon"/>
    <s v="Not Specified"/>
    <n v="0.05"/>
    <n v="34.979999999999997"/>
    <n v="7.53"/>
    <x v="0"/>
    <x v="1"/>
    <x v="2"/>
    <x v="13"/>
    <s v="Small Box"/>
    <s v="Fellowes EZ Multi-Media Keyboard"/>
    <n v="0.76"/>
    <s v="United States"/>
    <x v="1"/>
    <x v="10"/>
    <s v="Garfield Heights"/>
    <n v="44125"/>
    <x v="136"/>
    <n v="1"/>
    <n v="0"/>
    <s v="February"/>
    <d v="2015-03-03T00:00:00"/>
    <n v="3"/>
    <n v="-32.666400000000003"/>
    <n v="16"/>
    <n v="581.08000000000004"/>
    <n v="88157"/>
    <n v="52.35"/>
    <x v="2"/>
    <n v="4"/>
  </r>
  <r>
    <n v="2908"/>
    <s v="Robyn Lyon"/>
    <s v="Not Specified"/>
    <n v="0"/>
    <n v="3.14"/>
    <n v="1.92"/>
    <x v="2"/>
    <x v="1"/>
    <x v="0"/>
    <x v="12"/>
    <s v="Wrap Bag"/>
    <s v="Serrated Blade or Curved Handle Hand Letter Openers"/>
    <n v="0.84"/>
    <s v="United States"/>
    <x v="1"/>
    <x v="10"/>
    <s v="Garfield Heights"/>
    <n v="44125"/>
    <x v="136"/>
    <n v="0"/>
    <s v="no repeat"/>
    <s v="February"/>
    <d v="2015-03-02T00:00:00"/>
    <n v="2"/>
    <n v="-13.135199999999999"/>
    <n v="8"/>
    <n v="27.53"/>
    <n v="88157"/>
    <n v="36.5"/>
    <x v="2"/>
    <n v="4"/>
  </r>
  <r>
    <n v="2912"/>
    <s v="Hannah Carver"/>
    <s v="High"/>
    <n v="0.04"/>
    <n v="4.13"/>
    <n v="0.99"/>
    <x v="0"/>
    <x v="1"/>
    <x v="0"/>
    <x v="9"/>
    <s v="Small Box"/>
    <s v="Avery 491"/>
    <n v="0.39"/>
    <s v="United States"/>
    <x v="2"/>
    <x v="48"/>
    <s v="Grand Forks"/>
    <n v="58201"/>
    <x v="65"/>
    <n v="1"/>
    <n v="0"/>
    <s v="April"/>
    <d v="2015-04-30T00:00:00"/>
    <n v="2"/>
    <n v="22.307700000000001"/>
    <n v="7"/>
    <n v="32.33"/>
    <n v="87396"/>
    <n v="297.61"/>
    <x v="0"/>
    <n v="2"/>
  </r>
  <r>
    <n v="2912"/>
    <s v="Hannah Carver"/>
    <s v="High"/>
    <n v="0.06"/>
    <n v="55.48"/>
    <n v="14.3"/>
    <x v="2"/>
    <x v="1"/>
    <x v="0"/>
    <x v="7"/>
    <s v="Small Box"/>
    <s v="Xerox 194"/>
    <n v="0.37"/>
    <s v="United States"/>
    <x v="2"/>
    <x v="48"/>
    <s v="Grand Forks"/>
    <n v="58201"/>
    <x v="65"/>
    <n v="0"/>
    <s v="no repeat"/>
    <s v="April"/>
    <d v="2015-04-30T00:00:00"/>
    <n v="2"/>
    <n v="443.02140000000003"/>
    <n v="12"/>
    <n v="642.05999999999995"/>
    <n v="87396"/>
    <n v="218.65"/>
    <x v="0"/>
    <n v="2"/>
  </r>
  <r>
    <n v="2920"/>
    <s v="Ernest Peele"/>
    <s v="Medium"/>
    <n v="0.05"/>
    <n v="535.64"/>
    <n v="14.7"/>
    <x v="1"/>
    <x v="1"/>
    <x v="2"/>
    <x v="6"/>
    <s v="Jumbo Drum"/>
    <s v="Epson LQ-870 Dot Matrix Printer"/>
    <n v="0.59"/>
    <s v="United States"/>
    <x v="2"/>
    <x v="12"/>
    <s v="Chicago"/>
    <n v="60603"/>
    <x v="31"/>
    <n v="0"/>
    <s v="no repeat"/>
    <s v="June"/>
    <d v="2015-06-09T00:00:00"/>
    <n v="2"/>
    <n v="-1220.9145000000001"/>
    <n v="2"/>
    <n v="1068.5999999999999"/>
    <n v="59365"/>
    <n v="178.39"/>
    <x v="1"/>
    <n v="1"/>
  </r>
  <r>
    <n v="2923"/>
    <s v="Lynne Griffith"/>
    <s v="Medium"/>
    <n v="0"/>
    <n v="6.37"/>
    <n v="5.19"/>
    <x v="2"/>
    <x v="3"/>
    <x v="0"/>
    <x v="8"/>
    <s v="Small Box"/>
    <s v="C-Line Peel &amp; Stick Add-On Filing Pockets, 8-3/4 x 5-1/8, 10/Pack"/>
    <n v="0.38"/>
    <s v="United States"/>
    <x v="1"/>
    <x v="30"/>
    <s v="Hagerstown"/>
    <n v="21740"/>
    <x v="136"/>
    <n v="0"/>
    <s v="no repeat"/>
    <s v="February"/>
    <d v="2015-03-02T00:00:00"/>
    <n v="2"/>
    <n v="-27.1492"/>
    <n v="15"/>
    <n v="99.75"/>
    <n v="86592"/>
    <n v="49.9"/>
    <x v="2"/>
    <n v="1"/>
  </r>
  <r>
    <n v="2924"/>
    <s v="Courtney Nelson"/>
    <s v="Critical"/>
    <n v="0.02"/>
    <n v="110.98"/>
    <n v="13.99"/>
    <x v="2"/>
    <x v="3"/>
    <x v="1"/>
    <x v="2"/>
    <s v="Medium Box"/>
    <s v="Rubbermaid ClusterMat Chairmats, Mat Size- 66&quot; x 60&quot;, Lip 20&quot; x 11&quot; -90 Degree Angle"/>
    <n v="0.69"/>
    <s v="United States"/>
    <x v="1"/>
    <x v="30"/>
    <s v="Laurel"/>
    <n v="20707"/>
    <x v="58"/>
    <n v="1"/>
    <n v="0"/>
    <s v="January"/>
    <d v="2015-01-18T00:00:00"/>
    <n v="2"/>
    <n v="-106.3424"/>
    <n v="2"/>
    <n v="226.53"/>
    <n v="86591"/>
    <n v="19.14"/>
    <x v="3"/>
    <n v="2"/>
  </r>
  <r>
    <n v="2924"/>
    <s v="Courtney Nelson"/>
    <s v="Critical"/>
    <n v="0.01"/>
    <n v="8.01"/>
    <n v="2.87"/>
    <x v="2"/>
    <x v="3"/>
    <x v="0"/>
    <x v="7"/>
    <s v="Wrap Bag"/>
    <s v="TOPS Money Receipt Book, Consecutively Numbered in Red,"/>
    <n v="0.4"/>
    <s v="United States"/>
    <x v="1"/>
    <x v="30"/>
    <s v="Laurel"/>
    <n v="20707"/>
    <x v="58"/>
    <n v="0"/>
    <s v="no repeat"/>
    <s v="January"/>
    <d v="2015-01-18T00:00:00"/>
    <n v="2"/>
    <n v="44.976799999999997"/>
    <n v="8"/>
    <n v="68.650000000000006"/>
    <n v="86591"/>
    <n v="20.97"/>
    <x v="2"/>
    <n v="2"/>
  </r>
  <r>
    <n v="2928"/>
    <s v="Leslie Woodard"/>
    <s v="Critical"/>
    <n v="0.02"/>
    <n v="5.58"/>
    <n v="2.99"/>
    <x v="2"/>
    <x v="3"/>
    <x v="0"/>
    <x v="8"/>
    <s v="Small Box"/>
    <s v="Avery Heavy-Duty EZD ™ Binder With Locking Rings"/>
    <n v="0.37"/>
    <s v="United States"/>
    <x v="3"/>
    <x v="39"/>
    <s v="Charleston"/>
    <n v="29418"/>
    <x v="66"/>
    <n v="1"/>
    <n v="0"/>
    <s v="May"/>
    <d v="2015-05-28T00:00:00"/>
    <n v="2"/>
    <n v="689.32799999999997"/>
    <n v="42"/>
    <n v="236.83"/>
    <n v="90218"/>
    <n v="7.76"/>
    <x v="3"/>
    <n v="2"/>
  </r>
  <r>
    <n v="2928"/>
    <s v="Leslie Woodard"/>
    <s v="Critical"/>
    <n v="0.02"/>
    <n v="54.1"/>
    <n v="19.989999999999998"/>
    <x v="2"/>
    <x v="3"/>
    <x v="0"/>
    <x v="10"/>
    <s v="Small Box"/>
    <s v="Desktop 3-Pocket Hot File®"/>
    <n v="0.59"/>
    <s v="United States"/>
    <x v="3"/>
    <x v="39"/>
    <s v="Charleston"/>
    <n v="29418"/>
    <x v="66"/>
    <n v="0"/>
    <s v="no repeat"/>
    <s v="May"/>
    <d v="2015-05-27T00:00:00"/>
    <n v="1"/>
    <n v="-33.585999999999999"/>
    <n v="36"/>
    <n v="1944.87"/>
    <n v="90218"/>
    <n v="105.31"/>
    <x v="3"/>
    <n v="2"/>
  </r>
  <r>
    <n v="2931"/>
    <s v="Faye Hanna"/>
    <s v="Not Specified"/>
    <n v="0.1"/>
    <n v="11.55"/>
    <n v="2.36"/>
    <x v="2"/>
    <x v="2"/>
    <x v="0"/>
    <x v="0"/>
    <s v="Wrap Bag"/>
    <s v="Newell 309"/>
    <n v="0.55000000000000004"/>
    <s v="United States"/>
    <x v="0"/>
    <x v="1"/>
    <s v="El Dorado Hills"/>
    <n v="95630"/>
    <x v="136"/>
    <n v="0"/>
    <s v="no repeat"/>
    <s v="February"/>
    <d v="2015-02-28T00:00:00"/>
    <n v="0"/>
    <n v="69.767200000000003"/>
    <n v="12"/>
    <n v="135.77000000000001"/>
    <n v="87619"/>
    <n v="49.9"/>
    <x v="2"/>
    <n v="1"/>
  </r>
  <r>
    <n v="2932"/>
    <s v="Phyllis Hull"/>
    <s v="High"/>
    <n v="0.01"/>
    <n v="35.44"/>
    <n v="19.989999999999998"/>
    <x v="2"/>
    <x v="2"/>
    <x v="0"/>
    <x v="7"/>
    <s v="Small Box"/>
    <s v="Xerox 1880"/>
    <n v="0.38"/>
    <s v="United States"/>
    <x v="1"/>
    <x v="18"/>
    <s v="Stratford"/>
    <n v="6614"/>
    <x v="126"/>
    <n v="0"/>
    <s v="no repeat"/>
    <s v="April"/>
    <d v="2015-04-23T00:00:00"/>
    <n v="1"/>
    <n v="-52.822800000000001"/>
    <n v="1"/>
    <n v="55.43"/>
    <n v="87620"/>
    <n v="4.9600000000000009"/>
    <x v="0"/>
    <n v="1"/>
  </r>
  <r>
    <n v="2935"/>
    <s v="Shirley Riley"/>
    <s v="Low"/>
    <n v="0.02"/>
    <n v="3.8"/>
    <n v="1.49"/>
    <x v="2"/>
    <x v="2"/>
    <x v="0"/>
    <x v="8"/>
    <s v="Small Box"/>
    <s v="Durable Pressboard Binders"/>
    <n v="0.38"/>
    <s v="United States"/>
    <x v="1"/>
    <x v="15"/>
    <s v="Boston"/>
    <n v="2215"/>
    <x v="171"/>
    <n v="0"/>
    <s v="no repeat"/>
    <s v="May"/>
    <d v="2015-05-15T00:00:00"/>
    <n v="4"/>
    <n v="7.31"/>
    <n v="5"/>
    <n v="20.46"/>
    <n v="87617"/>
    <n v="15.629999999999999"/>
    <x v="0"/>
    <n v="1"/>
  </r>
  <r>
    <n v="2938"/>
    <s v="Laurie Case Daniel"/>
    <s v="High"/>
    <n v="0.03"/>
    <n v="47.9"/>
    <n v="5.86"/>
    <x v="2"/>
    <x v="2"/>
    <x v="0"/>
    <x v="7"/>
    <s v="Small Box"/>
    <s v="Xerox 1938"/>
    <n v="0.37"/>
    <s v="United States"/>
    <x v="1"/>
    <x v="15"/>
    <s v="Stoneham"/>
    <n v="2180"/>
    <x v="126"/>
    <n v="0"/>
    <s v="no repeat"/>
    <s v="April"/>
    <d v="2015-04-25T00:00:00"/>
    <n v="3"/>
    <n v="642.99030000000005"/>
    <n v="20"/>
    <n v="931.87"/>
    <n v="87620"/>
    <n v="20.979999999999997"/>
    <x v="0"/>
    <n v="1"/>
  </r>
  <r>
    <n v="2941"/>
    <s v="Leah Pollock"/>
    <s v="Critical"/>
    <n v="0.05"/>
    <n v="2.62"/>
    <n v="0.8"/>
    <x v="2"/>
    <x v="2"/>
    <x v="0"/>
    <x v="3"/>
    <s v="Wrap Bag"/>
    <s v="Staples Metal Binder Clips"/>
    <n v="0.39"/>
    <s v="United States"/>
    <x v="1"/>
    <x v="2"/>
    <s v="Morristown"/>
    <n v="7960"/>
    <x v="66"/>
    <n v="0"/>
    <s v="no repeat"/>
    <s v="May"/>
    <d v="2015-05-27T00:00:00"/>
    <n v="1"/>
    <n v="12.71"/>
    <n v="8"/>
    <n v="21.41"/>
    <n v="87618"/>
    <n v="6782.93"/>
    <x v="3"/>
    <n v="1"/>
  </r>
  <r>
    <n v="2944"/>
    <s v="Elsie Lane"/>
    <s v="Low"/>
    <n v="0.04"/>
    <n v="4.55"/>
    <n v="1.49"/>
    <x v="2"/>
    <x v="0"/>
    <x v="0"/>
    <x v="8"/>
    <s v="Small Box"/>
    <s v="Presstex Flexible Ring Binders"/>
    <n v="0.35"/>
    <s v="United States"/>
    <x v="2"/>
    <x v="22"/>
    <s v="Midland"/>
    <n v="48640"/>
    <x v="93"/>
    <n v="0"/>
    <s v="no repeat"/>
    <s v="March"/>
    <d v="2015-03-07T00:00:00"/>
    <n v="2"/>
    <n v="28.288"/>
    <n v="13"/>
    <n v="59.75"/>
    <n v="90309"/>
    <n v="115.97999999999999"/>
    <x v="3"/>
    <n v="1"/>
  </r>
  <r>
    <n v="2947"/>
    <s v="Kathy Turner"/>
    <s v="Not Specified"/>
    <n v="0.01"/>
    <n v="7.64"/>
    <n v="1.39"/>
    <x v="2"/>
    <x v="3"/>
    <x v="0"/>
    <x v="4"/>
    <s v="Small Box"/>
    <s v="Security-Tint Envelopes"/>
    <n v="0.36"/>
    <s v="United States"/>
    <x v="1"/>
    <x v="4"/>
    <s v="Depew"/>
    <n v="14043"/>
    <x v="128"/>
    <n v="0"/>
    <s v="no repeat"/>
    <s v="February"/>
    <d v="2015-02-07T00:00:00"/>
    <n v="3"/>
    <n v="112.1181"/>
    <n v="20"/>
    <n v="162.49"/>
    <n v="87511"/>
    <n v="95.4"/>
    <x v="3"/>
    <n v="1"/>
  </r>
  <r>
    <n v="2951"/>
    <s v="Jordan Womble"/>
    <s v="Medium"/>
    <n v="7.0000000000000007E-2"/>
    <n v="42.98"/>
    <n v="4.62"/>
    <x v="0"/>
    <x v="0"/>
    <x v="0"/>
    <x v="15"/>
    <s v="Small Box"/>
    <s v="Belkin F9M820V08 8 Outlet Surge"/>
    <n v="0.56000000000000005"/>
    <s v="United States"/>
    <x v="2"/>
    <x v="13"/>
    <s v="Hays"/>
    <n v="67601"/>
    <x v="2"/>
    <n v="1"/>
    <n v="0"/>
    <s v="February"/>
    <d v="2015-02-17T00:00:00"/>
    <n v="2"/>
    <n v="565.38599999999997"/>
    <n v="19"/>
    <n v="819.4"/>
    <n v="91397"/>
    <n v="284.95000000000005"/>
    <x v="3"/>
    <n v="2"/>
  </r>
  <r>
    <n v="2951"/>
    <s v="Jordan Womble"/>
    <s v="Medium"/>
    <n v="0.03"/>
    <n v="89.99"/>
    <n v="42"/>
    <x v="1"/>
    <x v="0"/>
    <x v="1"/>
    <x v="1"/>
    <s v="Jumbo Drum"/>
    <s v="Global Leather Task Chair, Black"/>
    <n v="0.66"/>
    <s v="United States"/>
    <x v="2"/>
    <x v="13"/>
    <s v="Hays"/>
    <n v="67601"/>
    <x v="2"/>
    <n v="0"/>
    <s v="no repeat"/>
    <s v="February"/>
    <d v="2015-02-18T00:00:00"/>
    <n v="3"/>
    <n v="-230.9528"/>
    <n v="19"/>
    <n v="1809.75"/>
    <n v="91397"/>
    <n v="12.99"/>
    <x v="3"/>
    <n v="2"/>
  </r>
  <r>
    <n v="2952"/>
    <s v="Thelma Murray"/>
    <s v="Medium"/>
    <n v="0.08"/>
    <n v="5.74"/>
    <n v="5.01"/>
    <x v="0"/>
    <x v="0"/>
    <x v="0"/>
    <x v="8"/>
    <s v="Small Box"/>
    <s v="Binder Posts"/>
    <n v="0.39"/>
    <s v="United States"/>
    <x v="1"/>
    <x v="10"/>
    <s v="Grove City"/>
    <n v="43123"/>
    <x v="112"/>
    <n v="0"/>
    <s v="no repeat"/>
    <s v="April"/>
    <d v="2015-04-17T00:00:00"/>
    <n v="2"/>
    <n v="-61.628039999999999"/>
    <n v="12"/>
    <n v="70.03"/>
    <n v="91398"/>
    <n v="125.92999999999999"/>
    <x v="1"/>
    <n v="1"/>
  </r>
  <r>
    <n v="2954"/>
    <s v="William Sharma"/>
    <s v="Low"/>
    <n v="0.09"/>
    <n v="12.22"/>
    <n v="2.85"/>
    <x v="2"/>
    <x v="3"/>
    <x v="1"/>
    <x v="2"/>
    <s v="Small Pack"/>
    <s v="Aluminum Document Frame"/>
    <n v="0.55000000000000004"/>
    <s v="United States"/>
    <x v="2"/>
    <x v="3"/>
    <s v="Maplewood"/>
    <n v="55119"/>
    <x v="49"/>
    <n v="0"/>
    <s v="no repeat"/>
    <s v="June"/>
    <d v="2015-06-25T00:00:00"/>
    <n v="7"/>
    <n v="70.676699999999997"/>
    <n v="9"/>
    <n v="102.43"/>
    <n v="86427"/>
    <n v="5.91"/>
    <x v="3"/>
    <n v="1"/>
  </r>
  <r>
    <n v="2957"/>
    <s v="Francis I Davis"/>
    <s v="Medium"/>
    <n v="0.1"/>
    <n v="37.94"/>
    <n v="5.08"/>
    <x v="0"/>
    <x v="0"/>
    <x v="0"/>
    <x v="7"/>
    <s v="Wrap Bag"/>
    <s v="Snap-A-Way® Black Print Carbonless Ruled Speed Letter, Triplicate"/>
    <n v="0.38"/>
    <s v="United States"/>
    <x v="2"/>
    <x v="45"/>
    <s v="Milwaukee"/>
    <n v="53209"/>
    <x v="57"/>
    <n v="0"/>
    <s v="no repeat"/>
    <s v="April"/>
    <d v="2015-04-04T00:00:00"/>
    <n v="2"/>
    <n v="95.054400000000001"/>
    <n v="4"/>
    <n v="137.76"/>
    <n v="90264"/>
    <n v="39.010000000000005"/>
    <x v="1"/>
    <n v="1"/>
  </r>
  <r>
    <n v="2958"/>
    <s v="Ellen Sparks"/>
    <s v="Low"/>
    <n v="0.06"/>
    <n v="20.99"/>
    <n v="0.99"/>
    <x v="2"/>
    <x v="0"/>
    <x v="2"/>
    <x v="5"/>
    <s v="Wrap Bag"/>
    <s v="Accessory21"/>
    <n v="0.37"/>
    <s v="United States"/>
    <x v="2"/>
    <x v="45"/>
    <s v="Neenah"/>
    <n v="54956"/>
    <x v="165"/>
    <n v="0"/>
    <s v="no repeat"/>
    <s v="March"/>
    <d v="2015-03-28T00:00:00"/>
    <n v="5"/>
    <n v="224.9607"/>
    <n v="18"/>
    <n v="326.02999999999997"/>
    <n v="90265"/>
    <n v="107.44"/>
    <x v="1"/>
    <n v="1"/>
  </r>
  <r>
    <n v="2960"/>
    <s v="Allan Dickinson"/>
    <s v="Not Specified"/>
    <n v="0.1"/>
    <n v="36.549999999999997"/>
    <n v="13.89"/>
    <x v="2"/>
    <x v="0"/>
    <x v="0"/>
    <x v="0"/>
    <s v="Wrap Bag"/>
    <s v="Dixon Ticonderoga Core-Lock Colored Pencils, 48-Color Set"/>
    <n v="0.41"/>
    <s v="United States"/>
    <x v="3"/>
    <x v="40"/>
    <s v="Van Buren"/>
    <n v="72956"/>
    <x v="121"/>
    <n v="0"/>
    <s v="no repeat"/>
    <s v="April"/>
    <d v="2015-04-07T00:00:00"/>
    <n v="2"/>
    <n v="-89.572000000000003"/>
    <n v="11"/>
    <n v="379.72"/>
    <n v="90646"/>
    <n v="180.94"/>
    <x v="1"/>
    <n v="1"/>
  </r>
  <r>
    <n v="2962"/>
    <s v="Leonard Strauss"/>
    <s v="High"/>
    <n v="7.0000000000000007E-2"/>
    <n v="4.76"/>
    <n v="0.88"/>
    <x v="0"/>
    <x v="3"/>
    <x v="0"/>
    <x v="7"/>
    <s v="Wrap Bag"/>
    <s v="Wirebound Voice Message Log Book"/>
    <n v="0.39"/>
    <s v="United States"/>
    <x v="0"/>
    <x v="21"/>
    <s v="Louisville"/>
    <n v="80027"/>
    <x v="163"/>
    <n v="0"/>
    <s v="no repeat"/>
    <s v="May"/>
    <d v="2015-05-09T00:00:00"/>
    <n v="2"/>
    <n v="33.347700000000003"/>
    <n v="10"/>
    <n v="48.33"/>
    <n v="88611"/>
    <n v="2036.47"/>
    <x v="3"/>
    <n v="1"/>
  </r>
  <r>
    <n v="2963"/>
    <s v="Frances Johnson"/>
    <s v="Critical"/>
    <n v="0.01"/>
    <n v="7.98"/>
    <n v="6.5"/>
    <x v="2"/>
    <x v="3"/>
    <x v="0"/>
    <x v="10"/>
    <s v="Medium Box"/>
    <s v="Iris Project Case"/>
    <n v="0.59"/>
    <s v="United States"/>
    <x v="1"/>
    <x v="30"/>
    <s v="Middle River"/>
    <n v="21220"/>
    <x v="33"/>
    <n v="0"/>
    <s v="no repeat"/>
    <s v="June"/>
    <d v="2015-06-23T00:00:00"/>
    <n v="1"/>
    <n v="-34.591999999999999"/>
    <n v="4"/>
    <n v="34.909999999999997"/>
    <n v="88612"/>
    <n v="13.46"/>
    <x v="3"/>
    <n v="1"/>
  </r>
  <r>
    <n v="2964"/>
    <s v="Kathy Hinton"/>
    <s v="High"/>
    <n v="0.06"/>
    <n v="42.98"/>
    <n v="4.62"/>
    <x v="2"/>
    <x v="3"/>
    <x v="0"/>
    <x v="15"/>
    <s v="Small Box"/>
    <s v="Belkin F9M820V08 8 Outlet Surge"/>
    <n v="0.56000000000000005"/>
    <s v="United States"/>
    <x v="1"/>
    <x v="10"/>
    <s v="Mount Vernon"/>
    <n v="43050"/>
    <x v="109"/>
    <n v="0"/>
    <s v="no repeat"/>
    <s v="April"/>
    <d v="2015-04-23T00:00:00"/>
    <n v="2"/>
    <n v="-24.63"/>
    <n v="1"/>
    <n v="47.04"/>
    <n v="88610"/>
    <n v="13.42"/>
    <x v="0"/>
    <n v="1"/>
  </r>
  <r>
    <n v="2968"/>
    <s v="Miriam Bowman"/>
    <s v="Not Specified"/>
    <n v="0.08"/>
    <n v="9.68"/>
    <n v="2.0299999999999998"/>
    <x v="2"/>
    <x v="2"/>
    <x v="0"/>
    <x v="7"/>
    <s v="Wrap Bag"/>
    <s v="Wirebound Service Call Books, 5 1/2&quot; x 4&quot;"/>
    <n v="0.37"/>
    <s v="United States"/>
    <x v="3"/>
    <x v="26"/>
    <s v="Hollywood"/>
    <n v="33021"/>
    <x v="12"/>
    <n v="1"/>
    <n v="0"/>
    <s v="February"/>
    <d v="2015-02-24T00:00:00"/>
    <n v="2"/>
    <n v="-536.24199999999996"/>
    <n v="1"/>
    <n v="10.94"/>
    <n v="86085"/>
    <n v="328.09"/>
    <x v="2"/>
    <n v="3"/>
  </r>
  <r>
    <n v="2968"/>
    <s v="Miriam Bowman"/>
    <s v="Not Specified"/>
    <n v="0.04"/>
    <n v="150.97999999999999"/>
    <n v="16.010000000000002"/>
    <x v="1"/>
    <x v="2"/>
    <x v="1"/>
    <x v="11"/>
    <s v="Jumbo Box"/>
    <s v="Iceberg OfficeWorks 42&quot; Round Tables"/>
    <n v="0.7"/>
    <s v="United States"/>
    <x v="3"/>
    <x v="26"/>
    <s v="Hollywood"/>
    <n v="33021"/>
    <x v="12"/>
    <n v="1"/>
    <n v="34"/>
    <s v="February"/>
    <d v="2015-02-23T00:00:00"/>
    <n v="1"/>
    <n v="-125.86"/>
    <n v="5"/>
    <n v="731.38"/>
    <n v="86085"/>
    <n v="6.31"/>
    <x v="1"/>
    <n v="3"/>
  </r>
  <r>
    <n v="2968"/>
    <s v="Miriam Bowman"/>
    <s v="High"/>
    <n v="0.06"/>
    <n v="363.25"/>
    <n v="19.989999999999998"/>
    <x v="2"/>
    <x v="2"/>
    <x v="0"/>
    <x v="15"/>
    <s v="Small Box"/>
    <s v="Hoover WindTunnel™ Plus Canister Vacuum"/>
    <n v="0.56999999999999995"/>
    <s v="United States"/>
    <x v="3"/>
    <x v="26"/>
    <s v="Hollywood"/>
    <n v="33021"/>
    <x v="145"/>
    <n v="0"/>
    <s v="no repeat"/>
    <s v="March"/>
    <d v="2015-03-30T00:00:00"/>
    <n v="2"/>
    <n v="36.164099999999998"/>
    <n v="1"/>
    <n v="344.87"/>
    <n v="86086"/>
    <n v="60.61"/>
    <x v="0"/>
    <n v="3"/>
  </r>
  <r>
    <n v="2973"/>
    <s v="Sally Liu"/>
    <s v="High"/>
    <n v="0.01"/>
    <n v="30.97"/>
    <n v="4"/>
    <x v="2"/>
    <x v="1"/>
    <x v="2"/>
    <x v="13"/>
    <s v="Small Box"/>
    <s v="Microsoft Multimedia Keyboard"/>
    <n v="0.74"/>
    <s v="United States"/>
    <x v="2"/>
    <x v="45"/>
    <s v="New Berlin"/>
    <n v="53151"/>
    <x v="53"/>
    <n v="1"/>
    <n v="0"/>
    <s v="April"/>
    <d v="2015-04-15T00:00:00"/>
    <n v="2"/>
    <n v="17.102799999999998"/>
    <n v="17"/>
    <n v="523.05999999999995"/>
    <n v="87186"/>
    <n v="14.49"/>
    <x v="0"/>
    <n v="3"/>
  </r>
  <r>
    <n v="2973"/>
    <s v="Sally Liu"/>
    <s v="High"/>
    <n v="0.08"/>
    <n v="125.99"/>
    <n v="7.69"/>
    <x v="2"/>
    <x v="1"/>
    <x v="2"/>
    <x v="5"/>
    <s v="Small Box"/>
    <s v="Timeport L7089"/>
    <n v="0.57999999999999996"/>
    <s v="United States"/>
    <x v="2"/>
    <x v="45"/>
    <s v="New Berlin"/>
    <n v="53151"/>
    <x v="53"/>
    <n v="1"/>
    <n v="37"/>
    <s v="April"/>
    <d v="2015-04-15T00:00:00"/>
    <n v="2"/>
    <n v="1269.3819599999999"/>
    <n v="23"/>
    <n v="2424.6799999999998"/>
    <n v="87186"/>
    <n v="399.93"/>
    <x v="1"/>
    <n v="3"/>
  </r>
  <r>
    <n v="2973"/>
    <s v="Sally Liu"/>
    <s v="Critical"/>
    <n v="0.1"/>
    <n v="442.14"/>
    <n v="14.7"/>
    <x v="1"/>
    <x v="1"/>
    <x v="2"/>
    <x v="6"/>
    <s v="Jumbo Drum"/>
    <s v="Okidata ML390 Turbo Dot Matrix Printers"/>
    <n v="0.56000000000000005"/>
    <s v="United States"/>
    <x v="2"/>
    <x v="45"/>
    <s v="New Berlin"/>
    <n v="53151"/>
    <x v="133"/>
    <n v="0"/>
    <s v="no repeat"/>
    <s v="May"/>
    <d v="2015-05-21T00:00:00"/>
    <n v="1"/>
    <n v="137.68794"/>
    <n v="6"/>
    <n v="2411.4299999999998"/>
    <n v="87187"/>
    <n v="10.360000000000001"/>
    <x v="1"/>
    <n v="3"/>
  </r>
  <r>
    <n v="2976"/>
    <s v="Fred Barber"/>
    <s v="Medium"/>
    <n v="0.01"/>
    <n v="35.99"/>
    <n v="0.99"/>
    <x v="2"/>
    <x v="2"/>
    <x v="2"/>
    <x v="5"/>
    <s v="Small Pack"/>
    <s v="Accessory31"/>
    <n v="0.35"/>
    <s v="United States"/>
    <x v="2"/>
    <x v="45"/>
    <s v="Oak Creek"/>
    <n v="53154"/>
    <x v="55"/>
    <n v="0"/>
    <s v="no repeat"/>
    <s v="May"/>
    <d v="2015-05-23T00:00:00"/>
    <n v="1"/>
    <n v="882.48239999999998"/>
    <n v="41"/>
    <n v="1278.96"/>
    <n v="89047"/>
    <n v="29.72"/>
    <x v="2"/>
    <n v="1"/>
  </r>
  <r>
    <n v="2979"/>
    <s v="Lloyd Dolan"/>
    <s v="Critical"/>
    <n v="0.09"/>
    <n v="2.94"/>
    <n v="0.7"/>
    <x v="2"/>
    <x v="0"/>
    <x v="0"/>
    <x v="0"/>
    <s v="Wrap Bag"/>
    <s v="Newell 338"/>
    <n v="0.57999999999999996"/>
    <s v="United States"/>
    <x v="2"/>
    <x v="48"/>
    <s v="Dickinson"/>
    <n v="58601"/>
    <x v="39"/>
    <n v="1"/>
    <n v="30"/>
    <s v="January"/>
    <d v="2015-01-28T00:00:00"/>
    <n v="1"/>
    <n v="6.3840000000000003"/>
    <n v="9"/>
    <n v="25.22"/>
    <n v="86544"/>
    <n v="39.44"/>
    <x v="1"/>
    <n v="4"/>
  </r>
  <r>
    <n v="2979"/>
    <s v="Lloyd Dolan"/>
    <s v="Critical"/>
    <n v="0.02"/>
    <n v="5.34"/>
    <n v="2.99"/>
    <x v="2"/>
    <x v="0"/>
    <x v="0"/>
    <x v="8"/>
    <s v="Small Box"/>
    <s v="Wilson Jones 14 Line Acrylic Coated Pressboard Data Binders"/>
    <n v="0.38"/>
    <s v="United States"/>
    <x v="2"/>
    <x v="48"/>
    <s v="Dickinson"/>
    <n v="58601"/>
    <x v="114"/>
    <n v="1"/>
    <n v="0"/>
    <s v="February"/>
    <d v="2015-02-28T00:00:00"/>
    <n v="2"/>
    <n v="5.2954999999999997"/>
    <n v="6"/>
    <n v="34.729999999999997"/>
    <n v="86545"/>
    <n v="30.95"/>
    <x v="1"/>
    <n v="4"/>
  </r>
  <r>
    <n v="2979"/>
    <s v="Lloyd Dolan"/>
    <s v="Critical"/>
    <n v="0.03"/>
    <n v="40.98"/>
    <n v="7.47"/>
    <x v="2"/>
    <x v="0"/>
    <x v="0"/>
    <x v="8"/>
    <s v="Small Box"/>
    <s v="Wilson Jones Ledger-Size, Piano-Hinge Binder, 2&quot;, Blue"/>
    <n v="0.37"/>
    <s v="United States"/>
    <x v="2"/>
    <x v="48"/>
    <s v="Dickinson"/>
    <n v="58601"/>
    <x v="114"/>
    <n v="1"/>
    <n v="108"/>
    <s v="February"/>
    <d v="2015-02-27T00:00:00"/>
    <n v="1"/>
    <n v="170.79570000000001"/>
    <n v="6"/>
    <n v="247.53"/>
    <n v="86545"/>
    <n v="4.9600000000000009"/>
    <x v="1"/>
    <n v="4"/>
  </r>
  <r>
    <n v="2979"/>
    <s v="Lloyd Dolan"/>
    <s v="Not Specified"/>
    <n v="0.01"/>
    <n v="5.84"/>
    <n v="0.83"/>
    <x v="2"/>
    <x v="0"/>
    <x v="0"/>
    <x v="0"/>
    <s v="Wrap Bag"/>
    <s v="Avery Hi-Liter® Smear-Safe Highlighters"/>
    <n v="0.49"/>
    <s v="United States"/>
    <x v="2"/>
    <x v="48"/>
    <s v="Dickinson"/>
    <n v="58601"/>
    <x v="110"/>
    <n v="0"/>
    <s v="no repeat"/>
    <s v="June"/>
    <d v="2015-06-16T00:00:00"/>
    <n v="2"/>
    <n v="16.091999999999999"/>
    <n v="4"/>
    <n v="23.89"/>
    <n v="86546"/>
    <n v="3.64"/>
    <x v="1"/>
    <n v="4"/>
  </r>
  <r>
    <n v="2980"/>
    <s v="Joanna Kenney"/>
    <s v="Critical"/>
    <n v="0.03"/>
    <n v="43.98"/>
    <n v="8.99"/>
    <x v="2"/>
    <x v="0"/>
    <x v="0"/>
    <x v="0"/>
    <s v="Small Pack"/>
    <s v="Boston 1645 Deluxe Heavier-Duty Electric Pencil Sharpener"/>
    <n v="0.57999999999999996"/>
    <s v="United States"/>
    <x v="1"/>
    <x v="10"/>
    <s v="Sandusky"/>
    <n v="44870"/>
    <x v="39"/>
    <n v="1"/>
    <n v="0"/>
    <s v="January"/>
    <d v="2015-01-29T00:00:00"/>
    <n v="2"/>
    <n v="274.0788"/>
    <n v="10"/>
    <n v="454.4"/>
    <n v="86544"/>
    <n v="3.66"/>
    <x v="1"/>
    <n v="4"/>
  </r>
  <r>
    <n v="2980"/>
    <s v="Joanna Kenney"/>
    <s v="Critical"/>
    <n v="0.06"/>
    <n v="1.1399999999999999"/>
    <n v="0.7"/>
    <x v="2"/>
    <x v="0"/>
    <x v="0"/>
    <x v="3"/>
    <s v="Wrap Bag"/>
    <s v="OIC Thumb-Tacks"/>
    <n v="0.38"/>
    <s v="United States"/>
    <x v="1"/>
    <x v="10"/>
    <s v="Sandusky"/>
    <n v="44870"/>
    <x v="39"/>
    <n v="1"/>
    <n v="29"/>
    <s v="January"/>
    <d v="2015-01-30T00:00:00"/>
    <n v="3"/>
    <n v="-3.782"/>
    <n v="13"/>
    <n v="14.53"/>
    <n v="86544"/>
    <n v="3.77"/>
    <x v="1"/>
    <n v="4"/>
  </r>
  <r>
    <n v="2980"/>
    <s v="Joanna Kenney"/>
    <s v="Medium"/>
    <n v="7.0000000000000007E-2"/>
    <n v="2.61"/>
    <n v="0.5"/>
    <x v="2"/>
    <x v="0"/>
    <x v="0"/>
    <x v="9"/>
    <s v="Small Box"/>
    <s v="Avery 494"/>
    <n v="0.39"/>
    <s v="United States"/>
    <x v="1"/>
    <x v="10"/>
    <s v="Sandusky"/>
    <n v="44870"/>
    <x v="147"/>
    <n v="1"/>
    <n v="94"/>
    <s v="February"/>
    <d v="2015-02-27T00:00:00"/>
    <n v="2"/>
    <n v="10.798500000000001"/>
    <n v="6"/>
    <n v="15.65"/>
    <n v="86547"/>
    <n v="5.73"/>
    <x v="2"/>
    <n v="4"/>
  </r>
  <r>
    <n v="2980"/>
    <s v="Joanna Kenney"/>
    <s v="Low"/>
    <n v="0.04"/>
    <n v="2.88"/>
    <n v="1.01"/>
    <x v="2"/>
    <x v="0"/>
    <x v="0"/>
    <x v="0"/>
    <s v="Wrap Bag"/>
    <s v="Sanford Colorific Colored Pencils, 12/Box"/>
    <n v="0.55000000000000004"/>
    <s v="United States"/>
    <x v="1"/>
    <x v="10"/>
    <s v="Sandusky"/>
    <n v="44870"/>
    <x v="155"/>
    <n v="0"/>
    <s v="no repeat"/>
    <s v="May"/>
    <d v="2015-06-04T00:00:00"/>
    <n v="5"/>
    <n v="15.246"/>
    <n v="39"/>
    <n v="111.92"/>
    <n v="86548"/>
    <n v="4.0299999999999994"/>
    <x v="2"/>
    <n v="4"/>
  </r>
  <r>
    <n v="2987"/>
    <s v="Natalie Watts"/>
    <s v="Critical"/>
    <n v="0.09"/>
    <n v="100.98"/>
    <n v="35.840000000000003"/>
    <x v="1"/>
    <x v="1"/>
    <x v="1"/>
    <x v="14"/>
    <s v="Jumbo Box"/>
    <s v="Bush Westfield Collection Bookcases, Fully Assembled"/>
    <n v="0.62"/>
    <s v="United States"/>
    <x v="2"/>
    <x v="25"/>
    <s v="West Des Moines"/>
    <n v="50265"/>
    <x v="162"/>
    <n v="1"/>
    <n v="0"/>
    <s v="June"/>
    <d v="2015-06-28T00:00:00"/>
    <n v="0"/>
    <n v="-103.624"/>
    <n v="17"/>
    <n v="1700.38"/>
    <n v="91180"/>
    <n v="5.27"/>
    <x v="3"/>
    <n v="2"/>
  </r>
  <r>
    <n v="2987"/>
    <s v="Natalie Watts"/>
    <s v="Critical"/>
    <n v="0.1"/>
    <n v="5.78"/>
    <n v="7.96"/>
    <x v="2"/>
    <x v="1"/>
    <x v="0"/>
    <x v="7"/>
    <s v="Small Box"/>
    <s v="Xerox 196"/>
    <n v="0.36"/>
    <s v="United States"/>
    <x v="2"/>
    <x v="25"/>
    <s v="West Des Moines"/>
    <n v="50265"/>
    <x v="162"/>
    <n v="0"/>
    <s v="no repeat"/>
    <s v="June"/>
    <d v="2015-06-28T00:00:00"/>
    <n v="0"/>
    <n v="-57.823999999999998"/>
    <n v="6"/>
    <n v="35.96"/>
    <n v="91180"/>
    <n v="160.94999999999999"/>
    <x v="3"/>
    <n v="2"/>
  </r>
  <r>
    <n v="2991"/>
    <s v="Sean Herbert"/>
    <s v="Low"/>
    <n v="0.05"/>
    <n v="70.97"/>
    <n v="3.5"/>
    <x v="2"/>
    <x v="1"/>
    <x v="0"/>
    <x v="15"/>
    <s v="Small Box"/>
    <s v="Tripp Lite Isotel 8 Ultra 8 Outlet Metal Surge"/>
    <n v="0.59"/>
    <s v="United States"/>
    <x v="2"/>
    <x v="45"/>
    <s v="Racine"/>
    <n v="53402"/>
    <x v="100"/>
    <n v="0"/>
    <s v="no repeat"/>
    <s v="May"/>
    <d v="2015-05-13T00:00:00"/>
    <n v="5"/>
    <n v="18.218"/>
    <n v="2"/>
    <n v="141.59"/>
    <n v="91466"/>
    <n v="419.15"/>
    <x v="3"/>
    <n v="1"/>
  </r>
  <r>
    <n v="2992"/>
    <s v="Lindsay Webb"/>
    <s v="Low"/>
    <n v="0"/>
    <n v="5.28"/>
    <n v="6.26"/>
    <x v="2"/>
    <x v="1"/>
    <x v="0"/>
    <x v="7"/>
    <s v="Small Box"/>
    <s v="Xerox 1928"/>
    <n v="0.4"/>
    <s v="United States"/>
    <x v="2"/>
    <x v="45"/>
    <s v="Sheboygan"/>
    <n v="53081"/>
    <x v="100"/>
    <n v="0"/>
    <s v="no repeat"/>
    <s v="May"/>
    <d v="2015-05-15T00:00:00"/>
    <n v="7"/>
    <n v="25.058"/>
    <n v="36"/>
    <n v="203.05"/>
    <n v="91466"/>
    <n v="4.2200000000000006"/>
    <x v="3"/>
    <n v="1"/>
  </r>
  <r>
    <n v="2999"/>
    <s v="Kim McCarthy"/>
    <s v="Not Specified"/>
    <n v="0.03"/>
    <n v="10.98"/>
    <n v="3.37"/>
    <x v="2"/>
    <x v="3"/>
    <x v="0"/>
    <x v="12"/>
    <s v="Small Pack"/>
    <s v="Fiskars® Softgrip Scissors"/>
    <n v="0.56999999999999995"/>
    <s v="United States"/>
    <x v="2"/>
    <x v="22"/>
    <s v="Oak Park"/>
    <n v="48237"/>
    <x v="99"/>
    <n v="0"/>
    <s v="no repeat"/>
    <s v="April"/>
    <d v="2015-04-11T00:00:00"/>
    <n v="1"/>
    <n v="11.82"/>
    <n v="5"/>
    <n v="56.19"/>
    <n v="87041"/>
    <n v="35.92"/>
    <x v="1"/>
    <n v="1"/>
  </r>
  <r>
    <n v="3000"/>
    <s v="Priscilla Allen"/>
    <s v="Low"/>
    <n v="0.01"/>
    <n v="10.14"/>
    <n v="2.27"/>
    <x v="2"/>
    <x v="3"/>
    <x v="0"/>
    <x v="7"/>
    <s v="Wrap Bag"/>
    <s v="Staples Wirebound Steno Books, 6&quot; x 9&quot;, 12/Pack"/>
    <n v="0.36"/>
    <s v="United States"/>
    <x v="2"/>
    <x v="22"/>
    <s v="Pontiac"/>
    <n v="48342"/>
    <x v="160"/>
    <n v="0"/>
    <s v="no repeat"/>
    <s v="January"/>
    <d v="2015-01-28T00:00:00"/>
    <n v="2"/>
    <n v="28.152000000000001"/>
    <n v="4"/>
    <n v="40.799999999999997"/>
    <n v="87042"/>
    <n v="4.4200000000000008"/>
    <x v="3"/>
    <n v="1"/>
  </r>
  <r>
    <n v="3001"/>
    <s v="Anthony Foley"/>
    <s v="Not Specified"/>
    <n v="0.03"/>
    <n v="5.4"/>
    <n v="7.78"/>
    <x v="2"/>
    <x v="3"/>
    <x v="0"/>
    <x v="8"/>
    <s v="Small Box"/>
    <s v="3M Organizer Strips"/>
    <n v="0.37"/>
    <s v="United States"/>
    <x v="2"/>
    <x v="22"/>
    <s v="Port Huron"/>
    <n v="48060"/>
    <x v="83"/>
    <n v="0"/>
    <s v="no repeat"/>
    <s v="March"/>
    <d v="2015-03-19T00:00:00"/>
    <n v="2"/>
    <n v="-237.54400000000001"/>
    <n v="21"/>
    <n v="117.87"/>
    <n v="87043"/>
    <n v="6.19"/>
    <x v="2"/>
    <n v="1"/>
  </r>
  <r>
    <n v="3003"/>
    <s v="Roy Rouse"/>
    <s v="Medium"/>
    <n v="0.03"/>
    <n v="85.99"/>
    <n v="0.99"/>
    <x v="2"/>
    <x v="1"/>
    <x v="2"/>
    <x v="5"/>
    <s v="Wrap Bag"/>
    <s v="Accessory34"/>
    <n v="0.55000000000000004"/>
    <s v="United States"/>
    <x v="0"/>
    <x v="44"/>
    <s v="Coeur D Alene"/>
    <n v="83814"/>
    <x v="93"/>
    <n v="0"/>
    <s v="no repeat"/>
    <s v="March"/>
    <d v="2015-03-06T00:00:00"/>
    <n v="1"/>
    <n v="1037.1044999999999"/>
    <n v="20"/>
    <n v="1503.05"/>
    <n v="91586"/>
    <n v="5.23"/>
    <x v="1"/>
    <n v="1"/>
  </r>
  <r>
    <n v="3004"/>
    <s v="Maurice Everett"/>
    <s v="Low"/>
    <n v="0.08"/>
    <n v="6.48"/>
    <n v="6.81"/>
    <x v="2"/>
    <x v="0"/>
    <x v="0"/>
    <x v="7"/>
    <s v="Small Box"/>
    <s v="Xerox 1930"/>
    <n v="0.36"/>
    <s v="United States"/>
    <x v="0"/>
    <x v="1"/>
    <s v="Los Angeles"/>
    <n v="90049"/>
    <x v="104"/>
    <n v="1"/>
    <n v="0"/>
    <s v="February"/>
    <d v="2015-02-15T00:00:00"/>
    <n v="5"/>
    <n v="-94.59"/>
    <n v="58"/>
    <n v="382.33"/>
    <n v="54949"/>
    <n v="19.82"/>
    <x v="3"/>
    <n v="2"/>
  </r>
  <r>
    <n v="3004"/>
    <s v="Maurice Everett"/>
    <s v="Low"/>
    <n v="0.09"/>
    <n v="20.98"/>
    <n v="53.03"/>
    <x v="1"/>
    <x v="0"/>
    <x v="0"/>
    <x v="10"/>
    <s v="Jumbo Drum"/>
    <s v="Tennsco Lockers, Gray"/>
    <n v="0.78"/>
    <s v="United States"/>
    <x v="0"/>
    <x v="1"/>
    <s v="Los Angeles"/>
    <n v="90049"/>
    <x v="104"/>
    <n v="0"/>
    <s v="no repeat"/>
    <s v="February"/>
    <d v="2015-02-17T00:00:00"/>
    <n v="7"/>
    <n v="-293.74"/>
    <n v="13"/>
    <n v="356.61"/>
    <n v="54949"/>
    <n v="3.34"/>
    <x v="3"/>
    <n v="2"/>
  </r>
  <r>
    <n v="3005"/>
    <s v="Teresa Watts"/>
    <s v="Critical"/>
    <n v="0.05"/>
    <n v="122.99"/>
    <n v="19.989999999999998"/>
    <x v="0"/>
    <x v="0"/>
    <x v="0"/>
    <x v="8"/>
    <s v="Small Box"/>
    <s v="GBC Therma-A-Bind 250T Electric Binding System"/>
    <n v="0.37"/>
    <s v="United States"/>
    <x v="0"/>
    <x v="44"/>
    <s v="Coeur D Alene"/>
    <n v="83814"/>
    <x v="178"/>
    <n v="0"/>
    <s v="no repeat"/>
    <s v="June"/>
    <d v="2015-06-11T00:00:00"/>
    <n v="3"/>
    <n v="1039.7541000000001"/>
    <n v="12"/>
    <n v="1506.89"/>
    <n v="91389"/>
    <n v="73.900000000000006"/>
    <x v="1"/>
    <n v="1"/>
  </r>
  <r>
    <n v="3006"/>
    <s v="Thomas Spence"/>
    <s v="Low"/>
    <n v="0.08"/>
    <n v="6.48"/>
    <n v="6.81"/>
    <x v="2"/>
    <x v="0"/>
    <x v="0"/>
    <x v="7"/>
    <s v="Small Box"/>
    <s v="Xerox 1930"/>
    <n v="0.36"/>
    <s v="United States"/>
    <x v="0"/>
    <x v="44"/>
    <s v="Idaho Falls"/>
    <n v="83402"/>
    <x v="104"/>
    <n v="1"/>
    <n v="0"/>
    <s v="February"/>
    <d v="2015-02-15T00:00:00"/>
    <n v="5"/>
    <n v="-49.186799999999998"/>
    <n v="14"/>
    <n v="92.29"/>
    <n v="91388"/>
    <n v="1.2"/>
    <x v="3"/>
    <n v="2"/>
  </r>
  <r>
    <n v="3006"/>
    <s v="Thomas Spence"/>
    <s v="Low"/>
    <n v="0.09"/>
    <n v="20.98"/>
    <n v="53.03"/>
    <x v="1"/>
    <x v="0"/>
    <x v="0"/>
    <x v="10"/>
    <s v="Jumbo Drum"/>
    <s v="Tennsco Lockers, Gray"/>
    <n v="0.78"/>
    <s v="United States"/>
    <x v="0"/>
    <x v="44"/>
    <s v="Idaho Falls"/>
    <n v="83402"/>
    <x v="104"/>
    <n v="0"/>
    <s v="no repeat"/>
    <s v="February"/>
    <d v="2015-02-17T00:00:00"/>
    <n v="7"/>
    <n v="-152.7448"/>
    <n v="3"/>
    <n v="82.29"/>
    <n v="91388"/>
    <n v="4.1900000000000004"/>
    <x v="3"/>
    <n v="2"/>
  </r>
  <r>
    <n v="3008"/>
    <s v="Penny Rich"/>
    <s v="Critical"/>
    <n v="0.05"/>
    <n v="9.99"/>
    <n v="4.78"/>
    <x v="2"/>
    <x v="1"/>
    <x v="0"/>
    <x v="7"/>
    <s v="Small Box"/>
    <s v="Xerox 1896"/>
    <n v="0.4"/>
    <s v="United States"/>
    <x v="2"/>
    <x v="3"/>
    <s v="Minnetonka Mills"/>
    <n v="55343"/>
    <x v="127"/>
    <n v="1"/>
    <n v="97"/>
    <s v="March"/>
    <d v="2015-03-07T00:00:00"/>
    <n v="1"/>
    <n v="41.3"/>
    <n v="20"/>
    <n v="203.37"/>
    <n v="89414"/>
    <n v="40.909999999999997"/>
    <x v="3"/>
    <n v="2"/>
  </r>
  <r>
    <n v="3008"/>
    <s v="Penny Rich"/>
    <s v="High"/>
    <n v="0.01"/>
    <n v="12.28"/>
    <n v="6.47"/>
    <x v="2"/>
    <x v="1"/>
    <x v="0"/>
    <x v="7"/>
    <s v="Small Box"/>
    <s v="Xerox 1881"/>
    <n v="0.38"/>
    <s v="United States"/>
    <x v="2"/>
    <x v="3"/>
    <s v="Minnetonka Mills"/>
    <n v="55343"/>
    <x v="164"/>
    <n v="0"/>
    <s v="no repeat"/>
    <s v="June"/>
    <d v="2015-06-12T00:00:00"/>
    <n v="1"/>
    <n v="47.61"/>
    <n v="12"/>
    <n v="160.66"/>
    <n v="89415"/>
    <n v="35.4"/>
    <x v="2"/>
    <n v="2"/>
  </r>
  <r>
    <n v="3011"/>
    <s v="Tammy Raynor"/>
    <s v="Critical"/>
    <n v="0.03"/>
    <n v="300.64999999999998"/>
    <n v="24.49"/>
    <x v="2"/>
    <x v="0"/>
    <x v="0"/>
    <x v="15"/>
    <s v="Large Box"/>
    <s v="Honeywell Enviracaire Portable HEPA Air Cleaner for 17' x 22' Room"/>
    <n v="0.52"/>
    <s v="United States"/>
    <x v="1"/>
    <x v="15"/>
    <s v="Boston"/>
    <n v="2113"/>
    <x v="65"/>
    <n v="1"/>
    <n v="0"/>
    <s v="April"/>
    <d v="2015-04-30T00:00:00"/>
    <n v="2"/>
    <n v="1282.4960000000001"/>
    <n v="32"/>
    <n v="9705.4599999999991"/>
    <n v="7623"/>
    <n v="14.76"/>
    <x v="1"/>
    <n v="4"/>
  </r>
  <r>
    <n v="3011"/>
    <s v="Tammy Raynor"/>
    <s v="Critical"/>
    <n v="0.06"/>
    <n v="49.99"/>
    <n v="19.989999999999998"/>
    <x v="2"/>
    <x v="0"/>
    <x v="2"/>
    <x v="13"/>
    <s v="Small Box"/>
    <s v="US Robotics 56K V.92 Internal PCI Faxmodem"/>
    <n v="0.45"/>
    <s v="United States"/>
    <x v="1"/>
    <x v="15"/>
    <s v="Boston"/>
    <n v="2113"/>
    <x v="65"/>
    <n v="1"/>
    <n v="0"/>
    <s v="April"/>
    <d v="2015-04-30T00:00:00"/>
    <n v="2"/>
    <n v="17.2"/>
    <n v="67"/>
    <n v="3247.54"/>
    <n v="7623"/>
    <n v="2.6999999999999997"/>
    <x v="1"/>
    <n v="4"/>
  </r>
  <r>
    <n v="3011"/>
    <s v="Tammy Raynor"/>
    <s v="Critical"/>
    <n v="0.1"/>
    <n v="104.85"/>
    <n v="4.6500000000000004"/>
    <x v="2"/>
    <x v="0"/>
    <x v="0"/>
    <x v="7"/>
    <s v="Small Box"/>
    <s v="Xerox 1941"/>
    <n v="0.37"/>
    <s v="United States"/>
    <x v="1"/>
    <x v="15"/>
    <s v="Boston"/>
    <n v="2113"/>
    <x v="65"/>
    <n v="1"/>
    <n v="30"/>
    <s v="April"/>
    <d v="2015-04-29T00:00:00"/>
    <n v="1"/>
    <n v="1184.1199999999999"/>
    <n v="58"/>
    <n v="5582.63"/>
    <n v="7623"/>
    <n v="3.68"/>
    <x v="1"/>
    <n v="4"/>
  </r>
  <r>
    <n v="3011"/>
    <s v="Tammy Raynor"/>
    <s v="Critical"/>
    <n v="0.03"/>
    <n v="5.98"/>
    <n v="5.35"/>
    <x v="2"/>
    <x v="0"/>
    <x v="0"/>
    <x v="7"/>
    <s v="Small Box"/>
    <s v="Xerox 1947"/>
    <n v="0.4"/>
    <s v="United States"/>
    <x v="1"/>
    <x v="15"/>
    <s v="Boston"/>
    <n v="2113"/>
    <x v="5"/>
    <n v="0"/>
    <s v="no repeat"/>
    <s v="May"/>
    <d v="2015-05-29T00:00:00"/>
    <n v="1"/>
    <n v="-23.5"/>
    <n v="16"/>
    <n v="107.08"/>
    <n v="56486"/>
    <n v="125.97999999999999"/>
    <x v="2"/>
    <n v="4"/>
  </r>
  <r>
    <n v="3012"/>
    <s v="Annie Livingston"/>
    <s v="Critical"/>
    <n v="0.03"/>
    <n v="300.64999999999998"/>
    <n v="24.49"/>
    <x v="2"/>
    <x v="0"/>
    <x v="0"/>
    <x v="15"/>
    <s v="Large Box"/>
    <s v="Honeywell Enviracaire Portable HEPA Air Cleaner for 17' x 22' Room"/>
    <n v="0.52"/>
    <s v="United States"/>
    <x v="1"/>
    <x v="4"/>
    <s v="Rochester"/>
    <n v="14609"/>
    <x v="65"/>
    <n v="1"/>
    <n v="0"/>
    <s v="April"/>
    <d v="2015-04-30T00:00:00"/>
    <n v="2"/>
    <n v="1474.8704"/>
    <n v="8"/>
    <n v="2426.36"/>
    <n v="86346"/>
    <n v="2.02"/>
    <x v="2"/>
    <n v="3"/>
  </r>
  <r>
    <n v="3012"/>
    <s v="Annie Livingston"/>
    <s v="Critical"/>
    <n v="0.06"/>
    <n v="49.99"/>
    <n v="19.989999999999998"/>
    <x v="2"/>
    <x v="0"/>
    <x v="2"/>
    <x v="13"/>
    <s v="Small Box"/>
    <s v="US Robotics 56K V.92 Internal PCI Faxmodem"/>
    <n v="0.45"/>
    <s v="United States"/>
    <x v="1"/>
    <x v="4"/>
    <s v="Rochester"/>
    <n v="14609"/>
    <x v="65"/>
    <n v="1"/>
    <n v="0"/>
    <s v="April"/>
    <d v="2015-04-30T00:00:00"/>
    <n v="2"/>
    <n v="19.78"/>
    <n v="17"/>
    <n v="824"/>
    <n v="86346"/>
    <n v="6.65"/>
    <x v="2"/>
    <n v="3"/>
  </r>
  <r>
    <n v="3012"/>
    <s v="Annie Livingston"/>
    <s v="Critical"/>
    <n v="0.1"/>
    <n v="104.85"/>
    <n v="4.6500000000000004"/>
    <x v="2"/>
    <x v="0"/>
    <x v="0"/>
    <x v="7"/>
    <s v="Small Box"/>
    <s v="Xerox 1941"/>
    <n v="0.37"/>
    <s v="United States"/>
    <x v="1"/>
    <x v="4"/>
    <s v="Rochester"/>
    <n v="14609"/>
    <x v="65"/>
    <n v="0"/>
    <s v="no repeat"/>
    <s v="April"/>
    <d v="2015-04-29T00:00:00"/>
    <n v="1"/>
    <n v="929.79570000000001"/>
    <n v="14"/>
    <n v="1347.53"/>
    <n v="86346"/>
    <n v="11.53"/>
    <x v="1"/>
    <n v="3"/>
  </r>
  <r>
    <n v="3017"/>
    <s v="Melvin Benton"/>
    <s v="Critical"/>
    <n v="0.01"/>
    <n v="5.58"/>
    <n v="5.3"/>
    <x v="2"/>
    <x v="0"/>
    <x v="0"/>
    <x v="4"/>
    <s v="Small Box"/>
    <s v="Staples Brown Kraft Recycled Clasp Envelopes"/>
    <n v="0.35"/>
    <s v="United States"/>
    <x v="0"/>
    <x v="1"/>
    <s v="Encinitas"/>
    <n v="92024"/>
    <x v="85"/>
    <n v="1"/>
    <n v="0"/>
    <s v="January"/>
    <d v="2015-01-10T00:00:00"/>
    <n v="1"/>
    <n v="-7.25"/>
    <n v="1"/>
    <n v="11.16"/>
    <n v="89071"/>
    <n v="213.45"/>
    <x v="3"/>
    <n v="2"/>
  </r>
  <r>
    <n v="3017"/>
    <s v="Melvin Benton"/>
    <s v="Critical"/>
    <n v="0.03"/>
    <n v="3.98"/>
    <n v="0.7"/>
    <x v="2"/>
    <x v="0"/>
    <x v="0"/>
    <x v="0"/>
    <s v="Wrap Bag"/>
    <s v="4009® Highlighters by Sanford"/>
    <n v="0.52"/>
    <s v="United States"/>
    <x v="0"/>
    <x v="1"/>
    <s v="Encinitas"/>
    <n v="92024"/>
    <x v="85"/>
    <n v="0"/>
    <s v="no repeat"/>
    <s v="January"/>
    <d v="2015-01-10T00:00:00"/>
    <n v="1"/>
    <n v="31.201799999999999"/>
    <n v="11"/>
    <n v="45.22"/>
    <n v="89071"/>
    <n v="6.47"/>
    <x v="3"/>
    <n v="2"/>
  </r>
  <r>
    <n v="3035"/>
    <s v="Tina Evans"/>
    <s v="Low"/>
    <n v="0.01"/>
    <n v="4.9800000000000004"/>
    <n v="4.75"/>
    <x v="2"/>
    <x v="1"/>
    <x v="0"/>
    <x v="7"/>
    <s v="Small Box"/>
    <s v="Hammermill CopyPlus Copy Paper (20Lb. and 84 Bright)"/>
    <n v="0.36"/>
    <s v="United States"/>
    <x v="2"/>
    <x v="12"/>
    <s v="Lombard"/>
    <n v="60148"/>
    <x v="43"/>
    <n v="1"/>
    <n v="0"/>
    <s v="January"/>
    <d v="2015-01-20T00:00:00"/>
    <n v="5"/>
    <n v="-75.900400000000005"/>
    <n v="10"/>
    <n v="52.93"/>
    <n v="89128"/>
    <n v="99.19"/>
    <x v="0"/>
    <n v="2"/>
  </r>
  <r>
    <n v="3035"/>
    <s v="Tina Evans"/>
    <s v="Low"/>
    <n v="0.04"/>
    <n v="6.35"/>
    <n v="1.02"/>
    <x v="2"/>
    <x v="1"/>
    <x v="0"/>
    <x v="7"/>
    <s v="Wrap Bag"/>
    <s v="Telephone Message Books with Fax/Mobile Section, 5 1/2&quot; x 3 3/16&quot;"/>
    <n v="0.39"/>
    <s v="United States"/>
    <x v="2"/>
    <x v="12"/>
    <s v="Lombard"/>
    <n v="60148"/>
    <x v="43"/>
    <n v="0"/>
    <s v="no repeat"/>
    <s v="January"/>
    <d v="2015-01-20T00:00:00"/>
    <n v="5"/>
    <n v="52.170900000000003"/>
    <n v="12"/>
    <n v="75.61"/>
    <n v="89128"/>
    <n v="8.34"/>
    <x v="0"/>
    <n v="2"/>
  </r>
  <r>
    <n v="3036"/>
    <s v="Edith Reynolds"/>
    <s v="Not Specified"/>
    <n v="0.02"/>
    <n v="12.99"/>
    <n v="14.37"/>
    <x v="2"/>
    <x v="1"/>
    <x v="1"/>
    <x v="2"/>
    <s v="Large Box"/>
    <s v="Tensor &quot;Hersey Kiss&quot; Styled Floor Lamp"/>
    <n v="0.73"/>
    <s v="United States"/>
    <x v="2"/>
    <x v="48"/>
    <s v="Mandan"/>
    <n v="58554"/>
    <x v="58"/>
    <n v="1"/>
    <n v="0"/>
    <s v="January"/>
    <d v="2015-01-18T00:00:00"/>
    <n v="2"/>
    <n v="-159.86000000000001"/>
    <n v="5"/>
    <n v="67.64"/>
    <n v="89129"/>
    <n v="5.28"/>
    <x v="2"/>
    <n v="4"/>
  </r>
  <r>
    <n v="3036"/>
    <s v="Edith Reynolds"/>
    <s v="Not Specified"/>
    <n v="0.05"/>
    <n v="35.44"/>
    <n v="7.5"/>
    <x v="2"/>
    <x v="1"/>
    <x v="0"/>
    <x v="7"/>
    <s v="Small Box"/>
    <s v="Xerox 1906"/>
    <n v="0.38"/>
    <s v="United States"/>
    <x v="2"/>
    <x v="48"/>
    <s v="Mandan"/>
    <n v="58554"/>
    <x v="58"/>
    <n v="1"/>
    <n v="0"/>
    <s v="January"/>
    <d v="2015-01-18T00:00:00"/>
    <n v="2"/>
    <n v="165.88980000000001"/>
    <n v="7"/>
    <n v="240.42"/>
    <n v="89129"/>
    <n v="65.92"/>
    <x v="2"/>
    <n v="4"/>
  </r>
  <r>
    <n v="3036"/>
    <s v="Edith Reynolds"/>
    <s v="Not Specified"/>
    <n v="0.02"/>
    <n v="12.98"/>
    <n v="3.14"/>
    <x v="2"/>
    <x v="1"/>
    <x v="0"/>
    <x v="12"/>
    <s v="Small Pack"/>
    <s v="Acme® 8&quot; Straight Scissors"/>
    <n v="0.6"/>
    <s v="United States"/>
    <x v="2"/>
    <x v="48"/>
    <s v="Mandan"/>
    <n v="58554"/>
    <x v="58"/>
    <n v="1"/>
    <n v="56"/>
    <s v="January"/>
    <d v="2015-01-19T00:00:00"/>
    <n v="3"/>
    <n v="75.010000000000005"/>
    <n v="14"/>
    <n v="184.4"/>
    <n v="89129"/>
    <n v="8.7800000000000011"/>
    <x v="1"/>
    <n v="4"/>
  </r>
  <r>
    <n v="3036"/>
    <s v="Edith Reynolds"/>
    <s v="Critical"/>
    <n v="0.08"/>
    <n v="178.47"/>
    <n v="19.989999999999998"/>
    <x v="2"/>
    <x v="1"/>
    <x v="0"/>
    <x v="10"/>
    <s v="Small Box"/>
    <s v="Hot File® 7-Pocket, Floor Stand"/>
    <n v="0.55000000000000004"/>
    <s v="United States"/>
    <x v="2"/>
    <x v="48"/>
    <s v="Mandan"/>
    <n v="58554"/>
    <x v="115"/>
    <n v="0"/>
    <s v="no repeat"/>
    <s v="March"/>
    <d v="2015-03-16T00:00:00"/>
    <n v="3"/>
    <n v="2267.2199999999998"/>
    <n v="22"/>
    <n v="3802.01"/>
    <n v="89130"/>
    <n v="30.69"/>
    <x v="1"/>
    <n v="4"/>
  </r>
  <r>
    <n v="3041"/>
    <s v="Carrie Duke"/>
    <s v="Not Specified"/>
    <n v="0.08"/>
    <n v="73.98"/>
    <n v="4"/>
    <x v="2"/>
    <x v="0"/>
    <x v="2"/>
    <x v="13"/>
    <s v="Small Box"/>
    <s v="Keytronic 105-Key Spanish Keyboard"/>
    <n v="0.77"/>
    <s v="United States"/>
    <x v="2"/>
    <x v="13"/>
    <s v="Garden City"/>
    <n v="67846"/>
    <x v="7"/>
    <n v="1"/>
    <n v="0"/>
    <s v="May"/>
    <d v="2015-05-18T00:00:00"/>
    <n v="3"/>
    <n v="97.16"/>
    <n v="17"/>
    <n v="1181.67"/>
    <n v="86102"/>
    <n v="6.26"/>
    <x v="1"/>
    <n v="2"/>
  </r>
  <r>
    <n v="3041"/>
    <s v="Carrie Duke"/>
    <s v="Not Specified"/>
    <n v="0.02"/>
    <n v="3.68"/>
    <n v="1.32"/>
    <x v="2"/>
    <x v="0"/>
    <x v="0"/>
    <x v="12"/>
    <s v="Wrap Bag"/>
    <s v="*Staples* vLetter Openers, 2/Pack"/>
    <n v="0.83"/>
    <s v="United States"/>
    <x v="2"/>
    <x v="13"/>
    <s v="Garden City"/>
    <n v="67846"/>
    <x v="7"/>
    <n v="0"/>
    <s v="no repeat"/>
    <s v="May"/>
    <d v="2015-05-17T00:00:00"/>
    <n v="2"/>
    <n v="-20.65"/>
    <n v="8"/>
    <n v="29.93"/>
    <n v="86102"/>
    <n v="6.4700000000000006"/>
    <x v="1"/>
    <n v="2"/>
  </r>
  <r>
    <n v="3042"/>
    <s v="Tara Gold"/>
    <s v="Medium"/>
    <n v="7.0000000000000007E-2"/>
    <n v="14.48"/>
    <n v="6.46"/>
    <x v="2"/>
    <x v="2"/>
    <x v="0"/>
    <x v="8"/>
    <s v="Small Box"/>
    <s v="GBC White Gloss Covers, Plain Front"/>
    <n v="0.38"/>
    <s v="United States"/>
    <x v="2"/>
    <x v="13"/>
    <s v="Hutchinson"/>
    <n v="67501"/>
    <x v="128"/>
    <n v="0"/>
    <s v="no repeat"/>
    <s v="February"/>
    <d v="2015-02-05T00:00:00"/>
    <n v="1"/>
    <n v="67.864000000000004"/>
    <n v="12"/>
    <n v="171.33"/>
    <n v="86101"/>
    <n v="2.77"/>
    <x v="2"/>
    <n v="1"/>
  </r>
  <r>
    <n v="3045"/>
    <s v="Jordan Beard"/>
    <s v="High"/>
    <n v="0"/>
    <n v="6.48"/>
    <n v="5.19"/>
    <x v="2"/>
    <x v="2"/>
    <x v="0"/>
    <x v="7"/>
    <s v="Small Box"/>
    <s v="Xerox 1995"/>
    <n v="0.37"/>
    <s v="United States"/>
    <x v="2"/>
    <x v="13"/>
    <s v="Leavenworth"/>
    <n v="66048"/>
    <x v="134"/>
    <n v="0"/>
    <s v="no repeat"/>
    <s v="June"/>
    <d v="2015-06-07T00:00:00"/>
    <n v="1"/>
    <n v="-14.074999999999999"/>
    <n v="12"/>
    <n v="84.04"/>
    <n v="86104"/>
    <n v="6.4"/>
    <x v="3"/>
    <n v="1"/>
  </r>
  <r>
    <n v="3046"/>
    <s v="Andrew Pearce"/>
    <s v="High"/>
    <n v="0.05"/>
    <n v="120.98"/>
    <n v="30"/>
    <x v="1"/>
    <x v="2"/>
    <x v="1"/>
    <x v="1"/>
    <s v="Jumbo Drum"/>
    <s v="Hon Every-Day® Chair Series Swivel Task Chairs"/>
    <n v="0.64"/>
    <s v="United States"/>
    <x v="2"/>
    <x v="13"/>
    <s v="Leawood"/>
    <n v="66209"/>
    <x v="6"/>
    <n v="0"/>
    <s v="no repeat"/>
    <s v="February"/>
    <d v="2015-02-14T00:00:00"/>
    <n v="2"/>
    <n v="-78.759200000000007"/>
    <n v="2"/>
    <n v="251.06"/>
    <n v="86103"/>
    <n v="3.2199999999999998"/>
    <x v="2"/>
    <n v="1"/>
  </r>
  <r>
    <n v="3053"/>
    <s v="Robin Tyler"/>
    <s v="Medium"/>
    <n v="0.06"/>
    <n v="125.99"/>
    <n v="2.5"/>
    <x v="2"/>
    <x v="0"/>
    <x v="2"/>
    <x v="5"/>
    <s v="Small Box"/>
    <s v="i2000"/>
    <n v="0.6"/>
    <s v="United States"/>
    <x v="3"/>
    <x v="35"/>
    <s v="Murray"/>
    <n v="42071"/>
    <x v="118"/>
    <n v="0"/>
    <s v="no repeat"/>
    <s v="February"/>
    <d v="2015-02-05T00:00:00"/>
    <n v="2"/>
    <n v="402.06599999999997"/>
    <n v="11"/>
    <n v="1173.76"/>
    <n v="86662"/>
    <n v="14.73"/>
    <x v="1"/>
    <n v="1"/>
  </r>
  <r>
    <n v="3063"/>
    <s v="Ann Steele"/>
    <s v="Medium"/>
    <n v="7.0000000000000007E-2"/>
    <n v="8.33"/>
    <n v="1.99"/>
    <x v="2"/>
    <x v="3"/>
    <x v="2"/>
    <x v="13"/>
    <s v="Small Pack"/>
    <s v="80 Minute Slim Jewel Case CD-R , 10/Pack - Staples"/>
    <n v="0.52"/>
    <s v="United States"/>
    <x v="0"/>
    <x v="0"/>
    <s v="Kirkland"/>
    <n v="98034"/>
    <x v="114"/>
    <n v="1"/>
    <n v="0"/>
    <s v="February"/>
    <d v="2015-02-28T00:00:00"/>
    <n v="2"/>
    <n v="11.95"/>
    <n v="6"/>
    <n v="50.28"/>
    <n v="88447"/>
    <n v="9.02"/>
    <x v="3"/>
    <n v="3"/>
  </r>
  <r>
    <n v="3063"/>
    <s v="Ann Steele"/>
    <s v="Medium"/>
    <n v="0.03"/>
    <n v="499.99"/>
    <n v="24.49"/>
    <x v="2"/>
    <x v="3"/>
    <x v="2"/>
    <x v="16"/>
    <s v="Large Box"/>
    <s v="Sharp AL-1530CS Digital Copier"/>
    <n v="0.36"/>
    <s v="United States"/>
    <x v="0"/>
    <x v="0"/>
    <s v="Kirkland"/>
    <n v="98034"/>
    <x v="114"/>
    <n v="1"/>
    <n v="87"/>
    <s v="February"/>
    <d v="2015-02-27T00:00:00"/>
    <n v="1"/>
    <n v="1773.6105"/>
    <n v="5"/>
    <n v="2570.4499999999998"/>
    <n v="88447"/>
    <n v="14.959999999999999"/>
    <x v="3"/>
    <n v="3"/>
  </r>
  <r>
    <n v="3063"/>
    <s v="Ann Steele"/>
    <s v="Not Specified"/>
    <n v="0.03"/>
    <n v="20.99"/>
    <n v="0.99"/>
    <x v="2"/>
    <x v="3"/>
    <x v="2"/>
    <x v="5"/>
    <s v="Wrap Bag"/>
    <s v="Accessory25"/>
    <n v="0.56999999999999995"/>
    <s v="United States"/>
    <x v="0"/>
    <x v="0"/>
    <s v="Kirkland"/>
    <n v="98034"/>
    <x v="84"/>
    <n v="0"/>
    <s v="no repeat"/>
    <s v="May"/>
    <d v="2015-05-26T00:00:00"/>
    <n v="2"/>
    <n v="4.1821999999999999"/>
    <n v="9"/>
    <n v="158.87"/>
    <n v="88449"/>
    <n v="55.95"/>
    <x v="2"/>
    <n v="3"/>
  </r>
  <r>
    <n v="3064"/>
    <s v="Clarence Crowder"/>
    <s v="Low"/>
    <n v="0.03"/>
    <n v="6.45"/>
    <n v="1.34"/>
    <x v="2"/>
    <x v="3"/>
    <x v="0"/>
    <x v="7"/>
    <s v="Wrap Bag"/>
    <s v="Wirebound Four 2-3/4 x 5 Forms per Page, 400 Sets per Book"/>
    <n v="0.36"/>
    <s v="United States"/>
    <x v="0"/>
    <x v="0"/>
    <s v="Lacey"/>
    <n v="98503"/>
    <x v="101"/>
    <n v="0"/>
    <s v="no repeat"/>
    <s v="January"/>
    <d v="2015-01-19T00:00:00"/>
    <n v="5"/>
    <n v="39.129899999999999"/>
    <n v="9"/>
    <n v="56.71"/>
    <n v="88448"/>
    <n v="8.32"/>
    <x v="3"/>
    <n v="1"/>
  </r>
  <r>
    <n v="3067"/>
    <s v="Carole Miller"/>
    <s v="Not Specified"/>
    <n v="0.06"/>
    <n v="355.98"/>
    <n v="58.92"/>
    <x v="1"/>
    <x v="3"/>
    <x v="1"/>
    <x v="1"/>
    <s v="Jumbo Drum"/>
    <s v="Hon 4700 Series Mobuis™ Mid-Back Task Chairs with Adjustable Arms"/>
    <n v="0.64"/>
    <s v="United States"/>
    <x v="1"/>
    <x v="10"/>
    <s v="Austintown"/>
    <n v="44515"/>
    <x v="21"/>
    <n v="0"/>
    <s v="no repeat"/>
    <s v="March"/>
    <d v="2015-03-03T00:00:00"/>
    <n v="1"/>
    <n v="1660.92"/>
    <n v="14"/>
    <n v="5086.08"/>
    <n v="91376"/>
    <n v="160.97"/>
    <x v="1"/>
    <n v="1"/>
  </r>
  <r>
    <n v="3069"/>
    <s v="Tiffany Merrill"/>
    <s v="Critical"/>
    <n v="0.09"/>
    <n v="1.82"/>
    <n v="0.83"/>
    <x v="2"/>
    <x v="3"/>
    <x v="0"/>
    <x v="0"/>
    <s v="Wrap Bag"/>
    <s v="Newell 307"/>
    <n v="0.56999999999999995"/>
    <s v="United States"/>
    <x v="2"/>
    <x v="3"/>
    <s v="Oakdale"/>
    <n v="55128"/>
    <x v="79"/>
    <n v="1"/>
    <n v="107"/>
    <s v="February"/>
    <d v="2015-02-15T00:00:00"/>
    <n v="1"/>
    <n v="-6.734"/>
    <n v="22"/>
    <n v="36.82"/>
    <n v="88192"/>
    <n v="8.24"/>
    <x v="3"/>
    <n v="3"/>
  </r>
  <r>
    <n v="3069"/>
    <s v="Tiffany Merrill"/>
    <s v="High"/>
    <n v="0.03"/>
    <n v="120.98"/>
    <n v="30"/>
    <x v="1"/>
    <x v="3"/>
    <x v="1"/>
    <x v="1"/>
    <s v="Jumbo Drum"/>
    <s v="Hon Every-Day® Chair Series Swivel Task Chairs"/>
    <n v="0.64"/>
    <s v="United States"/>
    <x v="2"/>
    <x v="3"/>
    <s v="Oakdale"/>
    <n v="55128"/>
    <x v="144"/>
    <n v="1"/>
    <n v="0"/>
    <s v="June"/>
    <d v="2015-06-03T00:00:00"/>
    <n v="2"/>
    <n v="638.02800000000002"/>
    <n v="15"/>
    <n v="1894.45"/>
    <n v="88191"/>
    <n v="880.96"/>
    <x v="1"/>
    <n v="3"/>
  </r>
  <r>
    <n v="3069"/>
    <s v="Tiffany Merrill"/>
    <s v="High"/>
    <n v="0.01"/>
    <n v="15.68"/>
    <n v="3.73"/>
    <x v="2"/>
    <x v="3"/>
    <x v="1"/>
    <x v="2"/>
    <s v="Small Pack"/>
    <s v="Artistic Insta-Plaque"/>
    <n v="0.46"/>
    <s v="United States"/>
    <x v="2"/>
    <x v="3"/>
    <s v="Oakdale"/>
    <n v="55128"/>
    <x v="144"/>
    <n v="0"/>
    <s v="no repeat"/>
    <s v="June"/>
    <d v="2015-06-03T00:00:00"/>
    <n v="2"/>
    <n v="138.49680000000001"/>
    <n v="12"/>
    <n v="200.72"/>
    <n v="88191"/>
    <n v="22.84"/>
    <x v="1"/>
    <n v="3"/>
  </r>
  <r>
    <n v="3075"/>
    <s v="Gordon Brandt"/>
    <s v="Low"/>
    <n v="0.06"/>
    <n v="19.23"/>
    <n v="6.15"/>
    <x v="2"/>
    <x v="0"/>
    <x v="1"/>
    <x v="2"/>
    <s v="Small Pack"/>
    <s v="Executive Impressions 13&quot; Clairmont Wall Clock"/>
    <n v="0.44"/>
    <s v="United States"/>
    <x v="0"/>
    <x v="1"/>
    <s v="Los Angeles"/>
    <n v="90061"/>
    <x v="136"/>
    <n v="0"/>
    <s v="no repeat"/>
    <s v="February"/>
    <d v="2015-02-28T00:00:00"/>
    <n v="0"/>
    <n v="-25.38"/>
    <n v="4"/>
    <n v="84.6"/>
    <n v="14756"/>
    <n v="7.93"/>
    <x v="3"/>
    <n v="1"/>
  </r>
  <r>
    <n v="3076"/>
    <s v="Peter Hardy"/>
    <s v="Medium"/>
    <n v="0"/>
    <n v="137.47999999999999"/>
    <n v="32.18"/>
    <x v="1"/>
    <x v="2"/>
    <x v="1"/>
    <x v="14"/>
    <s v="Jumbo Box"/>
    <s v="O'Sullivan Cherrywood Estates Traditional Barrister Bookcase"/>
    <n v="0.78"/>
    <s v="United States"/>
    <x v="1"/>
    <x v="10"/>
    <s v="Stow"/>
    <n v="44224"/>
    <x v="0"/>
    <n v="0"/>
    <s v="no repeat"/>
    <s v="January"/>
    <d v="2015-01-08T00:00:00"/>
    <n v="1"/>
    <n v="-203.27"/>
    <n v="2"/>
    <n v="296.75"/>
    <n v="88241"/>
    <n v="49.97"/>
    <x v="3"/>
    <n v="1"/>
  </r>
  <r>
    <n v="3077"/>
    <s v="Lynne Reid"/>
    <s v="Medium"/>
    <n v="7.0000000000000007E-2"/>
    <n v="300.97000000000003"/>
    <n v="7.18"/>
    <x v="2"/>
    <x v="2"/>
    <x v="2"/>
    <x v="13"/>
    <s v="Small Box"/>
    <s v="Gyration Ultra Professional Cordless Optical Suite"/>
    <n v="0.48"/>
    <s v="United States"/>
    <x v="1"/>
    <x v="10"/>
    <s v="Strongsville"/>
    <n v="44136"/>
    <x v="163"/>
    <n v="0"/>
    <s v="no repeat"/>
    <s v="May"/>
    <d v="2015-05-09T00:00:00"/>
    <n v="2"/>
    <n v="-807.59"/>
    <n v="2"/>
    <n v="582.20000000000005"/>
    <n v="88239"/>
    <n v="65.92"/>
    <x v="3"/>
    <n v="1"/>
  </r>
  <r>
    <n v="3078"/>
    <s v="Kate McKenna"/>
    <s v="Not Specified"/>
    <n v="0.04"/>
    <n v="35.44"/>
    <n v="5.09"/>
    <x v="2"/>
    <x v="2"/>
    <x v="0"/>
    <x v="7"/>
    <s v="Small Box"/>
    <s v="Xerox 1932"/>
    <n v="0.38"/>
    <s v="United States"/>
    <x v="1"/>
    <x v="10"/>
    <s v="Toledo"/>
    <n v="43615"/>
    <x v="164"/>
    <n v="1"/>
    <n v="0"/>
    <s v="June"/>
    <d v="2015-06-11T00:00:00"/>
    <n v="0"/>
    <n v="118.6317"/>
    <n v="5"/>
    <n v="171.93"/>
    <n v="88240"/>
    <n v="18.919999999999998"/>
    <x v="3"/>
    <n v="2"/>
  </r>
  <r>
    <n v="3078"/>
    <s v="Kate McKenna"/>
    <s v="Not Specified"/>
    <n v="0.08"/>
    <n v="3.98"/>
    <n v="0.7"/>
    <x v="2"/>
    <x v="2"/>
    <x v="0"/>
    <x v="0"/>
    <s v="Wrap Bag"/>
    <s v="4009® Highlighters by Sanford"/>
    <n v="0.52"/>
    <s v="United States"/>
    <x v="1"/>
    <x v="10"/>
    <s v="Toledo"/>
    <n v="43615"/>
    <x v="164"/>
    <n v="0"/>
    <s v="no repeat"/>
    <s v="June"/>
    <d v="2015-06-14T00:00:00"/>
    <n v="3"/>
    <n v="23.303999999999998"/>
    <n v="9"/>
    <n v="35.19"/>
    <n v="88240"/>
    <n v="39.940000000000005"/>
    <x v="0"/>
    <n v="2"/>
  </r>
  <r>
    <n v="3079"/>
    <s v="Andrew Levine"/>
    <s v="Medium"/>
    <n v="0"/>
    <n v="137.47999999999999"/>
    <n v="32.18"/>
    <x v="1"/>
    <x v="2"/>
    <x v="1"/>
    <x v="14"/>
    <s v="Jumbo Box"/>
    <s v="O'Sullivan Cherrywood Estates Traditional Barrister Bookcase"/>
    <n v="0.78"/>
    <s v="United States"/>
    <x v="1"/>
    <x v="19"/>
    <s v="Philadelphia"/>
    <n v="19112"/>
    <x v="0"/>
    <n v="1"/>
    <n v="120"/>
    <s v="January"/>
    <d v="2015-01-08T00:00:00"/>
    <n v="1"/>
    <n v="-203.27"/>
    <n v="10"/>
    <n v="1483.76"/>
    <n v="12480"/>
    <n v="1.6099999999999999"/>
    <x v="3"/>
    <n v="7"/>
  </r>
  <r>
    <n v="3079"/>
    <s v="Andrew Levine"/>
    <s v="Medium"/>
    <n v="7.0000000000000007E-2"/>
    <n v="300.97000000000003"/>
    <n v="7.18"/>
    <x v="2"/>
    <x v="2"/>
    <x v="2"/>
    <x v="13"/>
    <s v="Small Box"/>
    <s v="Gyration Ultra Professional Cordless Optical Suite"/>
    <n v="0.48"/>
    <s v="United States"/>
    <x v="1"/>
    <x v="19"/>
    <s v="Philadelphia"/>
    <n v="19112"/>
    <x v="163"/>
    <n v="1"/>
    <n v="34"/>
    <s v="May"/>
    <d v="2015-05-09T00:00:00"/>
    <n v="2"/>
    <n v="-807.59"/>
    <n v="7"/>
    <n v="2037.69"/>
    <n v="41253"/>
    <n v="10.01"/>
    <x v="3"/>
    <n v="7"/>
  </r>
  <r>
    <n v="3079"/>
    <s v="Andrew Levine"/>
    <s v="Critical"/>
    <n v="0"/>
    <n v="2.21"/>
    <n v="1"/>
    <x v="0"/>
    <x v="2"/>
    <x v="0"/>
    <x v="0"/>
    <s v="Wrap Bag"/>
    <s v="Quartet Alpha® White Chalk, 12/Pack"/>
    <n v="0.38"/>
    <s v="United States"/>
    <x v="1"/>
    <x v="19"/>
    <s v="Philadelphia"/>
    <n v="19112"/>
    <x v="69"/>
    <n v="1"/>
    <n v="1"/>
    <s v="June"/>
    <d v="2015-06-11T00:00:00"/>
    <n v="1"/>
    <n v="10.01"/>
    <n v="33"/>
    <n v="87.18"/>
    <n v="48483"/>
    <n v="355.92"/>
    <x v="2"/>
    <n v="7"/>
  </r>
  <r>
    <n v="3079"/>
    <s v="Andrew Levine"/>
    <s v="Not Specified"/>
    <n v="0.04"/>
    <n v="35.44"/>
    <n v="5.09"/>
    <x v="2"/>
    <x v="2"/>
    <x v="0"/>
    <x v="7"/>
    <s v="Small Box"/>
    <s v="Xerox 1932"/>
    <n v="0.38"/>
    <s v="United States"/>
    <x v="1"/>
    <x v="19"/>
    <s v="Philadelphia"/>
    <n v="19112"/>
    <x v="164"/>
    <n v="1"/>
    <n v="0"/>
    <s v="June"/>
    <d v="2015-06-11T00:00:00"/>
    <n v="0"/>
    <n v="150.72"/>
    <n v="21"/>
    <n v="722.1"/>
    <n v="53476"/>
    <n v="49.36"/>
    <x v="1"/>
    <n v="7"/>
  </r>
  <r>
    <n v="3079"/>
    <s v="Andrew Levine"/>
    <s v="Not Specified"/>
    <n v="0.08"/>
    <n v="3.98"/>
    <n v="0.7"/>
    <x v="2"/>
    <x v="2"/>
    <x v="0"/>
    <x v="0"/>
    <s v="Wrap Bag"/>
    <s v="4009® Highlighters by Sanford"/>
    <n v="0.52"/>
    <s v="United States"/>
    <x v="1"/>
    <x v="19"/>
    <s v="Philadelphia"/>
    <n v="19112"/>
    <x v="164"/>
    <n v="1"/>
    <n v="0"/>
    <s v="June"/>
    <d v="2015-06-14T00:00:00"/>
    <n v="3"/>
    <n v="19.420000000000002"/>
    <n v="36"/>
    <n v="140.78"/>
    <n v="53476"/>
    <n v="207.39"/>
    <x v="2"/>
    <n v="7"/>
  </r>
  <r>
    <n v="3079"/>
    <s v="Andrew Levine"/>
    <s v="Not Specified"/>
    <n v="0.01"/>
    <n v="1.76"/>
    <n v="0.7"/>
    <x v="2"/>
    <x v="2"/>
    <x v="0"/>
    <x v="0"/>
    <s v="Wrap Bag"/>
    <s v="Newell 310"/>
    <n v="0.56000000000000005"/>
    <s v="United States"/>
    <x v="1"/>
    <x v="19"/>
    <s v="Philadelphia"/>
    <n v="19112"/>
    <x v="164"/>
    <n v="1"/>
    <n v="0"/>
    <s v="June"/>
    <d v="2015-06-12T00:00:00"/>
    <n v="1"/>
    <n v="3.13"/>
    <n v="71"/>
    <n v="129.72"/>
    <n v="53476"/>
    <n v="40.9"/>
    <x v="2"/>
    <n v="7"/>
  </r>
  <r>
    <n v="3079"/>
    <s v="Andrew Levine"/>
    <s v="Not Specified"/>
    <n v="0.01"/>
    <n v="193.17"/>
    <n v="19.989999999999998"/>
    <x v="0"/>
    <x v="2"/>
    <x v="0"/>
    <x v="10"/>
    <s v="Small Box"/>
    <s v="Fellowes Staxonsteel® Drawer Files"/>
    <n v="0.71"/>
    <s v="United States"/>
    <x v="1"/>
    <x v="19"/>
    <s v="Philadelphia"/>
    <n v="19112"/>
    <x v="164"/>
    <n v="0"/>
    <s v="no repeat"/>
    <s v="June"/>
    <d v="2015-06-11T00:00:00"/>
    <n v="0"/>
    <n v="1141.07"/>
    <n v="63"/>
    <n v="12190.98"/>
    <n v="53476"/>
    <n v="8.0399999999999991"/>
    <x v="2"/>
    <n v="7"/>
  </r>
  <r>
    <n v="3084"/>
    <s v="Debbie Hsu"/>
    <s v="High"/>
    <n v="0"/>
    <n v="65.989999999999995"/>
    <n v="5.99"/>
    <x v="0"/>
    <x v="2"/>
    <x v="2"/>
    <x v="5"/>
    <s v="Small Box"/>
    <s v="i1000"/>
    <n v="0.57999999999999996"/>
    <s v="United States"/>
    <x v="0"/>
    <x v="0"/>
    <s v="Lacey"/>
    <n v="98503"/>
    <x v="18"/>
    <n v="1"/>
    <n v="65"/>
    <s v="April"/>
    <d v="2015-04-22T00:00:00"/>
    <n v="2"/>
    <n v="313.81200000000001"/>
    <n v="14"/>
    <n v="798.89"/>
    <n v="89879"/>
    <n v="296.14"/>
    <x v="1"/>
    <n v="3"/>
  </r>
  <r>
    <n v="3084"/>
    <s v="Debbie Hsu"/>
    <s v="Not Specified"/>
    <n v="0.01"/>
    <n v="7.1"/>
    <n v="6.05"/>
    <x v="2"/>
    <x v="2"/>
    <x v="0"/>
    <x v="8"/>
    <s v="Small Box"/>
    <s v="Wilson Jones Hanging View Binder, White, 1&quot;"/>
    <n v="0.39"/>
    <s v="United States"/>
    <x v="0"/>
    <x v="0"/>
    <s v="Lacey"/>
    <n v="98503"/>
    <x v="137"/>
    <n v="1"/>
    <n v="0"/>
    <s v="June"/>
    <d v="2015-06-25T00:00:00"/>
    <n v="1"/>
    <n v="-39.186250000000001"/>
    <n v="18"/>
    <n v="133.19"/>
    <n v="89880"/>
    <n v="6.4300000000000006"/>
    <x v="1"/>
    <n v="3"/>
  </r>
  <r>
    <n v="3084"/>
    <s v="Debbie Hsu"/>
    <s v="Not Specified"/>
    <n v="0.05"/>
    <n v="18.97"/>
    <n v="9.0299999999999994"/>
    <x v="2"/>
    <x v="2"/>
    <x v="0"/>
    <x v="7"/>
    <s v="Small Box"/>
    <s v="Computer Printout Paper with Letter-Trim Perforations"/>
    <n v="0.37"/>
    <s v="United States"/>
    <x v="0"/>
    <x v="0"/>
    <s v="Lacey"/>
    <n v="98503"/>
    <x v="137"/>
    <n v="0"/>
    <s v="no repeat"/>
    <s v="June"/>
    <d v="2015-06-25T00:00:00"/>
    <n v="1"/>
    <n v="-1.89"/>
    <n v="5"/>
    <n v="97.33"/>
    <n v="89880"/>
    <n v="5.8900000000000006"/>
    <x v="0"/>
    <n v="3"/>
  </r>
  <r>
    <n v="3086"/>
    <s v="Ted Durham"/>
    <s v="High"/>
    <n v="0.05"/>
    <n v="39.99"/>
    <n v="10.25"/>
    <x v="0"/>
    <x v="3"/>
    <x v="2"/>
    <x v="13"/>
    <s v="Small Box"/>
    <s v="Zoom V.92 V.44 PCI Internal Controllerless FaxModem"/>
    <n v="0.55000000000000004"/>
    <s v="United States"/>
    <x v="3"/>
    <x v="26"/>
    <s v="North Port"/>
    <n v="34287"/>
    <x v="73"/>
    <n v="0"/>
    <s v="no repeat"/>
    <s v="May"/>
    <d v="2015-05-19T00:00:00"/>
    <n v="1"/>
    <n v="4.29"/>
    <n v="3"/>
    <n v="130.91"/>
    <n v="88380"/>
    <n v="10.88"/>
    <x v="3"/>
    <n v="1"/>
  </r>
  <r>
    <n v="3089"/>
    <s v="Sandy Cannon"/>
    <s v="Low"/>
    <n v="7.0000000000000007E-2"/>
    <n v="49.43"/>
    <n v="19.989999999999998"/>
    <x v="2"/>
    <x v="0"/>
    <x v="0"/>
    <x v="15"/>
    <s v="Small Box"/>
    <s v="Eureka Hand Vacuum, Bagless"/>
    <n v="0.56999999999999995"/>
    <s v="United States"/>
    <x v="2"/>
    <x v="13"/>
    <s v="Leawood"/>
    <n v="66209"/>
    <x v="76"/>
    <n v="0"/>
    <s v="no repeat"/>
    <s v="January"/>
    <d v="2015-01-29T00:00:00"/>
    <n v="5"/>
    <n v="-122.77"/>
    <n v="6"/>
    <n v="281.82"/>
    <n v="91219"/>
    <n v="549.93000000000006"/>
    <x v="1"/>
    <n v="1"/>
  </r>
  <r>
    <n v="3095"/>
    <s v="Milton Lindsay"/>
    <s v="Critical"/>
    <n v="0.09"/>
    <n v="207.48"/>
    <n v="0.99"/>
    <x v="2"/>
    <x v="3"/>
    <x v="0"/>
    <x v="15"/>
    <s v="Small Box"/>
    <s v="Kensington 7 Outlet MasterPiece Power Center with Fax/Phone Line Protection"/>
    <n v="0.55000000000000004"/>
    <s v="United States"/>
    <x v="1"/>
    <x v="10"/>
    <s v="Hamilton"/>
    <n v="45011"/>
    <x v="71"/>
    <n v="0"/>
    <s v="no repeat"/>
    <s v="January"/>
    <d v="2015-01-21T00:00:00"/>
    <n v="2"/>
    <n v="683.9556"/>
    <n v="5"/>
    <n v="991.24"/>
    <n v="86220"/>
    <n v="55.980000000000004"/>
    <x v="3"/>
    <n v="1"/>
  </r>
  <r>
    <n v="3096"/>
    <s v="Mike Howard"/>
    <s v="High"/>
    <n v="0.08"/>
    <n v="40.98"/>
    <n v="7.2"/>
    <x v="0"/>
    <x v="3"/>
    <x v="0"/>
    <x v="15"/>
    <s v="Small Box"/>
    <s v="Kensington 6 Outlet SmartSocket Surge Protector"/>
    <n v="0.6"/>
    <s v="United States"/>
    <x v="1"/>
    <x v="10"/>
    <s v="Hilliard"/>
    <n v="43026"/>
    <x v="84"/>
    <n v="1"/>
    <n v="0"/>
    <s v="May"/>
    <d v="2015-05-25T00:00:00"/>
    <n v="1"/>
    <n v="-16.64"/>
    <n v="3"/>
    <n v="119.86"/>
    <n v="86221"/>
    <n v="5.0199999999999996"/>
    <x v="2"/>
    <n v="4"/>
  </r>
  <r>
    <n v="3096"/>
    <s v="Mike Howard"/>
    <s v="High"/>
    <n v="0.08"/>
    <n v="8.1199999999999992"/>
    <n v="2.83"/>
    <x v="0"/>
    <x v="3"/>
    <x v="2"/>
    <x v="13"/>
    <s v="Small Pack"/>
    <s v="Imation Neon Mac Format Diskettes, 10/Pack"/>
    <n v="0.77"/>
    <s v="United States"/>
    <x v="1"/>
    <x v="10"/>
    <s v="Hilliard"/>
    <n v="43026"/>
    <x v="84"/>
    <n v="1"/>
    <n v="0"/>
    <s v="May"/>
    <d v="2015-05-25T00:00:00"/>
    <n v="1"/>
    <n v="-59.73"/>
    <n v="12"/>
    <n v="98.77"/>
    <n v="86221"/>
    <n v="4.8900000000000006"/>
    <x v="2"/>
    <n v="4"/>
  </r>
  <r>
    <n v="3096"/>
    <s v="Mike Howard"/>
    <s v="High"/>
    <n v="0.02"/>
    <n v="262.11"/>
    <n v="62.74"/>
    <x v="1"/>
    <x v="3"/>
    <x v="1"/>
    <x v="11"/>
    <s v="Jumbo Box"/>
    <s v="Bevis Boat-Shaped Conference Table"/>
    <n v="0.75"/>
    <s v="United States"/>
    <x v="1"/>
    <x v="10"/>
    <s v="Hilliard"/>
    <n v="43026"/>
    <x v="84"/>
    <n v="1"/>
    <n v="24"/>
    <s v="May"/>
    <d v="2015-05-25T00:00:00"/>
    <n v="1"/>
    <n v="-633.441237"/>
    <n v="9"/>
    <n v="2495.35"/>
    <n v="86221"/>
    <n v="17.52"/>
    <x v="3"/>
    <n v="4"/>
  </r>
  <r>
    <n v="3096"/>
    <s v="Mike Howard"/>
    <s v="Critical"/>
    <n v="0.04"/>
    <n v="33.89"/>
    <n v="5.0999999999999996"/>
    <x v="0"/>
    <x v="3"/>
    <x v="0"/>
    <x v="10"/>
    <s v="Small Box"/>
    <s v="File Shuttle II and Handi-File, Black"/>
    <n v="0.6"/>
    <s v="United States"/>
    <x v="1"/>
    <x v="10"/>
    <s v="Hilliard"/>
    <n v="43026"/>
    <x v="77"/>
    <n v="0"/>
    <s v="no repeat"/>
    <s v="June"/>
    <d v="2015-06-18T00:00:00"/>
    <n v="1"/>
    <n v="72.983999999999995"/>
    <n v="6"/>
    <n v="200.83"/>
    <n v="86222"/>
    <n v="159.94"/>
    <x v="0"/>
    <n v="4"/>
  </r>
  <r>
    <n v="3098"/>
    <s v="Lorraine Boykin"/>
    <s v="Low"/>
    <n v="0.06"/>
    <n v="2.89"/>
    <n v="0.5"/>
    <x v="2"/>
    <x v="3"/>
    <x v="0"/>
    <x v="9"/>
    <s v="Small Box"/>
    <s v="Avery 498"/>
    <n v="0.38"/>
    <s v="United States"/>
    <x v="1"/>
    <x v="4"/>
    <s v="Shirley"/>
    <n v="11967"/>
    <x v="136"/>
    <n v="1"/>
    <n v="39"/>
    <s v="February"/>
    <d v="2015-02-28T00:00:00"/>
    <n v="0"/>
    <n v="9.6117000000000008"/>
    <n v="5"/>
    <n v="13.93"/>
    <n v="89316"/>
    <n v="28.5"/>
    <x v="2"/>
    <n v="3"/>
  </r>
  <r>
    <n v="3098"/>
    <s v="Lorraine Boykin"/>
    <s v="Critical"/>
    <n v="0.05"/>
    <n v="35.44"/>
    <n v="5.09"/>
    <x v="2"/>
    <x v="3"/>
    <x v="0"/>
    <x v="7"/>
    <s v="Small Box"/>
    <s v="Xerox 1932"/>
    <n v="0.38"/>
    <s v="United States"/>
    <x v="1"/>
    <x v="4"/>
    <s v="Shirley"/>
    <n v="11967"/>
    <x v="4"/>
    <n v="1"/>
    <n v="70"/>
    <s v="April"/>
    <d v="2015-04-09T00:00:00"/>
    <n v="1"/>
    <n v="240.17519999999999"/>
    <n v="10"/>
    <n v="348.08"/>
    <n v="89314"/>
    <n v="19.89"/>
    <x v="3"/>
    <n v="3"/>
  </r>
  <r>
    <n v="3098"/>
    <s v="Lorraine Boykin"/>
    <s v="Low"/>
    <n v="0"/>
    <n v="11.7"/>
    <n v="6.96"/>
    <x v="0"/>
    <x v="3"/>
    <x v="0"/>
    <x v="15"/>
    <s v="Medium Box"/>
    <s v="Harmony HEPA Quiet Air Purifiers"/>
    <n v="0.5"/>
    <s v="United States"/>
    <x v="1"/>
    <x v="4"/>
    <s v="Shirley"/>
    <n v="11967"/>
    <x v="77"/>
    <n v="0"/>
    <s v="no repeat"/>
    <s v="June"/>
    <d v="2015-06-19T00:00:00"/>
    <n v="2"/>
    <n v="-11.247999999999999"/>
    <n v="10"/>
    <n v="131.69"/>
    <n v="89315"/>
    <n v="1.6199999999999999"/>
    <x v="0"/>
    <n v="3"/>
  </r>
  <r>
    <n v="3100"/>
    <s v="Gladys Holloway"/>
    <s v="Critical"/>
    <n v="7.0000000000000007E-2"/>
    <n v="35.99"/>
    <n v="5"/>
    <x v="2"/>
    <x v="3"/>
    <x v="2"/>
    <x v="5"/>
    <s v="Wrap Bag"/>
    <s v="Accessory17"/>
    <n v="0.82"/>
    <s v="United States"/>
    <x v="3"/>
    <x v="26"/>
    <s v="Oakland Park"/>
    <n v="33334"/>
    <x v="78"/>
    <n v="0"/>
    <s v="no repeat"/>
    <s v="March"/>
    <d v="2015-03-27T00:00:00"/>
    <n v="2"/>
    <n v="-299.81420000000003"/>
    <n v="1"/>
    <n v="31.71"/>
    <n v="89988"/>
    <n v="48.91"/>
    <x v="1"/>
    <n v="1"/>
  </r>
  <r>
    <n v="3105"/>
    <s v="Lawrence Hester"/>
    <s v="Critical"/>
    <n v="0.04"/>
    <n v="3.08"/>
    <n v="0.99"/>
    <x v="2"/>
    <x v="1"/>
    <x v="0"/>
    <x v="9"/>
    <s v="Small Box"/>
    <s v="Avery 481"/>
    <n v="0.37"/>
    <s v="United States"/>
    <x v="3"/>
    <x v="35"/>
    <s v="Murray"/>
    <n v="42071"/>
    <x v="80"/>
    <n v="1"/>
    <n v="0"/>
    <s v="March"/>
    <d v="2015-03-21T00:00:00"/>
    <n v="1"/>
    <n v="13.8"/>
    <n v="19"/>
    <n v="60.01"/>
    <n v="86327"/>
    <n v="22.76"/>
    <x v="0"/>
    <n v="3"/>
  </r>
  <r>
    <n v="3105"/>
    <s v="Lawrence Hester"/>
    <s v="Critical"/>
    <n v="0.02"/>
    <n v="6.48"/>
    <n v="5.9"/>
    <x v="2"/>
    <x v="1"/>
    <x v="0"/>
    <x v="7"/>
    <s v="Small Box"/>
    <s v="Xerox 1976"/>
    <n v="0.37"/>
    <s v="United States"/>
    <x v="3"/>
    <x v="35"/>
    <s v="Murray"/>
    <n v="42071"/>
    <x v="80"/>
    <n v="1"/>
    <n v="0"/>
    <s v="March"/>
    <d v="2015-03-21T00:00:00"/>
    <n v="1"/>
    <n v="4.3920000000000003"/>
    <n v="13"/>
    <n v="90.98"/>
    <n v="86327"/>
    <n v="60.889999999999993"/>
    <x v="0"/>
    <n v="3"/>
  </r>
  <r>
    <n v="3105"/>
    <s v="Lawrence Hester"/>
    <s v="Critical"/>
    <n v="0.04"/>
    <n v="125.99"/>
    <n v="4.2"/>
    <x v="2"/>
    <x v="1"/>
    <x v="2"/>
    <x v="5"/>
    <s v="Small Box"/>
    <s v="V3682"/>
    <n v="0.59"/>
    <s v="United States"/>
    <x v="3"/>
    <x v="35"/>
    <s v="Murray"/>
    <n v="42071"/>
    <x v="80"/>
    <n v="0"/>
    <s v="no repeat"/>
    <s v="March"/>
    <d v="2015-03-22T00:00:00"/>
    <n v="2"/>
    <n v="-236.25"/>
    <n v="12"/>
    <n v="1270.7"/>
    <n v="86327"/>
    <n v="29.84"/>
    <x v="0"/>
    <n v="3"/>
  </r>
  <r>
    <n v="3106"/>
    <s v="Alexander O'Brien"/>
    <s v="Critical"/>
    <n v="0.04"/>
    <n v="3.08"/>
    <n v="0.99"/>
    <x v="2"/>
    <x v="1"/>
    <x v="0"/>
    <x v="9"/>
    <s v="Small Box"/>
    <s v="Avery 481"/>
    <n v="0.37"/>
    <s v="United States"/>
    <x v="2"/>
    <x v="7"/>
    <s v="Houston"/>
    <n v="77041"/>
    <x v="80"/>
    <n v="1"/>
    <n v="0"/>
    <s v="March"/>
    <d v="2015-03-21T00:00:00"/>
    <n v="1"/>
    <n v="36.020000000000003"/>
    <n v="75"/>
    <n v="236.87"/>
    <n v="548"/>
    <n v="226.57"/>
    <x v="0"/>
    <n v="3"/>
  </r>
  <r>
    <n v="3106"/>
    <s v="Alexander O'Brien"/>
    <s v="Critical"/>
    <n v="0.02"/>
    <n v="6.48"/>
    <n v="5.9"/>
    <x v="2"/>
    <x v="1"/>
    <x v="0"/>
    <x v="7"/>
    <s v="Small Box"/>
    <s v="Xerox 1976"/>
    <n v="0.37"/>
    <s v="United States"/>
    <x v="2"/>
    <x v="7"/>
    <s v="Houston"/>
    <n v="77041"/>
    <x v="80"/>
    <n v="1"/>
    <n v="0"/>
    <s v="March"/>
    <d v="2015-03-21T00:00:00"/>
    <n v="1"/>
    <n v="-50.64"/>
    <n v="53"/>
    <n v="370.91"/>
    <n v="548"/>
    <n v="11.32"/>
    <x v="1"/>
    <n v="3"/>
  </r>
  <r>
    <n v="3106"/>
    <s v="Alexander O'Brien"/>
    <s v="Critical"/>
    <n v="0.04"/>
    <n v="125.99"/>
    <n v="4.2"/>
    <x v="2"/>
    <x v="1"/>
    <x v="2"/>
    <x v="5"/>
    <s v="Small Box"/>
    <s v="V3682"/>
    <n v="0.59"/>
    <s v="United States"/>
    <x v="2"/>
    <x v="7"/>
    <s v="Houston"/>
    <n v="77041"/>
    <x v="80"/>
    <n v="0"/>
    <s v="no repeat"/>
    <s v="March"/>
    <d v="2015-03-22T00:00:00"/>
    <n v="2"/>
    <n v="510.48899999999998"/>
    <n v="47"/>
    <n v="4976.92"/>
    <n v="548"/>
    <n v="12.149999999999999"/>
    <x v="1"/>
    <n v="3"/>
  </r>
  <r>
    <n v="3113"/>
    <s v="Wayne English"/>
    <s v="Not Specified"/>
    <n v="7.0000000000000007E-2"/>
    <n v="34.54"/>
    <n v="14.72"/>
    <x v="2"/>
    <x v="0"/>
    <x v="0"/>
    <x v="8"/>
    <s v="Small Box"/>
    <s v="GBC Recycled Grain Textured Covers"/>
    <n v="0.37"/>
    <s v="United States"/>
    <x v="3"/>
    <x v="11"/>
    <s v="New Iberia"/>
    <n v="70560"/>
    <x v="30"/>
    <n v="1"/>
    <n v="0"/>
    <s v="May"/>
    <d v="2015-05-18T00:00:00"/>
    <n v="1"/>
    <n v="-20.182259999999999"/>
    <n v="17"/>
    <n v="574.97"/>
    <n v="86860"/>
    <n v="209.82"/>
    <x v="1"/>
    <n v="3"/>
  </r>
  <r>
    <n v="3113"/>
    <s v="Wayne English"/>
    <s v="Not Specified"/>
    <n v="0.02"/>
    <n v="12.28"/>
    <n v="6.47"/>
    <x v="2"/>
    <x v="0"/>
    <x v="0"/>
    <x v="7"/>
    <s v="Small Box"/>
    <s v="Xerox 1881"/>
    <n v="0.38"/>
    <s v="United States"/>
    <x v="3"/>
    <x v="11"/>
    <s v="New Iberia"/>
    <n v="70560"/>
    <x v="30"/>
    <n v="1"/>
    <n v="0"/>
    <s v="May"/>
    <d v="2015-05-17T00:00:00"/>
    <n v="0"/>
    <n v="-156.97219999999999"/>
    <n v="9"/>
    <n v="115.22"/>
    <n v="86860"/>
    <n v="145.44999999999999"/>
    <x v="1"/>
    <n v="3"/>
  </r>
  <r>
    <n v="3113"/>
    <s v="Wayne English"/>
    <s v="Not Specified"/>
    <n v="0.06"/>
    <n v="34.58"/>
    <n v="8.99"/>
    <x v="0"/>
    <x v="0"/>
    <x v="0"/>
    <x v="0"/>
    <s v="Small Pack"/>
    <s v="Panasonic KP-350BK Electric Pencil Sharpener with Auto Stop"/>
    <n v="0.56000000000000005"/>
    <s v="United States"/>
    <x v="3"/>
    <x v="11"/>
    <s v="New Iberia"/>
    <n v="70560"/>
    <x v="30"/>
    <n v="0"/>
    <s v="no repeat"/>
    <s v="May"/>
    <d v="2015-05-19T00:00:00"/>
    <n v="2"/>
    <n v="384.5043"/>
    <n v="13"/>
    <n v="456.58"/>
    <n v="86860"/>
    <n v="65.92"/>
    <x v="1"/>
    <n v="3"/>
  </r>
  <r>
    <n v="3120"/>
    <s v="Daniel Christian"/>
    <s v="Not Specified"/>
    <n v="0.08"/>
    <n v="315.98"/>
    <n v="19.989999999999998"/>
    <x v="2"/>
    <x v="1"/>
    <x v="0"/>
    <x v="8"/>
    <s v="Small Box"/>
    <s v="GBC ProClick™ 150 Presentation Binding System"/>
    <n v="0.38"/>
    <s v="United States"/>
    <x v="3"/>
    <x v="11"/>
    <s v="New Orleans"/>
    <n v="70117"/>
    <x v="110"/>
    <n v="0"/>
    <s v="no repeat"/>
    <s v="June"/>
    <d v="2015-06-14T00:00:00"/>
    <n v="0"/>
    <n v="44.52"/>
    <n v="9"/>
    <n v="2642.48"/>
    <n v="90160"/>
    <n v="19.93"/>
    <x v="3"/>
    <n v="1"/>
  </r>
  <r>
    <n v="3123"/>
    <s v="Jamie Manning"/>
    <s v="Low"/>
    <n v="0.02"/>
    <n v="7.1"/>
    <n v="6.05"/>
    <x v="2"/>
    <x v="1"/>
    <x v="0"/>
    <x v="8"/>
    <s v="Small Box"/>
    <s v="Wilson Jones Hanging View Binder, White, 1&quot;"/>
    <n v="0.39"/>
    <s v="United States"/>
    <x v="2"/>
    <x v="12"/>
    <s v="Melrose Park"/>
    <n v="60160"/>
    <x v="0"/>
    <n v="0"/>
    <s v="no repeat"/>
    <s v="January"/>
    <d v="2015-01-09T00:00:00"/>
    <n v="2"/>
    <n v="-48.875"/>
    <n v="8"/>
    <n v="61.5"/>
    <n v="87287"/>
    <n v="4.9600000000000009"/>
    <x v="3"/>
    <n v="1"/>
  </r>
  <r>
    <n v="3124"/>
    <s v="Neil Barbee"/>
    <s v="Not Specified"/>
    <n v="0.05"/>
    <n v="120.98"/>
    <n v="9.07"/>
    <x v="2"/>
    <x v="1"/>
    <x v="0"/>
    <x v="8"/>
    <s v="Small Box"/>
    <s v="GBC VeloBinder Electric Binding Machine"/>
    <n v="0.35"/>
    <s v="United States"/>
    <x v="2"/>
    <x v="12"/>
    <s v="Moline"/>
    <n v="61265"/>
    <x v="155"/>
    <n v="0"/>
    <s v="no repeat"/>
    <s v="May"/>
    <d v="2015-05-31T00:00:00"/>
    <n v="1"/>
    <n v="881.04719999999998"/>
    <n v="11"/>
    <n v="1276.8800000000001"/>
    <n v="87286"/>
    <n v="3.74"/>
    <x v="2"/>
    <n v="1"/>
  </r>
  <r>
    <n v="3125"/>
    <s v="Guy McDonald"/>
    <s v="High"/>
    <n v="0.08"/>
    <n v="120.97"/>
    <n v="26.3"/>
    <x v="1"/>
    <x v="1"/>
    <x v="2"/>
    <x v="6"/>
    <s v="Jumbo Drum"/>
    <s v="Canon S750 Color Inkjet Printer"/>
    <n v="0.38"/>
    <s v="United States"/>
    <x v="2"/>
    <x v="12"/>
    <s v="Mount Prospect"/>
    <n v="60056"/>
    <x v="98"/>
    <n v="0"/>
    <s v="no repeat"/>
    <s v="January"/>
    <d v="2015-01-07T00:00:00"/>
    <n v="2"/>
    <n v="-233.840688"/>
    <n v="2"/>
    <n v="233.58"/>
    <n v="87285"/>
    <n v="115.92999999999999"/>
    <x v="1"/>
    <n v="1"/>
  </r>
  <r>
    <n v="3128"/>
    <s v="Cathy Burgess"/>
    <s v="Low"/>
    <n v="0.08"/>
    <n v="3.69"/>
    <n v="2.5"/>
    <x v="2"/>
    <x v="2"/>
    <x v="0"/>
    <x v="4"/>
    <s v="Small Box"/>
    <s v="Colored Envelopes"/>
    <n v="0.39"/>
    <s v="United States"/>
    <x v="3"/>
    <x v="11"/>
    <s v="Shreveport"/>
    <n v="71109"/>
    <x v="97"/>
    <n v="0"/>
    <s v="no repeat"/>
    <s v="June"/>
    <d v="2015-06-30T00:00:00"/>
    <n v="5"/>
    <n v="-139.07599999999999"/>
    <n v="9"/>
    <n v="31.98"/>
    <n v="89810"/>
    <n v="2.58"/>
    <x v="0"/>
    <n v="1"/>
  </r>
  <r>
    <n v="3132"/>
    <s v="Anita Kang"/>
    <s v="Medium"/>
    <n v="0.04"/>
    <n v="62.05"/>
    <n v="3.99"/>
    <x v="2"/>
    <x v="0"/>
    <x v="0"/>
    <x v="15"/>
    <s v="Small Box"/>
    <s v="Acco Smartsocket™ Table Surge Protector, 6 Color-Coded Adapter Outlets"/>
    <n v="0.55000000000000004"/>
    <s v="United States"/>
    <x v="2"/>
    <x v="12"/>
    <s v="Mundelein"/>
    <n v="60060"/>
    <x v="30"/>
    <n v="1"/>
    <n v="36"/>
    <s v="May"/>
    <d v="2015-05-18T00:00:00"/>
    <n v="1"/>
    <n v="1644.0768"/>
    <n v="40"/>
    <n v="2382.7199999999998"/>
    <n v="86794"/>
    <n v="194.29000000000002"/>
    <x v="1"/>
    <n v="2"/>
  </r>
  <r>
    <n v="3132"/>
    <s v="Anita Kang"/>
    <s v="High"/>
    <n v="0.1"/>
    <n v="180.98"/>
    <n v="26.2"/>
    <x v="1"/>
    <x v="0"/>
    <x v="1"/>
    <x v="1"/>
    <s v="Jumbo Drum"/>
    <s v="Global Ergonomic Managers Chair"/>
    <n v="0.59"/>
    <s v="United States"/>
    <x v="2"/>
    <x v="12"/>
    <s v="Mundelein"/>
    <n v="60060"/>
    <x v="33"/>
    <n v="0"/>
    <s v="no repeat"/>
    <s v="June"/>
    <d v="2015-06-23T00:00:00"/>
    <n v="1"/>
    <n v="-64.664000000000001"/>
    <n v="3"/>
    <n v="519.41999999999996"/>
    <n v="86790"/>
    <n v="45.980000000000004"/>
    <x v="0"/>
    <n v="2"/>
  </r>
  <r>
    <n v="3133"/>
    <s v="Kristine Singleton"/>
    <s v="Medium"/>
    <n v="0.1"/>
    <n v="5.81"/>
    <n v="8.49"/>
    <x v="2"/>
    <x v="0"/>
    <x v="0"/>
    <x v="8"/>
    <s v="Small Box"/>
    <s v="Fellowes Black Plastic Comb Bindings"/>
    <n v="0.39"/>
    <s v="United States"/>
    <x v="2"/>
    <x v="12"/>
    <s v="Naperville"/>
    <n v="60540"/>
    <x v="58"/>
    <n v="1"/>
    <n v="0"/>
    <s v="January"/>
    <d v="2015-01-17T00:00:00"/>
    <n v="1"/>
    <n v="-350.43950000000001"/>
    <n v="12"/>
    <n v="64.959999999999994"/>
    <n v="86789"/>
    <n v="25.95"/>
    <x v="1"/>
    <n v="6"/>
  </r>
  <r>
    <n v="3133"/>
    <s v="Kristine Singleton"/>
    <s v="Medium"/>
    <n v="0.03"/>
    <n v="1.81"/>
    <n v="0.75"/>
    <x v="2"/>
    <x v="0"/>
    <x v="0"/>
    <x v="3"/>
    <s v="Wrap Bag"/>
    <s v="Assorted Color Push Pins"/>
    <n v="0.52"/>
    <s v="United States"/>
    <x v="2"/>
    <x v="12"/>
    <s v="Naperville"/>
    <n v="60540"/>
    <x v="58"/>
    <n v="1"/>
    <n v="47"/>
    <s v="January"/>
    <d v="2015-01-17T00:00:00"/>
    <n v="1"/>
    <n v="4.2027999999999999"/>
    <n v="10"/>
    <n v="19.14"/>
    <n v="86789"/>
    <n v="415.81"/>
    <x v="1"/>
    <n v="6"/>
  </r>
  <r>
    <n v="3133"/>
    <s v="Kristine Singleton"/>
    <s v="Critical"/>
    <n v="0.08"/>
    <n v="5.4"/>
    <n v="7.78"/>
    <x v="2"/>
    <x v="0"/>
    <x v="0"/>
    <x v="8"/>
    <s v="Small Box"/>
    <s v="3M Organizer Strips"/>
    <n v="0.37"/>
    <s v="United States"/>
    <x v="2"/>
    <x v="12"/>
    <s v="Naperville"/>
    <n v="60540"/>
    <x v="29"/>
    <n v="1"/>
    <n v="0"/>
    <s v="March"/>
    <d v="2015-03-04T00:00:00"/>
    <n v="0"/>
    <n v="-44.067999999999998"/>
    <n v="4"/>
    <n v="25.35"/>
    <n v="86792"/>
    <n v="6.94"/>
    <x v="2"/>
    <n v="6"/>
  </r>
  <r>
    <n v="3133"/>
    <s v="Kristine Singleton"/>
    <s v="Critical"/>
    <n v="0.09"/>
    <n v="8.4600000000000009"/>
    <n v="8.99"/>
    <x v="0"/>
    <x v="0"/>
    <x v="2"/>
    <x v="13"/>
    <s v="Small Pack"/>
    <s v="Imation 3.5 IBM Diskettes, 10/Box"/>
    <n v="0.79"/>
    <s v="United States"/>
    <x v="2"/>
    <x v="12"/>
    <s v="Naperville"/>
    <n v="60540"/>
    <x v="29"/>
    <n v="1"/>
    <n v="0"/>
    <s v="March"/>
    <d v="2015-03-07T00:00:00"/>
    <n v="3"/>
    <n v="-100.51"/>
    <n v="5"/>
    <n v="45.03"/>
    <n v="86792"/>
    <n v="256.96000000000004"/>
    <x v="2"/>
    <n v="6"/>
  </r>
  <r>
    <n v="3133"/>
    <s v="Kristine Singleton"/>
    <s v="Critical"/>
    <n v="0.21"/>
    <n v="14.98"/>
    <n v="8.99"/>
    <x v="2"/>
    <x v="0"/>
    <x v="1"/>
    <x v="2"/>
    <s v="Small Pack"/>
    <s v="GE 4 Foot Flourescent Tube, 40 Watt"/>
    <n v="0.39"/>
    <s v="United States"/>
    <x v="2"/>
    <x v="12"/>
    <s v="Naperville"/>
    <n v="60540"/>
    <x v="29"/>
    <n v="1"/>
    <n v="0"/>
    <s v="March"/>
    <d v="2015-03-05T00:00:00"/>
    <n v="1"/>
    <n v="-17.75"/>
    <n v="10"/>
    <n v="153.87"/>
    <n v="86792"/>
    <n v="22.279999999999998"/>
    <x v="1"/>
    <n v="6"/>
  </r>
  <r>
    <n v="3133"/>
    <s v="Kristine Singleton"/>
    <s v="Critical"/>
    <n v="0.04"/>
    <n v="155.99"/>
    <n v="8.08"/>
    <x v="2"/>
    <x v="0"/>
    <x v="2"/>
    <x v="5"/>
    <s v="Small Box"/>
    <s v="300 Series Non-Flip"/>
    <n v="0.6"/>
    <s v="United States"/>
    <x v="2"/>
    <x v="12"/>
    <s v="Naperville"/>
    <n v="60540"/>
    <x v="29"/>
    <n v="0"/>
    <s v="no repeat"/>
    <s v="March"/>
    <d v="2015-03-05T00:00:00"/>
    <n v="1"/>
    <n v="1374.9480000000001"/>
    <n v="22"/>
    <n v="2800.33"/>
    <n v="86792"/>
    <n v="6.94"/>
    <x v="1"/>
    <n v="6"/>
  </r>
  <r>
    <n v="3136"/>
    <s v="Lee Hancock"/>
    <s v="Critical"/>
    <n v="0.03"/>
    <n v="150.88999999999999"/>
    <n v="60.2"/>
    <x v="1"/>
    <x v="3"/>
    <x v="1"/>
    <x v="1"/>
    <s v="Jumbo Drum"/>
    <s v="Global Leather &amp; Oak Executive Chair, Burgundy"/>
    <n v="0.77"/>
    <s v="United States"/>
    <x v="1"/>
    <x v="14"/>
    <s v="Sanford"/>
    <n v="4073"/>
    <x v="12"/>
    <n v="0"/>
    <s v="no repeat"/>
    <s v="February"/>
    <d v="2015-02-22T00:00:00"/>
    <n v="0"/>
    <n v="-677.87199999999996"/>
    <n v="23"/>
    <n v="3596.03"/>
    <n v="86791"/>
    <n v="55.92"/>
    <x v="1"/>
    <n v="1"/>
  </r>
  <r>
    <n v="3137"/>
    <s v="Alison Sharp"/>
    <s v="Not Specified"/>
    <n v="0.09"/>
    <n v="304.99"/>
    <n v="19.989999999999998"/>
    <x v="2"/>
    <x v="0"/>
    <x v="0"/>
    <x v="8"/>
    <s v="Small Box"/>
    <s v="Ibico Hi-Tech Manual Binding System"/>
    <n v="0.4"/>
    <s v="United States"/>
    <x v="1"/>
    <x v="16"/>
    <s v="Laconia"/>
    <n v="3246"/>
    <x v="178"/>
    <n v="0"/>
    <s v="no repeat"/>
    <s v="June"/>
    <d v="2015-06-09T00:00:00"/>
    <n v="1"/>
    <n v="1623.9494999999999"/>
    <n v="8"/>
    <n v="2353.5500000000002"/>
    <n v="86795"/>
    <n v="14.41"/>
    <x v="1"/>
    <n v="1"/>
  </r>
  <r>
    <n v="3138"/>
    <s v="Herbert Donnelly Swanson"/>
    <s v="Not Specified"/>
    <n v="0.05"/>
    <n v="4.0599999999999996"/>
    <n v="6.89"/>
    <x v="0"/>
    <x v="0"/>
    <x v="0"/>
    <x v="15"/>
    <s v="Small Box"/>
    <s v="Eureka Disposable Bags for Sanitaire® Vibra Groomer I® Upright Vac"/>
    <n v="0.6"/>
    <s v="United States"/>
    <x v="1"/>
    <x v="16"/>
    <s v="Londonderry"/>
    <n v="3053"/>
    <x v="117"/>
    <n v="0"/>
    <s v="no repeat"/>
    <s v="June"/>
    <d v="2015-06-21T00:00:00"/>
    <n v="2"/>
    <n v="-122.83499999999999"/>
    <n v="22"/>
    <n v="92.57"/>
    <n v="86796"/>
    <n v="60.919999999999995"/>
    <x v="0"/>
    <n v="1"/>
  </r>
  <r>
    <n v="3139"/>
    <s v="David Powell"/>
    <s v="Critical"/>
    <n v="0.09"/>
    <n v="280.98"/>
    <n v="57"/>
    <x v="1"/>
    <x v="1"/>
    <x v="1"/>
    <x v="1"/>
    <s v="Jumbo Drum"/>
    <s v="Hon 2090 “Pillow Soft” Series Mid Back Swivel/Tilt Chairs"/>
    <n v="0.78"/>
    <s v="United States"/>
    <x v="1"/>
    <x v="2"/>
    <s v="Cranford"/>
    <n v="7016"/>
    <x v="10"/>
    <n v="0"/>
    <s v="no repeat"/>
    <s v="May"/>
    <d v="2015-05-05T00:00:00"/>
    <n v="3"/>
    <n v="252.488"/>
    <n v="31"/>
    <n v="7974.21"/>
    <n v="86793"/>
    <n v="224.97"/>
    <x v="0"/>
    <n v="1"/>
  </r>
  <r>
    <n v="3141"/>
    <s v="Jerome McIntosh"/>
    <s v="Low"/>
    <n v="0.09"/>
    <n v="6.84"/>
    <n v="8.3699999999999992"/>
    <x v="2"/>
    <x v="3"/>
    <x v="0"/>
    <x v="12"/>
    <s v="Small Pack"/>
    <s v="Acme Design Line 8&quot; Stainless Steel Bent Scissors w/Champagne Handles, 3-1/8&quot; Cut"/>
    <n v="0.57999999999999996"/>
    <s v="United States"/>
    <x v="2"/>
    <x v="7"/>
    <s v="Pasadena"/>
    <n v="77506"/>
    <x v="144"/>
    <n v="1"/>
    <n v="0"/>
    <s v="June"/>
    <d v="2015-06-08T00:00:00"/>
    <n v="7"/>
    <n v="-88.584999999999994"/>
    <n v="13"/>
    <n v="87.1"/>
    <n v="86369"/>
    <n v="80.92"/>
    <x v="1"/>
    <n v="2"/>
  </r>
  <r>
    <n v="3141"/>
    <s v="Jerome McIntosh"/>
    <s v="Low"/>
    <n v="7.0000000000000007E-2"/>
    <n v="48.91"/>
    <n v="35"/>
    <x v="0"/>
    <x v="3"/>
    <x v="0"/>
    <x v="10"/>
    <s v="Large Box"/>
    <s v="Tennsco Industrial Shelving"/>
    <n v="0.83"/>
    <s v="United States"/>
    <x v="2"/>
    <x v="7"/>
    <s v="Pasadena"/>
    <n v="77506"/>
    <x v="144"/>
    <n v="0"/>
    <s v="no repeat"/>
    <s v="June"/>
    <d v="2015-06-03T00:00:00"/>
    <n v="2"/>
    <n v="-485.68"/>
    <n v="15"/>
    <n v="736.86"/>
    <n v="86369"/>
    <n v="6.48"/>
    <x v="1"/>
    <n v="2"/>
  </r>
  <r>
    <n v="3143"/>
    <s v="Neil Song"/>
    <s v="Medium"/>
    <n v="0.02"/>
    <n v="15.42"/>
    <n v="5.41"/>
    <x v="2"/>
    <x v="3"/>
    <x v="0"/>
    <x v="10"/>
    <s v="Small Box"/>
    <s v="Decoflex Hanging Personal Folder File"/>
    <n v="0.59"/>
    <s v="United States"/>
    <x v="2"/>
    <x v="7"/>
    <s v="Pflugerville"/>
    <n v="78660"/>
    <x v="120"/>
    <n v="0"/>
    <s v="no repeat"/>
    <s v="March"/>
    <d v="2015-03-25T00:00:00"/>
    <n v="1"/>
    <n v="-16.37"/>
    <n v="2"/>
    <n v="33.840000000000003"/>
    <n v="86368"/>
    <n v="55.4"/>
    <x v="0"/>
    <n v="1"/>
  </r>
  <r>
    <n v="3146"/>
    <s v="Maureen Stout"/>
    <s v="Critical"/>
    <n v="0.03"/>
    <n v="3.36"/>
    <n v="6.27"/>
    <x v="2"/>
    <x v="0"/>
    <x v="0"/>
    <x v="8"/>
    <s v="Small Box"/>
    <s v="Cardinal Poly Pocket Divider Pockets for Ring Binders"/>
    <n v="0.4"/>
    <s v="United States"/>
    <x v="2"/>
    <x v="7"/>
    <s v="Pharr"/>
    <n v="78577"/>
    <x v="148"/>
    <n v="1"/>
    <n v="0"/>
    <s v="January"/>
    <d v="2015-01-05T00:00:00"/>
    <n v="1"/>
    <n v="-94.258600000000001"/>
    <n v="4"/>
    <n v="14.9"/>
    <n v="85850"/>
    <n v="896.91"/>
    <x v="2"/>
    <n v="2"/>
  </r>
  <r>
    <n v="3146"/>
    <s v="Maureen Stout"/>
    <s v="Critical"/>
    <n v="7.0000000000000007E-2"/>
    <n v="3.71"/>
    <n v="1.93"/>
    <x v="0"/>
    <x v="0"/>
    <x v="0"/>
    <x v="7"/>
    <s v="Wrap Bag"/>
    <s v="&quot;While you Were Out&quot; Message Book, One Form per Page"/>
    <n v="0.35"/>
    <s v="United States"/>
    <x v="2"/>
    <x v="7"/>
    <s v="Pharr"/>
    <n v="78577"/>
    <x v="148"/>
    <n v="0"/>
    <s v="no repeat"/>
    <s v="January"/>
    <d v="2015-01-06T00:00:00"/>
    <n v="2"/>
    <n v="6.3308"/>
    <n v="11"/>
    <n v="39.64"/>
    <n v="85850"/>
    <n v="4.82"/>
    <x v="3"/>
    <n v="2"/>
  </r>
  <r>
    <n v="3148"/>
    <s v="Leroy Field"/>
    <s v="Medium"/>
    <n v="0.06"/>
    <n v="19.989999999999998"/>
    <n v="11.17"/>
    <x v="2"/>
    <x v="0"/>
    <x v="1"/>
    <x v="2"/>
    <s v="Large Box"/>
    <s v="Telescoping Adjustable Floor Lamp"/>
    <n v="0.6"/>
    <s v="United States"/>
    <x v="0"/>
    <x v="44"/>
    <s v="Post Falls"/>
    <n v="83854"/>
    <x v="101"/>
    <n v="0"/>
    <s v="no repeat"/>
    <s v="January"/>
    <d v="2015-01-14T00:00:00"/>
    <n v="0"/>
    <n v="-66.823599999999999"/>
    <n v="7"/>
    <n v="139.49"/>
    <n v="89716"/>
    <n v="1637.49"/>
    <x v="1"/>
    <n v="1"/>
  </r>
  <r>
    <n v="3149"/>
    <s v="Harriet Moore"/>
    <s v="Medium"/>
    <n v="0.06"/>
    <n v="320.98"/>
    <n v="58.95"/>
    <x v="1"/>
    <x v="0"/>
    <x v="1"/>
    <x v="1"/>
    <s v="Jumbo Drum"/>
    <s v="Hon 4070 Series Pagoda™ Round Back Stacking Chairs"/>
    <n v="0.56999999999999995"/>
    <s v="United States"/>
    <x v="0"/>
    <x v="44"/>
    <s v="Rexburg"/>
    <n v="83440"/>
    <x v="101"/>
    <n v="0"/>
    <s v="no repeat"/>
    <s v="January"/>
    <d v="2015-01-16T00:00:00"/>
    <n v="2"/>
    <n v="971.62199999999996"/>
    <n v="6"/>
    <n v="1952.43"/>
    <n v="89716"/>
    <n v="19.97"/>
    <x v="2"/>
    <n v="1"/>
  </r>
  <r>
    <n v="3151"/>
    <s v="Glenda Hunter"/>
    <s v="Critical"/>
    <n v="0.01"/>
    <n v="3502.14"/>
    <n v="8.73"/>
    <x v="1"/>
    <x v="0"/>
    <x v="2"/>
    <x v="6"/>
    <s v="Jumbo Box"/>
    <s v="Okidata Pacemark 4410N Wide Format Dot Matrix Printer"/>
    <n v="0.56999999999999995"/>
    <s v="United States"/>
    <x v="0"/>
    <x v="1"/>
    <s v="Twentynine Palms"/>
    <n v="92277"/>
    <x v="128"/>
    <n v="1"/>
    <n v="0"/>
    <s v="February"/>
    <d v="2015-02-05T00:00:00"/>
    <n v="1"/>
    <n v="-4075.9339920000002"/>
    <n v="1"/>
    <n v="3501.79"/>
    <n v="88544"/>
    <n v="14.73"/>
    <x v="3"/>
    <n v="7"/>
  </r>
  <r>
    <n v="3151"/>
    <s v="Glenda Hunter"/>
    <s v="Critical"/>
    <n v="0.06"/>
    <n v="15.73"/>
    <n v="7.42"/>
    <x v="2"/>
    <x v="0"/>
    <x v="0"/>
    <x v="12"/>
    <s v="Small Pack"/>
    <s v="Acme Galleria® Hot Forged Steel Scissors with Colored Handles"/>
    <n v="0.56000000000000005"/>
    <s v="United States"/>
    <x v="0"/>
    <x v="1"/>
    <s v="Twentynine Palms"/>
    <n v="92277"/>
    <x v="128"/>
    <n v="1"/>
    <n v="12"/>
    <s v="February"/>
    <d v="2015-02-05T00:00:00"/>
    <n v="1"/>
    <n v="-18.558800000000002"/>
    <n v="4"/>
    <n v="63.04"/>
    <n v="88544"/>
    <n v="8.0599999999999987"/>
    <x v="3"/>
    <n v="7"/>
  </r>
  <r>
    <n v="3151"/>
    <s v="Glenda Hunter"/>
    <s v="Not Specified"/>
    <n v="0.05"/>
    <n v="25.99"/>
    <n v="5.37"/>
    <x v="0"/>
    <x v="0"/>
    <x v="0"/>
    <x v="0"/>
    <s v="Small Box"/>
    <s v="BOSTON® Ranger® #55 Pencil Sharpener, Black"/>
    <n v="0.56000000000000005"/>
    <s v="United States"/>
    <x v="0"/>
    <x v="1"/>
    <s v="Twentynine Palms"/>
    <n v="92277"/>
    <x v="161"/>
    <n v="1"/>
    <n v="12"/>
    <s v="February"/>
    <d v="2015-02-18T00:00:00"/>
    <n v="2"/>
    <n v="220.35720000000001"/>
    <n v="18"/>
    <n v="451.35"/>
    <n v="88545"/>
    <n v="550.88"/>
    <x v="2"/>
    <n v="7"/>
  </r>
  <r>
    <n v="3151"/>
    <s v="Glenda Hunter"/>
    <s v="Medium"/>
    <n v="0.04"/>
    <n v="17.239999999999998"/>
    <n v="3.26"/>
    <x v="2"/>
    <x v="1"/>
    <x v="0"/>
    <x v="12"/>
    <s v="Small Pack"/>
    <s v="Fiskars 8&quot; Scissors, 2/Pack"/>
    <n v="0.56000000000000005"/>
    <s v="United States"/>
    <x v="0"/>
    <x v="1"/>
    <s v="Twentynine Palms"/>
    <n v="92277"/>
    <x v="136"/>
    <n v="1"/>
    <n v="11"/>
    <s v="February"/>
    <d v="2015-02-28T00:00:00"/>
    <n v="0"/>
    <n v="47.73"/>
    <n v="7"/>
    <n v="119.6"/>
    <n v="88546"/>
    <n v="28.5"/>
    <x v="2"/>
    <n v="7"/>
  </r>
  <r>
    <n v="3151"/>
    <s v="Glenda Hunter"/>
    <s v="Medium"/>
    <n v="0.02"/>
    <n v="5.98"/>
    <n v="1.49"/>
    <x v="2"/>
    <x v="0"/>
    <x v="0"/>
    <x v="8"/>
    <s v="Small Box"/>
    <s v="Avery Hanging File Binders"/>
    <n v="0.39"/>
    <s v="United States"/>
    <x v="0"/>
    <x v="1"/>
    <s v="Twentynine Palms"/>
    <n v="92277"/>
    <x v="140"/>
    <n v="1"/>
    <n v="18"/>
    <s v="March"/>
    <d v="2015-03-12T00:00:00"/>
    <n v="1"/>
    <n v="28.526"/>
    <n v="10"/>
    <n v="59.9"/>
    <n v="88547"/>
    <n v="5.8800000000000008"/>
    <x v="2"/>
    <n v="7"/>
  </r>
  <r>
    <n v="3151"/>
    <s v="Glenda Hunter"/>
    <s v="High"/>
    <n v="0.01"/>
    <n v="99.23"/>
    <n v="8.99"/>
    <x v="2"/>
    <x v="0"/>
    <x v="1"/>
    <x v="2"/>
    <s v="Small Pack"/>
    <s v="GE 48&quot; Fluorescent Tube, Cool White Energy Saver, 34 Watts, 30/Box"/>
    <n v="0.35"/>
    <s v="United States"/>
    <x v="0"/>
    <x v="1"/>
    <s v="Twentynine Palms"/>
    <n v="92277"/>
    <x v="47"/>
    <n v="1"/>
    <n v="66"/>
    <s v="March"/>
    <d v="2015-04-02T00:00:00"/>
    <n v="4"/>
    <n v="-87.46"/>
    <n v="1"/>
    <n v="99.22"/>
    <n v="88548"/>
    <n v="115.99"/>
    <x v="0"/>
    <n v="7"/>
  </r>
  <r>
    <n v="3151"/>
    <s v="Glenda Hunter"/>
    <s v="Not Specified"/>
    <n v="0.01"/>
    <n v="145.97999999999999"/>
    <n v="46.2"/>
    <x v="1"/>
    <x v="0"/>
    <x v="1"/>
    <x v="11"/>
    <s v="Jumbo Box"/>
    <s v="Bevis Rectangular Conference Tables"/>
    <n v="0.69"/>
    <s v="United States"/>
    <x v="0"/>
    <x v="1"/>
    <s v="Twentynine Palms"/>
    <n v="92277"/>
    <x v="27"/>
    <n v="0"/>
    <s v="no repeat"/>
    <s v="June"/>
    <d v="2015-06-03T00:00:00"/>
    <n v="0"/>
    <n v="-134.512"/>
    <n v="9"/>
    <n v="1370.79"/>
    <n v="88543"/>
    <n v="7.9700000000000006"/>
    <x v="2"/>
    <n v="7"/>
  </r>
  <r>
    <n v="3154"/>
    <s v="Faye Manning"/>
    <s v="High"/>
    <n v="0.08"/>
    <n v="150.97999999999999"/>
    <n v="13.99"/>
    <x v="0"/>
    <x v="0"/>
    <x v="2"/>
    <x v="6"/>
    <s v="Medium Box"/>
    <s v="Canon MP41DH Printing Calculator"/>
    <n v="0.38"/>
    <s v="United States"/>
    <x v="3"/>
    <x v="26"/>
    <s v="Saint Petersburg"/>
    <n v="33710"/>
    <x v="160"/>
    <n v="1"/>
    <n v="63"/>
    <s v="January"/>
    <d v="2015-01-27T00:00:00"/>
    <n v="1"/>
    <n v="-3.948"/>
    <n v="8"/>
    <n v="1183.82"/>
    <n v="86899"/>
    <n v="6.88"/>
    <x v="3"/>
    <n v="3"/>
  </r>
  <r>
    <n v="3154"/>
    <s v="Faye Manning"/>
    <s v="Critical"/>
    <n v="0.04"/>
    <n v="21.38"/>
    <n v="8.99"/>
    <x v="2"/>
    <x v="0"/>
    <x v="0"/>
    <x v="0"/>
    <s v="Small Pack"/>
    <s v="Boston 1730 StandUp Electric Pencil Sharpener"/>
    <n v="0.59"/>
    <s v="United States"/>
    <x v="3"/>
    <x v="26"/>
    <s v="Saint Petersburg"/>
    <n v="33710"/>
    <x v="25"/>
    <n v="1"/>
    <n v="59"/>
    <s v="March"/>
    <d v="2015-03-30T00:00:00"/>
    <n v="0"/>
    <n v="-51.66"/>
    <n v="21"/>
    <n v="443.66"/>
    <n v="86901"/>
    <n v="5.7"/>
    <x v="1"/>
    <n v="3"/>
  </r>
  <r>
    <n v="3154"/>
    <s v="Faye Manning"/>
    <s v="Critical"/>
    <n v="0.03"/>
    <n v="17.7"/>
    <n v="9.4700000000000006"/>
    <x v="2"/>
    <x v="3"/>
    <x v="0"/>
    <x v="10"/>
    <s v="Small Box"/>
    <s v="Portfile® Personal File Boxes"/>
    <n v="0.59"/>
    <s v="United States"/>
    <x v="3"/>
    <x v="26"/>
    <s v="Saint Petersburg"/>
    <n v="33710"/>
    <x v="5"/>
    <n v="0"/>
    <s v="no repeat"/>
    <s v="May"/>
    <d v="2015-05-30T00:00:00"/>
    <n v="2"/>
    <n v="28.182600000000001"/>
    <n v="11"/>
    <n v="201.77"/>
    <n v="86900"/>
    <n v="896.96"/>
    <x v="3"/>
    <n v="3"/>
  </r>
  <r>
    <n v="3155"/>
    <s v="Julian Keith Mayer"/>
    <s v="Critical"/>
    <n v="0.02"/>
    <n v="60.22"/>
    <n v="3.5"/>
    <x v="2"/>
    <x v="0"/>
    <x v="0"/>
    <x v="15"/>
    <s v="Small Box"/>
    <s v="Fellowes Smart Surge Ten-Outlet Protector, Platinum"/>
    <n v="0.56999999999999995"/>
    <s v="United States"/>
    <x v="3"/>
    <x v="26"/>
    <s v="Sanford"/>
    <n v="32771"/>
    <x v="11"/>
    <n v="1"/>
    <n v="6"/>
    <s v="January"/>
    <d v="2015-01-21T00:00:00"/>
    <n v="1"/>
    <n v="-193.91399999999999"/>
    <n v="9"/>
    <n v="541.76"/>
    <n v="86898"/>
    <n v="16.84"/>
    <x v="2"/>
    <n v="4"/>
  </r>
  <r>
    <n v="3155"/>
    <s v="Julian Keith Mayer"/>
    <s v="High"/>
    <n v="0.03"/>
    <n v="25.98"/>
    <n v="14.36"/>
    <x v="1"/>
    <x v="0"/>
    <x v="1"/>
    <x v="1"/>
    <s v="Jumbo Drum"/>
    <s v="Global Stack Chair without Arms, Black"/>
    <n v="0.6"/>
    <s v="United States"/>
    <x v="3"/>
    <x v="26"/>
    <s v="Sanford"/>
    <n v="32771"/>
    <x v="160"/>
    <n v="1"/>
    <n v="0"/>
    <s v="January"/>
    <d v="2015-01-27T00:00:00"/>
    <n v="1"/>
    <n v="57.545999999999999"/>
    <n v="4"/>
    <n v="107.66"/>
    <n v="86899"/>
    <n v="32.449999999999996"/>
    <x v="3"/>
    <n v="4"/>
  </r>
  <r>
    <n v="3155"/>
    <s v="Julian Keith Mayer"/>
    <s v="High"/>
    <n v="0.1"/>
    <n v="32.479999999999997"/>
    <n v="35"/>
    <x v="2"/>
    <x v="0"/>
    <x v="0"/>
    <x v="10"/>
    <s v="Large Box"/>
    <s v="Fellowes Neat Ideas® Storage Cubes"/>
    <n v="0.81"/>
    <s v="United States"/>
    <x v="3"/>
    <x v="26"/>
    <s v="Sanford"/>
    <n v="32771"/>
    <x v="160"/>
    <n v="1"/>
    <n v="83"/>
    <s v="January"/>
    <d v="2015-01-27T00:00:00"/>
    <n v="1"/>
    <n v="-333.42540000000002"/>
    <n v="10"/>
    <n v="318.83"/>
    <n v="86899"/>
    <n v="280.96000000000004"/>
    <x v="0"/>
    <n v="4"/>
  </r>
  <r>
    <n v="3155"/>
    <s v="Julian Keith Mayer"/>
    <s v="Critical"/>
    <n v="0.05"/>
    <n v="159.99"/>
    <n v="5.5"/>
    <x v="2"/>
    <x v="3"/>
    <x v="2"/>
    <x v="13"/>
    <s v="Small Box"/>
    <s v="Gyration RF Keyboard"/>
    <n v="0.49"/>
    <s v="United States"/>
    <x v="3"/>
    <x v="26"/>
    <s v="Sanford"/>
    <n v="32771"/>
    <x v="48"/>
    <n v="0"/>
    <s v="no repeat"/>
    <s v="April"/>
    <d v="2015-04-21T00:00:00"/>
    <n v="2"/>
    <n v="12.263999999999999"/>
    <n v="23"/>
    <n v="3600.65"/>
    <n v="86902"/>
    <n v="16.93"/>
    <x v="0"/>
    <n v="4"/>
  </r>
  <r>
    <n v="3167"/>
    <s v="Ray Silverman"/>
    <s v="Not Specified"/>
    <n v="7.0000000000000007E-2"/>
    <n v="280.98"/>
    <n v="57"/>
    <x v="1"/>
    <x v="0"/>
    <x v="1"/>
    <x v="1"/>
    <s v="Jumbo Drum"/>
    <s v="Hon 2090 “Pillow Soft” Series Mid Back Swivel/Tilt Chairs"/>
    <n v="0.78"/>
    <s v="United States"/>
    <x v="3"/>
    <x v="26"/>
    <s v="Ponte Vedra Beach"/>
    <n v="32004"/>
    <x v="117"/>
    <n v="1"/>
    <n v="0"/>
    <s v="June"/>
    <d v="2015-06-20T00:00:00"/>
    <n v="1"/>
    <n v="-283.9914"/>
    <n v="14"/>
    <n v="3936.61"/>
    <n v="86491"/>
    <n v="208.06"/>
    <x v="0"/>
    <n v="3"/>
  </r>
  <r>
    <n v="3167"/>
    <s v="Ray Silverman"/>
    <s v="Not Specified"/>
    <n v="0"/>
    <n v="4.9800000000000004"/>
    <n v="7.44"/>
    <x v="2"/>
    <x v="0"/>
    <x v="0"/>
    <x v="7"/>
    <s v="Small Box"/>
    <s v="Xerox 1922"/>
    <n v="0.36"/>
    <s v="United States"/>
    <x v="3"/>
    <x v="26"/>
    <s v="Ponte Vedra Beach"/>
    <n v="32004"/>
    <x v="117"/>
    <n v="1"/>
    <n v="0"/>
    <s v="June"/>
    <d v="2015-06-21T00:00:00"/>
    <n v="2"/>
    <n v="-195.34200000000001"/>
    <n v="15"/>
    <n v="78.31"/>
    <n v="86491"/>
    <n v="90.410000000000011"/>
    <x v="0"/>
    <n v="3"/>
  </r>
  <r>
    <n v="3167"/>
    <s v="Ray Silverman"/>
    <s v="Not Specified"/>
    <n v="0.1"/>
    <n v="3.98"/>
    <n v="0.83"/>
    <x v="2"/>
    <x v="0"/>
    <x v="0"/>
    <x v="0"/>
    <s v="Wrap Bag"/>
    <s v="Fluorescent Highlighters by Dixon"/>
    <n v="0.51"/>
    <s v="United States"/>
    <x v="3"/>
    <x v="26"/>
    <s v="Ponte Vedra Beach"/>
    <n v="32004"/>
    <x v="117"/>
    <n v="0"/>
    <s v="no repeat"/>
    <s v="June"/>
    <d v="2015-06-21T00:00:00"/>
    <n v="2"/>
    <n v="-89.709199999999996"/>
    <n v="11"/>
    <n v="42.46"/>
    <n v="86491"/>
    <n v="9.4700000000000006"/>
    <x v="0"/>
    <n v="3"/>
  </r>
  <r>
    <n v="3169"/>
    <s v="Janice Boswell"/>
    <s v="Critical"/>
    <n v="0.08"/>
    <n v="7.28"/>
    <n v="11.15"/>
    <x v="0"/>
    <x v="2"/>
    <x v="0"/>
    <x v="7"/>
    <s v="Small Box"/>
    <s v="Array® Parchment Paper, Assorted Colors"/>
    <n v="0.37"/>
    <s v="United States"/>
    <x v="3"/>
    <x v="26"/>
    <s v="Port Orange"/>
    <n v="32127"/>
    <x v="53"/>
    <n v="0"/>
    <s v="no repeat"/>
    <s v="April"/>
    <d v="2015-04-14T00:00:00"/>
    <n v="1"/>
    <n v="-44.414999999999999"/>
    <n v="1"/>
    <n v="14.66"/>
    <n v="86490"/>
    <n v="39.83"/>
    <x v="0"/>
    <n v="1"/>
  </r>
  <r>
    <n v="3170"/>
    <s v="Lawrence Haas"/>
    <s v="Medium"/>
    <n v="0.1"/>
    <n v="7.28"/>
    <n v="5.47"/>
    <x v="2"/>
    <x v="0"/>
    <x v="0"/>
    <x v="7"/>
    <s v="Small Box"/>
    <s v="Southworth Structures Collection™"/>
    <n v="0.35"/>
    <s v="United States"/>
    <x v="3"/>
    <x v="26"/>
    <s v="Port Saint Lucie"/>
    <n v="34952"/>
    <x v="169"/>
    <n v="0"/>
    <s v="no repeat"/>
    <s v="February"/>
    <d v="2015-02-13T00:00:00"/>
    <n v="0"/>
    <n v="167.334"/>
    <n v="12"/>
    <n v="83.14"/>
    <n v="86489"/>
    <n v="5.28"/>
    <x v="0"/>
    <n v="1"/>
  </r>
  <r>
    <n v="3176"/>
    <s v="Jackie McCullough"/>
    <s v="High"/>
    <n v="0.06"/>
    <n v="10.97"/>
    <n v="6.5"/>
    <x v="2"/>
    <x v="3"/>
    <x v="2"/>
    <x v="13"/>
    <s v="Small Box"/>
    <s v="Micro Innovations 104 Keyboard"/>
    <n v="0.64"/>
    <s v="United States"/>
    <x v="3"/>
    <x v="26"/>
    <s v="Jacksonville"/>
    <n v="32216"/>
    <x v="82"/>
    <n v="1"/>
    <n v="52"/>
    <s v="May"/>
    <d v="2015-05-06T00:00:00"/>
    <n v="2"/>
    <n v="65.597999999999999"/>
    <n v="19"/>
    <n v="215.25"/>
    <n v="90820"/>
    <n v="9.86"/>
    <x v="2"/>
    <n v="3"/>
  </r>
  <r>
    <n v="3176"/>
    <s v="Jackie McCullough"/>
    <s v="Low"/>
    <n v="0.02"/>
    <n v="58.14"/>
    <n v="36.61"/>
    <x v="1"/>
    <x v="3"/>
    <x v="1"/>
    <x v="14"/>
    <s v="Jumbo Box"/>
    <s v="O'Sullivan 3-Shelf Heavy-Duty Bookcases"/>
    <n v="0.61"/>
    <s v="United States"/>
    <x v="3"/>
    <x v="26"/>
    <s v="Jacksonville"/>
    <n v="32216"/>
    <x v="97"/>
    <n v="1"/>
    <n v="0"/>
    <s v="June"/>
    <d v="2015-07-01T00:00:00"/>
    <n v="6"/>
    <n v="0.25800000000000001"/>
    <n v="22"/>
    <n v="1358.02"/>
    <n v="90821"/>
    <n v="11.65"/>
    <x v="0"/>
    <n v="3"/>
  </r>
  <r>
    <n v="3176"/>
    <s v="Jackie McCullough"/>
    <s v="Low"/>
    <n v="0.03"/>
    <n v="15.57"/>
    <n v="1.39"/>
    <x v="2"/>
    <x v="3"/>
    <x v="0"/>
    <x v="4"/>
    <s v="Small Box"/>
    <s v="Park Ridge™ Embossed Executive Business Envelopes"/>
    <n v="0.38"/>
    <s v="United States"/>
    <x v="3"/>
    <x v="26"/>
    <s v="Jacksonville"/>
    <n v="32216"/>
    <x v="97"/>
    <n v="0"/>
    <s v="no repeat"/>
    <s v="June"/>
    <d v="2015-07-01T00:00:00"/>
    <n v="6"/>
    <n v="63.222000000000001"/>
    <n v="22"/>
    <n v="358.84"/>
    <n v="90821"/>
    <n v="125.91"/>
    <x v="3"/>
    <n v="3"/>
  </r>
  <r>
    <n v="3177"/>
    <s v="Laurie Petty"/>
    <s v="Not Specified"/>
    <n v="0.1"/>
    <n v="62.18"/>
    <n v="10.84"/>
    <x v="2"/>
    <x v="3"/>
    <x v="1"/>
    <x v="2"/>
    <s v="Medium Box"/>
    <s v="Deflect-o Glass Clear Studded Chair Mats"/>
    <n v="0.63"/>
    <s v="United States"/>
    <x v="3"/>
    <x v="26"/>
    <s v="Jupiter"/>
    <n v="33458"/>
    <x v="88"/>
    <n v="1"/>
    <n v="17"/>
    <s v="March"/>
    <d v="2015-03-16T00:00:00"/>
    <n v="2"/>
    <n v="-29.666"/>
    <n v="9"/>
    <n v="511.57"/>
    <n v="90818"/>
    <n v="20.97"/>
    <x v="1"/>
    <n v="2"/>
  </r>
  <r>
    <n v="3177"/>
    <s v="Laurie Petty"/>
    <s v="Critical"/>
    <n v="0.06"/>
    <n v="1.68"/>
    <n v="1"/>
    <x v="2"/>
    <x v="3"/>
    <x v="0"/>
    <x v="0"/>
    <s v="Wrap Bag"/>
    <s v="Prang Dustless Chalk Sticks"/>
    <n v="0.35"/>
    <s v="United States"/>
    <x v="3"/>
    <x v="26"/>
    <s v="Jupiter"/>
    <n v="33458"/>
    <x v="157"/>
    <n v="0"/>
    <s v="no repeat"/>
    <s v="March"/>
    <d v="2015-04-02T00:00:00"/>
    <n v="2"/>
    <n v="-1319.5"/>
    <n v="5"/>
    <n v="8.65"/>
    <n v="90819"/>
    <n v="10.47"/>
    <x v="1"/>
    <n v="2"/>
  </r>
  <r>
    <n v="3179"/>
    <s v="Marie Pittman"/>
    <s v="Low"/>
    <n v="7.0000000000000007E-2"/>
    <n v="35.44"/>
    <n v="7.5"/>
    <x v="2"/>
    <x v="0"/>
    <x v="0"/>
    <x v="7"/>
    <s v="Small Box"/>
    <s v="Xerox 1906"/>
    <n v="0.38"/>
    <s v="United States"/>
    <x v="2"/>
    <x v="3"/>
    <s v="Owatonna"/>
    <n v="55060"/>
    <x v="20"/>
    <n v="0"/>
    <s v="no repeat"/>
    <s v="June"/>
    <d v="2015-06-19T00:00:00"/>
    <n v="7"/>
    <n v="262.2"/>
    <n v="11"/>
    <n v="380"/>
    <n v="86989"/>
    <n v="315.90000000000003"/>
    <x v="0"/>
    <n v="1"/>
  </r>
  <r>
    <n v="3187"/>
    <s v="Sidney Gilliam"/>
    <s v="High"/>
    <n v="0.08"/>
    <n v="170.98"/>
    <n v="35.89"/>
    <x v="1"/>
    <x v="2"/>
    <x v="1"/>
    <x v="14"/>
    <s v="Jumbo Box"/>
    <s v="Rush Hierlooms Collection 1&quot; Thick Stackable Bookcases"/>
    <n v="0.66"/>
    <s v="United States"/>
    <x v="3"/>
    <x v="26"/>
    <s v="Riverview"/>
    <n v="33569"/>
    <x v="21"/>
    <n v="0"/>
    <s v="no repeat"/>
    <s v="March"/>
    <d v="2015-03-04T00:00:00"/>
    <n v="2"/>
    <n v="-119.812"/>
    <n v="1"/>
    <n v="199.48"/>
    <n v="89025"/>
    <n v="99.899999999999991"/>
    <x v="1"/>
    <n v="1"/>
  </r>
  <r>
    <n v="3191"/>
    <s v="Jenny Hawkins"/>
    <s v="Critical"/>
    <n v="0.01"/>
    <n v="20.99"/>
    <n v="4.8099999999999996"/>
    <x v="2"/>
    <x v="0"/>
    <x v="2"/>
    <x v="5"/>
    <s v="Medium Box"/>
    <s v="1726 Digital Answering Machine"/>
    <n v="0.57999999999999996"/>
    <s v="United States"/>
    <x v="2"/>
    <x v="45"/>
    <s v="Stevens Point"/>
    <n v="54481"/>
    <x v="103"/>
    <n v="1"/>
    <n v="23"/>
    <s v="March"/>
    <d v="2015-03-18T00:00:00"/>
    <n v="0"/>
    <n v="-9.1080000000000005"/>
    <n v="5"/>
    <n v="93.81"/>
    <n v="86447"/>
    <n v="2.1100000000000003"/>
    <x v="0"/>
    <n v="2"/>
  </r>
  <r>
    <n v="3191"/>
    <s v="Jenny Hawkins"/>
    <s v="High"/>
    <n v="0.09"/>
    <n v="35.94"/>
    <n v="6.66"/>
    <x v="2"/>
    <x v="0"/>
    <x v="0"/>
    <x v="4"/>
    <s v="Small Box"/>
    <s v="Tyvek ® Top-Opening Peel &amp; Seel ® Envelopes, Gray"/>
    <n v="0.4"/>
    <s v="United States"/>
    <x v="2"/>
    <x v="45"/>
    <s v="Stevens Point"/>
    <n v="54481"/>
    <x v="99"/>
    <n v="0"/>
    <s v="no repeat"/>
    <s v="April"/>
    <d v="2015-04-12T00:00:00"/>
    <n v="2"/>
    <n v="172.56440000000001"/>
    <n v="9"/>
    <n v="312.22000000000003"/>
    <n v="86448"/>
    <n v="240.95999999999998"/>
    <x v="1"/>
    <n v="2"/>
  </r>
  <r>
    <n v="3194"/>
    <s v="Angela Rose"/>
    <s v="Medium"/>
    <n v="0.1"/>
    <n v="4.9800000000000004"/>
    <n v="7.54"/>
    <x v="2"/>
    <x v="3"/>
    <x v="0"/>
    <x v="7"/>
    <s v="Small Box"/>
    <s v="Xerox 1961"/>
    <n v="0.38"/>
    <s v="United States"/>
    <x v="3"/>
    <x v="26"/>
    <s v="Spring Hill"/>
    <n v="34609"/>
    <x v="17"/>
    <n v="1"/>
    <n v="0"/>
    <s v="March"/>
    <d v="2015-03-11T00:00:00"/>
    <n v="1"/>
    <n v="45.078000000000003"/>
    <n v="9"/>
    <n v="43.84"/>
    <n v="89805"/>
    <n v="20.89"/>
    <x v="2"/>
    <n v="2"/>
  </r>
  <r>
    <n v="3194"/>
    <s v="Angela Rose"/>
    <s v="Medium"/>
    <n v="0"/>
    <n v="22.84"/>
    <n v="8.18"/>
    <x v="2"/>
    <x v="3"/>
    <x v="0"/>
    <x v="7"/>
    <s v="Small Box"/>
    <s v="Xerox 1991"/>
    <n v="0.39"/>
    <s v="United States"/>
    <x v="3"/>
    <x v="26"/>
    <s v="Spring Hill"/>
    <n v="34609"/>
    <x v="17"/>
    <n v="0"/>
    <s v="no repeat"/>
    <s v="March"/>
    <d v="2015-03-12T00:00:00"/>
    <n v="2"/>
    <n v="-110.376"/>
    <n v="6"/>
    <n v="141.74"/>
    <n v="89805"/>
    <n v="3.91"/>
    <x v="2"/>
    <n v="2"/>
  </r>
  <r>
    <n v="3196"/>
    <s v="Rick Foster Hawkins"/>
    <s v="Not Specified"/>
    <n v="0.03"/>
    <n v="200.97"/>
    <n v="15.59"/>
    <x v="1"/>
    <x v="1"/>
    <x v="2"/>
    <x v="6"/>
    <s v="Jumbo Drum"/>
    <s v="Hewlett-Packard Deskjet 6122 Color Inkjet Printer"/>
    <n v="0.36"/>
    <s v="United States"/>
    <x v="0"/>
    <x v="1"/>
    <s v="San Francisco"/>
    <n v="94109"/>
    <x v="23"/>
    <n v="0"/>
    <s v="no repeat"/>
    <s v="February"/>
    <d v="2015-02-03T00:00:00"/>
    <n v="1"/>
    <n v="1951.3"/>
    <n v="43"/>
    <n v="8717.75"/>
    <n v="24294"/>
    <n v="8.0599999999999987"/>
    <x v="1"/>
    <n v="1"/>
  </r>
  <r>
    <n v="3197"/>
    <s v="Wallace Pugh"/>
    <s v="Not Specified"/>
    <n v="0.03"/>
    <n v="200.97"/>
    <n v="15.59"/>
    <x v="1"/>
    <x v="1"/>
    <x v="2"/>
    <x v="6"/>
    <s v="Jumbo Drum"/>
    <s v="Hewlett-Packard Deskjet 6122 Color Inkjet Printer"/>
    <n v="0.36"/>
    <s v="United States"/>
    <x v="2"/>
    <x v="12"/>
    <s v="Northbrook"/>
    <n v="60062"/>
    <x v="23"/>
    <n v="0"/>
    <s v="no repeat"/>
    <s v="February"/>
    <d v="2015-02-03T00:00:00"/>
    <n v="1"/>
    <n v="1538.7828"/>
    <n v="11"/>
    <n v="2230.12"/>
    <n v="90850"/>
    <n v="51.6"/>
    <x v="1"/>
    <n v="1"/>
  </r>
  <r>
    <n v="3205"/>
    <s v="Alvin Mullins"/>
    <s v="Low"/>
    <n v="7.0000000000000007E-2"/>
    <n v="5.98"/>
    <n v="0.96"/>
    <x v="2"/>
    <x v="3"/>
    <x v="0"/>
    <x v="0"/>
    <s v="Wrap Bag"/>
    <s v="Newell 315"/>
    <n v="0.6"/>
    <s v="United States"/>
    <x v="0"/>
    <x v="44"/>
    <s v="Rexburg"/>
    <n v="83440"/>
    <x v="25"/>
    <n v="0"/>
    <s v="no repeat"/>
    <s v="March"/>
    <d v="2015-04-03T00:00:00"/>
    <n v="4"/>
    <n v="32.83"/>
    <n v="10"/>
    <n v="56.4"/>
    <n v="87933"/>
    <n v="13.93"/>
    <x v="1"/>
    <n v="1"/>
  </r>
  <r>
    <n v="3206"/>
    <s v="Dana Rankin"/>
    <s v="Low"/>
    <n v="0.01"/>
    <n v="39.979999999999997"/>
    <n v="4"/>
    <x v="2"/>
    <x v="3"/>
    <x v="2"/>
    <x v="13"/>
    <s v="Small Box"/>
    <s v="Microsoft Natural Keyboard Elite"/>
    <n v="0.7"/>
    <s v="United States"/>
    <x v="0"/>
    <x v="44"/>
    <s v="Twin Falls"/>
    <n v="83301"/>
    <x v="25"/>
    <n v="1"/>
    <n v="52"/>
    <s v="March"/>
    <d v="2015-04-04T00:00:00"/>
    <n v="5"/>
    <n v="51.59"/>
    <n v="6"/>
    <n v="257.52"/>
    <n v="87933"/>
    <n v="14.979999999999999"/>
    <x v="1"/>
    <n v="3"/>
  </r>
  <r>
    <n v="3206"/>
    <s v="Dana Rankin"/>
    <s v="Not Specified"/>
    <n v="0.06"/>
    <n v="218.08"/>
    <n v="18.059999999999999"/>
    <x v="0"/>
    <x v="3"/>
    <x v="1"/>
    <x v="1"/>
    <s v="Large Box"/>
    <s v="Lifetime Advantage™ Folding Chairs, 4/Carton"/>
    <n v="0.56999999999999995"/>
    <s v="United States"/>
    <x v="0"/>
    <x v="44"/>
    <s v="Twin Falls"/>
    <n v="83301"/>
    <x v="8"/>
    <n v="1"/>
    <n v="7"/>
    <s v="May"/>
    <d v="2015-05-23T00:00:00"/>
    <n v="2"/>
    <n v="969.42"/>
    <n v="7"/>
    <n v="1488.51"/>
    <n v="87934"/>
    <n v="15.280000000000001"/>
    <x v="2"/>
    <n v="3"/>
  </r>
  <r>
    <n v="3206"/>
    <s v="Dana Rankin"/>
    <s v="Not Specified"/>
    <n v="0.05"/>
    <n v="35.44"/>
    <n v="5.09"/>
    <x v="2"/>
    <x v="3"/>
    <x v="0"/>
    <x v="7"/>
    <s v="Small Box"/>
    <s v="Xerox 1932"/>
    <n v="0.38"/>
    <s v="United States"/>
    <x v="0"/>
    <x v="44"/>
    <s v="Twin Falls"/>
    <n v="83301"/>
    <x v="5"/>
    <n v="0"/>
    <s v="no repeat"/>
    <s v="May"/>
    <d v="2015-05-29T00:00:00"/>
    <n v="1"/>
    <n v="553.33169999999996"/>
    <n v="23"/>
    <n v="801.93"/>
    <n v="87935"/>
    <n v="304.96000000000004"/>
    <x v="1"/>
    <n v="3"/>
  </r>
  <r>
    <n v="3209"/>
    <s v="Elsie Floyd"/>
    <s v="Critical"/>
    <n v="0.03"/>
    <n v="4.9800000000000004"/>
    <n v="4.62"/>
    <x v="0"/>
    <x v="0"/>
    <x v="2"/>
    <x v="13"/>
    <s v="Small Pack"/>
    <s v="Imation 3.5&quot;, DISKETTE 44766 HGHLD3.52HD/FM, 10/Pack"/>
    <n v="0.64"/>
    <s v="United States"/>
    <x v="0"/>
    <x v="1"/>
    <s v="Beverly Hills"/>
    <n v="90210"/>
    <x v="162"/>
    <n v="0"/>
    <s v="no repeat"/>
    <s v="June"/>
    <d v="2015-06-29T00:00:00"/>
    <n v="1"/>
    <n v="-30.45"/>
    <n v="8"/>
    <n v="44.24"/>
    <n v="90739"/>
    <n v="65.949999999999989"/>
    <x v="3"/>
    <n v="1"/>
  </r>
  <r>
    <n v="3211"/>
    <s v="Jonathan Crabtree"/>
    <s v="High"/>
    <n v="0.1"/>
    <n v="7.31"/>
    <n v="0.49"/>
    <x v="2"/>
    <x v="0"/>
    <x v="0"/>
    <x v="9"/>
    <s v="Small Box"/>
    <s v="Self-Adhesive Address Labels for Typewriters by Universal"/>
    <n v="0.38"/>
    <s v="United States"/>
    <x v="2"/>
    <x v="12"/>
    <s v="Addison"/>
    <n v="60101"/>
    <x v="2"/>
    <n v="1"/>
    <n v="0"/>
    <s v="February"/>
    <d v="2015-02-16T00:00:00"/>
    <n v="1"/>
    <n v="55.020600000000002"/>
    <n v="12"/>
    <n v="79.739999999999995"/>
    <n v="91522"/>
    <n v="4.25"/>
    <x v="1"/>
    <n v="2"/>
  </r>
  <r>
    <n v="3211"/>
    <s v="Jonathan Crabtree"/>
    <s v="High"/>
    <n v="0.1"/>
    <n v="20.99"/>
    <n v="2.5"/>
    <x v="2"/>
    <x v="0"/>
    <x v="2"/>
    <x v="5"/>
    <s v="Wrap Bag"/>
    <s v="Accessory37"/>
    <n v="0.81"/>
    <s v="United States"/>
    <x v="2"/>
    <x v="12"/>
    <s v="Addison"/>
    <n v="60101"/>
    <x v="2"/>
    <n v="0"/>
    <s v="no repeat"/>
    <s v="February"/>
    <d v="2015-02-16T00:00:00"/>
    <n v="1"/>
    <n v="-43.65504"/>
    <n v="23"/>
    <n v="392.45"/>
    <n v="91522"/>
    <n v="7.21"/>
    <x v="1"/>
    <n v="2"/>
  </r>
  <r>
    <n v="3221"/>
    <s v="Sean Pugh"/>
    <s v="Not Specified"/>
    <n v="0.03"/>
    <n v="6.68"/>
    <n v="1.5"/>
    <x v="2"/>
    <x v="0"/>
    <x v="0"/>
    <x v="0"/>
    <s v="Wrap Bag"/>
    <s v="Sanford Liquid Accent Highlighters"/>
    <n v="0.48"/>
    <s v="United States"/>
    <x v="3"/>
    <x v="26"/>
    <s v="Sunrise"/>
    <n v="33322"/>
    <x v="141"/>
    <n v="0"/>
    <s v="no repeat"/>
    <s v="April"/>
    <d v="2015-04-13T00:00:00"/>
    <n v="1"/>
    <n v="-577.30399999999997"/>
    <n v="7"/>
    <n v="48.32"/>
    <n v="90815"/>
    <n v="599.91"/>
    <x v="2"/>
    <n v="1"/>
  </r>
  <r>
    <n v="3222"/>
    <s v="Diane Lu"/>
    <s v="High"/>
    <n v="0.04"/>
    <n v="39.479999999999997"/>
    <n v="1.99"/>
    <x v="0"/>
    <x v="0"/>
    <x v="2"/>
    <x v="13"/>
    <s v="Small Pack"/>
    <s v="80 Minute CD-R Spindle, 100/Pack - Staples"/>
    <n v="0.54"/>
    <s v="United States"/>
    <x v="3"/>
    <x v="26"/>
    <s v="Tallahassee"/>
    <n v="32303"/>
    <x v="91"/>
    <n v="1"/>
    <n v="0"/>
    <s v="March"/>
    <d v="2015-03-19T00:00:00"/>
    <n v="0"/>
    <n v="-1535.4864"/>
    <n v="8"/>
    <n v="332.16"/>
    <n v="90814"/>
    <n v="348.2"/>
    <x v="0"/>
    <n v="2"/>
  </r>
  <r>
    <n v="3222"/>
    <s v="Diane Lu"/>
    <s v="High"/>
    <n v="0"/>
    <n v="8.1199999999999992"/>
    <n v="2.83"/>
    <x v="2"/>
    <x v="0"/>
    <x v="2"/>
    <x v="13"/>
    <s v="Small Pack"/>
    <s v="Imation Neon Mac Format Diskettes, 10/Pack"/>
    <n v="0.77"/>
    <s v="United States"/>
    <x v="3"/>
    <x v="26"/>
    <s v="Tallahassee"/>
    <n v="32303"/>
    <x v="91"/>
    <n v="0"/>
    <s v="no repeat"/>
    <s v="March"/>
    <d v="2015-03-20T00:00:00"/>
    <n v="1"/>
    <n v="-159.32"/>
    <n v="17"/>
    <n v="147.62"/>
    <n v="90814"/>
    <n v="12.25"/>
    <x v="0"/>
    <n v="2"/>
  </r>
  <r>
    <n v="3224"/>
    <s v="Claudia White"/>
    <s v="Critical"/>
    <n v="0.06"/>
    <n v="60.98"/>
    <n v="30"/>
    <x v="1"/>
    <x v="2"/>
    <x v="1"/>
    <x v="1"/>
    <s v="Jumbo Drum"/>
    <s v="Novimex Fabric Task Chair"/>
    <n v="0.7"/>
    <s v="United States"/>
    <x v="3"/>
    <x v="20"/>
    <s v="Gallatin"/>
    <n v="37066"/>
    <x v="113"/>
    <n v="0"/>
    <s v="no repeat"/>
    <s v="April"/>
    <d v="2015-04-02T00:00:00"/>
    <n v="1"/>
    <n v="-74.087999999999994"/>
    <n v="2"/>
    <n v="125.9"/>
    <n v="86508"/>
    <n v="9.89"/>
    <x v="1"/>
    <n v="1"/>
  </r>
  <r>
    <n v="3225"/>
    <s v="Robyn Crawford"/>
    <s v="Not Specified"/>
    <n v="0.1"/>
    <n v="208.16"/>
    <n v="68.02"/>
    <x v="1"/>
    <x v="2"/>
    <x v="0"/>
    <x v="15"/>
    <s v="Jumbo Drum"/>
    <s v="1.7 Cubic Foot Compact &quot;Cube&quot; Office Refrigerators"/>
    <n v="0.57999999999999996"/>
    <s v="United States"/>
    <x v="3"/>
    <x v="20"/>
    <s v="Germantown"/>
    <n v="38138"/>
    <x v="101"/>
    <n v="0"/>
    <s v="no repeat"/>
    <s v="January"/>
    <d v="2015-01-14T00:00:00"/>
    <n v="0"/>
    <n v="-137.52199999999999"/>
    <n v="4"/>
    <n v="768.81"/>
    <n v="86507"/>
    <n v="5.94"/>
    <x v="3"/>
    <n v="1"/>
  </r>
  <r>
    <n v="3226"/>
    <s v="Arthur Gold"/>
    <s v="Not Specified"/>
    <n v="7.0000000000000007E-2"/>
    <n v="90.48"/>
    <n v="19.989999999999998"/>
    <x v="2"/>
    <x v="2"/>
    <x v="0"/>
    <x v="4"/>
    <s v="Small Box"/>
    <s v="Tyvek® Side-Opening Peel &amp; Seel® Expanding Envelopes"/>
    <n v="0.4"/>
    <s v="United States"/>
    <x v="3"/>
    <x v="20"/>
    <s v="Hendersonville"/>
    <n v="37075"/>
    <x v="101"/>
    <n v="1"/>
    <n v="0"/>
    <s v="January"/>
    <d v="2015-01-15T00:00:00"/>
    <n v="1"/>
    <n v="-11.816000000000001"/>
    <n v="2"/>
    <n v="183.39"/>
    <n v="86507"/>
    <n v="15.38"/>
    <x v="3"/>
    <n v="4"/>
  </r>
  <r>
    <n v="3226"/>
    <s v="Arthur Gold"/>
    <s v="Not Specified"/>
    <n v="0.01"/>
    <n v="9.48"/>
    <n v="7.29"/>
    <x v="0"/>
    <x v="2"/>
    <x v="1"/>
    <x v="2"/>
    <s v="Small Pack"/>
    <s v="DAX Two-Tone Rosewood/Black Document Frame, Desktop, 5 x 7"/>
    <n v="0.45"/>
    <s v="United States"/>
    <x v="3"/>
    <x v="20"/>
    <s v="Hendersonville"/>
    <n v="37075"/>
    <x v="101"/>
    <n v="1"/>
    <n v="0"/>
    <s v="January"/>
    <d v="2015-01-16T00:00:00"/>
    <n v="2"/>
    <n v="238.93379999999999"/>
    <n v="1"/>
    <n v="12.9"/>
    <n v="86507"/>
    <n v="8.2900000000000009"/>
    <x v="2"/>
    <n v="4"/>
  </r>
  <r>
    <n v="3226"/>
    <s v="Arthur Gold"/>
    <s v="Not Specified"/>
    <n v="0.02"/>
    <n v="4.28"/>
    <n v="0.94"/>
    <x v="2"/>
    <x v="2"/>
    <x v="0"/>
    <x v="0"/>
    <s v="Wrap Bag"/>
    <s v="Newell 336"/>
    <n v="0.56000000000000005"/>
    <s v="United States"/>
    <x v="3"/>
    <x v="20"/>
    <s v="Hendersonville"/>
    <n v="37075"/>
    <x v="101"/>
    <n v="1"/>
    <n v="165"/>
    <s v="January"/>
    <d v="2015-01-15T00:00:00"/>
    <n v="1"/>
    <n v="-105.126"/>
    <n v="4"/>
    <n v="17.89"/>
    <n v="86507"/>
    <n v="7.9300000000000006"/>
    <x v="1"/>
    <n v="4"/>
  </r>
  <r>
    <n v="3226"/>
    <s v="Arthur Gold"/>
    <s v="Medium"/>
    <n v="0.06"/>
    <n v="22.24"/>
    <n v="1.99"/>
    <x v="2"/>
    <x v="2"/>
    <x v="2"/>
    <x v="13"/>
    <s v="Small Pack"/>
    <s v="Verbatim DVD-R, 3.95GB, SR, Mitsubishi Branded, Jewel"/>
    <n v="0.43"/>
    <s v="United States"/>
    <x v="3"/>
    <x v="20"/>
    <s v="Hendersonville"/>
    <n v="37075"/>
    <x v="162"/>
    <n v="0"/>
    <s v="no repeat"/>
    <s v="June"/>
    <d v="2015-06-30T00:00:00"/>
    <n v="2"/>
    <n v="95.388000000000005"/>
    <n v="12"/>
    <n v="255.88"/>
    <n v="86509"/>
    <n v="4.03"/>
    <x v="2"/>
    <n v="4"/>
  </r>
  <r>
    <n v="3229"/>
    <s v="Sharon Kessler"/>
    <s v="Not Specified"/>
    <n v="0.01"/>
    <n v="24.95"/>
    <n v="2.99"/>
    <x v="2"/>
    <x v="2"/>
    <x v="0"/>
    <x v="8"/>
    <s v="Small Box"/>
    <s v="Large Capacity Hanging Post Binders"/>
    <n v="0.39"/>
    <s v="United States"/>
    <x v="2"/>
    <x v="45"/>
    <s v="Superior"/>
    <n v="54880"/>
    <x v="72"/>
    <n v="0"/>
    <s v="no repeat"/>
    <s v="January"/>
    <d v="2015-01-22T00:00:00"/>
    <n v="1"/>
    <n v="261.38580000000002"/>
    <n v="15"/>
    <n v="378.82"/>
    <n v="87435"/>
    <n v="9.0400000000000009"/>
    <x v="3"/>
    <n v="1"/>
  </r>
  <r>
    <n v="3230"/>
    <s v="Monica Stuart"/>
    <s v="Not Specified"/>
    <n v="0"/>
    <n v="15.98"/>
    <n v="8.99"/>
    <x v="2"/>
    <x v="2"/>
    <x v="2"/>
    <x v="13"/>
    <s v="Small Pack"/>
    <s v="Imation 3.5&quot; DS/HD IBM Formatted Diskettes, 50/Pack"/>
    <n v="0.64"/>
    <s v="United States"/>
    <x v="2"/>
    <x v="45"/>
    <s v="Waukesha"/>
    <n v="53186"/>
    <x v="72"/>
    <n v="1"/>
    <n v="143"/>
    <s v="January"/>
    <d v="2015-01-23T00:00:00"/>
    <n v="2"/>
    <n v="-135.46"/>
    <n v="9"/>
    <n v="152.18"/>
    <n v="87435"/>
    <n v="152.41"/>
    <x v="0"/>
    <n v="3"/>
  </r>
  <r>
    <n v="3230"/>
    <s v="Monica Stuart"/>
    <s v="Critical"/>
    <n v="0.06"/>
    <n v="4.91"/>
    <n v="5.68"/>
    <x v="0"/>
    <x v="2"/>
    <x v="0"/>
    <x v="8"/>
    <s v="Small Box"/>
    <s v="Acco Pressboard Covers with Storage Hooks, 14 7/8&quot; x 11&quot;, Light Blue"/>
    <n v="0.36"/>
    <s v="United States"/>
    <x v="2"/>
    <x v="45"/>
    <s v="Waukesha"/>
    <n v="53186"/>
    <x v="1"/>
    <n v="1"/>
    <n v="0"/>
    <s v="June"/>
    <d v="2015-06-13T00:00:00"/>
    <n v="0"/>
    <n v="-31.68825"/>
    <n v="10"/>
    <n v="53.89"/>
    <n v="87436"/>
    <n v="120.89"/>
    <x v="1"/>
    <n v="3"/>
  </r>
  <r>
    <n v="3230"/>
    <s v="Monica Stuart"/>
    <s v="Critical"/>
    <n v="7.0000000000000007E-2"/>
    <n v="48.94"/>
    <n v="5.86"/>
    <x v="0"/>
    <x v="2"/>
    <x v="0"/>
    <x v="7"/>
    <s v="Small Box"/>
    <s v="Xerox 1916"/>
    <n v="0.35"/>
    <s v="United States"/>
    <x v="2"/>
    <x v="45"/>
    <s v="Waukesha"/>
    <n v="53186"/>
    <x v="1"/>
    <n v="0"/>
    <s v="no repeat"/>
    <s v="June"/>
    <d v="2015-06-14T00:00:00"/>
    <n v="1"/>
    <n v="690.7038"/>
    <n v="21"/>
    <n v="1001.02"/>
    <n v="87436"/>
    <n v="3.61"/>
    <x v="0"/>
    <n v="3"/>
  </r>
  <r>
    <n v="3238"/>
    <s v="Kathleen P Bloom"/>
    <s v="Low"/>
    <n v="0.06"/>
    <n v="115.99"/>
    <n v="5.92"/>
    <x v="2"/>
    <x v="0"/>
    <x v="2"/>
    <x v="5"/>
    <s v="Small Box"/>
    <s v="8890"/>
    <n v="0.57999999999999996"/>
    <s v="United States"/>
    <x v="0"/>
    <x v="6"/>
    <s v="Corvallis"/>
    <n v="97330"/>
    <x v="142"/>
    <n v="0"/>
    <s v="no repeat"/>
    <s v="June"/>
    <d v="2015-06-06T00:00:00"/>
    <n v="2"/>
    <n v="-13.068"/>
    <n v="5"/>
    <n v="495.82"/>
    <n v="89564"/>
    <n v="363.19"/>
    <x v="0"/>
    <n v="1"/>
  </r>
  <r>
    <n v="3243"/>
    <s v="Marlene Phillips"/>
    <s v="High"/>
    <n v="0"/>
    <n v="7.28"/>
    <n v="3.52"/>
    <x v="2"/>
    <x v="2"/>
    <x v="2"/>
    <x v="13"/>
    <s v="Small Pack"/>
    <s v="Imation 3.5&quot; DS-HD Macintosh Formatted Diskettes, 10/Pack"/>
    <n v="0.68"/>
    <s v="United States"/>
    <x v="1"/>
    <x v="18"/>
    <s v="Bristol"/>
    <n v="6010"/>
    <x v="69"/>
    <n v="0"/>
    <s v="no repeat"/>
    <s v="June"/>
    <d v="2015-06-10T00:00:00"/>
    <n v="0"/>
    <n v="-25.103999999999999"/>
    <n v="3"/>
    <n v="24.44"/>
    <n v="88329"/>
    <n v="1.73"/>
    <x v="1"/>
    <n v="1"/>
  </r>
  <r>
    <n v="3246"/>
    <s v="Wanda Harris"/>
    <s v="Low"/>
    <n v="0.06"/>
    <n v="5.18"/>
    <n v="2.04"/>
    <x v="2"/>
    <x v="2"/>
    <x v="0"/>
    <x v="7"/>
    <s v="Wrap Bag"/>
    <s v="Array® Memo Cubes"/>
    <n v="0.36"/>
    <s v="United States"/>
    <x v="1"/>
    <x v="16"/>
    <s v="Hudson"/>
    <n v="3051"/>
    <x v="113"/>
    <n v="0"/>
    <s v="no repeat"/>
    <s v="April"/>
    <d v="2015-04-01T00:00:00"/>
    <n v="0"/>
    <n v="1.9503999999999999"/>
    <n v="4"/>
    <n v="21.86"/>
    <n v="88330"/>
    <n v="175.91"/>
    <x v="2"/>
    <n v="1"/>
  </r>
  <r>
    <n v="3248"/>
    <s v="Earl Donnelly"/>
    <s v="High"/>
    <n v="7.0000000000000007E-2"/>
    <n v="2.78"/>
    <n v="1.49"/>
    <x v="2"/>
    <x v="2"/>
    <x v="0"/>
    <x v="8"/>
    <s v="Small Box"/>
    <s v="Wilson Jones Suede Grain Vinyl Binders"/>
    <n v="0.36"/>
    <s v="United States"/>
    <x v="3"/>
    <x v="11"/>
    <s v="Slidell"/>
    <n v="70458"/>
    <x v="163"/>
    <n v="0"/>
    <s v="no repeat"/>
    <s v="May"/>
    <d v="2015-05-08T00:00:00"/>
    <n v="1"/>
    <n v="-340.53109999999998"/>
    <n v="17"/>
    <n v="47.12"/>
    <n v="87297"/>
    <n v="419.15"/>
    <x v="3"/>
    <n v="1"/>
  </r>
  <r>
    <n v="3249"/>
    <s v="Nicole Goldstein"/>
    <s v="High"/>
    <n v="0.03"/>
    <n v="42.8"/>
    <n v="2.99"/>
    <x v="2"/>
    <x v="0"/>
    <x v="0"/>
    <x v="8"/>
    <s v="Small Box"/>
    <s v="Wilson Jones Elliptical Ring 3 1/2&quot; Capacity Binders, 800 sheets"/>
    <n v="0.36"/>
    <s v="United States"/>
    <x v="1"/>
    <x v="30"/>
    <s v="Annapolis"/>
    <n v="21403"/>
    <x v="94"/>
    <n v="0"/>
    <s v="no repeat"/>
    <s v="May"/>
    <d v="2015-05-24T00:00:00"/>
    <n v="1"/>
    <n v="462.92099999999999"/>
    <n v="16"/>
    <n v="670.9"/>
    <n v="87298"/>
    <n v="350.95000000000005"/>
    <x v="2"/>
    <n v="1"/>
  </r>
  <r>
    <n v="3251"/>
    <s v="Peter Brooks"/>
    <s v="Critical"/>
    <n v="0.02"/>
    <n v="5.28"/>
    <n v="6.26"/>
    <x v="2"/>
    <x v="0"/>
    <x v="0"/>
    <x v="7"/>
    <s v="Small Box"/>
    <s v="Xerox 1928"/>
    <n v="0.4"/>
    <s v="United States"/>
    <x v="1"/>
    <x v="4"/>
    <s v="New York City"/>
    <n v="10112"/>
    <x v="164"/>
    <n v="0"/>
    <s v="no repeat"/>
    <s v="June"/>
    <d v="2015-06-12T00:00:00"/>
    <n v="1"/>
    <n v="-131.16"/>
    <n v="76"/>
    <n v="412.72"/>
    <n v="39076"/>
    <n v="3.9"/>
    <x v="2"/>
    <n v="1"/>
  </r>
  <r>
    <n v="3252"/>
    <s v="Milton Harrell"/>
    <s v="Critical"/>
    <n v="0.01"/>
    <n v="11.34"/>
    <n v="5.01"/>
    <x v="2"/>
    <x v="2"/>
    <x v="0"/>
    <x v="7"/>
    <s v="Small Box"/>
    <s v="Xerox 188"/>
    <n v="0.36"/>
    <s v="United States"/>
    <x v="1"/>
    <x v="4"/>
    <s v="Rotterdam"/>
    <n v="12306"/>
    <x v="25"/>
    <n v="1"/>
    <n v="73"/>
    <s v="March"/>
    <d v="2015-04-01T00:00:00"/>
    <n v="2"/>
    <n v="-11.83"/>
    <n v="1"/>
    <n v="14.52"/>
    <n v="87296"/>
    <n v="10.040000000000001"/>
    <x v="1"/>
    <n v="2"/>
  </r>
  <r>
    <n v="3252"/>
    <s v="Milton Harrell"/>
    <s v="Critical"/>
    <n v="0.02"/>
    <n v="5.28"/>
    <n v="6.26"/>
    <x v="2"/>
    <x v="0"/>
    <x v="0"/>
    <x v="7"/>
    <s v="Small Box"/>
    <s v="Xerox 1928"/>
    <n v="0.4"/>
    <s v="United States"/>
    <x v="1"/>
    <x v="4"/>
    <s v="Rotterdam"/>
    <n v="12306"/>
    <x v="164"/>
    <n v="0"/>
    <s v="no repeat"/>
    <s v="June"/>
    <d v="2015-06-12T00:00:00"/>
    <n v="1"/>
    <n v="-65.58"/>
    <n v="19"/>
    <n v="103.18"/>
    <n v="87299"/>
    <n v="137.47999999999999"/>
    <x v="2"/>
    <n v="2"/>
  </r>
  <r>
    <n v="3255"/>
    <s v="Maureen Whitley"/>
    <s v="Critical"/>
    <n v="0.06"/>
    <n v="47.98"/>
    <n v="3.61"/>
    <x v="2"/>
    <x v="1"/>
    <x v="2"/>
    <x v="13"/>
    <s v="Small Pack"/>
    <s v="DS/HD IBM Formatted Diskettes, 200/Pack - Staples"/>
    <n v="0.71"/>
    <s v="United States"/>
    <x v="3"/>
    <x v="26"/>
    <s v="Tamarac"/>
    <n v="33319"/>
    <x v="28"/>
    <n v="0"/>
    <s v="no repeat"/>
    <s v="February"/>
    <d v="2015-02-20T00:00:00"/>
    <n v="2"/>
    <n v="596.80799999999999"/>
    <n v="2"/>
    <n v="97.96"/>
    <n v="90488"/>
    <n v="43.98"/>
    <x v="0"/>
    <n v="1"/>
  </r>
  <r>
    <n v="3257"/>
    <s v="Sharon Marcus"/>
    <s v="Medium"/>
    <n v="0"/>
    <n v="25.38"/>
    <n v="8.99"/>
    <x v="2"/>
    <x v="3"/>
    <x v="1"/>
    <x v="2"/>
    <s v="Small Pack"/>
    <s v="Executive Impressions 13&quot; Chairman Wall Clock"/>
    <n v="0.5"/>
    <s v="United States"/>
    <x v="0"/>
    <x v="0"/>
    <s v="Longview"/>
    <n v="98632"/>
    <x v="116"/>
    <n v="0"/>
    <s v="no repeat"/>
    <s v="May"/>
    <d v="2015-05-15T00:00:00"/>
    <n v="2"/>
    <n v="470.33800000000002"/>
    <n v="26"/>
    <n v="700.41"/>
    <n v="88826"/>
    <n v="35.99"/>
    <x v="2"/>
    <n v="1"/>
  </r>
  <r>
    <n v="3258"/>
    <s v="Gretchen Best Wilkins"/>
    <s v="Not Specified"/>
    <n v="0.02"/>
    <n v="55.94"/>
    <n v="6.55"/>
    <x v="2"/>
    <x v="3"/>
    <x v="2"/>
    <x v="13"/>
    <s v="Small Box"/>
    <s v="Fellowes Smart Design 104-Key Enhanced Keyboard, PS/2 Adapter, Platinum"/>
    <n v="0.68"/>
    <s v="United States"/>
    <x v="0"/>
    <x v="0"/>
    <s v="Lynnwood"/>
    <n v="98037"/>
    <x v="68"/>
    <n v="0"/>
    <s v="no repeat"/>
    <s v="March"/>
    <d v="2015-03-23T00:00:00"/>
    <n v="2"/>
    <n v="401.85"/>
    <n v="11"/>
    <n v="646.88"/>
    <n v="88824"/>
    <n v="9.6800000000000015"/>
    <x v="3"/>
    <n v="1"/>
  </r>
  <r>
    <n v="3261"/>
    <s v="Steven Long"/>
    <s v="Not Specified"/>
    <n v="7.0000000000000007E-2"/>
    <n v="105.34"/>
    <n v="24.49"/>
    <x v="0"/>
    <x v="3"/>
    <x v="1"/>
    <x v="2"/>
    <s v="Large Box"/>
    <s v="Deflect-o DuraMat Antistatic Studded Beveled Mat for Medium Pile Carpeting"/>
    <n v="0.61"/>
    <s v="United States"/>
    <x v="2"/>
    <x v="22"/>
    <s v="Adrian"/>
    <n v="49221"/>
    <x v="97"/>
    <n v="0"/>
    <s v="no repeat"/>
    <s v="June"/>
    <d v="2015-06-26T00:00:00"/>
    <n v="1"/>
    <n v="710.67240000000004"/>
    <n v="10"/>
    <n v="1029.96"/>
    <n v="90296"/>
    <n v="73.97"/>
    <x v="3"/>
    <n v="1"/>
  </r>
  <r>
    <n v="3264"/>
    <s v="Becky Puckett"/>
    <s v="Medium"/>
    <n v="0.04"/>
    <n v="9.99"/>
    <n v="11.59"/>
    <x v="2"/>
    <x v="0"/>
    <x v="0"/>
    <x v="7"/>
    <s v="Small Box"/>
    <s v="Hammermill Color Copier Paper (28Lb. and 96 Bright)"/>
    <n v="0.4"/>
    <s v="United States"/>
    <x v="0"/>
    <x v="1"/>
    <s v="Eureka"/>
    <n v="95501"/>
    <x v="168"/>
    <n v="0"/>
    <s v="no repeat"/>
    <s v="May"/>
    <d v="2015-05-21T00:00:00"/>
    <n v="2"/>
    <n v="-92.32"/>
    <n v="5"/>
    <n v="52.09"/>
    <n v="89835"/>
    <n v="90.199999999999989"/>
    <x v="2"/>
    <n v="1"/>
  </r>
  <r>
    <n v="3266"/>
    <s v="Edgar Kumar"/>
    <s v="Critical"/>
    <n v="0"/>
    <n v="122.99"/>
    <n v="70.2"/>
    <x v="1"/>
    <x v="0"/>
    <x v="1"/>
    <x v="1"/>
    <s v="Jumbo Drum"/>
    <s v="Global High-Back Leather Tilter, Burgundy"/>
    <n v="0.74"/>
    <s v="United States"/>
    <x v="1"/>
    <x v="14"/>
    <s v="Sanford"/>
    <n v="4073"/>
    <x v="9"/>
    <n v="0"/>
    <s v="no repeat"/>
    <s v="January"/>
    <d v="2015-01-29T00:00:00"/>
    <n v="1"/>
    <n v="-1764.29"/>
    <n v="14"/>
    <n v="1794.88"/>
    <n v="89836"/>
    <n v="5.32"/>
    <x v="3"/>
    <n v="1"/>
  </r>
  <r>
    <n v="3269"/>
    <s v="Billie Stern"/>
    <s v="Critical"/>
    <n v="0.01"/>
    <n v="60.97"/>
    <n v="4.5"/>
    <x v="0"/>
    <x v="0"/>
    <x v="0"/>
    <x v="15"/>
    <s v="Small Box"/>
    <s v="Tripp Lite Isotel 6 Outlet Surge Protector with Fax/Modem Protection"/>
    <n v="0.56000000000000005"/>
    <s v="United States"/>
    <x v="1"/>
    <x v="2"/>
    <s v="North Plainfield"/>
    <n v="7060"/>
    <x v="9"/>
    <n v="0"/>
    <s v="no repeat"/>
    <s v="January"/>
    <d v="2015-01-30T00:00:00"/>
    <n v="2"/>
    <n v="527.87760000000003"/>
    <n v="12"/>
    <n v="765.04"/>
    <n v="89836"/>
    <n v="7.3199999999999994"/>
    <x v="3"/>
    <n v="1"/>
  </r>
  <r>
    <n v="3275"/>
    <s v="Tamara Dickinson"/>
    <s v="Low"/>
    <n v="0.04"/>
    <n v="449.99"/>
    <n v="24.49"/>
    <x v="2"/>
    <x v="2"/>
    <x v="2"/>
    <x v="16"/>
    <s v="Large Box"/>
    <s v="Canon PC940 Copier"/>
    <n v="0.52"/>
    <s v="United States"/>
    <x v="0"/>
    <x v="0"/>
    <s v="Mount Vernon"/>
    <n v="98273"/>
    <x v="167"/>
    <n v="1"/>
    <n v="0"/>
    <s v="January"/>
    <d v="2015-01-05T00:00:00"/>
    <n v="4"/>
    <n v="3576.8841000000002"/>
    <n v="12"/>
    <n v="5183.8900000000003"/>
    <n v="86234"/>
    <n v="3.1999999999999997"/>
    <x v="1"/>
    <n v="3"/>
  </r>
  <r>
    <n v="3275"/>
    <s v="Tamara Dickinson"/>
    <s v="Low"/>
    <n v="0.01"/>
    <n v="5.84"/>
    <n v="1.2"/>
    <x v="2"/>
    <x v="2"/>
    <x v="0"/>
    <x v="0"/>
    <s v="Wrap Bag"/>
    <s v="Newell 312"/>
    <n v="0.55000000000000004"/>
    <s v="United States"/>
    <x v="0"/>
    <x v="0"/>
    <s v="Mount Vernon"/>
    <n v="98273"/>
    <x v="167"/>
    <n v="1"/>
    <n v="79"/>
    <s v="January"/>
    <d v="2015-01-10T00:00:00"/>
    <n v="9"/>
    <n v="20.38"/>
    <n v="6"/>
    <n v="36.090000000000003"/>
    <n v="86234"/>
    <n v="3.23"/>
    <x v="1"/>
    <n v="3"/>
  </r>
  <r>
    <n v="3275"/>
    <s v="Tamara Dickinson"/>
    <s v="Low"/>
    <n v="0.02"/>
    <n v="13.48"/>
    <n v="4.51"/>
    <x v="2"/>
    <x v="1"/>
    <x v="0"/>
    <x v="10"/>
    <s v="Small Box"/>
    <s v="Tenex Personal Project File with Scoop Front Design, Black"/>
    <n v="0.59"/>
    <s v="United States"/>
    <x v="0"/>
    <x v="0"/>
    <s v="Mount Vernon"/>
    <n v="98273"/>
    <x v="68"/>
    <n v="0"/>
    <s v="no repeat"/>
    <s v="March"/>
    <d v="2015-03-23T00:00:00"/>
    <n v="2"/>
    <n v="34.520000000000003"/>
    <n v="9"/>
    <n v="127.12"/>
    <n v="86233"/>
    <n v="5.58"/>
    <x v="2"/>
    <n v="3"/>
  </r>
  <r>
    <n v="3279"/>
    <s v="Ricky Allred"/>
    <s v="Medium"/>
    <n v="0.01"/>
    <n v="45.99"/>
    <n v="4.99"/>
    <x v="2"/>
    <x v="1"/>
    <x v="2"/>
    <x v="5"/>
    <s v="Small Box"/>
    <s v="KF 788"/>
    <n v="0.56000000000000005"/>
    <s v="United States"/>
    <x v="3"/>
    <x v="39"/>
    <s v="Columbia"/>
    <n v="29203"/>
    <x v="88"/>
    <n v="1"/>
    <n v="23"/>
    <s v="March"/>
    <d v="2015-03-16T00:00:00"/>
    <n v="2"/>
    <n v="24.018000000000001"/>
    <n v="3"/>
    <n v="125.19"/>
    <n v="90767"/>
    <n v="1.96"/>
    <x v="3"/>
    <n v="4"/>
  </r>
  <r>
    <n v="3279"/>
    <s v="Ricky Allred"/>
    <s v="High"/>
    <n v="0.06"/>
    <n v="89.83"/>
    <n v="35"/>
    <x v="2"/>
    <x v="1"/>
    <x v="0"/>
    <x v="10"/>
    <s v="Large Box"/>
    <s v="Fellowes Officeware™ Wire Shelving"/>
    <n v="0.83"/>
    <s v="United States"/>
    <x v="3"/>
    <x v="39"/>
    <s v="Columbia"/>
    <n v="29203"/>
    <x v="34"/>
    <n v="1"/>
    <n v="0"/>
    <s v="April"/>
    <d v="2015-04-08T00:00:00"/>
    <n v="2"/>
    <n v="31.11"/>
    <n v="4"/>
    <n v="366.26"/>
    <n v="90766"/>
    <n v="122.91"/>
    <x v="3"/>
    <n v="4"/>
  </r>
  <r>
    <n v="3279"/>
    <s v="Ricky Allred"/>
    <s v="High"/>
    <n v="0.1"/>
    <n v="13.43"/>
    <n v="5.5"/>
    <x v="2"/>
    <x v="1"/>
    <x v="0"/>
    <x v="10"/>
    <s v="Small Box"/>
    <s v="Fellowes Personal Hanging Folder Files, Navy"/>
    <n v="0.56999999999999995"/>
    <s v="United States"/>
    <x v="3"/>
    <x v="39"/>
    <s v="Columbia"/>
    <n v="29203"/>
    <x v="34"/>
    <n v="1"/>
    <n v="0"/>
    <s v="April"/>
    <d v="2015-04-08T00:00:00"/>
    <n v="2"/>
    <n v="358.29539999999997"/>
    <n v="12"/>
    <n v="157.99"/>
    <n v="90766"/>
    <n v="90.9"/>
    <x v="2"/>
    <n v="4"/>
  </r>
  <r>
    <n v="3279"/>
    <s v="Ricky Allred"/>
    <s v="High"/>
    <n v="0.01"/>
    <n v="125.99"/>
    <n v="7.69"/>
    <x v="2"/>
    <x v="1"/>
    <x v="2"/>
    <x v="5"/>
    <s v="Small Box"/>
    <s v="Timeport L7089"/>
    <n v="0.57999999999999996"/>
    <s v="United States"/>
    <x v="3"/>
    <x v="39"/>
    <s v="Columbia"/>
    <n v="29203"/>
    <x v="34"/>
    <n v="0"/>
    <s v="no repeat"/>
    <s v="April"/>
    <d v="2015-04-06T00:00:00"/>
    <n v="0"/>
    <n v="8.3219999999999992"/>
    <n v="11"/>
    <n v="1212.8800000000001"/>
    <n v="90766"/>
    <n v="5.91"/>
    <x v="2"/>
    <n v="4"/>
  </r>
  <r>
    <n v="3283"/>
    <s v="William Woodard"/>
    <s v="Critical"/>
    <n v="0.05"/>
    <n v="363.25"/>
    <n v="19.989999999999998"/>
    <x v="0"/>
    <x v="0"/>
    <x v="0"/>
    <x v="15"/>
    <s v="Small Box"/>
    <s v="Hoover WindTunnel™ Plus Canister Vacuum"/>
    <n v="0.56999999999999995"/>
    <s v="United States"/>
    <x v="3"/>
    <x v="26"/>
    <s v="Kendall"/>
    <n v="33156"/>
    <x v="109"/>
    <n v="1"/>
    <n v="19"/>
    <s v="April"/>
    <d v="2015-04-21T00:00:00"/>
    <n v="0"/>
    <n v="-269.75549999999998"/>
    <n v="5"/>
    <n v="1867.04"/>
    <n v="90752"/>
    <n v="256.97000000000003"/>
    <x v="2"/>
    <n v="2"/>
  </r>
  <r>
    <n v="3283"/>
    <s v="William Woodard"/>
    <s v="High"/>
    <n v="0.03"/>
    <n v="17.48"/>
    <n v="1.99"/>
    <x v="2"/>
    <x v="0"/>
    <x v="2"/>
    <x v="13"/>
    <s v="Small Pack"/>
    <s v="Maxell Pro 80 Minute CD-R, 10/Pack"/>
    <n v="0.45"/>
    <s v="United States"/>
    <x v="3"/>
    <x v="26"/>
    <s v="Kendall"/>
    <n v="33156"/>
    <x v="16"/>
    <n v="0"/>
    <s v="no repeat"/>
    <s v="May"/>
    <d v="2015-05-11T00:00:00"/>
    <n v="1"/>
    <n v="710.80740000000003"/>
    <n v="31"/>
    <n v="537.79999999999995"/>
    <n v="90753"/>
    <n v="6.44"/>
    <x v="2"/>
    <n v="2"/>
  </r>
  <r>
    <n v="3284"/>
    <s v="Michael Shaffer"/>
    <s v="High"/>
    <n v="0.05"/>
    <n v="19.23"/>
    <n v="6.15"/>
    <x v="0"/>
    <x v="0"/>
    <x v="1"/>
    <x v="2"/>
    <s v="Small Pack"/>
    <s v="Executive Impressions 13&quot; Clairmont Wall Clock"/>
    <n v="0.44"/>
    <s v="United States"/>
    <x v="3"/>
    <x v="26"/>
    <s v="Kissimmee"/>
    <n v="34741"/>
    <x v="63"/>
    <n v="0"/>
    <s v="no repeat"/>
    <s v="February"/>
    <d v="2015-02-22T00:00:00"/>
    <n v="2"/>
    <n v="-2133.2779999999998"/>
    <n v="6"/>
    <n v="119.78"/>
    <n v="90751"/>
    <n v="5.41"/>
    <x v="3"/>
    <n v="1"/>
  </r>
  <r>
    <n v="3285"/>
    <s v="Ricky Garner"/>
    <s v="Not Specified"/>
    <n v="0.06"/>
    <n v="1.7"/>
    <n v="1.99"/>
    <x v="2"/>
    <x v="3"/>
    <x v="2"/>
    <x v="13"/>
    <s v="Small Pack"/>
    <s v="BASF Silver 74 Minute CD-R"/>
    <n v="0.51"/>
    <s v="United States"/>
    <x v="3"/>
    <x v="8"/>
    <s v="Herndon"/>
    <n v="20170"/>
    <x v="61"/>
    <n v="1"/>
    <n v="0"/>
    <s v="January"/>
    <d v="2015-01-07T00:00:00"/>
    <n v="1"/>
    <n v="80.071200000000005"/>
    <n v="7"/>
    <n v="12.15"/>
    <n v="90750"/>
    <n v="2.79"/>
    <x v="0"/>
    <n v="2"/>
  </r>
  <r>
    <n v="3285"/>
    <s v="Ricky Garner"/>
    <s v="Not Specified"/>
    <n v="0.01"/>
    <n v="30.98"/>
    <n v="5.09"/>
    <x v="2"/>
    <x v="3"/>
    <x v="0"/>
    <x v="7"/>
    <s v="Small Box"/>
    <s v="Xerox 19"/>
    <n v="0.4"/>
    <s v="United States"/>
    <x v="3"/>
    <x v="8"/>
    <s v="Herndon"/>
    <n v="20170"/>
    <x v="61"/>
    <n v="0"/>
    <s v="no repeat"/>
    <s v="January"/>
    <d v="2015-01-08T00:00:00"/>
    <n v="2"/>
    <n v="896.40599999999995"/>
    <n v="9"/>
    <n v="288.42"/>
    <n v="90750"/>
    <n v="65.97999999999999"/>
    <x v="0"/>
    <n v="2"/>
  </r>
  <r>
    <n v="3287"/>
    <s v="Mary Norman"/>
    <s v="Low"/>
    <n v="0.08"/>
    <n v="30.56"/>
    <n v="2.99"/>
    <x v="2"/>
    <x v="2"/>
    <x v="0"/>
    <x v="8"/>
    <s v="Small Box"/>
    <s v="Surelock™ Post Binders"/>
    <n v="0.35"/>
    <s v="United States"/>
    <x v="0"/>
    <x v="1"/>
    <s v="Granite Bay"/>
    <n v="95746"/>
    <x v="40"/>
    <n v="0"/>
    <s v="no repeat"/>
    <s v="May"/>
    <d v="2015-05-27T00:00:00"/>
    <n v="2"/>
    <n v="352.87979999999999"/>
    <n v="17"/>
    <n v="511.42"/>
    <n v="89897"/>
    <n v="9.98"/>
    <x v="3"/>
    <n v="1"/>
  </r>
  <r>
    <n v="3303"/>
    <s v="Carole Creech"/>
    <s v="Low"/>
    <n v="0.04"/>
    <n v="33.89"/>
    <n v="5.0999999999999996"/>
    <x v="2"/>
    <x v="1"/>
    <x v="0"/>
    <x v="10"/>
    <s v="Small Box"/>
    <s v="File Shuttle II and Handi-File, Black"/>
    <n v="0.6"/>
    <s v="United States"/>
    <x v="3"/>
    <x v="26"/>
    <s v="Lake Worth"/>
    <n v="33461"/>
    <x v="0"/>
    <n v="0"/>
    <s v="no repeat"/>
    <s v="January"/>
    <d v="2015-01-12T00:00:00"/>
    <n v="5"/>
    <n v="68.676000000000002"/>
    <n v="6"/>
    <n v="200.64"/>
    <n v="87795"/>
    <n v="399.90000000000003"/>
    <x v="0"/>
    <n v="1"/>
  </r>
  <r>
    <n v="3306"/>
    <s v="Claire Warren"/>
    <s v="Medium"/>
    <n v="0.06"/>
    <n v="11.33"/>
    <n v="6.12"/>
    <x v="2"/>
    <x v="2"/>
    <x v="0"/>
    <x v="15"/>
    <s v="Medium Box"/>
    <s v="Holmes Replacement Filter for HEPA Air Cleaner, Medium Room"/>
    <n v="0.42"/>
    <s v="United States"/>
    <x v="1"/>
    <x v="18"/>
    <s v="New London"/>
    <n v="6320"/>
    <x v="113"/>
    <n v="0"/>
    <s v="no repeat"/>
    <s v="April"/>
    <d v="2015-04-03T00:00:00"/>
    <n v="2"/>
    <n v="-15.92"/>
    <n v="1"/>
    <n v="17.62"/>
    <n v="90461"/>
    <n v="9.27"/>
    <x v="1"/>
    <n v="1"/>
  </r>
  <r>
    <n v="3307"/>
    <s v="Edwin Blackburn"/>
    <s v="Low"/>
    <n v="7.0000000000000007E-2"/>
    <n v="16.739999999999998"/>
    <n v="7.04"/>
    <x v="2"/>
    <x v="2"/>
    <x v="0"/>
    <x v="10"/>
    <s v="Small Box"/>
    <s v="Rogers® Profile Extra Capacity Storage Tub"/>
    <n v="0.81"/>
    <s v="United States"/>
    <x v="1"/>
    <x v="15"/>
    <s v="Agawam"/>
    <n v="1001"/>
    <x v="160"/>
    <n v="0"/>
    <s v="no repeat"/>
    <s v="January"/>
    <d v="2015-02-02T00:00:00"/>
    <n v="7"/>
    <n v="-114.2"/>
    <n v="5"/>
    <n v="80.58"/>
    <n v="90462"/>
    <n v="162.9"/>
    <x v="2"/>
    <n v="1"/>
  </r>
  <r>
    <n v="3309"/>
    <s v="Edwin Chung"/>
    <s v="Critical"/>
    <n v="0.1"/>
    <n v="6.64"/>
    <n v="54.95"/>
    <x v="2"/>
    <x v="2"/>
    <x v="1"/>
    <x v="2"/>
    <s v="Small Pack"/>
    <s v="G.E. Longer-Life Indoor Recessed Floodlight Bulbs"/>
    <n v="0.37"/>
    <s v="United States"/>
    <x v="1"/>
    <x v="15"/>
    <s v="Natick"/>
    <n v="1760"/>
    <x v="120"/>
    <n v="0"/>
    <s v="no repeat"/>
    <s v="March"/>
    <d v="2015-03-26T00:00:00"/>
    <n v="2"/>
    <n v="-25"/>
    <n v="4"/>
    <n v="25.31"/>
    <n v="90460"/>
    <n v="12.44"/>
    <x v="0"/>
    <n v="1"/>
  </r>
  <r>
    <n v="3310"/>
    <s v="Tiffany Grossman Hardin"/>
    <s v="Critical"/>
    <n v="0.05"/>
    <n v="90.48"/>
    <n v="19.989999999999998"/>
    <x v="2"/>
    <x v="2"/>
    <x v="0"/>
    <x v="4"/>
    <s v="Small Box"/>
    <s v="Tyvek® Side-Opening Peel &amp; Seel® Expanding Envelopes"/>
    <n v="0.4"/>
    <s v="United States"/>
    <x v="1"/>
    <x v="15"/>
    <s v="Sandwich"/>
    <n v="2563"/>
    <x v="120"/>
    <n v="0"/>
    <s v="no repeat"/>
    <s v="March"/>
    <d v="2015-03-25T00:00:00"/>
    <n v="1"/>
    <n v="255.1482"/>
    <n v="4"/>
    <n v="369.78"/>
    <n v="90460"/>
    <n v="65.91"/>
    <x v="0"/>
    <n v="1"/>
  </r>
  <r>
    <n v="3311"/>
    <s v="Jackie Flynn"/>
    <s v="Low"/>
    <n v="0.06"/>
    <n v="6.45"/>
    <n v="1.34"/>
    <x v="2"/>
    <x v="2"/>
    <x v="0"/>
    <x v="7"/>
    <s v="Wrap Bag"/>
    <s v="Wirebound Four 2-3/4 x 5 Forms per Page, 400 Sets per Book"/>
    <n v="0.36"/>
    <s v="United States"/>
    <x v="1"/>
    <x v="15"/>
    <s v="Winchester"/>
    <n v="1890"/>
    <x v="160"/>
    <n v="0"/>
    <s v="no repeat"/>
    <s v="January"/>
    <d v="2015-01-31T00:00:00"/>
    <n v="5"/>
    <n v="39.426600000000001"/>
    <n v="9"/>
    <n v="57.14"/>
    <n v="90462"/>
    <n v="11.57"/>
    <x v="2"/>
    <n v="1"/>
  </r>
  <r>
    <n v="3314"/>
    <s v="Billy Hale"/>
    <s v="Low"/>
    <n v="0.05"/>
    <n v="122.99"/>
    <n v="70.2"/>
    <x v="1"/>
    <x v="2"/>
    <x v="1"/>
    <x v="1"/>
    <s v="Jumbo Drum"/>
    <s v="Global High-Back Leather Tilter, Burgundy"/>
    <n v="0.74"/>
    <s v="United States"/>
    <x v="1"/>
    <x v="2"/>
    <s v="Fort Lee"/>
    <n v="7024"/>
    <x v="160"/>
    <n v="0"/>
    <s v="no repeat"/>
    <s v="January"/>
    <d v="2015-01-30T00:00:00"/>
    <n v="4"/>
    <n v="-722.23"/>
    <n v="4"/>
    <n v="498.31"/>
    <n v="90462"/>
    <n v="55.980000000000004"/>
    <x v="2"/>
    <n v="1"/>
  </r>
  <r>
    <n v="3319"/>
    <s v="Marlene Davidson"/>
    <s v="Low"/>
    <n v="0.03"/>
    <n v="20.98"/>
    <n v="1.49"/>
    <x v="2"/>
    <x v="2"/>
    <x v="0"/>
    <x v="8"/>
    <s v="Small Box"/>
    <s v="Avery Legal 4-Ring Binder"/>
    <n v="0.35"/>
    <s v="United States"/>
    <x v="3"/>
    <x v="20"/>
    <s v="Hendersonville"/>
    <n v="37075"/>
    <x v="8"/>
    <n v="0"/>
    <s v="no repeat"/>
    <s v="May"/>
    <d v="2015-05-21T00:00:00"/>
    <n v="0"/>
    <n v="30.024000000000001"/>
    <n v="20"/>
    <n v="431.43"/>
    <n v="90104"/>
    <n v="6.6400000000000006"/>
    <x v="1"/>
    <n v="1"/>
  </r>
  <r>
    <n v="3320"/>
    <s v="Alicia Maynard"/>
    <s v="Not Specified"/>
    <n v="0.08"/>
    <n v="3.28"/>
    <n v="3.97"/>
    <x v="2"/>
    <x v="2"/>
    <x v="0"/>
    <x v="0"/>
    <s v="Wrap Bag"/>
    <s v="Newell 342"/>
    <n v="0.56000000000000005"/>
    <s v="United States"/>
    <x v="3"/>
    <x v="20"/>
    <s v="Jackson"/>
    <n v="38301"/>
    <x v="59"/>
    <n v="1"/>
    <n v="0"/>
    <s v="April"/>
    <d v="2015-04-28T00:00:00"/>
    <n v="1"/>
    <n v="0.42659999999999998"/>
    <n v="18"/>
    <n v="57.24"/>
    <n v="90103"/>
    <n v="28.470000000000002"/>
    <x v="1"/>
    <n v="2"/>
  </r>
  <r>
    <n v="3320"/>
    <s v="Alicia Maynard"/>
    <s v="Not Specified"/>
    <n v="0.09"/>
    <n v="40.97"/>
    <n v="8.99"/>
    <x v="0"/>
    <x v="2"/>
    <x v="0"/>
    <x v="0"/>
    <s v="Small Pack"/>
    <s v="Sanford 52201 APSCO Electric Pencil Sharpener"/>
    <n v="0.59"/>
    <s v="United States"/>
    <x v="3"/>
    <x v="20"/>
    <s v="Jackson"/>
    <n v="38301"/>
    <x v="59"/>
    <n v="0"/>
    <s v="no repeat"/>
    <s v="April"/>
    <d v="2015-04-29T00:00:00"/>
    <n v="2"/>
    <n v="66.215999999999994"/>
    <n v="22"/>
    <n v="824.7"/>
    <n v="90103"/>
    <n v="180.92"/>
    <x v="1"/>
    <n v="2"/>
  </r>
  <r>
    <n v="3324"/>
    <s v="Leslie Jacobson"/>
    <s v="Medium"/>
    <n v="0.05"/>
    <n v="6.48"/>
    <n v="8.19"/>
    <x v="2"/>
    <x v="3"/>
    <x v="0"/>
    <x v="7"/>
    <s v="Small Box"/>
    <s v="Xerox 217"/>
    <n v="0.37"/>
    <s v="United States"/>
    <x v="0"/>
    <x v="28"/>
    <s v="El Mirage"/>
    <n v="85335"/>
    <x v="6"/>
    <n v="0"/>
    <s v="no repeat"/>
    <s v="February"/>
    <d v="2015-02-15T00:00:00"/>
    <n v="3"/>
    <n v="-164.18"/>
    <n v="9"/>
    <n v="58.5"/>
    <n v="90985"/>
    <n v="90.929999999999993"/>
    <x v="2"/>
    <n v="1"/>
  </r>
  <r>
    <n v="3325"/>
    <s v="Diane Barr"/>
    <s v="Critical"/>
    <n v="7.0000000000000007E-2"/>
    <n v="5.58"/>
    <n v="1.99"/>
    <x v="2"/>
    <x v="3"/>
    <x v="0"/>
    <x v="0"/>
    <s v="Wrap Bag"/>
    <s v="DIXON Ticonderoga® Erasable Checking Pencils"/>
    <n v="0.46"/>
    <s v="United States"/>
    <x v="0"/>
    <x v="6"/>
    <s v="Coos Bay"/>
    <n v="97420"/>
    <x v="158"/>
    <n v="1"/>
    <n v="61"/>
    <s v="April"/>
    <d v="2015-04-26T00:00:00"/>
    <n v="2"/>
    <n v="23.045999999999999"/>
    <n v="23"/>
    <n v="121.46"/>
    <n v="90987"/>
    <n v="5.94"/>
    <x v="1"/>
    <n v="2"/>
  </r>
  <r>
    <n v="3325"/>
    <s v="Diane Barr"/>
    <s v="Low"/>
    <n v="0"/>
    <n v="8.74"/>
    <n v="8.2899999999999991"/>
    <x v="2"/>
    <x v="3"/>
    <x v="0"/>
    <x v="4"/>
    <s v="Small Box"/>
    <s v="#10- 4 1/8&quot; x 9 1/2&quot; Recycled Envelopes"/>
    <n v="0.38"/>
    <s v="United States"/>
    <x v="0"/>
    <x v="6"/>
    <s v="Coos Bay"/>
    <n v="97420"/>
    <x v="137"/>
    <n v="0"/>
    <s v="no repeat"/>
    <s v="June"/>
    <d v="2015-06-26T00:00:00"/>
    <n v="2"/>
    <n v="-79.400000000000006"/>
    <n v="14"/>
    <n v="131.62"/>
    <n v="90986"/>
    <n v="5.51"/>
    <x v="3"/>
    <n v="2"/>
  </r>
  <r>
    <n v="3327"/>
    <s v="Bob Gibson"/>
    <s v="Not Specified"/>
    <n v="0.06"/>
    <n v="113.98"/>
    <n v="30"/>
    <x v="1"/>
    <x v="2"/>
    <x v="1"/>
    <x v="1"/>
    <s v="Jumbo Drum"/>
    <s v="Hon Comfortask® Task/Swivel Chairs"/>
    <n v="0.69"/>
    <s v="United States"/>
    <x v="2"/>
    <x v="22"/>
    <s v="Port Huron"/>
    <n v="48060"/>
    <x v="127"/>
    <n v="1"/>
    <n v="0"/>
    <s v="March"/>
    <d v="2015-03-08T00:00:00"/>
    <n v="2"/>
    <n v="-127.3"/>
    <n v="3"/>
    <n v="356.14"/>
    <n v="87272"/>
    <n v="65.97999999999999"/>
    <x v="3"/>
    <n v="2"/>
  </r>
  <r>
    <n v="3327"/>
    <s v="Bob Gibson"/>
    <s v="Not Specified"/>
    <n v="0.05"/>
    <n v="6.48"/>
    <n v="6.86"/>
    <x v="2"/>
    <x v="2"/>
    <x v="0"/>
    <x v="7"/>
    <s v="Small Box"/>
    <s v="Xerox 204"/>
    <n v="0.37"/>
    <s v="United States"/>
    <x v="2"/>
    <x v="22"/>
    <s v="Port Huron"/>
    <n v="48060"/>
    <x v="127"/>
    <n v="0"/>
    <s v="no repeat"/>
    <s v="March"/>
    <d v="2015-03-08T00:00:00"/>
    <n v="2"/>
    <n v="-52.77"/>
    <n v="4"/>
    <n v="27.08"/>
    <n v="87272"/>
    <n v="2.8"/>
    <x v="3"/>
    <n v="2"/>
  </r>
  <r>
    <n v="3331"/>
    <s v="Elisabeth Shaw"/>
    <s v="Medium"/>
    <n v="0.09"/>
    <n v="5.98"/>
    <n v="4.6900000000000004"/>
    <x v="2"/>
    <x v="0"/>
    <x v="0"/>
    <x v="10"/>
    <s v="Small Box"/>
    <s v="Perma STOR-ALL™ Hanging File Box, 13 1/8&quot;W x 12 1/4&quot;D x 10 1/2&quot;H"/>
    <n v="0.68"/>
    <s v="United States"/>
    <x v="3"/>
    <x v="26"/>
    <s v="Ormond Beach"/>
    <n v="32174"/>
    <x v="98"/>
    <n v="1"/>
    <n v="4"/>
    <s v="January"/>
    <d v="2015-01-06T00:00:00"/>
    <n v="1"/>
    <n v="-781.13419999999996"/>
    <n v="11"/>
    <n v="65.849999999999994"/>
    <n v="86283"/>
    <n v="4.2299999999999995"/>
    <x v="3"/>
    <n v="2"/>
  </r>
  <r>
    <n v="3331"/>
    <s v="Elisabeth Shaw"/>
    <s v="Not Specified"/>
    <n v="0.02"/>
    <n v="4"/>
    <n v="1.3"/>
    <x v="2"/>
    <x v="0"/>
    <x v="0"/>
    <x v="7"/>
    <s v="Wrap Bag"/>
    <s v="EcoTones® Memo Sheets"/>
    <n v="0.37"/>
    <s v="United States"/>
    <x v="3"/>
    <x v="26"/>
    <s v="Ormond Beach"/>
    <n v="32174"/>
    <x v="85"/>
    <n v="0"/>
    <s v="no repeat"/>
    <s v="January"/>
    <d v="2015-01-09T00:00:00"/>
    <n v="0"/>
    <n v="-23.295999999999999"/>
    <n v="12"/>
    <n v="50.71"/>
    <n v="86284"/>
    <n v="20.260000000000002"/>
    <x v="2"/>
    <n v="2"/>
  </r>
  <r>
    <n v="3338"/>
    <s v="Constance Robertson"/>
    <s v="High"/>
    <n v="0.08"/>
    <n v="6.48"/>
    <n v="8.4"/>
    <x v="2"/>
    <x v="3"/>
    <x v="0"/>
    <x v="7"/>
    <s v="Small Box"/>
    <s v="Xerox 212"/>
    <n v="0.37"/>
    <s v="United States"/>
    <x v="3"/>
    <x v="26"/>
    <s v="Tampa"/>
    <n v="33614"/>
    <x v="163"/>
    <n v="0"/>
    <s v="no repeat"/>
    <s v="May"/>
    <d v="2015-05-07T00:00:00"/>
    <n v="0"/>
    <n v="58.811999999999998"/>
    <n v="7"/>
    <n v="45"/>
    <n v="85979"/>
    <n v="10.01"/>
    <x v="3"/>
    <n v="1"/>
  </r>
  <r>
    <n v="3339"/>
    <s v="Lester Copeland"/>
    <s v="High"/>
    <n v="0.03"/>
    <n v="2.61"/>
    <n v="0.5"/>
    <x v="2"/>
    <x v="3"/>
    <x v="0"/>
    <x v="9"/>
    <s v="Small Box"/>
    <s v="Avery 494"/>
    <n v="0.39"/>
    <s v="United States"/>
    <x v="3"/>
    <x v="26"/>
    <s v="Titusville"/>
    <n v="32780"/>
    <x v="110"/>
    <n v="1"/>
    <n v="0"/>
    <s v="June"/>
    <d v="2015-06-15T00:00:00"/>
    <n v="1"/>
    <n v="4.0442999999999998"/>
    <n v="7"/>
    <n v="19.02"/>
    <n v="85981"/>
    <n v="4.01"/>
    <x v="2"/>
    <n v="2"/>
  </r>
  <r>
    <n v="3339"/>
    <s v="Lester Copeland"/>
    <s v="High"/>
    <n v="0.01"/>
    <n v="11.66"/>
    <n v="7.95"/>
    <x v="2"/>
    <x v="3"/>
    <x v="0"/>
    <x v="0"/>
    <s v="Small Pack"/>
    <s v="Hunt BOSTON® Vista® Battery-Operated Pencil Sharpener, Black"/>
    <n v="0.57999999999999996"/>
    <s v="United States"/>
    <x v="3"/>
    <x v="26"/>
    <s v="Titusville"/>
    <n v="32780"/>
    <x v="110"/>
    <n v="0"/>
    <s v="no repeat"/>
    <s v="June"/>
    <d v="2015-06-15T00:00:00"/>
    <n v="1"/>
    <n v="-10.368399999999999"/>
    <n v="16"/>
    <n v="193.87"/>
    <n v="85981"/>
    <n v="280.89000000000004"/>
    <x v="2"/>
    <n v="2"/>
  </r>
  <r>
    <n v="3340"/>
    <s v="Phillip Blum"/>
    <s v="Medium"/>
    <n v="0.08"/>
    <n v="125.99"/>
    <n v="4.2"/>
    <x v="2"/>
    <x v="3"/>
    <x v="2"/>
    <x v="5"/>
    <s v="Small Box"/>
    <s v="i1000plus"/>
    <n v="0.56999999999999995"/>
    <s v="United States"/>
    <x v="0"/>
    <x v="6"/>
    <s v="Troutdale"/>
    <n v="97060"/>
    <x v="107"/>
    <n v="0"/>
    <s v="no repeat"/>
    <s v="January"/>
    <d v="2015-01-14T00:00:00"/>
    <n v="1"/>
    <n v="989.81190000000004"/>
    <n v="14"/>
    <n v="1434.51"/>
    <n v="85980"/>
    <n v="130.88"/>
    <x v="1"/>
    <n v="1"/>
  </r>
  <r>
    <n v="3342"/>
    <s v="Paul Tate"/>
    <s v="Critical"/>
    <n v="0.03"/>
    <n v="194.3"/>
    <n v="11.54"/>
    <x v="2"/>
    <x v="1"/>
    <x v="1"/>
    <x v="2"/>
    <s v="Large Box"/>
    <s v="Electrix Halogen Magnifier Lamp"/>
    <n v="0.59"/>
    <s v="United States"/>
    <x v="1"/>
    <x v="41"/>
    <s v="Washington"/>
    <n v="20006"/>
    <x v="169"/>
    <n v="0"/>
    <s v="no repeat"/>
    <s v="February"/>
    <d v="2015-02-15T00:00:00"/>
    <n v="2"/>
    <n v="2861.01"/>
    <n v="42"/>
    <n v="8549.0400000000009"/>
    <n v="21572"/>
    <n v="20.27"/>
    <x v="2"/>
    <n v="1"/>
  </r>
  <r>
    <n v="3344"/>
    <s v="Jim Hinson"/>
    <s v="Critical"/>
    <n v="0.03"/>
    <n v="194.3"/>
    <n v="11.54"/>
    <x v="2"/>
    <x v="1"/>
    <x v="1"/>
    <x v="2"/>
    <s v="Large Box"/>
    <s v="Electrix Halogen Magnifier Lamp"/>
    <n v="0.59"/>
    <s v="United States"/>
    <x v="2"/>
    <x v="22"/>
    <s v="Rochester Hills"/>
    <n v="48307"/>
    <x v="169"/>
    <n v="0"/>
    <s v="no repeat"/>
    <s v="February"/>
    <d v="2015-02-15T00:00:00"/>
    <n v="2"/>
    <n v="1544.9306999999999"/>
    <n v="11"/>
    <n v="2239.0300000000002"/>
    <n v="89928"/>
    <n v="12.51"/>
    <x v="2"/>
    <n v="1"/>
  </r>
  <r>
    <n v="3347"/>
    <s v="Carrie McIntosh"/>
    <s v="Medium"/>
    <n v="7.0000000000000007E-2"/>
    <n v="7.68"/>
    <n v="6.16"/>
    <x v="0"/>
    <x v="3"/>
    <x v="0"/>
    <x v="8"/>
    <s v="Small Box"/>
    <s v="GBC VeloBinder Strips"/>
    <n v="0.35"/>
    <s v="United States"/>
    <x v="3"/>
    <x v="26"/>
    <s v="Royal Palm Beach"/>
    <n v="33411"/>
    <x v="61"/>
    <n v="1"/>
    <n v="0"/>
    <s v="January"/>
    <d v="2015-01-08T00:00:00"/>
    <n v="2"/>
    <n v="125.9982"/>
    <n v="1"/>
    <n v="22.13"/>
    <n v="89355"/>
    <n v="22.81"/>
    <x v="2"/>
    <n v="3"/>
  </r>
  <r>
    <n v="3347"/>
    <s v="Carrie McIntosh"/>
    <s v="Medium"/>
    <n v="0.05"/>
    <n v="6.64"/>
    <n v="4.95"/>
    <x v="0"/>
    <x v="3"/>
    <x v="1"/>
    <x v="2"/>
    <s v="Small Pack"/>
    <s v="G.E. Longer-Life Indoor Recessed Floodlight Bulbs"/>
    <n v="0.37"/>
    <s v="United States"/>
    <x v="3"/>
    <x v="26"/>
    <s v="Royal Palm Beach"/>
    <n v="33411"/>
    <x v="61"/>
    <n v="1"/>
    <n v="21"/>
    <s v="January"/>
    <d v="2015-01-08T00:00:00"/>
    <n v="2"/>
    <n v="-92.929199999999994"/>
    <n v="5"/>
    <n v="34.17"/>
    <n v="89355"/>
    <n v="10.93"/>
    <x v="2"/>
    <n v="3"/>
  </r>
  <r>
    <n v="3347"/>
    <s v="Carrie McIntosh"/>
    <s v="Medium"/>
    <n v="0.02"/>
    <n v="110.99"/>
    <n v="2.5"/>
    <x v="2"/>
    <x v="3"/>
    <x v="2"/>
    <x v="5"/>
    <s v="Small Box"/>
    <s v="T18"/>
    <n v="0.56999999999999995"/>
    <s v="United States"/>
    <x v="3"/>
    <x v="26"/>
    <s v="Royal Palm Beach"/>
    <n v="33411"/>
    <x v="39"/>
    <n v="0"/>
    <s v="no repeat"/>
    <s v="January"/>
    <d v="2015-01-29T00:00:00"/>
    <n v="2"/>
    <n v="-39.808999999999997"/>
    <n v="1"/>
    <n v="94.3"/>
    <n v="89356"/>
    <n v="6.3800000000000008"/>
    <x v="1"/>
    <n v="3"/>
  </r>
  <r>
    <n v="3350"/>
    <s v="Amy York"/>
    <s v="Medium"/>
    <n v="0.01"/>
    <n v="73.98"/>
    <n v="12.14"/>
    <x v="2"/>
    <x v="2"/>
    <x v="2"/>
    <x v="13"/>
    <s v="Small Box"/>
    <s v="Keytronic 105-Key Spanish Keyboard"/>
    <n v="0.67"/>
    <s v="United States"/>
    <x v="0"/>
    <x v="0"/>
    <s v="Parkland"/>
    <n v="98444"/>
    <x v="172"/>
    <n v="0"/>
    <s v="no repeat"/>
    <s v="January"/>
    <d v="2015-01-25T00:00:00"/>
    <n v="2"/>
    <n v="-29.0656"/>
    <n v="5"/>
    <n v="384.22"/>
    <n v="91296"/>
    <n v="5.7200000000000006"/>
    <x v="3"/>
    <n v="1"/>
  </r>
  <r>
    <n v="3351"/>
    <s v="Nathan Wyatt"/>
    <s v="Critical"/>
    <n v="0.1"/>
    <n v="10.89"/>
    <n v="4.5"/>
    <x v="2"/>
    <x v="2"/>
    <x v="0"/>
    <x v="15"/>
    <s v="Small Box"/>
    <s v="Belkin 6 Outlet Metallic Surge Strip"/>
    <n v="0.59"/>
    <s v="United States"/>
    <x v="0"/>
    <x v="0"/>
    <s v="Pasco"/>
    <n v="99301"/>
    <x v="128"/>
    <n v="1"/>
    <n v="3"/>
    <s v="February"/>
    <d v="2015-02-06T00:00:00"/>
    <n v="2"/>
    <n v="-19.2972"/>
    <n v="17"/>
    <n v="178.68"/>
    <n v="91297"/>
    <n v="51.6"/>
    <x v="3"/>
    <n v="2"/>
  </r>
  <r>
    <n v="3351"/>
    <s v="Nathan Wyatt"/>
    <s v="High"/>
    <n v="0.06"/>
    <n v="6.7"/>
    <n v="1.56"/>
    <x v="0"/>
    <x v="2"/>
    <x v="0"/>
    <x v="0"/>
    <s v="Wrap Bag"/>
    <s v="Turquoise Lead Holder with Pocket Clip"/>
    <n v="0.52"/>
    <s v="United States"/>
    <x v="0"/>
    <x v="0"/>
    <s v="Pasco"/>
    <n v="99301"/>
    <x v="131"/>
    <n v="0"/>
    <s v="no repeat"/>
    <s v="February"/>
    <d v="2015-02-09T00:00:00"/>
    <n v="2"/>
    <n v="40.6556"/>
    <n v="12"/>
    <n v="79.39"/>
    <n v="91298"/>
    <n v="34.72"/>
    <x v="3"/>
    <n v="2"/>
  </r>
  <r>
    <n v="3354"/>
    <s v="Sara Faulkner"/>
    <s v="Not Specified"/>
    <n v="0.04"/>
    <n v="3.69"/>
    <n v="0.5"/>
    <x v="2"/>
    <x v="0"/>
    <x v="0"/>
    <x v="9"/>
    <s v="Small Box"/>
    <s v="Avery 487"/>
    <n v="0.38"/>
    <s v="United States"/>
    <x v="0"/>
    <x v="1"/>
    <s v="Calexico"/>
    <n v="92231"/>
    <x v="14"/>
    <n v="1"/>
    <n v="50"/>
    <s v="March"/>
    <d v="2015-03-29T00:00:00"/>
    <n v="2"/>
    <n v="47.527200000000001"/>
    <n v="19"/>
    <n v="68.88"/>
    <n v="88590"/>
    <n v="35.4"/>
    <x v="0"/>
    <n v="3"/>
  </r>
  <r>
    <n v="3354"/>
    <s v="Sara Faulkner"/>
    <s v="High"/>
    <n v="0.03"/>
    <n v="28.53"/>
    <n v="1.49"/>
    <x v="2"/>
    <x v="0"/>
    <x v="0"/>
    <x v="8"/>
    <s v="Small Box"/>
    <s v="Lock-Up Easel 'Spel-Binder'"/>
    <n v="0.38"/>
    <s v="United States"/>
    <x v="0"/>
    <x v="1"/>
    <s v="Calexico"/>
    <n v="92231"/>
    <x v="41"/>
    <n v="1"/>
    <n v="0"/>
    <s v="May"/>
    <d v="2015-05-17T00:00:00"/>
    <n v="1"/>
    <n v="137.67570000000001"/>
    <n v="7"/>
    <n v="199.53"/>
    <n v="88589"/>
    <n v="3.15"/>
    <x v="1"/>
    <n v="3"/>
  </r>
  <r>
    <n v="3354"/>
    <s v="Sara Faulkner"/>
    <s v="High"/>
    <n v="7.0000000000000007E-2"/>
    <n v="5.98"/>
    <n v="7.15"/>
    <x v="2"/>
    <x v="0"/>
    <x v="0"/>
    <x v="7"/>
    <s v="Small Box"/>
    <s v="Universal Premium White Copier/Laser Paper (20Lb. and 87 Bright)"/>
    <n v="0.36"/>
    <s v="United States"/>
    <x v="0"/>
    <x v="1"/>
    <s v="Calexico"/>
    <n v="92231"/>
    <x v="41"/>
    <n v="0"/>
    <s v="no repeat"/>
    <s v="May"/>
    <d v="2015-05-18T00:00:00"/>
    <n v="2"/>
    <n v="-62"/>
    <n v="6"/>
    <n v="37.049999999999997"/>
    <n v="88589"/>
    <n v="7.54"/>
    <x v="2"/>
    <n v="3"/>
  </r>
  <r>
    <n v="3355"/>
    <s v="Glenda Simon"/>
    <s v="Low"/>
    <n v="0.1"/>
    <n v="120.98"/>
    <n v="9.07"/>
    <x v="2"/>
    <x v="0"/>
    <x v="0"/>
    <x v="8"/>
    <s v="Small Box"/>
    <s v="GBC VeloBinder Electric Binding Machine"/>
    <n v="0.35"/>
    <s v="United States"/>
    <x v="0"/>
    <x v="1"/>
    <s v="Camarillo"/>
    <n v="93010"/>
    <x v="136"/>
    <n v="1"/>
    <n v="0"/>
    <s v="February"/>
    <d v="2015-03-09T00:00:00"/>
    <n v="9"/>
    <n v="379.3965"/>
    <n v="5"/>
    <n v="549.85"/>
    <n v="88587"/>
    <n v="52.35"/>
    <x v="2"/>
    <n v="3"/>
  </r>
  <r>
    <n v="3355"/>
    <s v="Glenda Simon"/>
    <s v="Low"/>
    <n v="0.08"/>
    <n v="8.32"/>
    <n v="2.38"/>
    <x v="0"/>
    <x v="0"/>
    <x v="2"/>
    <x v="13"/>
    <s v="Small Pack"/>
    <s v="Imation 3.5 IBM Formatted Diskettes, 10/Box"/>
    <n v="0.74"/>
    <s v="United States"/>
    <x v="0"/>
    <x v="1"/>
    <s v="Camarillo"/>
    <n v="93010"/>
    <x v="136"/>
    <n v="1"/>
    <n v="0"/>
    <s v="February"/>
    <d v="2015-03-04T00:00:00"/>
    <n v="4"/>
    <n v="-41.83"/>
    <n v="6"/>
    <n v="48.99"/>
    <n v="88587"/>
    <n v="36.5"/>
    <x v="2"/>
    <n v="3"/>
  </r>
  <r>
    <n v="3355"/>
    <s v="Glenda Simon"/>
    <s v="Low"/>
    <n v="0.1"/>
    <n v="125.99"/>
    <n v="4.2"/>
    <x v="2"/>
    <x v="0"/>
    <x v="2"/>
    <x v="5"/>
    <s v="Small Box"/>
    <s v="V3682"/>
    <n v="0.59"/>
    <s v="United States"/>
    <x v="0"/>
    <x v="1"/>
    <s v="Camarillo"/>
    <n v="93010"/>
    <x v="136"/>
    <n v="0"/>
    <s v="no repeat"/>
    <s v="February"/>
    <d v="2015-02-28T00:00:00"/>
    <n v="0"/>
    <n v="372.40199999999999"/>
    <n v="7"/>
    <n v="681.42"/>
    <n v="88587"/>
    <n v="5.95"/>
    <x v="2"/>
    <n v="3"/>
  </r>
  <r>
    <n v="3356"/>
    <s v="Richard Tan"/>
    <s v="Medium"/>
    <n v="7.0000000000000007E-2"/>
    <n v="5.34"/>
    <n v="5.63"/>
    <x v="2"/>
    <x v="0"/>
    <x v="0"/>
    <x v="8"/>
    <s v="Small Box"/>
    <s v="Pressboard Data Binder, Crimson, 12&quot; X 8 1/2&quot;"/>
    <n v="0.39"/>
    <s v="United States"/>
    <x v="0"/>
    <x v="44"/>
    <s v="Eagle"/>
    <n v="83616"/>
    <x v="82"/>
    <n v="1"/>
    <n v="0"/>
    <s v="May"/>
    <d v="2015-05-06T00:00:00"/>
    <n v="2"/>
    <n v="-116.3455"/>
    <n v="13"/>
    <n v="66.650000000000006"/>
    <n v="88588"/>
    <n v="6.23"/>
    <x v="0"/>
    <n v="3"/>
  </r>
  <r>
    <n v="3356"/>
    <s v="Richard Tan"/>
    <s v="Medium"/>
    <n v="0.03"/>
    <n v="160.97999999999999"/>
    <n v="30"/>
    <x v="1"/>
    <x v="0"/>
    <x v="1"/>
    <x v="1"/>
    <s v="Jumbo Drum"/>
    <s v="Office Star - Mid Back Dual function Ergonomic High Back Chair with 2-Way Adjustable Arms"/>
    <n v="0.62"/>
    <s v="United States"/>
    <x v="0"/>
    <x v="44"/>
    <s v="Eagle"/>
    <n v="83616"/>
    <x v="82"/>
    <n v="1"/>
    <n v="0"/>
    <s v="May"/>
    <d v="2015-05-05T00:00:00"/>
    <n v="1"/>
    <n v="1304.9000000000001"/>
    <n v="18"/>
    <n v="2934.16"/>
    <n v="88588"/>
    <n v="3.04"/>
    <x v="0"/>
    <n v="3"/>
  </r>
  <r>
    <n v="3356"/>
    <s v="Richard Tan"/>
    <s v="Medium"/>
    <n v="0.04"/>
    <n v="65.989999999999995"/>
    <n v="5.63"/>
    <x v="0"/>
    <x v="0"/>
    <x v="2"/>
    <x v="5"/>
    <s v="Small Box"/>
    <s v="2190"/>
    <n v="0.56000000000000005"/>
    <s v="United States"/>
    <x v="0"/>
    <x v="44"/>
    <s v="Eagle"/>
    <n v="83616"/>
    <x v="82"/>
    <n v="0"/>
    <s v="no repeat"/>
    <s v="May"/>
    <d v="2015-05-04T00:00:00"/>
    <n v="0"/>
    <n v="605.04719999999998"/>
    <n v="15"/>
    <n v="876.88"/>
    <n v="88588"/>
    <n v="1.65"/>
    <x v="0"/>
    <n v="3"/>
  </r>
  <r>
    <n v="3359"/>
    <s v="Jeffrey Cheng"/>
    <s v="High"/>
    <n v="0.09"/>
    <n v="28.53"/>
    <n v="1.49"/>
    <x v="2"/>
    <x v="1"/>
    <x v="0"/>
    <x v="8"/>
    <s v="Small Box"/>
    <s v="Lock-Up Easel 'Spel-Binder'"/>
    <n v="0.38"/>
    <s v="United States"/>
    <x v="2"/>
    <x v="45"/>
    <s v="Wauwatosa"/>
    <n v="53213"/>
    <x v="65"/>
    <n v="0"/>
    <s v="no repeat"/>
    <s v="April"/>
    <d v="2015-04-30T00:00:00"/>
    <n v="2"/>
    <n v="107.45462000000001"/>
    <n v="6"/>
    <n v="157.33000000000001"/>
    <n v="91437"/>
    <n v="6.4"/>
    <x v="2"/>
    <n v="1"/>
  </r>
  <r>
    <n v="3360"/>
    <s v="Daniel Huff"/>
    <s v="Not Specified"/>
    <n v="0.02"/>
    <n v="9.11"/>
    <n v="2.15"/>
    <x v="2"/>
    <x v="1"/>
    <x v="0"/>
    <x v="7"/>
    <s v="Wrap Bag"/>
    <s v="Black Print Carbonless Snap-Off® Rapid Letter, 8 1/2&quot; x 7&quot;"/>
    <n v="0.4"/>
    <s v="United States"/>
    <x v="2"/>
    <x v="45"/>
    <s v="West Allis"/>
    <n v="53214"/>
    <x v="80"/>
    <n v="0"/>
    <s v="no repeat"/>
    <s v="March"/>
    <d v="2015-03-22T00:00:00"/>
    <n v="2"/>
    <n v="18.41"/>
    <n v="3"/>
    <n v="27.37"/>
    <n v="91435"/>
    <n v="2.0900000000000003"/>
    <x v="2"/>
    <n v="1"/>
  </r>
  <r>
    <n v="3361"/>
    <s v="Oscar Kenney"/>
    <s v="Medium"/>
    <n v="0.04"/>
    <n v="7.96"/>
    <n v="4.95"/>
    <x v="2"/>
    <x v="1"/>
    <x v="1"/>
    <x v="2"/>
    <s v="Small Box"/>
    <s v="Staples Plastic Wall Frames"/>
    <n v="0.41"/>
    <s v="United States"/>
    <x v="2"/>
    <x v="45"/>
    <s v="West Bend"/>
    <n v="53095"/>
    <x v="160"/>
    <n v="1"/>
    <n v="53"/>
    <s v="January"/>
    <d v="2015-01-26T00:00:00"/>
    <n v="0"/>
    <n v="-7.73"/>
    <n v="15"/>
    <n v="116.11"/>
    <n v="91436"/>
    <n v="30.450000000000003"/>
    <x v="1"/>
    <n v="3"/>
  </r>
  <r>
    <n v="3361"/>
    <s v="Oscar Kenney"/>
    <s v="Not Specified"/>
    <n v="0.06"/>
    <n v="12.64"/>
    <n v="4.9800000000000004"/>
    <x v="2"/>
    <x v="1"/>
    <x v="1"/>
    <x v="2"/>
    <s v="Small Pack"/>
    <s v="Nu-Dell Executive Frame"/>
    <n v="0.48"/>
    <s v="United States"/>
    <x v="2"/>
    <x v="45"/>
    <s v="West Bend"/>
    <n v="53095"/>
    <x v="80"/>
    <n v="1"/>
    <n v="81"/>
    <s v="March"/>
    <d v="2015-03-22T00:00:00"/>
    <n v="2"/>
    <n v="65.63"/>
    <n v="8"/>
    <n v="98.16"/>
    <n v="91435"/>
    <n v="179.23999999999998"/>
    <x v="2"/>
    <n v="3"/>
  </r>
  <r>
    <n v="3361"/>
    <s v="Oscar Kenney"/>
    <s v="Medium"/>
    <n v="0.03"/>
    <n v="4.9800000000000004"/>
    <n v="4.95"/>
    <x v="2"/>
    <x v="1"/>
    <x v="0"/>
    <x v="8"/>
    <s v="Small Box"/>
    <s v="Cardinal Holdit Business Card Pockets"/>
    <n v="0.37"/>
    <s v="United States"/>
    <x v="2"/>
    <x v="45"/>
    <s v="West Bend"/>
    <n v="53095"/>
    <x v="62"/>
    <n v="0"/>
    <s v="no repeat"/>
    <s v="June"/>
    <d v="2015-06-11T00:00:00"/>
    <n v="2"/>
    <n v="-47.995249999999999"/>
    <n v="19"/>
    <n v="95"/>
    <n v="91438"/>
    <n v="20.959999999999997"/>
    <x v="3"/>
    <n v="3"/>
  </r>
  <r>
    <n v="3366"/>
    <s v="Dana Boyle"/>
    <s v="Low"/>
    <n v="0.1"/>
    <n v="80.97"/>
    <n v="33.6"/>
    <x v="1"/>
    <x v="1"/>
    <x v="2"/>
    <x v="6"/>
    <s v="Jumbo Drum"/>
    <s v="Lexmark Z25 Color Inkjet Printer"/>
    <n v="0.37"/>
    <s v="United States"/>
    <x v="1"/>
    <x v="10"/>
    <s v="Troy"/>
    <n v="45373"/>
    <x v="84"/>
    <n v="1"/>
    <n v="0"/>
    <s v="May"/>
    <d v="2015-05-29T00:00:00"/>
    <n v="5"/>
    <n v="66.22"/>
    <n v="11"/>
    <n v="837.57"/>
    <n v="90501"/>
    <n v="500.91"/>
    <x v="3"/>
    <n v="2"/>
  </r>
  <r>
    <n v="3366"/>
    <s v="Dana Boyle"/>
    <s v="Low"/>
    <n v="0.02"/>
    <n v="6.48"/>
    <n v="5.1100000000000003"/>
    <x v="2"/>
    <x v="1"/>
    <x v="0"/>
    <x v="7"/>
    <s v="Small Box"/>
    <s v="Xerox 231"/>
    <n v="0.37"/>
    <s v="United States"/>
    <x v="1"/>
    <x v="10"/>
    <s v="Troy"/>
    <n v="45373"/>
    <x v="84"/>
    <n v="0"/>
    <s v="no repeat"/>
    <s v="May"/>
    <d v="2015-05-28T00:00:00"/>
    <n v="4"/>
    <n v="-23.53"/>
    <n v="8"/>
    <n v="56.22"/>
    <n v="90501"/>
    <n v="178.37"/>
    <x v="3"/>
    <n v="2"/>
  </r>
  <r>
    <n v="3367"/>
    <s v="Renee McKenzie"/>
    <s v="Critical"/>
    <n v="0.08"/>
    <n v="30.97"/>
    <n v="4"/>
    <x v="2"/>
    <x v="1"/>
    <x v="2"/>
    <x v="13"/>
    <s v="Small Box"/>
    <s v="Microsoft Multimedia Keyboard"/>
    <n v="0.74"/>
    <s v="United States"/>
    <x v="1"/>
    <x v="10"/>
    <s v="Upper Arlington"/>
    <n v="43221"/>
    <x v="10"/>
    <n v="1"/>
    <n v="0"/>
    <s v="May"/>
    <d v="2015-05-03T00:00:00"/>
    <n v="1"/>
    <n v="10.68"/>
    <n v="26"/>
    <n v="758.97"/>
    <n v="90502"/>
    <n v="7.81"/>
    <x v="0"/>
    <n v="2"/>
  </r>
  <r>
    <n v="3367"/>
    <s v="Renee McKenzie"/>
    <s v="Critical"/>
    <n v="0.1"/>
    <n v="4.13"/>
    <n v="0.5"/>
    <x v="0"/>
    <x v="1"/>
    <x v="0"/>
    <x v="9"/>
    <s v="Small Box"/>
    <s v="Avery 506"/>
    <n v="0.39"/>
    <s v="United States"/>
    <x v="1"/>
    <x v="10"/>
    <s v="Upper Arlington"/>
    <n v="43221"/>
    <x v="10"/>
    <n v="0"/>
    <s v="no repeat"/>
    <s v="May"/>
    <d v="2015-05-04T00:00:00"/>
    <n v="2"/>
    <n v="58.263599999999997"/>
    <n v="18"/>
    <n v="84.44"/>
    <n v="90502"/>
    <n v="9.07"/>
    <x v="0"/>
    <n v="2"/>
  </r>
  <r>
    <n v="3369"/>
    <s v="Stacy Byrne"/>
    <s v="Medium"/>
    <n v="0.06"/>
    <n v="7.1"/>
    <n v="6.05"/>
    <x v="2"/>
    <x v="1"/>
    <x v="0"/>
    <x v="8"/>
    <s v="Small Box"/>
    <s v="Wilson Jones Hanging View Binder, White, 1&quot;"/>
    <n v="0.39"/>
    <s v="United States"/>
    <x v="1"/>
    <x v="10"/>
    <s v="Westerville"/>
    <n v="43081"/>
    <x v="6"/>
    <n v="0"/>
    <s v="no repeat"/>
    <s v="February"/>
    <d v="2015-02-13T00:00:00"/>
    <n v="1"/>
    <n v="-42.170499999999997"/>
    <n v="4"/>
    <n v="29.99"/>
    <n v="90500"/>
    <n v="20.27"/>
    <x v="2"/>
    <n v="1"/>
  </r>
  <r>
    <n v="3374"/>
    <s v="Jamie Ward"/>
    <s v="Medium"/>
    <n v="0.01"/>
    <n v="179.29"/>
    <n v="29.21"/>
    <x v="1"/>
    <x v="0"/>
    <x v="1"/>
    <x v="11"/>
    <s v="Jumbo Box"/>
    <s v="Bevis Round Conference Table Top, X-Base"/>
    <n v="0.76"/>
    <s v="United States"/>
    <x v="1"/>
    <x v="30"/>
    <s v="Odenton"/>
    <n v="21113"/>
    <x v="42"/>
    <n v="1"/>
    <n v="27"/>
    <s v="June"/>
    <d v="2015-06-04T00:00:00"/>
    <n v="2"/>
    <n v="66.362219999999994"/>
    <n v="8"/>
    <n v="1487.9"/>
    <n v="87473"/>
    <n v="2.5700000000000003"/>
    <x v="2"/>
    <n v="4"/>
  </r>
  <r>
    <n v="3374"/>
    <s v="Jamie Ward"/>
    <s v="High"/>
    <n v="0.05"/>
    <n v="73.98"/>
    <n v="12.14"/>
    <x v="2"/>
    <x v="1"/>
    <x v="2"/>
    <x v="13"/>
    <s v="Small Box"/>
    <s v="Keytronic 105-Key Spanish Keyboard"/>
    <n v="0.67"/>
    <s v="United States"/>
    <x v="1"/>
    <x v="30"/>
    <s v="Odenton"/>
    <n v="21113"/>
    <x v="159"/>
    <n v="1"/>
    <n v="0"/>
    <s v="June"/>
    <d v="2015-06-30T00:00:00"/>
    <n v="1"/>
    <n v="-1.9039999999999999"/>
    <n v="8"/>
    <n v="600.4"/>
    <n v="87474"/>
    <n v="179.28"/>
    <x v="2"/>
    <n v="4"/>
  </r>
  <r>
    <n v="3374"/>
    <s v="Jamie Ward"/>
    <s v="High"/>
    <n v="0"/>
    <n v="5.98"/>
    <n v="7.15"/>
    <x v="2"/>
    <x v="1"/>
    <x v="0"/>
    <x v="7"/>
    <s v="Small Box"/>
    <s v="Universal Premium White Copier/Laser Paper (20Lb. and 87 Bright)"/>
    <n v="0.36"/>
    <s v="United States"/>
    <x v="1"/>
    <x v="30"/>
    <s v="Odenton"/>
    <n v="21113"/>
    <x v="159"/>
    <n v="1"/>
    <n v="0"/>
    <s v="June"/>
    <d v="2015-07-01T00:00:00"/>
    <n v="2"/>
    <n v="-37.048000000000002"/>
    <n v="5"/>
    <n v="34.25"/>
    <n v="87474"/>
    <n v="73.930000000000007"/>
    <x v="2"/>
    <n v="4"/>
  </r>
  <r>
    <n v="3374"/>
    <s v="Jamie Ward"/>
    <s v="High"/>
    <n v="0.09"/>
    <n v="3.57"/>
    <n v="4.17"/>
    <x v="2"/>
    <x v="1"/>
    <x v="0"/>
    <x v="0"/>
    <s v="Small Pack"/>
    <s v="Barrel Sharpener"/>
    <n v="0.59"/>
    <s v="United States"/>
    <x v="1"/>
    <x v="30"/>
    <s v="Odenton"/>
    <n v="21113"/>
    <x v="159"/>
    <n v="0"/>
    <s v="no repeat"/>
    <s v="June"/>
    <d v="2015-07-01T00:00:00"/>
    <n v="2"/>
    <n v="-56.887999999999998"/>
    <n v="9"/>
    <n v="31.45"/>
    <n v="87474"/>
    <n v="5.98"/>
    <x v="2"/>
    <n v="4"/>
  </r>
  <r>
    <n v="3379"/>
    <s v="Annette McIntyre"/>
    <s v="Critical"/>
    <n v="0"/>
    <n v="19.98"/>
    <n v="5.97"/>
    <x v="0"/>
    <x v="0"/>
    <x v="0"/>
    <x v="7"/>
    <s v="Small Box"/>
    <s v="Xerox 1936"/>
    <n v="0.38"/>
    <s v="United States"/>
    <x v="3"/>
    <x v="29"/>
    <s v="Kennesaw"/>
    <n v="30144"/>
    <x v="173"/>
    <n v="1"/>
    <n v="30"/>
    <s v="March"/>
    <d v="2015-03-29T00:00:00"/>
    <n v="3"/>
    <n v="-189.714"/>
    <n v="12"/>
    <n v="249.07"/>
    <n v="88837"/>
    <n v="95.39"/>
    <x v="2"/>
    <n v="2"/>
  </r>
  <r>
    <n v="3379"/>
    <s v="Annette McIntyre"/>
    <s v="Critical"/>
    <n v="0.05"/>
    <n v="3.14"/>
    <n v="1.92"/>
    <x v="0"/>
    <x v="1"/>
    <x v="0"/>
    <x v="12"/>
    <s v="Wrap Bag"/>
    <s v="Serrated Blade or Curved Handle Hand Letter Openers"/>
    <n v="0.84"/>
    <s v="United States"/>
    <x v="3"/>
    <x v="29"/>
    <s v="Kennesaw"/>
    <n v="30144"/>
    <x v="177"/>
    <n v="0"/>
    <s v="no repeat"/>
    <s v="April"/>
    <d v="2015-04-26T00:00:00"/>
    <n v="1"/>
    <n v="1628.37"/>
    <n v="18"/>
    <n v="59.22"/>
    <n v="88839"/>
    <n v="21.75"/>
    <x v="1"/>
    <n v="2"/>
  </r>
  <r>
    <n v="3380"/>
    <s v="Eva Decker"/>
    <s v="Critical"/>
    <n v="0.03"/>
    <n v="315.98"/>
    <n v="19.989999999999998"/>
    <x v="2"/>
    <x v="1"/>
    <x v="0"/>
    <x v="8"/>
    <s v="Small Box"/>
    <s v="GBC ProClick™ 150 Presentation Binding System"/>
    <n v="0.38"/>
    <s v="United States"/>
    <x v="3"/>
    <x v="29"/>
    <s v="La Grange"/>
    <n v="30240"/>
    <x v="18"/>
    <n v="1"/>
    <n v="0"/>
    <s v="April"/>
    <d v="2015-04-22T00:00:00"/>
    <n v="2"/>
    <n v="-4.4800000000000004"/>
    <n v="18"/>
    <n v="5572.18"/>
    <n v="88838"/>
    <n v="160.88999999999999"/>
    <x v="1"/>
    <n v="2"/>
  </r>
  <r>
    <n v="3380"/>
    <s v="Eva Decker"/>
    <s v="Critical"/>
    <n v="0.03"/>
    <n v="63.94"/>
    <n v="14.48"/>
    <x v="2"/>
    <x v="1"/>
    <x v="1"/>
    <x v="2"/>
    <s v="Small Box"/>
    <s v="Howard Miller 16&quot; Diameter Gallery Wall Clock"/>
    <n v="0.46"/>
    <s v="United States"/>
    <x v="3"/>
    <x v="29"/>
    <s v="La Grange"/>
    <n v="30240"/>
    <x v="18"/>
    <n v="0"/>
    <s v="no repeat"/>
    <s v="April"/>
    <d v="2015-04-21T00:00:00"/>
    <n v="1"/>
    <n v="43.691699999999997"/>
    <n v="8"/>
    <n v="522.46"/>
    <n v="88838"/>
    <n v="6.21"/>
    <x v="1"/>
    <n v="2"/>
  </r>
  <r>
    <n v="3381"/>
    <s v="Christopher Norton Patterson"/>
    <s v="Not Specified"/>
    <n v="0.05"/>
    <n v="11.97"/>
    <n v="5.81"/>
    <x v="2"/>
    <x v="0"/>
    <x v="0"/>
    <x v="0"/>
    <s v="Small Pack"/>
    <s v="Staples SlimLine Pencil Sharpener"/>
    <n v="0.6"/>
    <s v="United States"/>
    <x v="3"/>
    <x v="29"/>
    <s v="Macon"/>
    <n v="31204"/>
    <x v="165"/>
    <n v="1"/>
    <n v="37"/>
    <s v="March"/>
    <d v="2015-03-25T00:00:00"/>
    <n v="2"/>
    <n v="349.05930000000001"/>
    <n v="2"/>
    <n v="25.31"/>
    <n v="88836"/>
    <n v="48.55"/>
    <x v="2"/>
    <n v="2"/>
  </r>
  <r>
    <n v="3381"/>
    <s v="Christopher Norton Patterson"/>
    <s v="Medium"/>
    <n v="0.02"/>
    <n v="28.53"/>
    <n v="1.49"/>
    <x v="2"/>
    <x v="1"/>
    <x v="0"/>
    <x v="8"/>
    <s v="Small Box"/>
    <s v="Lock-Up Easel 'Spel-Binder'"/>
    <n v="0.38"/>
    <s v="United States"/>
    <x v="3"/>
    <x v="29"/>
    <s v="Macon"/>
    <n v="31204"/>
    <x v="119"/>
    <n v="0"/>
    <s v="no repeat"/>
    <s v="April"/>
    <d v="2015-04-29T00:00:00"/>
    <n v="0"/>
    <n v="1.992"/>
    <n v="18"/>
    <n v="513.33000000000004"/>
    <n v="88840"/>
    <n v="205.89000000000001"/>
    <x v="0"/>
    <n v="2"/>
  </r>
  <r>
    <n v="3385"/>
    <s v="Daniel Richmond"/>
    <s v="Low"/>
    <n v="0.04"/>
    <n v="2.98"/>
    <n v="2.0299999999999998"/>
    <x v="0"/>
    <x v="0"/>
    <x v="0"/>
    <x v="0"/>
    <s v="Wrap Bag"/>
    <s v="Premium Writing Pencils, Soft, #2 by Central Association for the Blind"/>
    <n v="0.56999999999999995"/>
    <s v="United States"/>
    <x v="1"/>
    <x v="10"/>
    <s v="Boardman"/>
    <n v="44512"/>
    <x v="58"/>
    <n v="1"/>
    <n v="0"/>
    <s v="January"/>
    <d v="2015-01-16T00:00:00"/>
    <n v="0"/>
    <n v="-22.01"/>
    <n v="5"/>
    <n v="15.7"/>
    <n v="88745"/>
    <n v="85.949999999999989"/>
    <x v="1"/>
    <n v="2"/>
  </r>
  <r>
    <n v="3385"/>
    <s v="Daniel Richmond"/>
    <s v="Low"/>
    <n v="0.01"/>
    <n v="125.99"/>
    <n v="8.99"/>
    <x v="2"/>
    <x v="0"/>
    <x v="2"/>
    <x v="5"/>
    <s v="Small Box"/>
    <s v="M70"/>
    <n v="0.59"/>
    <s v="United States"/>
    <x v="1"/>
    <x v="10"/>
    <s v="Boardman"/>
    <n v="44512"/>
    <x v="58"/>
    <n v="0"/>
    <s v="no repeat"/>
    <s v="January"/>
    <d v="2015-01-21T00:00:00"/>
    <n v="5"/>
    <n v="426.46032000000002"/>
    <n v="6"/>
    <n v="680.65"/>
    <n v="88745"/>
    <n v="200.95999999999998"/>
    <x v="0"/>
    <n v="2"/>
  </r>
  <r>
    <n v="3386"/>
    <s v="Carmen Elmore"/>
    <s v="Critical"/>
    <n v="0"/>
    <n v="2.61"/>
    <n v="0.5"/>
    <x v="2"/>
    <x v="0"/>
    <x v="0"/>
    <x v="9"/>
    <s v="Small Box"/>
    <s v="Avery 494"/>
    <n v="0.39"/>
    <s v="United States"/>
    <x v="1"/>
    <x v="10"/>
    <s v="Bowling Green"/>
    <n v="43402"/>
    <x v="32"/>
    <n v="1"/>
    <n v="0"/>
    <s v="May"/>
    <d v="2015-05-05T00:00:00"/>
    <n v="2"/>
    <n v="19.554600000000001"/>
    <n v="10"/>
    <n v="28.34"/>
    <n v="88746"/>
    <n v="140.96"/>
    <x v="1"/>
    <n v="2"/>
  </r>
  <r>
    <n v="3386"/>
    <s v="Carmen Elmore"/>
    <s v="Critical"/>
    <n v="0.04"/>
    <n v="25.38"/>
    <n v="8.99"/>
    <x v="0"/>
    <x v="0"/>
    <x v="1"/>
    <x v="2"/>
    <s v="Small Pack"/>
    <s v="Executive Impressions 13&quot; Chairman Wall Clock"/>
    <n v="0.5"/>
    <s v="United States"/>
    <x v="1"/>
    <x v="10"/>
    <s v="Bowling Green"/>
    <n v="43402"/>
    <x v="32"/>
    <n v="0"/>
    <s v="no repeat"/>
    <s v="May"/>
    <d v="2015-05-06T00:00:00"/>
    <n v="3"/>
    <n v="152.482"/>
    <n v="35"/>
    <n v="861.3"/>
    <n v="88746"/>
    <n v="7.04"/>
    <x v="1"/>
    <n v="2"/>
  </r>
  <r>
    <n v="3393"/>
    <s v="Irene Murphy"/>
    <s v="Critical"/>
    <n v="0.08"/>
    <n v="4.4800000000000004"/>
    <n v="2.5"/>
    <x v="2"/>
    <x v="3"/>
    <x v="0"/>
    <x v="4"/>
    <s v="Small Box"/>
    <s v="Ampad #10 Peel &amp; Seel® Holiday Envelopes"/>
    <n v="0.37"/>
    <s v="United States"/>
    <x v="0"/>
    <x v="0"/>
    <s v="Pullman"/>
    <n v="99163"/>
    <x v="79"/>
    <n v="1"/>
    <n v="74"/>
    <s v="February"/>
    <d v="2015-02-15T00:00:00"/>
    <n v="1"/>
    <n v="-3.2448000000000001"/>
    <n v="19"/>
    <n v="80.2"/>
    <n v="87909"/>
    <n v="15.88"/>
    <x v="3"/>
    <n v="2"/>
  </r>
  <r>
    <n v="3393"/>
    <s v="Irene Murphy"/>
    <s v="Medium"/>
    <n v="0.08"/>
    <n v="125.99"/>
    <n v="7.69"/>
    <x v="2"/>
    <x v="3"/>
    <x v="2"/>
    <x v="5"/>
    <s v="Small Box"/>
    <s v="StarTAC 3000"/>
    <n v="0.59"/>
    <s v="United States"/>
    <x v="0"/>
    <x v="0"/>
    <s v="Pullman"/>
    <n v="99163"/>
    <x v="119"/>
    <n v="0"/>
    <s v="no repeat"/>
    <s v="April"/>
    <d v="2015-04-30T00:00:00"/>
    <n v="1"/>
    <n v="374.625"/>
    <n v="7"/>
    <n v="710.36"/>
    <n v="87908"/>
    <n v="7.28"/>
    <x v="0"/>
    <n v="2"/>
  </r>
  <r>
    <n v="3397"/>
    <s v="Andrea Shaw"/>
    <s v="High"/>
    <n v="0.01"/>
    <n v="10.9"/>
    <n v="7.46"/>
    <x v="2"/>
    <x v="2"/>
    <x v="0"/>
    <x v="10"/>
    <s v="Small Box"/>
    <s v="Crate-A-Files™"/>
    <n v="0.59"/>
    <s v="United States"/>
    <x v="2"/>
    <x v="12"/>
    <s v="Danville"/>
    <n v="61832"/>
    <x v="140"/>
    <n v="1"/>
    <n v="0"/>
    <s v="March"/>
    <d v="2015-03-12T00:00:00"/>
    <n v="1"/>
    <n v="-116.76"/>
    <n v="18"/>
    <n v="207.31"/>
    <n v="87536"/>
    <n v="12.92"/>
    <x v="0"/>
    <n v="3"/>
  </r>
  <r>
    <n v="3397"/>
    <s v="Andrea Shaw"/>
    <s v="High"/>
    <n v="0.1"/>
    <n v="7.99"/>
    <n v="5.03"/>
    <x v="2"/>
    <x v="2"/>
    <x v="2"/>
    <x v="5"/>
    <s v="Medium Box"/>
    <s v="Bell Sonecor JB700 Caller ID"/>
    <n v="0.6"/>
    <s v="United States"/>
    <x v="2"/>
    <x v="12"/>
    <s v="Danville"/>
    <n v="61832"/>
    <x v="140"/>
    <n v="1"/>
    <n v="88"/>
    <s v="March"/>
    <d v="2015-03-12T00:00:00"/>
    <n v="1"/>
    <n v="-160.952"/>
    <n v="22"/>
    <n v="143.12"/>
    <n v="87536"/>
    <n v="5.75"/>
    <x v="0"/>
    <n v="3"/>
  </r>
  <r>
    <n v="3397"/>
    <s v="Andrea Shaw"/>
    <s v="Low"/>
    <n v="0"/>
    <n v="1270.99"/>
    <n v="19.989999999999998"/>
    <x v="2"/>
    <x v="2"/>
    <x v="0"/>
    <x v="8"/>
    <s v="Small Box"/>
    <s v="Fellowes PB500 Electric Punch Plastic Comb Binding Machine with Manual Bind"/>
    <n v="0.35"/>
    <s v="United States"/>
    <x v="2"/>
    <x v="12"/>
    <s v="Danville"/>
    <n v="61832"/>
    <x v="31"/>
    <n v="0"/>
    <s v="no repeat"/>
    <s v="June"/>
    <d v="2015-06-09T00:00:00"/>
    <n v="2"/>
    <n v="6384.4389000000001"/>
    <n v="7"/>
    <n v="9252.81"/>
    <n v="87535"/>
    <n v="6.31"/>
    <x v="1"/>
    <n v="3"/>
  </r>
  <r>
    <n v="3399"/>
    <s v="Marvin Reid"/>
    <s v="Not Specified"/>
    <n v="0.08"/>
    <n v="11.97"/>
    <n v="5.81"/>
    <x v="2"/>
    <x v="2"/>
    <x v="0"/>
    <x v="0"/>
    <s v="Small Pack"/>
    <s v="Staples SlimLine Pencil Sharpener"/>
    <n v="0.6"/>
    <s v="United States"/>
    <x v="2"/>
    <x v="12"/>
    <s v="Des Plaines"/>
    <n v="60016"/>
    <x v="47"/>
    <n v="0"/>
    <s v="no repeat"/>
    <s v="March"/>
    <d v="2015-03-31T00:00:00"/>
    <n v="2"/>
    <n v="-41.87"/>
    <n v="5"/>
    <n v="59.98"/>
    <n v="87534"/>
    <n v="60.91"/>
    <x v="1"/>
    <n v="1"/>
  </r>
  <r>
    <n v="3400"/>
    <s v="Florence Gold"/>
    <s v="Medium"/>
    <n v="0.1"/>
    <n v="9.3800000000000008"/>
    <n v="4.93"/>
    <x v="0"/>
    <x v="2"/>
    <x v="1"/>
    <x v="2"/>
    <s v="Small Box"/>
    <s v="Eldon Expressions Punched Metal &amp; Wood Desk Accessories, Black &amp; Cherry"/>
    <n v="0.56999999999999995"/>
    <s v="United States"/>
    <x v="1"/>
    <x v="36"/>
    <s v="Fairmont"/>
    <n v="26554"/>
    <x v="36"/>
    <n v="0"/>
    <s v="no repeat"/>
    <s v="April"/>
    <d v="2015-04-04T00:00:00"/>
    <n v="0"/>
    <n v="-24.7104"/>
    <n v="15"/>
    <n v="135.78"/>
    <n v="87537"/>
    <n v="180.95"/>
    <x v="1"/>
    <n v="1"/>
  </r>
  <r>
    <n v="3403"/>
    <s v="Tammy Buckley"/>
    <s v="High"/>
    <n v="0.1"/>
    <n v="105.98"/>
    <n v="13.99"/>
    <x v="0"/>
    <x v="3"/>
    <x v="1"/>
    <x v="2"/>
    <s v="Medium Box"/>
    <s v="Tenex 46&quot; x 60&quot; Computer Anti-Static Chairmat, Rectangular Shaped"/>
    <n v="0.65"/>
    <s v="United States"/>
    <x v="0"/>
    <x v="47"/>
    <s v="Cheyenne"/>
    <n v="82001"/>
    <x v="102"/>
    <n v="0"/>
    <s v="no repeat"/>
    <s v="February"/>
    <d v="2015-02-11T00:00:00"/>
    <n v="3"/>
    <n v="349.48500000000001"/>
    <n v="5"/>
    <n v="506.5"/>
    <n v="87530"/>
    <n v="9.07"/>
    <x v="3"/>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E27571-9E91-438C-876F-D1EB854F9C1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0" firstHeaderRow="1" firstDataRow="1" firstDataCol="1"/>
  <pivotFields count="33">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numFmtId="14" showAll="0">
      <items count="180">
        <item x="167"/>
        <item x="22"/>
        <item x="35"/>
        <item x="148"/>
        <item x="98"/>
        <item x="61"/>
        <item x="0"/>
        <item x="176"/>
        <item x="85"/>
        <item x="56"/>
        <item x="52"/>
        <item x="38"/>
        <item x="107"/>
        <item x="101"/>
        <item x="43"/>
        <item x="58"/>
        <item x="60"/>
        <item x="174"/>
        <item x="71"/>
        <item x="11"/>
        <item x="72"/>
        <item x="46"/>
        <item x="172"/>
        <item x="76"/>
        <item x="50"/>
        <item x="160"/>
        <item x="39"/>
        <item x="9"/>
        <item x="132"/>
        <item x="111"/>
        <item x="70"/>
        <item x="108"/>
        <item x="23"/>
        <item x="118"/>
        <item x="128"/>
        <item x="64"/>
        <item x="92"/>
        <item x="131"/>
        <item x="102"/>
        <item x="170"/>
        <item x="104"/>
        <item x="143"/>
        <item x="6"/>
        <item x="169"/>
        <item x="79"/>
        <item x="2"/>
        <item x="161"/>
        <item x="149"/>
        <item x="28"/>
        <item x="153"/>
        <item x="63"/>
        <item x="54"/>
        <item x="12"/>
        <item x="67"/>
        <item x="152"/>
        <item x="147"/>
        <item x="114"/>
        <item x="139"/>
        <item x="136"/>
        <item x="151"/>
        <item x="21"/>
        <item x="95"/>
        <item x="29"/>
        <item x="93"/>
        <item x="127"/>
        <item x="146"/>
        <item x="129"/>
        <item x="156"/>
        <item x="17"/>
        <item x="140"/>
        <item x="13"/>
        <item x="115"/>
        <item x="88"/>
        <item x="24"/>
        <item x="44"/>
        <item x="83"/>
        <item x="103"/>
        <item x="91"/>
        <item x="80"/>
        <item x="68"/>
        <item x="26"/>
        <item x="165"/>
        <item x="120"/>
        <item x="78"/>
        <item x="173"/>
        <item x="14"/>
        <item x="145"/>
        <item x="47"/>
        <item x="25"/>
        <item x="157"/>
        <item x="113"/>
        <item x="57"/>
        <item x="36"/>
        <item x="121"/>
        <item x="34"/>
        <item x="74"/>
        <item x="4"/>
        <item x="37"/>
        <item x="99"/>
        <item x="86"/>
        <item x="141"/>
        <item x="53"/>
        <item x="81"/>
        <item x="112"/>
        <item x="125"/>
        <item x="89"/>
        <item x="106"/>
        <item x="48"/>
        <item x="18"/>
        <item x="109"/>
        <item x="126"/>
        <item x="45"/>
        <item x="158"/>
        <item x="177"/>
        <item x="138"/>
        <item x="59"/>
        <item x="65"/>
        <item x="119"/>
        <item x="122"/>
        <item x="90"/>
        <item x="10"/>
        <item x="32"/>
        <item x="82"/>
        <item x="130"/>
        <item x="166"/>
        <item x="163"/>
        <item x="100"/>
        <item x="19"/>
        <item x="16"/>
        <item x="171"/>
        <item x="3"/>
        <item x="116"/>
        <item x="51"/>
        <item x="7"/>
        <item x="41"/>
        <item x="30"/>
        <item x="73"/>
        <item x="168"/>
        <item x="133"/>
        <item x="8"/>
        <item x="55"/>
        <item x="94"/>
        <item x="84"/>
        <item x="40"/>
        <item x="66"/>
        <item x="87"/>
        <item x="5"/>
        <item x="124"/>
        <item x="155"/>
        <item x="144"/>
        <item x="42"/>
        <item x="27"/>
        <item x="142"/>
        <item x="75"/>
        <item x="134"/>
        <item x="31"/>
        <item x="178"/>
        <item x="62"/>
        <item x="69"/>
        <item x="164"/>
        <item x="20"/>
        <item x="1"/>
        <item x="110"/>
        <item x="15"/>
        <item x="154"/>
        <item x="77"/>
        <item x="49"/>
        <item x="117"/>
        <item x="105"/>
        <item x="123"/>
        <item x="33"/>
        <item x="96"/>
        <item x="137"/>
        <item x="97"/>
        <item x="175"/>
        <item x="150"/>
        <item x="162"/>
        <item x="159"/>
        <item x="135"/>
        <item t="default"/>
      </items>
    </pivotField>
    <pivotField showAll="0"/>
    <pivotField showAll="0"/>
    <pivotField showAll="0"/>
    <pivotField numFmtId="14" showAll="0"/>
    <pivotField showAll="0"/>
    <pivotField showAll="0"/>
    <pivotField showAll="0"/>
    <pivotField showAll="0"/>
    <pivotField dataField="1" showAll="0"/>
    <pivotField showAll="0"/>
    <pivotField showAll="0"/>
    <pivotField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1">
    <field x="32"/>
  </rowFields>
  <rowItems count="7">
    <i>
      <x v="1"/>
    </i>
    <i>
      <x v="2"/>
    </i>
    <i>
      <x v="3"/>
    </i>
    <i>
      <x v="4"/>
    </i>
    <i>
      <x v="5"/>
    </i>
    <i>
      <x v="6"/>
    </i>
    <i t="grand">
      <x/>
    </i>
  </rowItems>
  <colItems count="1">
    <i/>
  </colItems>
  <dataFields count="1">
    <dataField name="Count of Order ID" fld="27" subtotal="count" baseField="18" baseItem="0"/>
  </dataFields>
  <chartFormats count="2">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E76892-0BCC-4831-B954-AA0AC19F064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Month">
  <location ref="A3:C10" firstHeaderRow="0" firstDataRow="1" firstDataCol="1"/>
  <pivotFields count="33">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numFmtId="14" showAll="0">
      <items count="180">
        <item x="167"/>
        <item x="22"/>
        <item x="35"/>
        <item x="148"/>
        <item x="98"/>
        <item x="61"/>
        <item x="0"/>
        <item x="176"/>
        <item x="85"/>
        <item x="56"/>
        <item x="52"/>
        <item x="38"/>
        <item x="107"/>
        <item x="101"/>
        <item x="43"/>
        <item x="58"/>
        <item x="60"/>
        <item x="174"/>
        <item x="71"/>
        <item x="11"/>
        <item x="72"/>
        <item x="46"/>
        <item x="172"/>
        <item x="76"/>
        <item x="50"/>
        <item x="160"/>
        <item x="39"/>
        <item x="9"/>
        <item x="132"/>
        <item x="111"/>
        <item x="70"/>
        <item x="108"/>
        <item x="23"/>
        <item x="118"/>
        <item x="128"/>
        <item x="64"/>
        <item x="92"/>
        <item x="131"/>
        <item x="102"/>
        <item x="170"/>
        <item x="104"/>
        <item x="143"/>
        <item x="6"/>
        <item x="169"/>
        <item x="79"/>
        <item x="2"/>
        <item x="161"/>
        <item x="149"/>
        <item x="28"/>
        <item x="153"/>
        <item x="63"/>
        <item x="54"/>
        <item x="12"/>
        <item x="67"/>
        <item x="152"/>
        <item x="147"/>
        <item x="114"/>
        <item x="139"/>
        <item x="136"/>
        <item x="151"/>
        <item x="21"/>
        <item x="95"/>
        <item x="29"/>
        <item x="93"/>
        <item x="127"/>
        <item x="146"/>
        <item x="129"/>
        <item x="156"/>
        <item x="17"/>
        <item x="140"/>
        <item x="13"/>
        <item x="115"/>
        <item x="88"/>
        <item x="24"/>
        <item x="44"/>
        <item x="83"/>
        <item x="103"/>
        <item x="91"/>
        <item x="80"/>
        <item x="68"/>
        <item x="26"/>
        <item x="165"/>
        <item x="120"/>
        <item x="78"/>
        <item x="173"/>
        <item x="14"/>
        <item x="145"/>
        <item x="47"/>
        <item x="25"/>
        <item x="157"/>
        <item x="113"/>
        <item x="57"/>
        <item x="36"/>
        <item x="121"/>
        <item x="34"/>
        <item x="74"/>
        <item x="4"/>
        <item x="37"/>
        <item x="99"/>
        <item x="86"/>
        <item x="141"/>
        <item x="53"/>
        <item x="81"/>
        <item x="112"/>
        <item x="125"/>
        <item x="89"/>
        <item x="106"/>
        <item x="48"/>
        <item x="18"/>
        <item x="109"/>
        <item x="126"/>
        <item x="45"/>
        <item x="158"/>
        <item x="177"/>
        <item x="138"/>
        <item x="59"/>
        <item x="65"/>
        <item x="119"/>
        <item x="122"/>
        <item x="90"/>
        <item x="10"/>
        <item x="32"/>
        <item x="82"/>
        <item x="130"/>
        <item x="166"/>
        <item x="163"/>
        <item x="100"/>
        <item x="19"/>
        <item x="16"/>
        <item x="171"/>
        <item x="3"/>
        <item x="116"/>
        <item x="51"/>
        <item x="7"/>
        <item x="41"/>
        <item x="30"/>
        <item x="73"/>
        <item x="168"/>
        <item x="133"/>
        <item x="8"/>
        <item x="55"/>
        <item x="94"/>
        <item x="84"/>
        <item x="40"/>
        <item x="66"/>
        <item x="87"/>
        <item x="5"/>
        <item x="124"/>
        <item x="155"/>
        <item x="144"/>
        <item x="42"/>
        <item x="27"/>
        <item x="142"/>
        <item x="75"/>
        <item x="134"/>
        <item x="31"/>
        <item x="178"/>
        <item x="62"/>
        <item x="69"/>
        <item x="164"/>
        <item x="20"/>
        <item x="1"/>
        <item x="110"/>
        <item x="15"/>
        <item x="154"/>
        <item x="77"/>
        <item x="49"/>
        <item x="117"/>
        <item x="105"/>
        <item x="123"/>
        <item x="33"/>
        <item x="96"/>
        <item x="137"/>
        <item x="97"/>
        <item x="175"/>
        <item x="150"/>
        <item x="162"/>
        <item x="159"/>
        <item x="135"/>
        <item t="default"/>
      </items>
    </pivotField>
    <pivotField showAll="0"/>
    <pivotField showAll="0"/>
    <pivotField showAll="0"/>
    <pivotField numFmtId="14" showAll="0"/>
    <pivotField showAll="0"/>
    <pivotField dataField="1" showAll="0"/>
    <pivotField showAll="0"/>
    <pivotField dataField="1" showAll="0"/>
    <pivotField showAll="0"/>
    <pivotField showAll="0"/>
    <pivotField showAll="0"/>
    <pivotField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1">
    <field x="32"/>
  </rowFields>
  <rowItems count="7">
    <i>
      <x v="1"/>
    </i>
    <i>
      <x v="2"/>
    </i>
    <i>
      <x v="3"/>
    </i>
    <i>
      <x v="4"/>
    </i>
    <i>
      <x v="5"/>
    </i>
    <i>
      <x v="6"/>
    </i>
    <i t="grand">
      <x/>
    </i>
  </rowItems>
  <colFields count="1">
    <field x="-2"/>
  </colFields>
  <colItems count="2">
    <i>
      <x/>
    </i>
    <i i="1">
      <x v="1"/>
    </i>
  </colItems>
  <dataFields count="2">
    <dataField name="Sum of Sales" fld="26" baseField="0" baseItem="0"/>
    <dataField name="Sum of Profit" fld="24" baseField="0" baseItem="0"/>
  </dataFields>
  <formats count="2">
    <format dxfId="59">
      <pivotArea outline="0" collapsedLevelsAreSubtotals="1" fieldPosition="0"/>
    </format>
    <format dxfId="58">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86AD41-BFE2-45D8-9E58-F3F50260684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States">
  <location ref="R3:T8" firstHeaderRow="0" firstDataRow="1" firstDataCol="1"/>
  <pivotFields count="33">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axis="axisRow" showAll="0">
      <items count="5">
        <item x="2"/>
        <item x="1"/>
        <item x="3"/>
        <item x="0"/>
        <item t="default"/>
      </items>
    </pivotField>
    <pivotField showAll="0"/>
    <pivotField showAll="0"/>
    <pivotField showAll="0"/>
    <pivotField numFmtId="14" showAll="0">
      <items count="180">
        <item x="167"/>
        <item x="22"/>
        <item x="35"/>
        <item x="148"/>
        <item x="98"/>
        <item x="61"/>
        <item x="0"/>
        <item x="176"/>
        <item x="85"/>
        <item x="56"/>
        <item x="52"/>
        <item x="38"/>
        <item x="107"/>
        <item x="101"/>
        <item x="43"/>
        <item x="58"/>
        <item x="60"/>
        <item x="174"/>
        <item x="71"/>
        <item x="11"/>
        <item x="72"/>
        <item x="46"/>
        <item x="172"/>
        <item x="76"/>
        <item x="50"/>
        <item x="160"/>
        <item x="39"/>
        <item x="9"/>
        <item x="132"/>
        <item x="111"/>
        <item x="70"/>
        <item x="108"/>
        <item x="23"/>
        <item x="118"/>
        <item x="128"/>
        <item x="64"/>
        <item x="92"/>
        <item x="131"/>
        <item x="102"/>
        <item x="170"/>
        <item x="104"/>
        <item x="143"/>
        <item x="6"/>
        <item x="169"/>
        <item x="79"/>
        <item x="2"/>
        <item x="161"/>
        <item x="149"/>
        <item x="28"/>
        <item x="153"/>
        <item x="63"/>
        <item x="54"/>
        <item x="12"/>
        <item x="67"/>
        <item x="152"/>
        <item x="147"/>
        <item x="114"/>
        <item x="139"/>
        <item x="136"/>
        <item x="151"/>
        <item x="21"/>
        <item x="95"/>
        <item x="29"/>
        <item x="93"/>
        <item x="127"/>
        <item x="146"/>
        <item x="129"/>
        <item x="156"/>
        <item x="17"/>
        <item x="140"/>
        <item x="13"/>
        <item x="115"/>
        <item x="88"/>
        <item x="24"/>
        <item x="44"/>
        <item x="83"/>
        <item x="103"/>
        <item x="91"/>
        <item x="80"/>
        <item x="68"/>
        <item x="26"/>
        <item x="165"/>
        <item x="120"/>
        <item x="78"/>
        <item x="173"/>
        <item x="14"/>
        <item x="145"/>
        <item x="47"/>
        <item x="25"/>
        <item x="157"/>
        <item x="113"/>
        <item x="57"/>
        <item x="36"/>
        <item x="121"/>
        <item x="34"/>
        <item x="74"/>
        <item x="4"/>
        <item x="37"/>
        <item x="99"/>
        <item x="86"/>
        <item x="141"/>
        <item x="53"/>
        <item x="81"/>
        <item x="112"/>
        <item x="125"/>
        <item x="89"/>
        <item x="106"/>
        <item x="48"/>
        <item x="18"/>
        <item x="109"/>
        <item x="126"/>
        <item x="45"/>
        <item x="158"/>
        <item x="177"/>
        <item x="138"/>
        <item x="59"/>
        <item x="65"/>
        <item x="119"/>
        <item x="122"/>
        <item x="90"/>
        <item x="10"/>
        <item x="32"/>
        <item x="82"/>
        <item x="130"/>
        <item x="166"/>
        <item x="163"/>
        <item x="100"/>
        <item x="19"/>
        <item x="16"/>
        <item x="171"/>
        <item x="3"/>
        <item x="116"/>
        <item x="51"/>
        <item x="7"/>
        <item x="41"/>
        <item x="30"/>
        <item x="73"/>
        <item x="168"/>
        <item x="133"/>
        <item x="8"/>
        <item x="55"/>
        <item x="94"/>
        <item x="84"/>
        <item x="40"/>
        <item x="66"/>
        <item x="87"/>
        <item x="5"/>
        <item x="124"/>
        <item x="155"/>
        <item x="144"/>
        <item x="42"/>
        <item x="27"/>
        <item x="142"/>
        <item x="75"/>
        <item x="134"/>
        <item x="31"/>
        <item x="178"/>
        <item x="62"/>
        <item x="69"/>
        <item x="164"/>
        <item x="20"/>
        <item x="1"/>
        <item x="110"/>
        <item x="15"/>
        <item x="154"/>
        <item x="77"/>
        <item x="49"/>
        <item x="117"/>
        <item x="105"/>
        <item x="123"/>
        <item x="33"/>
        <item x="96"/>
        <item x="137"/>
        <item x="97"/>
        <item x="175"/>
        <item x="150"/>
        <item x="162"/>
        <item x="159"/>
        <item x="135"/>
        <item t="default"/>
      </items>
    </pivotField>
    <pivotField showAll="0"/>
    <pivotField showAll="0"/>
    <pivotField showAll="0"/>
    <pivotField numFmtId="14" showAll="0"/>
    <pivotField showAll="0"/>
    <pivotField dataField="1" showAll="0"/>
    <pivotField showAll="0"/>
    <pivotField dataField="1" showAll="0"/>
    <pivotField showAll="0"/>
    <pivotField showAll="0"/>
    <pivotField showAll="0"/>
    <pivotField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14"/>
  </rowFields>
  <rowItems count="5">
    <i>
      <x/>
    </i>
    <i>
      <x v="1"/>
    </i>
    <i>
      <x v="2"/>
    </i>
    <i>
      <x v="3"/>
    </i>
    <i t="grand">
      <x/>
    </i>
  </rowItems>
  <colFields count="1">
    <field x="-2"/>
  </colFields>
  <colItems count="2">
    <i>
      <x/>
    </i>
    <i i="1">
      <x v="1"/>
    </i>
  </colItems>
  <dataFields count="2">
    <dataField name="Sum of Sales" fld="26" baseField="0" baseItem="0"/>
    <dataField name="Sum of Profit" fld="24" baseField="0" baseItem="0"/>
  </dataFields>
  <formats count="1">
    <format dxfId="6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65FA6F3-BDCC-4F89-906D-D5EEF04555A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Customer Segment">
  <location ref="G32:I37" firstHeaderRow="0" firstDataRow="1" firstDataCol="1"/>
  <pivotFields count="33">
    <pivotField showAll="0"/>
    <pivotField showAll="0"/>
    <pivotField showAll="0"/>
    <pivotField showAll="0"/>
    <pivotField showAll="0"/>
    <pivotField showAll="0"/>
    <pivotField showAll="0"/>
    <pivotField axis="axisRow" showAll="0">
      <items count="5">
        <item x="3"/>
        <item x="0"/>
        <item x="1"/>
        <item x="2"/>
        <item t="default"/>
      </items>
    </pivotField>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numFmtId="14" showAll="0">
      <items count="180">
        <item x="167"/>
        <item x="22"/>
        <item x="35"/>
        <item x="148"/>
        <item x="98"/>
        <item x="61"/>
        <item x="0"/>
        <item x="176"/>
        <item x="85"/>
        <item x="56"/>
        <item x="52"/>
        <item x="38"/>
        <item x="107"/>
        <item x="101"/>
        <item x="43"/>
        <item x="58"/>
        <item x="60"/>
        <item x="174"/>
        <item x="71"/>
        <item x="11"/>
        <item x="72"/>
        <item x="46"/>
        <item x="172"/>
        <item x="76"/>
        <item x="50"/>
        <item x="160"/>
        <item x="39"/>
        <item x="9"/>
        <item x="132"/>
        <item x="111"/>
        <item x="70"/>
        <item x="108"/>
        <item x="23"/>
        <item x="118"/>
        <item x="128"/>
        <item x="64"/>
        <item x="92"/>
        <item x="131"/>
        <item x="102"/>
        <item x="170"/>
        <item x="104"/>
        <item x="143"/>
        <item x="6"/>
        <item x="169"/>
        <item x="79"/>
        <item x="2"/>
        <item x="161"/>
        <item x="149"/>
        <item x="28"/>
        <item x="153"/>
        <item x="63"/>
        <item x="54"/>
        <item x="12"/>
        <item x="67"/>
        <item x="152"/>
        <item x="147"/>
        <item x="114"/>
        <item x="139"/>
        <item x="136"/>
        <item x="151"/>
        <item x="21"/>
        <item x="95"/>
        <item x="29"/>
        <item x="93"/>
        <item x="127"/>
        <item x="146"/>
        <item x="129"/>
        <item x="156"/>
        <item x="17"/>
        <item x="140"/>
        <item x="13"/>
        <item x="115"/>
        <item x="88"/>
        <item x="24"/>
        <item x="44"/>
        <item x="83"/>
        <item x="103"/>
        <item x="91"/>
        <item x="80"/>
        <item x="68"/>
        <item x="26"/>
        <item x="165"/>
        <item x="120"/>
        <item x="78"/>
        <item x="173"/>
        <item x="14"/>
        <item x="145"/>
        <item x="47"/>
        <item x="25"/>
        <item x="157"/>
        <item x="113"/>
        <item x="57"/>
        <item x="36"/>
        <item x="121"/>
        <item x="34"/>
        <item x="74"/>
        <item x="4"/>
        <item x="37"/>
        <item x="99"/>
        <item x="86"/>
        <item x="141"/>
        <item x="53"/>
        <item x="81"/>
        <item x="112"/>
        <item x="125"/>
        <item x="89"/>
        <item x="106"/>
        <item x="48"/>
        <item x="18"/>
        <item x="109"/>
        <item x="126"/>
        <item x="45"/>
        <item x="158"/>
        <item x="177"/>
        <item x="138"/>
        <item x="59"/>
        <item x="65"/>
        <item x="119"/>
        <item x="122"/>
        <item x="90"/>
        <item x="10"/>
        <item x="32"/>
        <item x="82"/>
        <item x="130"/>
        <item x="166"/>
        <item x="163"/>
        <item x="100"/>
        <item x="19"/>
        <item x="16"/>
        <item x="171"/>
        <item x="3"/>
        <item x="116"/>
        <item x="51"/>
        <item x="7"/>
        <item x="41"/>
        <item x="30"/>
        <item x="73"/>
        <item x="168"/>
        <item x="133"/>
        <item x="8"/>
        <item x="55"/>
        <item x="94"/>
        <item x="84"/>
        <item x="40"/>
        <item x="66"/>
        <item x="87"/>
        <item x="5"/>
        <item x="124"/>
        <item x="155"/>
        <item x="144"/>
        <item x="42"/>
        <item x="27"/>
        <item x="142"/>
        <item x="75"/>
        <item x="134"/>
        <item x="31"/>
        <item x="178"/>
        <item x="62"/>
        <item x="69"/>
        <item x="164"/>
        <item x="20"/>
        <item x="1"/>
        <item x="110"/>
        <item x="15"/>
        <item x="154"/>
        <item x="77"/>
        <item x="49"/>
        <item x="117"/>
        <item x="105"/>
        <item x="123"/>
        <item x="33"/>
        <item x="96"/>
        <item x="137"/>
        <item x="97"/>
        <item x="175"/>
        <item x="150"/>
        <item x="162"/>
        <item x="159"/>
        <item x="135"/>
        <item t="default"/>
      </items>
    </pivotField>
    <pivotField showAll="0"/>
    <pivotField showAll="0"/>
    <pivotField showAll="0"/>
    <pivotField numFmtId="14" showAll="0"/>
    <pivotField showAll="0"/>
    <pivotField dataField="1" showAll="0"/>
    <pivotField showAll="0"/>
    <pivotField dataField="1" showAll="0"/>
    <pivotField showAll="0"/>
    <pivotField showAll="0"/>
    <pivotField showAll="0"/>
    <pivotField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7"/>
  </rowFields>
  <rowItems count="5">
    <i>
      <x/>
    </i>
    <i>
      <x v="1"/>
    </i>
    <i>
      <x v="2"/>
    </i>
    <i>
      <x v="3"/>
    </i>
    <i t="grand">
      <x/>
    </i>
  </rowItems>
  <colFields count="1">
    <field x="-2"/>
  </colFields>
  <colItems count="2">
    <i>
      <x/>
    </i>
    <i i="1">
      <x v="1"/>
    </i>
  </colItems>
  <dataFields count="2">
    <dataField name="Sum of Sales" fld="26" baseField="0" baseItem="0"/>
    <dataField name="Sum of Profit" fld="24" baseField="0" baseItem="0"/>
  </dataFields>
  <formats count="1">
    <format dxfId="61">
      <pivotArea outline="0" collapsedLevelsAreSubtotals="1" fieldPosition="0"/>
    </format>
  </formats>
  <chartFormats count="4">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B1E6994-94FA-48D2-9046-5ADD08DED2E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rowHeaderCaption="Shipping mode">
  <location ref="M30:N34" firstHeaderRow="1" firstDataRow="1" firstDataCol="1"/>
  <pivotFields count="33">
    <pivotField showAll="0"/>
    <pivotField showAll="0"/>
    <pivotField showAll="0"/>
    <pivotField showAll="0"/>
    <pivotField showAll="0"/>
    <pivotField showAll="0"/>
    <pivotField axis="axisRow" showAll="0" sortType="a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numFmtId="14" showAll="0">
      <items count="180">
        <item x="167"/>
        <item x="22"/>
        <item x="35"/>
        <item x="148"/>
        <item x="98"/>
        <item x="61"/>
        <item x="0"/>
        <item x="176"/>
        <item x="85"/>
        <item x="56"/>
        <item x="52"/>
        <item x="38"/>
        <item x="107"/>
        <item x="101"/>
        <item x="43"/>
        <item x="58"/>
        <item x="60"/>
        <item x="174"/>
        <item x="71"/>
        <item x="11"/>
        <item x="72"/>
        <item x="46"/>
        <item x="172"/>
        <item x="76"/>
        <item x="50"/>
        <item x="160"/>
        <item x="39"/>
        <item x="9"/>
        <item x="132"/>
        <item x="111"/>
        <item x="70"/>
        <item x="108"/>
        <item x="23"/>
        <item x="118"/>
        <item x="128"/>
        <item x="64"/>
        <item x="92"/>
        <item x="131"/>
        <item x="102"/>
        <item x="170"/>
        <item x="104"/>
        <item x="143"/>
        <item x="6"/>
        <item x="169"/>
        <item x="79"/>
        <item x="2"/>
        <item x="161"/>
        <item x="149"/>
        <item x="28"/>
        <item x="153"/>
        <item x="63"/>
        <item x="54"/>
        <item x="12"/>
        <item x="67"/>
        <item x="152"/>
        <item x="147"/>
        <item x="114"/>
        <item x="139"/>
        <item x="136"/>
        <item x="151"/>
        <item x="21"/>
        <item x="95"/>
        <item x="29"/>
        <item x="93"/>
        <item x="127"/>
        <item x="146"/>
        <item x="129"/>
        <item x="156"/>
        <item x="17"/>
        <item x="140"/>
        <item x="13"/>
        <item x="115"/>
        <item x="88"/>
        <item x="24"/>
        <item x="44"/>
        <item x="83"/>
        <item x="103"/>
        <item x="91"/>
        <item x="80"/>
        <item x="68"/>
        <item x="26"/>
        <item x="165"/>
        <item x="120"/>
        <item x="78"/>
        <item x="173"/>
        <item x="14"/>
        <item x="145"/>
        <item x="47"/>
        <item x="25"/>
        <item x="157"/>
        <item x="113"/>
        <item x="57"/>
        <item x="36"/>
        <item x="121"/>
        <item x="34"/>
        <item x="74"/>
        <item x="4"/>
        <item x="37"/>
        <item x="99"/>
        <item x="86"/>
        <item x="141"/>
        <item x="53"/>
        <item x="81"/>
        <item x="112"/>
        <item x="125"/>
        <item x="89"/>
        <item x="106"/>
        <item x="48"/>
        <item x="18"/>
        <item x="109"/>
        <item x="126"/>
        <item x="45"/>
        <item x="158"/>
        <item x="177"/>
        <item x="138"/>
        <item x="59"/>
        <item x="65"/>
        <item x="119"/>
        <item x="122"/>
        <item x="90"/>
        <item x="10"/>
        <item x="32"/>
        <item x="82"/>
        <item x="130"/>
        <item x="166"/>
        <item x="163"/>
        <item x="100"/>
        <item x="19"/>
        <item x="16"/>
        <item x="171"/>
        <item x="3"/>
        <item x="116"/>
        <item x="51"/>
        <item x="7"/>
        <item x="41"/>
        <item x="30"/>
        <item x="73"/>
        <item x="168"/>
        <item x="133"/>
        <item x="8"/>
        <item x="55"/>
        <item x="94"/>
        <item x="84"/>
        <item x="40"/>
        <item x="66"/>
        <item x="87"/>
        <item x="5"/>
        <item x="124"/>
        <item x="155"/>
        <item x="144"/>
        <item x="42"/>
        <item x="27"/>
        <item x="142"/>
        <item x="75"/>
        <item x="134"/>
        <item x="31"/>
        <item x="178"/>
        <item x="62"/>
        <item x="69"/>
        <item x="164"/>
        <item x="20"/>
        <item x="1"/>
        <item x="110"/>
        <item x="15"/>
        <item x="154"/>
        <item x="77"/>
        <item x="49"/>
        <item x="117"/>
        <item x="105"/>
        <item x="123"/>
        <item x="33"/>
        <item x="96"/>
        <item x="137"/>
        <item x="97"/>
        <item x="175"/>
        <item x="150"/>
        <item x="162"/>
        <item x="159"/>
        <item x="135"/>
        <item t="default"/>
      </items>
    </pivotField>
    <pivotField showAll="0"/>
    <pivotField showAll="0"/>
    <pivotField showAll="0"/>
    <pivotField numFmtId="14" showAll="0"/>
    <pivotField showAll="0"/>
    <pivotField showAll="0"/>
    <pivotField showAll="0"/>
    <pivotField showAll="0"/>
    <pivotField dataField="1" showAll="0"/>
    <pivotField showAll="0"/>
    <pivotField showAll="0"/>
    <pivotField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6"/>
  </rowFields>
  <rowItems count="4">
    <i>
      <x v="1"/>
    </i>
    <i>
      <x/>
    </i>
    <i>
      <x v="2"/>
    </i>
    <i t="grand">
      <x/>
    </i>
  </rowItems>
  <colItems count="1">
    <i/>
  </colItems>
  <dataFields count="1">
    <dataField name="Count of Order ID" fld="27" subtotal="count" baseField="6" baseItem="0"/>
  </dataFields>
  <formats count="4">
    <format dxfId="65">
      <pivotArea dataOnly="0" outline="0" axis="axisValues" fieldPosition="0"/>
    </format>
    <format dxfId="64">
      <pivotArea outline="0" collapsedLevelsAreSubtotals="1" fieldPosition="0"/>
    </format>
    <format dxfId="63">
      <pivotArea dataOnly="0" labelOnly="1" outline="0" axis="axisValues" fieldPosition="0"/>
    </format>
    <format dxfId="62">
      <pivotArea outline="0" fieldPosition="0">
        <references count="1">
          <reference field="4294967294" count="1">
            <x v="0"/>
          </reference>
        </references>
      </pivotArea>
    </format>
  </formats>
  <chartFormats count="2">
    <chartFormat chart="15"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4D5076-5C3D-4EA6-9424-C615963C5E6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Product category">
  <location ref="A32:C36" firstHeaderRow="0" firstDataRow="1" firstDataCol="1"/>
  <pivotFields count="33">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numFmtId="14" showAll="0">
      <items count="180">
        <item x="167"/>
        <item x="22"/>
        <item x="35"/>
        <item x="148"/>
        <item x="98"/>
        <item x="61"/>
        <item x="0"/>
        <item x="176"/>
        <item x="85"/>
        <item x="56"/>
        <item x="52"/>
        <item x="38"/>
        <item x="107"/>
        <item x="101"/>
        <item x="43"/>
        <item x="58"/>
        <item x="60"/>
        <item x="174"/>
        <item x="71"/>
        <item x="11"/>
        <item x="72"/>
        <item x="46"/>
        <item x="172"/>
        <item x="76"/>
        <item x="50"/>
        <item x="160"/>
        <item x="39"/>
        <item x="9"/>
        <item x="132"/>
        <item x="111"/>
        <item x="70"/>
        <item x="108"/>
        <item x="23"/>
        <item x="118"/>
        <item x="128"/>
        <item x="64"/>
        <item x="92"/>
        <item x="131"/>
        <item x="102"/>
        <item x="170"/>
        <item x="104"/>
        <item x="143"/>
        <item x="6"/>
        <item x="169"/>
        <item x="79"/>
        <item x="2"/>
        <item x="161"/>
        <item x="149"/>
        <item x="28"/>
        <item x="153"/>
        <item x="63"/>
        <item x="54"/>
        <item x="12"/>
        <item x="67"/>
        <item x="152"/>
        <item x="147"/>
        <item x="114"/>
        <item x="139"/>
        <item x="136"/>
        <item x="151"/>
        <item x="21"/>
        <item x="95"/>
        <item x="29"/>
        <item x="93"/>
        <item x="127"/>
        <item x="146"/>
        <item x="129"/>
        <item x="156"/>
        <item x="17"/>
        <item x="140"/>
        <item x="13"/>
        <item x="115"/>
        <item x="88"/>
        <item x="24"/>
        <item x="44"/>
        <item x="83"/>
        <item x="103"/>
        <item x="91"/>
        <item x="80"/>
        <item x="68"/>
        <item x="26"/>
        <item x="165"/>
        <item x="120"/>
        <item x="78"/>
        <item x="173"/>
        <item x="14"/>
        <item x="145"/>
        <item x="47"/>
        <item x="25"/>
        <item x="157"/>
        <item x="113"/>
        <item x="57"/>
        <item x="36"/>
        <item x="121"/>
        <item x="34"/>
        <item x="74"/>
        <item x="4"/>
        <item x="37"/>
        <item x="99"/>
        <item x="86"/>
        <item x="141"/>
        <item x="53"/>
        <item x="81"/>
        <item x="112"/>
        <item x="125"/>
        <item x="89"/>
        <item x="106"/>
        <item x="48"/>
        <item x="18"/>
        <item x="109"/>
        <item x="126"/>
        <item x="45"/>
        <item x="158"/>
        <item x="177"/>
        <item x="138"/>
        <item x="59"/>
        <item x="65"/>
        <item x="119"/>
        <item x="122"/>
        <item x="90"/>
        <item x="10"/>
        <item x="32"/>
        <item x="82"/>
        <item x="130"/>
        <item x="166"/>
        <item x="163"/>
        <item x="100"/>
        <item x="19"/>
        <item x="16"/>
        <item x="171"/>
        <item x="3"/>
        <item x="116"/>
        <item x="51"/>
        <item x="7"/>
        <item x="41"/>
        <item x="30"/>
        <item x="73"/>
        <item x="168"/>
        <item x="133"/>
        <item x="8"/>
        <item x="55"/>
        <item x="94"/>
        <item x="84"/>
        <item x="40"/>
        <item x="66"/>
        <item x="87"/>
        <item x="5"/>
        <item x="124"/>
        <item x="155"/>
        <item x="144"/>
        <item x="42"/>
        <item x="27"/>
        <item x="142"/>
        <item x="75"/>
        <item x="134"/>
        <item x="31"/>
        <item x="178"/>
        <item x="62"/>
        <item x="69"/>
        <item x="164"/>
        <item x="20"/>
        <item x="1"/>
        <item x="110"/>
        <item x="15"/>
        <item x="154"/>
        <item x="77"/>
        <item x="49"/>
        <item x="117"/>
        <item x="105"/>
        <item x="123"/>
        <item x="33"/>
        <item x="96"/>
        <item x="137"/>
        <item x="97"/>
        <item x="175"/>
        <item x="150"/>
        <item x="162"/>
        <item x="159"/>
        <item x="135"/>
        <item t="default"/>
      </items>
    </pivotField>
    <pivotField showAll="0"/>
    <pivotField showAll="0"/>
    <pivotField showAll="0"/>
    <pivotField numFmtId="14" showAll="0"/>
    <pivotField showAll="0"/>
    <pivotField dataField="1" showAll="0"/>
    <pivotField showAll="0"/>
    <pivotField dataField="1" showAll="0"/>
    <pivotField showAll="0"/>
    <pivotField showAll="0"/>
    <pivotField showAll="0"/>
    <pivotField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8"/>
  </rowFields>
  <rowItems count="4">
    <i>
      <x/>
    </i>
    <i>
      <x v="1"/>
    </i>
    <i>
      <x v="2"/>
    </i>
    <i t="grand">
      <x/>
    </i>
  </rowItems>
  <colFields count="1">
    <field x="-2"/>
  </colFields>
  <colItems count="2">
    <i>
      <x/>
    </i>
    <i i="1">
      <x v="1"/>
    </i>
  </colItems>
  <dataFields count="2">
    <dataField name="Sum of Sales" fld="26" baseField="0" baseItem="0"/>
    <dataField name="Sum of Profit" fld="24" baseField="0" baseItem="0"/>
  </dataFields>
  <formats count="1">
    <format dxfId="66">
      <pivotArea outline="0" collapsedLevelsAreSubtotals="1" fieldPosition="0"/>
    </format>
  </formats>
  <chartFormats count="4">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41ECDD-32CE-4694-9213-3DA7C141667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Managers">
  <location ref="A19:C24" firstHeaderRow="0" firstDataRow="1" firstDataCol="1"/>
  <pivotFields count="33">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numFmtId="14" showAll="0">
      <items count="180">
        <item x="167"/>
        <item x="22"/>
        <item x="35"/>
        <item x="148"/>
        <item x="98"/>
        <item x="61"/>
        <item x="0"/>
        <item x="176"/>
        <item x="85"/>
        <item x="56"/>
        <item x="52"/>
        <item x="38"/>
        <item x="107"/>
        <item x="101"/>
        <item x="43"/>
        <item x="58"/>
        <item x="60"/>
        <item x="174"/>
        <item x="71"/>
        <item x="11"/>
        <item x="72"/>
        <item x="46"/>
        <item x="172"/>
        <item x="76"/>
        <item x="50"/>
        <item x="160"/>
        <item x="39"/>
        <item x="9"/>
        <item x="132"/>
        <item x="111"/>
        <item x="70"/>
        <item x="108"/>
        <item x="23"/>
        <item x="118"/>
        <item x="128"/>
        <item x="64"/>
        <item x="92"/>
        <item x="131"/>
        <item x="102"/>
        <item x="170"/>
        <item x="104"/>
        <item x="143"/>
        <item x="6"/>
        <item x="169"/>
        <item x="79"/>
        <item x="2"/>
        <item x="161"/>
        <item x="149"/>
        <item x="28"/>
        <item x="153"/>
        <item x="63"/>
        <item x="54"/>
        <item x="12"/>
        <item x="67"/>
        <item x="152"/>
        <item x="147"/>
        <item x="114"/>
        <item x="139"/>
        <item x="136"/>
        <item x="151"/>
        <item x="21"/>
        <item x="95"/>
        <item x="29"/>
        <item x="93"/>
        <item x="127"/>
        <item x="146"/>
        <item x="129"/>
        <item x="156"/>
        <item x="17"/>
        <item x="140"/>
        <item x="13"/>
        <item x="115"/>
        <item x="88"/>
        <item x="24"/>
        <item x="44"/>
        <item x="83"/>
        <item x="103"/>
        <item x="91"/>
        <item x="80"/>
        <item x="68"/>
        <item x="26"/>
        <item x="165"/>
        <item x="120"/>
        <item x="78"/>
        <item x="173"/>
        <item x="14"/>
        <item x="145"/>
        <item x="47"/>
        <item x="25"/>
        <item x="157"/>
        <item x="113"/>
        <item x="57"/>
        <item x="36"/>
        <item x="121"/>
        <item x="34"/>
        <item x="74"/>
        <item x="4"/>
        <item x="37"/>
        <item x="99"/>
        <item x="86"/>
        <item x="141"/>
        <item x="53"/>
        <item x="81"/>
        <item x="112"/>
        <item x="125"/>
        <item x="89"/>
        <item x="106"/>
        <item x="48"/>
        <item x="18"/>
        <item x="109"/>
        <item x="126"/>
        <item x="45"/>
        <item x="158"/>
        <item x="177"/>
        <item x="138"/>
        <item x="59"/>
        <item x="65"/>
        <item x="119"/>
        <item x="122"/>
        <item x="90"/>
        <item x="10"/>
        <item x="32"/>
        <item x="82"/>
        <item x="130"/>
        <item x="166"/>
        <item x="163"/>
        <item x="100"/>
        <item x="19"/>
        <item x="16"/>
        <item x="171"/>
        <item x="3"/>
        <item x="116"/>
        <item x="51"/>
        <item x="7"/>
        <item x="41"/>
        <item x="30"/>
        <item x="73"/>
        <item x="168"/>
        <item x="133"/>
        <item x="8"/>
        <item x="55"/>
        <item x="94"/>
        <item x="84"/>
        <item x="40"/>
        <item x="66"/>
        <item x="87"/>
        <item x="5"/>
        <item x="124"/>
        <item x="155"/>
        <item x="144"/>
        <item x="42"/>
        <item x="27"/>
        <item x="142"/>
        <item x="75"/>
        <item x="134"/>
        <item x="31"/>
        <item x="178"/>
        <item x="62"/>
        <item x="69"/>
        <item x="164"/>
        <item x="20"/>
        <item x="1"/>
        <item x="110"/>
        <item x="15"/>
        <item x="154"/>
        <item x="77"/>
        <item x="49"/>
        <item x="117"/>
        <item x="105"/>
        <item x="123"/>
        <item x="33"/>
        <item x="96"/>
        <item x="137"/>
        <item x="97"/>
        <item x="175"/>
        <item x="150"/>
        <item x="162"/>
        <item x="159"/>
        <item x="135"/>
        <item t="default"/>
      </items>
    </pivotField>
    <pivotField showAll="0"/>
    <pivotField showAll="0"/>
    <pivotField showAll="0"/>
    <pivotField numFmtId="14" showAll="0"/>
    <pivotField showAll="0"/>
    <pivotField dataField="1" showAll="0"/>
    <pivotField showAll="0"/>
    <pivotField dataField="1" showAll="0"/>
    <pivotField showAll="0"/>
    <pivotField showAll="0"/>
    <pivotField axis="axisRow" showAll="0">
      <items count="5">
        <item x="1"/>
        <item x="2"/>
        <item x="0"/>
        <item x="3"/>
        <item t="default"/>
      </items>
    </pivotField>
    <pivotField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29"/>
  </rowFields>
  <rowItems count="5">
    <i>
      <x/>
    </i>
    <i>
      <x v="1"/>
    </i>
    <i>
      <x v="2"/>
    </i>
    <i>
      <x v="3"/>
    </i>
    <i t="grand">
      <x/>
    </i>
  </rowItems>
  <colFields count="1">
    <field x="-2"/>
  </colFields>
  <colItems count="2">
    <i>
      <x/>
    </i>
    <i i="1">
      <x v="1"/>
    </i>
  </colItems>
  <dataFields count="2">
    <dataField name="Sum of Sales" fld="26" baseField="0" baseItem="0"/>
    <dataField name="Sum of Profit" fld="24" baseField="0" baseItem="0"/>
  </dataFields>
  <formats count="1">
    <format dxfId="67">
      <pivotArea outline="0" collapsedLevelsAreSubtotals="1" fieldPosition="0"/>
    </format>
  </formats>
  <chartFormats count="4">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BF7B609-503D-494E-BA32-DEDCEA2BE8B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s">
  <location ref="A3:B53" firstHeaderRow="1" firstDataRow="1" firstDataCol="1"/>
  <pivotFields count="33">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axis="axisRow"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numFmtId="14" showAll="0">
      <items count="180">
        <item x="167"/>
        <item x="22"/>
        <item x="35"/>
        <item x="148"/>
        <item x="98"/>
        <item x="61"/>
        <item x="0"/>
        <item x="176"/>
        <item x="85"/>
        <item x="56"/>
        <item x="52"/>
        <item x="38"/>
        <item x="107"/>
        <item x="101"/>
        <item x="43"/>
        <item x="58"/>
        <item x="60"/>
        <item x="174"/>
        <item x="71"/>
        <item x="11"/>
        <item x="72"/>
        <item x="46"/>
        <item x="172"/>
        <item x="76"/>
        <item x="50"/>
        <item x="160"/>
        <item x="39"/>
        <item x="9"/>
        <item x="132"/>
        <item x="111"/>
        <item x="70"/>
        <item x="108"/>
        <item x="23"/>
        <item x="118"/>
        <item x="128"/>
        <item x="64"/>
        <item x="92"/>
        <item x="131"/>
        <item x="102"/>
        <item x="170"/>
        <item x="104"/>
        <item x="143"/>
        <item x="6"/>
        <item x="169"/>
        <item x="79"/>
        <item x="2"/>
        <item x="161"/>
        <item x="149"/>
        <item x="28"/>
        <item x="153"/>
        <item x="63"/>
        <item x="54"/>
        <item x="12"/>
        <item x="67"/>
        <item x="152"/>
        <item x="147"/>
        <item x="114"/>
        <item x="139"/>
        <item x="136"/>
        <item x="151"/>
        <item x="21"/>
        <item x="95"/>
        <item x="29"/>
        <item x="93"/>
        <item x="127"/>
        <item x="146"/>
        <item x="129"/>
        <item x="156"/>
        <item x="17"/>
        <item x="140"/>
        <item x="13"/>
        <item x="115"/>
        <item x="88"/>
        <item x="24"/>
        <item x="44"/>
        <item x="83"/>
        <item x="103"/>
        <item x="91"/>
        <item x="80"/>
        <item x="68"/>
        <item x="26"/>
        <item x="165"/>
        <item x="120"/>
        <item x="78"/>
        <item x="173"/>
        <item x="14"/>
        <item x="145"/>
        <item x="47"/>
        <item x="25"/>
        <item x="157"/>
        <item x="113"/>
        <item x="57"/>
        <item x="36"/>
        <item x="121"/>
        <item x="34"/>
        <item x="74"/>
        <item x="4"/>
        <item x="37"/>
        <item x="99"/>
        <item x="86"/>
        <item x="141"/>
        <item x="53"/>
        <item x="81"/>
        <item x="112"/>
        <item x="125"/>
        <item x="89"/>
        <item x="106"/>
        <item x="48"/>
        <item x="18"/>
        <item x="109"/>
        <item x="126"/>
        <item x="45"/>
        <item x="158"/>
        <item x="177"/>
        <item x="138"/>
        <item x="59"/>
        <item x="65"/>
        <item x="119"/>
        <item x="122"/>
        <item x="90"/>
        <item x="10"/>
        <item x="32"/>
        <item x="82"/>
        <item x="130"/>
        <item x="166"/>
        <item x="163"/>
        <item x="100"/>
        <item x="19"/>
        <item x="16"/>
        <item x="171"/>
        <item x="3"/>
        <item x="116"/>
        <item x="51"/>
        <item x="7"/>
        <item x="41"/>
        <item x="30"/>
        <item x="73"/>
        <item x="168"/>
        <item x="133"/>
        <item x="8"/>
        <item x="55"/>
        <item x="94"/>
        <item x="84"/>
        <item x="40"/>
        <item x="66"/>
        <item x="87"/>
        <item x="5"/>
        <item x="124"/>
        <item x="155"/>
        <item x="144"/>
        <item x="42"/>
        <item x="27"/>
        <item x="142"/>
        <item x="75"/>
        <item x="134"/>
        <item x="31"/>
        <item x="178"/>
        <item x="62"/>
        <item x="69"/>
        <item x="164"/>
        <item x="20"/>
        <item x="1"/>
        <item x="110"/>
        <item x="15"/>
        <item x="154"/>
        <item x="77"/>
        <item x="49"/>
        <item x="117"/>
        <item x="105"/>
        <item x="123"/>
        <item x="33"/>
        <item x="96"/>
        <item x="137"/>
        <item x="97"/>
        <item x="175"/>
        <item x="150"/>
        <item x="162"/>
        <item x="159"/>
        <item x="135"/>
        <item t="default"/>
      </items>
    </pivotField>
    <pivotField showAll="0"/>
    <pivotField showAll="0"/>
    <pivotField showAll="0"/>
    <pivotField numFmtId="14" showAll="0"/>
    <pivotField showAll="0"/>
    <pivotField showAll="0"/>
    <pivotField showAll="0"/>
    <pivotField dataField="1"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15"/>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26" baseField="0" baseItem="0" numFmtId="164"/>
  </dataFields>
  <formats count="2">
    <format dxfId="57">
      <pivotArea outline="0" collapsedLevelsAreSubtotals="1" fieldPosition="0"/>
    </format>
    <format dxfId="5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B902A5A-2067-4063-B09C-803ED16D117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3:B8" firstHeaderRow="1" firstDataRow="1" firstDataCol="1"/>
  <pivotFields count="33">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axis="axisRow" showAll="0" sortType="de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items count="180">
        <item x="167"/>
        <item x="22"/>
        <item x="35"/>
        <item x="148"/>
        <item x="98"/>
        <item x="61"/>
        <item x="0"/>
        <item x="176"/>
        <item x="85"/>
        <item x="56"/>
        <item x="52"/>
        <item x="38"/>
        <item x="107"/>
        <item x="101"/>
        <item x="43"/>
        <item x="58"/>
        <item x="60"/>
        <item x="174"/>
        <item x="71"/>
        <item x="11"/>
        <item x="72"/>
        <item x="46"/>
        <item x="172"/>
        <item x="76"/>
        <item x="50"/>
        <item x="160"/>
        <item x="39"/>
        <item x="9"/>
        <item x="132"/>
        <item x="111"/>
        <item x="70"/>
        <item x="108"/>
        <item x="23"/>
        <item x="118"/>
        <item x="128"/>
        <item x="64"/>
        <item x="92"/>
        <item x="131"/>
        <item x="102"/>
        <item x="170"/>
        <item x="104"/>
        <item x="143"/>
        <item x="6"/>
        <item x="169"/>
        <item x="79"/>
        <item x="2"/>
        <item x="161"/>
        <item x="149"/>
        <item x="28"/>
        <item x="153"/>
        <item x="63"/>
        <item x="54"/>
        <item x="12"/>
        <item x="67"/>
        <item x="152"/>
        <item x="147"/>
        <item x="114"/>
        <item x="139"/>
        <item x="136"/>
        <item x="151"/>
        <item x="21"/>
        <item x="95"/>
        <item x="29"/>
        <item x="93"/>
        <item x="127"/>
        <item x="146"/>
        <item x="129"/>
        <item x="156"/>
        <item x="17"/>
        <item x="140"/>
        <item x="13"/>
        <item x="115"/>
        <item x="88"/>
        <item x="24"/>
        <item x="44"/>
        <item x="83"/>
        <item x="103"/>
        <item x="91"/>
        <item x="80"/>
        <item x="68"/>
        <item x="26"/>
        <item x="165"/>
        <item x="120"/>
        <item x="78"/>
        <item x="173"/>
        <item x="14"/>
        <item x="145"/>
        <item x="47"/>
        <item x="25"/>
        <item x="157"/>
        <item x="113"/>
        <item x="57"/>
        <item x="36"/>
        <item x="121"/>
        <item x="34"/>
        <item x="74"/>
        <item x="4"/>
        <item x="37"/>
        <item x="99"/>
        <item x="86"/>
        <item x="141"/>
        <item x="53"/>
        <item x="81"/>
        <item x="112"/>
        <item x="125"/>
        <item x="89"/>
        <item x="106"/>
        <item x="48"/>
        <item x="18"/>
        <item x="109"/>
        <item x="126"/>
        <item x="45"/>
        <item x="158"/>
        <item x="177"/>
        <item x="138"/>
        <item x="59"/>
        <item x="65"/>
        <item x="119"/>
        <item x="122"/>
        <item x="90"/>
        <item x="10"/>
        <item x="32"/>
        <item x="82"/>
        <item x="130"/>
        <item x="166"/>
        <item x="163"/>
        <item x="100"/>
        <item x="19"/>
        <item x="16"/>
        <item x="171"/>
        <item x="3"/>
        <item x="116"/>
        <item x="51"/>
        <item x="7"/>
        <item x="41"/>
        <item x="30"/>
        <item x="73"/>
        <item x="168"/>
        <item x="133"/>
        <item x="8"/>
        <item x="55"/>
        <item x="94"/>
        <item x="84"/>
        <item x="40"/>
        <item x="66"/>
        <item x="87"/>
        <item x="5"/>
        <item x="124"/>
        <item x="155"/>
        <item x="144"/>
        <item x="42"/>
        <item x="27"/>
        <item x="142"/>
        <item x="75"/>
        <item x="134"/>
        <item x="31"/>
        <item x="178"/>
        <item x="62"/>
        <item x="69"/>
        <item x="164"/>
        <item x="20"/>
        <item x="1"/>
        <item x="110"/>
        <item x="15"/>
        <item x="154"/>
        <item x="77"/>
        <item x="49"/>
        <item x="117"/>
        <item x="105"/>
        <item x="123"/>
        <item x="33"/>
        <item x="96"/>
        <item x="137"/>
        <item x="97"/>
        <item x="175"/>
        <item x="150"/>
        <item x="162"/>
        <item x="159"/>
        <item x="135"/>
        <item t="default"/>
      </items>
    </pivotField>
    <pivotField showAll="0"/>
    <pivotField showAll="0"/>
    <pivotField showAll="0"/>
    <pivotField numFmtId="14" showAll="0"/>
    <pivotField showAll="0"/>
    <pivotField dataField="1"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14"/>
  </rowFields>
  <rowItems count="5">
    <i>
      <x v="1"/>
    </i>
    <i>
      <x/>
    </i>
    <i>
      <x v="3"/>
    </i>
    <i>
      <x v="2"/>
    </i>
    <i t="grand">
      <x/>
    </i>
  </rowItems>
  <colItems count="1">
    <i/>
  </colItems>
  <dataFields count="1">
    <dataField name="Sum of Profit" fld="24" showDataAs="percentOfTotal" baseField="0" baseItem="0" numFmtId="10"/>
  </dataFields>
  <formats count="3">
    <format dxfId="23">
      <pivotArea outline="0" collapsedLevelsAreSubtotals="1" fieldPosition="0"/>
    </format>
    <format dxfId="22">
      <pivotArea dataOnly="0" labelOnly="1" outline="0" axis="axisValues" fieldPosition="0"/>
    </format>
    <format dxfId="21">
      <pivotArea outline="0" fieldPosition="0">
        <references count="1">
          <reference field="4294967294" count="1">
            <x v="0"/>
          </reference>
        </references>
      </pivotArea>
    </format>
  </formats>
  <chartFormats count="15">
    <chartFormat chart="16" format="0" series="1">
      <pivotArea type="data" outline="0" fieldPosition="0">
        <references count="1">
          <reference field="4294967294" count="1" selected="0">
            <x v="0"/>
          </reference>
        </references>
      </pivotArea>
    </chartFormat>
    <chartFormat chart="16" format="1">
      <pivotArea type="data" outline="0" fieldPosition="0">
        <references count="2">
          <reference field="4294967294" count="1" selected="0">
            <x v="0"/>
          </reference>
          <reference field="14" count="1" selected="0">
            <x v="1"/>
          </reference>
        </references>
      </pivotArea>
    </chartFormat>
    <chartFormat chart="16" format="2">
      <pivotArea type="data" outline="0" fieldPosition="0">
        <references count="2">
          <reference field="4294967294" count="1" selected="0">
            <x v="0"/>
          </reference>
          <reference field="14" count="1" selected="0">
            <x v="0"/>
          </reference>
        </references>
      </pivotArea>
    </chartFormat>
    <chartFormat chart="16" format="3">
      <pivotArea type="data" outline="0" fieldPosition="0">
        <references count="2">
          <reference field="4294967294" count="1" selected="0">
            <x v="0"/>
          </reference>
          <reference field="14" count="1" selected="0">
            <x v="3"/>
          </reference>
        </references>
      </pivotArea>
    </chartFormat>
    <chartFormat chart="16" format="4">
      <pivotArea type="data" outline="0" fieldPosition="0">
        <references count="2">
          <reference field="4294967294" count="1" selected="0">
            <x v="0"/>
          </reference>
          <reference field="14" count="1" selected="0">
            <x v="2"/>
          </reference>
        </references>
      </pivotArea>
    </chartFormat>
    <chartFormat chart="26" format="16" series="1">
      <pivotArea type="data" outline="0" fieldPosition="0">
        <references count="1">
          <reference field="4294967294" count="1" selected="0">
            <x v="0"/>
          </reference>
        </references>
      </pivotArea>
    </chartFormat>
    <chartFormat chart="26" format="17">
      <pivotArea type="data" outline="0" fieldPosition="0">
        <references count="2">
          <reference field="4294967294" count="1" selected="0">
            <x v="0"/>
          </reference>
          <reference field="14" count="1" selected="0">
            <x v="1"/>
          </reference>
        </references>
      </pivotArea>
    </chartFormat>
    <chartFormat chart="26" format="18">
      <pivotArea type="data" outline="0" fieldPosition="0">
        <references count="2">
          <reference field="4294967294" count="1" selected="0">
            <x v="0"/>
          </reference>
          <reference field="14" count="1" selected="0">
            <x v="0"/>
          </reference>
        </references>
      </pivotArea>
    </chartFormat>
    <chartFormat chart="26" format="19">
      <pivotArea type="data" outline="0" fieldPosition="0">
        <references count="2">
          <reference field="4294967294" count="1" selected="0">
            <x v="0"/>
          </reference>
          <reference field="14" count="1" selected="0">
            <x v="3"/>
          </reference>
        </references>
      </pivotArea>
    </chartFormat>
    <chartFormat chart="26" format="20">
      <pivotArea type="data" outline="0" fieldPosition="0">
        <references count="2">
          <reference field="4294967294" count="1" selected="0">
            <x v="0"/>
          </reference>
          <reference field="14" count="1" selected="0">
            <x v="2"/>
          </reference>
        </references>
      </pivotArea>
    </chartFormat>
    <chartFormat chart="29" format="16" series="1">
      <pivotArea type="data" outline="0" fieldPosition="0">
        <references count="1">
          <reference field="4294967294" count="1" selected="0">
            <x v="0"/>
          </reference>
        </references>
      </pivotArea>
    </chartFormat>
    <chartFormat chart="29" format="17">
      <pivotArea type="data" outline="0" fieldPosition="0">
        <references count="2">
          <reference field="4294967294" count="1" selected="0">
            <x v="0"/>
          </reference>
          <reference field="14" count="1" selected="0">
            <x v="1"/>
          </reference>
        </references>
      </pivotArea>
    </chartFormat>
    <chartFormat chart="29" format="18">
      <pivotArea type="data" outline="0" fieldPosition="0">
        <references count="2">
          <reference field="4294967294" count="1" selected="0">
            <x v="0"/>
          </reference>
          <reference field="14" count="1" selected="0">
            <x v="0"/>
          </reference>
        </references>
      </pivotArea>
    </chartFormat>
    <chartFormat chart="29" format="19">
      <pivotArea type="data" outline="0" fieldPosition="0">
        <references count="2">
          <reference field="4294967294" count="1" selected="0">
            <x v="0"/>
          </reference>
          <reference field="14" count="1" selected="0">
            <x v="3"/>
          </reference>
        </references>
      </pivotArea>
    </chartFormat>
    <chartFormat chart="29" format="20">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39AD4CD-B7FA-4C61-86E0-537C00DB1CC2}"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Customer Segment">
  <location ref="A3:B8" firstHeaderRow="1" firstDataRow="1" firstDataCol="1"/>
  <pivotFields count="33">
    <pivotField showAll="0"/>
    <pivotField showAll="0"/>
    <pivotField showAll="0"/>
    <pivotField showAll="0"/>
    <pivotField showAll="0"/>
    <pivotField showAll="0"/>
    <pivotField showAll="0"/>
    <pivotField axis="axisRow" showAll="0" sortType="ascending">
      <items count="5">
        <item x="3"/>
        <item x="0"/>
        <item x="1"/>
        <item x="2"/>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numFmtId="14" showAll="0">
      <items count="180">
        <item x="167"/>
        <item x="22"/>
        <item x="35"/>
        <item x="148"/>
        <item x="98"/>
        <item x="61"/>
        <item x="0"/>
        <item x="176"/>
        <item x="85"/>
        <item x="56"/>
        <item x="52"/>
        <item x="38"/>
        <item x="107"/>
        <item x="101"/>
        <item x="43"/>
        <item x="58"/>
        <item x="60"/>
        <item x="174"/>
        <item x="71"/>
        <item x="11"/>
        <item x="72"/>
        <item x="46"/>
        <item x="172"/>
        <item x="76"/>
        <item x="50"/>
        <item x="160"/>
        <item x="39"/>
        <item x="9"/>
        <item x="132"/>
        <item x="111"/>
        <item x="70"/>
        <item x="108"/>
        <item x="23"/>
        <item x="118"/>
        <item x="128"/>
        <item x="64"/>
        <item x="92"/>
        <item x="131"/>
        <item x="102"/>
        <item x="170"/>
        <item x="104"/>
        <item x="143"/>
        <item x="6"/>
        <item x="169"/>
        <item x="79"/>
        <item x="2"/>
        <item x="161"/>
        <item x="149"/>
        <item x="28"/>
        <item x="153"/>
        <item x="63"/>
        <item x="54"/>
        <item x="12"/>
        <item x="67"/>
        <item x="152"/>
        <item x="147"/>
        <item x="114"/>
        <item x="139"/>
        <item x="136"/>
        <item x="151"/>
        <item x="21"/>
        <item x="95"/>
        <item x="29"/>
        <item x="93"/>
        <item x="127"/>
        <item x="146"/>
        <item x="129"/>
        <item x="156"/>
        <item x="17"/>
        <item x="140"/>
        <item x="13"/>
        <item x="115"/>
        <item x="88"/>
        <item x="24"/>
        <item x="44"/>
        <item x="83"/>
        <item x="103"/>
        <item x="91"/>
        <item x="80"/>
        <item x="68"/>
        <item x="26"/>
        <item x="165"/>
        <item x="120"/>
        <item x="78"/>
        <item x="173"/>
        <item x="14"/>
        <item x="145"/>
        <item x="47"/>
        <item x="25"/>
        <item x="157"/>
        <item x="113"/>
        <item x="57"/>
        <item x="36"/>
        <item x="121"/>
        <item x="34"/>
        <item x="74"/>
        <item x="4"/>
        <item x="37"/>
        <item x="99"/>
        <item x="86"/>
        <item x="141"/>
        <item x="53"/>
        <item x="81"/>
        <item x="112"/>
        <item x="125"/>
        <item x="89"/>
        <item x="106"/>
        <item x="48"/>
        <item x="18"/>
        <item x="109"/>
        <item x="126"/>
        <item x="45"/>
        <item x="158"/>
        <item x="177"/>
        <item x="138"/>
        <item x="59"/>
        <item x="65"/>
        <item x="119"/>
        <item x="122"/>
        <item x="90"/>
        <item x="10"/>
        <item x="32"/>
        <item x="82"/>
        <item x="130"/>
        <item x="166"/>
        <item x="163"/>
        <item x="100"/>
        <item x="19"/>
        <item x="16"/>
        <item x="171"/>
        <item x="3"/>
        <item x="116"/>
        <item x="51"/>
        <item x="7"/>
        <item x="41"/>
        <item x="30"/>
        <item x="73"/>
        <item x="168"/>
        <item x="133"/>
        <item x="8"/>
        <item x="55"/>
        <item x="94"/>
        <item x="84"/>
        <item x="40"/>
        <item x="66"/>
        <item x="87"/>
        <item x="5"/>
        <item x="124"/>
        <item x="155"/>
        <item x="144"/>
        <item x="42"/>
        <item x="27"/>
        <item x="142"/>
        <item x="75"/>
        <item x="134"/>
        <item x="31"/>
        <item x="178"/>
        <item x="62"/>
        <item x="69"/>
        <item x="164"/>
        <item x="20"/>
        <item x="1"/>
        <item x="110"/>
        <item x="15"/>
        <item x="154"/>
        <item x="77"/>
        <item x="49"/>
        <item x="117"/>
        <item x="105"/>
        <item x="123"/>
        <item x="33"/>
        <item x="96"/>
        <item x="137"/>
        <item x="97"/>
        <item x="175"/>
        <item x="150"/>
        <item x="162"/>
        <item x="159"/>
        <item x="135"/>
        <item t="default"/>
      </items>
    </pivotField>
    <pivotField showAll="0"/>
    <pivotField showAll="0"/>
    <pivotField showAll="0"/>
    <pivotField numFmtId="14" showAll="0"/>
    <pivotField showAll="0"/>
    <pivotField dataField="1"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7"/>
  </rowFields>
  <rowItems count="5">
    <i>
      <x/>
    </i>
    <i>
      <x v="2"/>
    </i>
    <i>
      <x v="1"/>
    </i>
    <i>
      <x v="3"/>
    </i>
    <i t="grand">
      <x/>
    </i>
  </rowItems>
  <colItems count="1">
    <i/>
  </colItems>
  <dataFields count="1">
    <dataField name="Sum of Profit" fld="24" baseField="0" baseItem="0" numFmtId="164"/>
  </dataFields>
  <formats count="2">
    <format dxfId="20">
      <pivotArea outline="0" collapsedLevelsAreSubtotals="1" fieldPosition="0"/>
    </format>
    <format dxfId="19">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7" count="1" selected="0">
            <x v="1"/>
          </reference>
        </references>
      </pivotArea>
    </chartFormat>
    <chartFormat chart="13" format="6">
      <pivotArea type="data" outline="0" fieldPosition="0">
        <references count="2">
          <reference field="4294967294" count="1" selected="0">
            <x v="0"/>
          </reference>
          <reference field="7" count="1" selected="0">
            <x v="3"/>
          </reference>
        </references>
      </pivotArea>
    </chartFormat>
    <chartFormat chart="13" format="7">
      <pivotArea type="data" outline="0" fieldPosition="0">
        <references count="2">
          <reference field="4294967294" count="1" selected="0">
            <x v="0"/>
          </reference>
          <reference field="7" count="1" selected="0">
            <x v="2"/>
          </reference>
        </references>
      </pivotArea>
    </chartFormat>
    <chartFormat chart="13" format="8">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7509DD4-5A67-4ACB-A9C6-93EC52A966F2}" name="PivotTable1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rowHeaderCaption="Region">
  <location ref="A3:B53" firstHeaderRow="1" firstDataRow="1" firstDataCol="1"/>
  <pivotFields count="33">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1"/>
        <item x="0"/>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49">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s>
    </pivotField>
    <pivotField compact="0" outline="0" showAll="0" defaultSubtotal="0"/>
    <pivotField compact="0" outline="0" showAll="0" defaultSubtotal="0"/>
    <pivotField compact="0" numFmtId="14" outline="0" showAll="0" defaultSubtotal="0">
      <items count="179">
        <item x="167"/>
        <item x="22"/>
        <item x="35"/>
        <item x="148"/>
        <item x="98"/>
        <item x="61"/>
        <item x="0"/>
        <item x="176"/>
        <item x="85"/>
        <item x="56"/>
        <item x="52"/>
        <item x="38"/>
        <item x="107"/>
        <item x="101"/>
        <item x="43"/>
        <item x="58"/>
        <item x="60"/>
        <item x="174"/>
        <item x="71"/>
        <item x="11"/>
        <item x="72"/>
        <item x="46"/>
        <item x="172"/>
        <item x="76"/>
        <item x="50"/>
        <item x="160"/>
        <item x="39"/>
        <item x="9"/>
        <item x="132"/>
        <item x="111"/>
        <item x="70"/>
        <item x="108"/>
        <item x="23"/>
        <item x="118"/>
        <item x="128"/>
        <item x="64"/>
        <item x="92"/>
        <item x="131"/>
        <item x="102"/>
        <item x="170"/>
        <item x="104"/>
        <item x="143"/>
        <item x="6"/>
        <item x="169"/>
        <item x="79"/>
        <item x="2"/>
        <item x="161"/>
        <item x="149"/>
        <item x="28"/>
        <item x="153"/>
        <item x="63"/>
        <item x="54"/>
        <item x="12"/>
        <item x="67"/>
        <item x="152"/>
        <item x="147"/>
        <item x="114"/>
        <item x="139"/>
        <item x="136"/>
        <item x="151"/>
        <item x="21"/>
        <item x="95"/>
        <item x="29"/>
        <item x="93"/>
        <item x="127"/>
        <item x="146"/>
        <item x="129"/>
        <item x="156"/>
        <item x="17"/>
        <item x="140"/>
        <item x="13"/>
        <item x="115"/>
        <item x="88"/>
        <item x="24"/>
        <item x="44"/>
        <item x="83"/>
        <item x="103"/>
        <item x="91"/>
        <item x="80"/>
        <item x="68"/>
        <item x="26"/>
        <item x="165"/>
        <item x="120"/>
        <item x="78"/>
        <item x="173"/>
        <item x="14"/>
        <item x="145"/>
        <item x="47"/>
        <item x="25"/>
        <item x="157"/>
        <item x="113"/>
        <item x="57"/>
        <item x="36"/>
        <item x="121"/>
        <item x="34"/>
        <item x="74"/>
        <item x="4"/>
        <item x="37"/>
        <item x="99"/>
        <item x="86"/>
        <item x="141"/>
        <item x="53"/>
        <item x="81"/>
        <item x="112"/>
        <item x="125"/>
        <item x="89"/>
        <item x="106"/>
        <item x="48"/>
        <item x="18"/>
        <item x="109"/>
        <item x="126"/>
        <item x="45"/>
        <item x="158"/>
        <item x="177"/>
        <item x="138"/>
        <item x="59"/>
        <item x="65"/>
        <item x="119"/>
        <item x="122"/>
        <item x="90"/>
        <item x="10"/>
        <item x="32"/>
        <item x="82"/>
        <item x="130"/>
        <item x="166"/>
        <item x="163"/>
        <item x="100"/>
        <item x="19"/>
        <item x="16"/>
        <item x="171"/>
        <item x="3"/>
        <item x="116"/>
        <item x="51"/>
        <item x="7"/>
        <item x="41"/>
        <item x="30"/>
        <item x="73"/>
        <item x="168"/>
        <item x="133"/>
        <item x="8"/>
        <item x="55"/>
        <item x="94"/>
        <item x="84"/>
        <item x="40"/>
        <item x="66"/>
        <item x="87"/>
        <item x="5"/>
        <item x="124"/>
        <item x="155"/>
        <item x="144"/>
        <item x="42"/>
        <item x="27"/>
        <item x="142"/>
        <item x="75"/>
        <item x="134"/>
        <item x="31"/>
        <item x="178"/>
        <item x="62"/>
        <item x="69"/>
        <item x="164"/>
        <item x="20"/>
        <item x="1"/>
        <item x="110"/>
        <item x="15"/>
        <item x="154"/>
        <item x="77"/>
        <item x="49"/>
        <item x="117"/>
        <item x="105"/>
        <item x="123"/>
        <item x="33"/>
        <item x="96"/>
        <item x="137"/>
        <item x="97"/>
        <item x="175"/>
        <item x="150"/>
        <item x="162"/>
        <item x="159"/>
        <item x="135"/>
      </items>
    </pivotField>
    <pivotField compact="0" outline="0" subtotalTop="0" showAll="0" defaultSubtotal="0"/>
    <pivotField compact="0" outline="0" showAll="0" defaultSubtotal="0"/>
    <pivotField compact="0" outline="0" showAll="0" defaultSubtotal="0"/>
    <pivotField compact="0" numFmtId="14"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4">
        <item x="0"/>
        <item x="1"/>
        <item x="2"/>
        <item x="3"/>
        <item x="4"/>
        <item x="5"/>
        <item x="6"/>
        <item x="7"/>
        <item x="8"/>
        <item x="9"/>
        <item x="10"/>
        <item x="11"/>
        <item x="12"/>
        <item x="13"/>
      </items>
    </pivotField>
  </pivotFields>
  <rowFields count="1">
    <field x="15"/>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24" baseField="0" baseItem="0" numFmtId="164"/>
  </dataFields>
  <formats count="2">
    <format dxfId="18">
      <pivotArea outline="0" collapsedLevelsAreSubtotals="1" fieldPosition="0"/>
    </format>
    <format dxfId="1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4996C74-5AA0-4B77-ADC6-408E896C4338}"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Product Name">
  <location ref="A3:B9" firstHeaderRow="1" firstDataRow="1" firstDataCol="1"/>
  <pivotFields count="33">
    <pivotField showAll="0"/>
    <pivotField showAll="0"/>
    <pivotField showAll="0"/>
    <pivotField showAll="0"/>
    <pivotField showAll="0"/>
    <pivotField showAll="0"/>
    <pivotField showAll="0"/>
    <pivotField showAll="0"/>
    <pivotField showAll="0">
      <items count="4">
        <item x="1"/>
        <item x="0"/>
        <item x="2"/>
        <item t="default"/>
      </items>
    </pivotField>
    <pivotField axis="axisRow" showAll="0" measureFilter="1" sortType="descending">
      <items count="18">
        <item x="15"/>
        <item x="8"/>
        <item x="14"/>
        <item x="1"/>
        <item x="13"/>
        <item x="16"/>
        <item x="4"/>
        <item x="9"/>
        <item x="2"/>
        <item x="6"/>
        <item x="7"/>
        <item x="0"/>
        <item x="3"/>
        <item x="12"/>
        <item x="10"/>
        <item x="11"/>
        <item x="5"/>
        <item t="default"/>
      </items>
      <autoSortScope>
        <pivotArea dataOnly="0" outline="0" fieldPosition="0">
          <references count="1">
            <reference field="4294967294" count="1" selected="0">
              <x v="0"/>
            </reference>
          </references>
        </pivotArea>
      </autoSortScope>
    </pivotField>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4" showAll="0">
      <items count="180">
        <item x="167"/>
        <item x="22"/>
        <item x="35"/>
        <item x="148"/>
        <item x="98"/>
        <item x="61"/>
        <item x="0"/>
        <item x="176"/>
        <item x="85"/>
        <item x="56"/>
        <item x="52"/>
        <item x="38"/>
        <item x="107"/>
        <item x="101"/>
        <item x="43"/>
        <item x="58"/>
        <item x="60"/>
        <item x="174"/>
        <item x="71"/>
        <item x="11"/>
        <item x="72"/>
        <item x="46"/>
        <item x="172"/>
        <item x="76"/>
        <item x="50"/>
        <item x="160"/>
        <item x="39"/>
        <item x="9"/>
        <item x="132"/>
        <item x="111"/>
        <item x="70"/>
        <item x="108"/>
        <item x="23"/>
        <item x="118"/>
        <item x="128"/>
        <item x="64"/>
        <item x="92"/>
        <item x="131"/>
        <item x="102"/>
        <item x="170"/>
        <item x="104"/>
        <item x="143"/>
        <item x="6"/>
        <item x="169"/>
        <item x="79"/>
        <item x="2"/>
        <item x="161"/>
        <item x="149"/>
        <item x="28"/>
        <item x="153"/>
        <item x="63"/>
        <item x="54"/>
        <item x="12"/>
        <item x="67"/>
        <item x="152"/>
        <item x="147"/>
        <item x="114"/>
        <item x="139"/>
        <item x="136"/>
        <item x="151"/>
        <item x="21"/>
        <item x="95"/>
        <item x="29"/>
        <item x="93"/>
        <item x="127"/>
        <item x="146"/>
        <item x="129"/>
        <item x="156"/>
        <item x="17"/>
        <item x="140"/>
        <item x="13"/>
        <item x="115"/>
        <item x="88"/>
        <item x="24"/>
        <item x="44"/>
        <item x="83"/>
        <item x="103"/>
        <item x="91"/>
        <item x="80"/>
        <item x="68"/>
        <item x="26"/>
        <item x="165"/>
        <item x="120"/>
        <item x="78"/>
        <item x="173"/>
        <item x="14"/>
        <item x="145"/>
        <item x="47"/>
        <item x="25"/>
        <item x="157"/>
        <item x="113"/>
        <item x="57"/>
        <item x="36"/>
        <item x="121"/>
        <item x="34"/>
        <item x="74"/>
        <item x="4"/>
        <item x="37"/>
        <item x="99"/>
        <item x="86"/>
        <item x="141"/>
        <item x="53"/>
        <item x="81"/>
        <item x="112"/>
        <item x="125"/>
        <item x="89"/>
        <item x="106"/>
        <item x="48"/>
        <item x="18"/>
        <item x="109"/>
        <item x="126"/>
        <item x="45"/>
        <item x="158"/>
        <item x="177"/>
        <item x="138"/>
        <item x="59"/>
        <item x="65"/>
        <item x="119"/>
        <item x="122"/>
        <item x="90"/>
        <item x="10"/>
        <item x="32"/>
        <item x="82"/>
        <item x="130"/>
        <item x="166"/>
        <item x="163"/>
        <item x="100"/>
        <item x="19"/>
        <item x="16"/>
        <item x="171"/>
        <item x="3"/>
        <item x="116"/>
        <item x="51"/>
        <item x="7"/>
        <item x="41"/>
        <item x="30"/>
        <item x="73"/>
        <item x="168"/>
        <item x="133"/>
        <item x="8"/>
        <item x="55"/>
        <item x="94"/>
        <item x="84"/>
        <item x="40"/>
        <item x="66"/>
        <item x="87"/>
        <item x="5"/>
        <item x="124"/>
        <item x="155"/>
        <item x="144"/>
        <item x="42"/>
        <item x="27"/>
        <item x="142"/>
        <item x="75"/>
        <item x="134"/>
        <item x="31"/>
        <item x="178"/>
        <item x="62"/>
        <item x="69"/>
        <item x="164"/>
        <item x="20"/>
        <item x="1"/>
        <item x="110"/>
        <item x="15"/>
        <item x="154"/>
        <item x="77"/>
        <item x="49"/>
        <item x="117"/>
        <item x="105"/>
        <item x="123"/>
        <item x="33"/>
        <item x="96"/>
        <item x="137"/>
        <item x="97"/>
        <item x="175"/>
        <item x="150"/>
        <item x="162"/>
        <item x="159"/>
        <item x="135"/>
        <item t="default"/>
      </items>
    </pivotField>
    <pivotField showAll="0"/>
    <pivotField showAll="0"/>
    <pivotField showAll="0"/>
    <pivotField numFmtId="14" showAll="0"/>
    <pivotField showAll="0"/>
    <pivotField dataField="1"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9"/>
  </rowFields>
  <rowItems count="6">
    <i>
      <x v="1"/>
    </i>
    <i>
      <x v="16"/>
    </i>
    <i>
      <x v="3"/>
    </i>
    <i>
      <x v="5"/>
    </i>
    <i>
      <x v="8"/>
    </i>
    <i t="grand">
      <x/>
    </i>
  </rowItems>
  <colItems count="1">
    <i/>
  </colItems>
  <dataFields count="1">
    <dataField name="Sum of Profit" fld="24" baseField="0" baseItem="0" numFmtId="164"/>
  </dataFields>
  <formats count="2">
    <format dxfId="16">
      <pivotArea outline="0" collapsedLevelsAreSubtotals="1" fieldPosition="0"/>
    </format>
    <format dxfId="15">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9" type="count" evalOrder="-1" id="3" iMeasureFld="0">
      <autoFilter ref="A1">
        <filterColumn colId="0">
          <top10 val="5" filterVal="5"/>
        </filterColumn>
      </autoFilter>
    </filter>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9517CBB-A2CE-4E4A-B385-E1FB9607A377}"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rowHeaderCaption="Manager">
  <location ref="A3:B8" firstHeaderRow="1" firstDataRow="1" firstDataCol="1" rowPageCount="1" colPageCount="1"/>
  <pivotFields count="33">
    <pivotField showAll="0"/>
    <pivotField showAll="0"/>
    <pivotField showAll="0"/>
    <pivotField showAll="0"/>
    <pivotField showAll="0"/>
    <pivotField showAll="0"/>
    <pivotField showAll="0"/>
    <pivotField showAll="0"/>
    <pivotField axis="axisPage" showAll="0">
      <items count="4">
        <item x="1"/>
        <item x="0"/>
        <item x="2"/>
        <item t="default"/>
      </items>
    </pivotField>
    <pivotField showAll="0"/>
    <pivotField showAll="0"/>
    <pivotField showAll="0"/>
    <pivotField showAll="0"/>
    <pivotField showAll="0"/>
    <pivotField showAll="0"/>
    <pivotField showAll="0"/>
    <pivotField showAll="0"/>
    <pivotField showAll="0"/>
    <pivotField numFmtId="14" showAll="0">
      <items count="180">
        <item x="167"/>
        <item x="22"/>
        <item x="35"/>
        <item x="148"/>
        <item x="98"/>
        <item x="61"/>
        <item x="0"/>
        <item x="176"/>
        <item x="85"/>
        <item x="56"/>
        <item x="52"/>
        <item x="38"/>
        <item x="107"/>
        <item x="101"/>
        <item x="43"/>
        <item x="58"/>
        <item x="60"/>
        <item x="174"/>
        <item x="71"/>
        <item x="11"/>
        <item x="72"/>
        <item x="46"/>
        <item x="172"/>
        <item x="76"/>
        <item x="50"/>
        <item x="160"/>
        <item x="39"/>
        <item x="9"/>
        <item x="132"/>
        <item x="111"/>
        <item x="70"/>
        <item x="108"/>
        <item x="23"/>
        <item x="118"/>
        <item x="128"/>
        <item x="64"/>
        <item x="92"/>
        <item x="131"/>
        <item x="102"/>
        <item x="170"/>
        <item x="104"/>
        <item x="143"/>
        <item x="6"/>
        <item x="169"/>
        <item x="79"/>
        <item x="2"/>
        <item x="161"/>
        <item x="149"/>
        <item x="28"/>
        <item x="153"/>
        <item x="63"/>
        <item x="54"/>
        <item x="12"/>
        <item x="67"/>
        <item x="152"/>
        <item x="147"/>
        <item x="114"/>
        <item x="139"/>
        <item x="136"/>
        <item x="151"/>
        <item x="21"/>
        <item x="95"/>
        <item x="29"/>
        <item x="93"/>
        <item x="127"/>
        <item x="146"/>
        <item x="129"/>
        <item x="156"/>
        <item x="17"/>
        <item x="140"/>
        <item x="13"/>
        <item x="115"/>
        <item x="88"/>
        <item x="24"/>
        <item x="44"/>
        <item x="83"/>
        <item x="103"/>
        <item x="91"/>
        <item x="80"/>
        <item x="68"/>
        <item x="26"/>
        <item x="165"/>
        <item x="120"/>
        <item x="78"/>
        <item x="173"/>
        <item x="14"/>
        <item x="145"/>
        <item x="47"/>
        <item x="25"/>
        <item x="157"/>
        <item x="113"/>
        <item x="57"/>
        <item x="36"/>
        <item x="121"/>
        <item x="34"/>
        <item x="74"/>
        <item x="4"/>
        <item x="37"/>
        <item x="99"/>
        <item x="86"/>
        <item x="141"/>
        <item x="53"/>
        <item x="81"/>
        <item x="112"/>
        <item x="125"/>
        <item x="89"/>
        <item x="106"/>
        <item x="48"/>
        <item x="18"/>
        <item x="109"/>
        <item x="126"/>
        <item x="45"/>
        <item x="158"/>
        <item x="177"/>
        <item x="138"/>
        <item x="59"/>
        <item x="65"/>
        <item x="119"/>
        <item x="122"/>
        <item x="90"/>
        <item x="10"/>
        <item x="32"/>
        <item x="82"/>
        <item x="130"/>
        <item x="166"/>
        <item x="163"/>
        <item x="100"/>
        <item x="19"/>
        <item x="16"/>
        <item x="171"/>
        <item x="3"/>
        <item x="116"/>
        <item x="51"/>
        <item x="7"/>
        <item x="41"/>
        <item x="30"/>
        <item x="73"/>
        <item x="168"/>
        <item x="133"/>
        <item x="8"/>
        <item x="55"/>
        <item x="94"/>
        <item x="84"/>
        <item x="40"/>
        <item x="66"/>
        <item x="87"/>
        <item x="5"/>
        <item x="124"/>
        <item x="155"/>
        <item x="144"/>
        <item x="42"/>
        <item x="27"/>
        <item x="142"/>
        <item x="75"/>
        <item x="134"/>
        <item x="31"/>
        <item x="178"/>
        <item x="62"/>
        <item x="69"/>
        <item x="164"/>
        <item x="20"/>
        <item x="1"/>
        <item x="110"/>
        <item x="15"/>
        <item x="154"/>
        <item x="77"/>
        <item x="49"/>
        <item x="117"/>
        <item x="105"/>
        <item x="123"/>
        <item x="33"/>
        <item x="96"/>
        <item x="137"/>
        <item x="97"/>
        <item x="175"/>
        <item x="150"/>
        <item x="162"/>
        <item x="159"/>
        <item x="135"/>
        <item t="default"/>
      </items>
    </pivotField>
    <pivotField showAll="0"/>
    <pivotField showAll="0"/>
    <pivotField showAll="0"/>
    <pivotField numFmtId="14" showAll="0"/>
    <pivotField showAll="0"/>
    <pivotField dataField="1" showAll="0"/>
    <pivotField showAll="0"/>
    <pivotField showAll="0"/>
    <pivotField showAll="0"/>
    <pivotField showAll="0"/>
    <pivotField axis="axisRow" showAll="0" sortType="descending">
      <items count="5">
        <item x="1"/>
        <item x="2"/>
        <item x="0"/>
        <item x="3"/>
        <item t="default"/>
      </items>
      <autoSortScope>
        <pivotArea dataOnly="0" outline="0" fieldPosition="0">
          <references count="1">
            <reference field="4294967294" count="1" selected="0">
              <x v="0"/>
            </reference>
          </references>
        </pivotArea>
      </autoSortScope>
    </pivotField>
    <pivotField showAll="0"/>
    <pivotField showAll="0" defaultSubtotal="0"/>
    <pivotField showAll="0" defaultSubtotal="0">
      <items count="14">
        <item x="0"/>
        <item x="1"/>
        <item x="2"/>
        <item x="3"/>
        <item x="4"/>
        <item x="5"/>
        <item x="6"/>
        <item x="7"/>
        <item x="8"/>
        <item x="9"/>
        <item x="10"/>
        <item x="11"/>
        <item x="12"/>
        <item x="13"/>
      </items>
    </pivotField>
  </pivotFields>
  <rowFields count="1">
    <field x="29"/>
  </rowFields>
  <rowItems count="5">
    <i>
      <x/>
    </i>
    <i>
      <x v="1"/>
    </i>
    <i>
      <x v="3"/>
    </i>
    <i>
      <x v="2"/>
    </i>
    <i t="grand">
      <x/>
    </i>
  </rowItems>
  <colItems count="1">
    <i/>
  </colItems>
  <pageFields count="1">
    <pageField fld="8" hier="-1"/>
  </pageFields>
  <dataFields count="1">
    <dataField name="Sum of Profit" fld="24" baseField="0" baseItem="0" numFmtId="164"/>
  </dataFields>
  <formats count="2">
    <format dxfId="14">
      <pivotArea outline="0" collapsedLevelsAreSubtotals="1" fieldPosition="0"/>
    </format>
    <format dxfId="13">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9" count="1" selected="0">
            <x v="2"/>
          </reference>
        </references>
      </pivotArea>
    </chartFormat>
    <chartFormat chart="0" format="2">
      <pivotArea type="data" outline="0" fieldPosition="0">
        <references count="2">
          <reference field="4294967294" count="1" selected="0">
            <x v="0"/>
          </reference>
          <reference field="29" count="1" selected="0">
            <x v="3"/>
          </reference>
        </references>
      </pivotArea>
    </chartFormat>
    <chartFormat chart="0" format="3">
      <pivotArea type="data" outline="0" fieldPosition="0">
        <references count="2">
          <reference field="4294967294" count="1" selected="0">
            <x v="0"/>
          </reference>
          <reference field="29" count="1" selected="0">
            <x v="1"/>
          </reference>
        </references>
      </pivotArea>
    </chartFormat>
    <chartFormat chart="0" format="4">
      <pivotArea type="data" outline="0" fieldPosition="0">
        <references count="2">
          <reference field="4294967294" count="1" selected="0">
            <x v="0"/>
          </reference>
          <reference field="29" count="1" selected="0">
            <x v="0"/>
          </reference>
        </references>
      </pivotArea>
    </chartFormat>
    <chartFormat chart="6" format="20" series="1">
      <pivotArea type="data" outline="0" fieldPosition="0">
        <references count="1">
          <reference field="4294967294" count="1" selected="0">
            <x v="0"/>
          </reference>
        </references>
      </pivotArea>
    </chartFormat>
    <chartFormat chart="6" format="21">
      <pivotArea type="data" outline="0" fieldPosition="0">
        <references count="2">
          <reference field="4294967294" count="1" selected="0">
            <x v="0"/>
          </reference>
          <reference field="29" count="1" selected="0">
            <x v="0"/>
          </reference>
        </references>
      </pivotArea>
    </chartFormat>
    <chartFormat chart="6" format="22">
      <pivotArea type="data" outline="0" fieldPosition="0">
        <references count="2">
          <reference field="4294967294" count="1" selected="0">
            <x v="0"/>
          </reference>
          <reference field="29" count="1" selected="0">
            <x v="1"/>
          </reference>
        </references>
      </pivotArea>
    </chartFormat>
    <chartFormat chart="6" format="23">
      <pivotArea type="data" outline="0" fieldPosition="0">
        <references count="2">
          <reference field="4294967294" count="1" selected="0">
            <x v="0"/>
          </reference>
          <reference field="29" count="1" selected="0">
            <x v="3"/>
          </reference>
        </references>
      </pivotArea>
    </chartFormat>
    <chartFormat chart="6" format="24">
      <pivotArea type="data" outline="0" fieldPosition="0">
        <references count="2">
          <reference field="4294967294" count="1" selected="0">
            <x v="0"/>
          </reference>
          <reference field="29" count="1" selected="0">
            <x v="2"/>
          </reference>
        </references>
      </pivotArea>
    </chartFormat>
    <chartFormat chart="16" format="25" series="1">
      <pivotArea type="data" outline="0" fieldPosition="0">
        <references count="1">
          <reference field="4294967294" count="1" selected="0">
            <x v="0"/>
          </reference>
        </references>
      </pivotArea>
    </chartFormat>
    <chartFormat chart="16" format="26">
      <pivotArea type="data" outline="0" fieldPosition="0">
        <references count="2">
          <reference field="4294967294" count="1" selected="0">
            <x v="0"/>
          </reference>
          <reference field="29" count="1" selected="0">
            <x v="0"/>
          </reference>
        </references>
      </pivotArea>
    </chartFormat>
    <chartFormat chart="16" format="27">
      <pivotArea type="data" outline="0" fieldPosition="0">
        <references count="2">
          <reference field="4294967294" count="1" selected="0">
            <x v="0"/>
          </reference>
          <reference field="29" count="1" selected="0">
            <x v="1"/>
          </reference>
        </references>
      </pivotArea>
    </chartFormat>
    <chartFormat chart="16" format="28">
      <pivotArea type="data" outline="0" fieldPosition="0">
        <references count="2">
          <reference field="4294967294" count="1" selected="0">
            <x v="0"/>
          </reference>
          <reference field="29" count="1" selected="0">
            <x v="3"/>
          </reference>
        </references>
      </pivotArea>
    </chartFormat>
    <chartFormat chart="16" format="29">
      <pivotArea type="data" outline="0" fieldPosition="0">
        <references count="2">
          <reference field="4294967294" count="1" selected="0">
            <x v="0"/>
          </reference>
          <reference field="2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D34F7B7-2DD8-40BA-AD81-F82C24779902}"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A3:B10" firstHeaderRow="1" firstDataRow="1" firstDataCol="1"/>
  <pivotFields count="33">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numFmtId="14" showAll="0">
      <items count="180">
        <item x="167"/>
        <item x="22"/>
        <item x="35"/>
        <item x="148"/>
        <item x="98"/>
        <item x="61"/>
        <item x="0"/>
        <item x="176"/>
        <item x="85"/>
        <item x="56"/>
        <item x="52"/>
        <item x="38"/>
        <item x="107"/>
        <item x="101"/>
        <item x="43"/>
        <item x="58"/>
        <item x="60"/>
        <item x="174"/>
        <item x="71"/>
        <item x="11"/>
        <item x="72"/>
        <item x="46"/>
        <item x="172"/>
        <item x="76"/>
        <item x="50"/>
        <item x="160"/>
        <item x="39"/>
        <item x="9"/>
        <item x="132"/>
        <item x="111"/>
        <item x="70"/>
        <item x="108"/>
        <item x="23"/>
        <item x="118"/>
        <item x="128"/>
        <item x="64"/>
        <item x="92"/>
        <item x="131"/>
        <item x="102"/>
        <item x="170"/>
        <item x="104"/>
        <item x="143"/>
        <item x="6"/>
        <item x="169"/>
        <item x="79"/>
        <item x="2"/>
        <item x="161"/>
        <item x="149"/>
        <item x="28"/>
        <item x="153"/>
        <item x="63"/>
        <item x="54"/>
        <item x="12"/>
        <item x="67"/>
        <item x="152"/>
        <item x="147"/>
        <item x="114"/>
        <item x="139"/>
        <item x="136"/>
        <item x="151"/>
        <item x="21"/>
        <item x="95"/>
        <item x="29"/>
        <item x="93"/>
        <item x="127"/>
        <item x="146"/>
        <item x="129"/>
        <item x="156"/>
        <item x="17"/>
        <item x="140"/>
        <item x="13"/>
        <item x="115"/>
        <item x="88"/>
        <item x="24"/>
        <item x="44"/>
        <item x="83"/>
        <item x="103"/>
        <item x="91"/>
        <item x="80"/>
        <item x="68"/>
        <item x="26"/>
        <item x="165"/>
        <item x="120"/>
        <item x="78"/>
        <item x="173"/>
        <item x="14"/>
        <item x="145"/>
        <item x="47"/>
        <item x="25"/>
        <item x="157"/>
        <item x="113"/>
        <item x="57"/>
        <item x="36"/>
        <item x="121"/>
        <item x="34"/>
        <item x="74"/>
        <item x="4"/>
        <item x="37"/>
        <item x="99"/>
        <item x="86"/>
        <item x="141"/>
        <item x="53"/>
        <item x="81"/>
        <item x="112"/>
        <item x="125"/>
        <item x="89"/>
        <item x="106"/>
        <item x="48"/>
        <item x="18"/>
        <item x="109"/>
        <item x="126"/>
        <item x="45"/>
        <item x="158"/>
        <item x="177"/>
        <item x="138"/>
        <item x="59"/>
        <item x="65"/>
        <item x="119"/>
        <item x="122"/>
        <item x="90"/>
        <item x="10"/>
        <item x="32"/>
        <item x="82"/>
        <item x="130"/>
        <item x="166"/>
        <item x="163"/>
        <item x="100"/>
        <item x="19"/>
        <item x="16"/>
        <item x="171"/>
        <item x="3"/>
        <item x="116"/>
        <item x="51"/>
        <item x="7"/>
        <item x="41"/>
        <item x="30"/>
        <item x="73"/>
        <item x="168"/>
        <item x="133"/>
        <item x="8"/>
        <item x="55"/>
        <item x="94"/>
        <item x="84"/>
        <item x="40"/>
        <item x="66"/>
        <item x="87"/>
        <item x="5"/>
        <item x="124"/>
        <item x="155"/>
        <item x="144"/>
        <item x="42"/>
        <item x="27"/>
        <item x="142"/>
        <item x="75"/>
        <item x="134"/>
        <item x="31"/>
        <item x="178"/>
        <item x="62"/>
        <item x="69"/>
        <item x="164"/>
        <item x="20"/>
        <item x="1"/>
        <item x="110"/>
        <item x="15"/>
        <item x="154"/>
        <item x="77"/>
        <item x="49"/>
        <item x="117"/>
        <item x="105"/>
        <item x="123"/>
        <item x="33"/>
        <item x="96"/>
        <item x="137"/>
        <item x="97"/>
        <item x="175"/>
        <item x="150"/>
        <item x="162"/>
        <item x="159"/>
        <item x="135"/>
        <item t="default"/>
      </items>
    </pivotField>
    <pivotField showAll="0"/>
    <pivotField showAll="0"/>
    <pivotField showAll="0"/>
    <pivotField numFmtId="14" showAll="0"/>
    <pivotField showAll="0"/>
    <pivotField dataField="1" showAll="0"/>
    <pivotField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32"/>
  </rowFields>
  <rowItems count="7">
    <i>
      <x v="1"/>
    </i>
    <i>
      <x v="2"/>
    </i>
    <i>
      <x v="3"/>
    </i>
    <i>
      <x v="4"/>
    </i>
    <i>
      <x v="5"/>
    </i>
    <i>
      <x v="6"/>
    </i>
    <i t="grand">
      <x/>
    </i>
  </rowItems>
  <colItems count="1">
    <i/>
  </colItems>
  <dataFields count="1">
    <dataField name="Sum of Profit" fld="24" baseField="0" baseItem="0" numFmtId="164"/>
  </dataFields>
  <formats count="2">
    <format dxfId="12">
      <pivotArea outline="0" collapsedLevelsAreSubtotals="1" fieldPosition="0"/>
    </format>
    <format dxfId="11">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6" format="7" series="1">
      <pivotArea type="data" outline="0" fieldPosition="0">
        <references count="1">
          <reference field="4294967294" count="1" selected="0">
            <x v="0"/>
          </reference>
        </references>
      </pivotArea>
    </chartFormat>
    <chartFormat chart="28"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91DF794-3DEB-4F9B-BF34-336374EF2637}"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Product Name">
  <location ref="A3:B9" firstHeaderRow="1" firstDataRow="1" firstDataCol="1" rowPageCount="1" colPageCount="1"/>
  <pivotFields count="33">
    <pivotField showAll="0"/>
    <pivotField showAll="0"/>
    <pivotField showAll="0"/>
    <pivotField showAll="0"/>
    <pivotField showAll="0"/>
    <pivotField showAll="0"/>
    <pivotField showAll="0"/>
    <pivotField showAll="0"/>
    <pivotField axis="axisPage" multipleItemSelectionAllowed="1" showAll="0">
      <items count="4">
        <item x="1"/>
        <item x="0"/>
        <item x="2"/>
        <item t="default"/>
      </items>
    </pivotField>
    <pivotField axis="axisRow" showAll="0" measureFilter="1" sortType="descending">
      <items count="18">
        <item x="15"/>
        <item x="8"/>
        <item x="14"/>
        <item x="1"/>
        <item x="13"/>
        <item x="16"/>
        <item x="4"/>
        <item x="9"/>
        <item x="2"/>
        <item x="6"/>
        <item x="7"/>
        <item x="0"/>
        <item x="3"/>
        <item x="12"/>
        <item x="10"/>
        <item x="11"/>
        <item x="5"/>
        <item t="default"/>
      </items>
      <autoSortScope>
        <pivotArea dataOnly="0" outline="0" fieldPosition="0">
          <references count="1">
            <reference field="4294967294" count="1" selected="0">
              <x v="0"/>
            </reference>
          </references>
        </pivotArea>
      </autoSortScope>
    </pivotField>
    <pivotField showAll="0"/>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4" showAll="0">
      <items count="180">
        <item x="167"/>
        <item x="22"/>
        <item x="35"/>
        <item x="148"/>
        <item x="98"/>
        <item x="61"/>
        <item x="0"/>
        <item x="176"/>
        <item x="85"/>
        <item x="56"/>
        <item x="52"/>
        <item x="38"/>
        <item x="107"/>
        <item x="101"/>
        <item x="43"/>
        <item x="58"/>
        <item x="60"/>
        <item x="174"/>
        <item x="71"/>
        <item x="11"/>
        <item x="72"/>
        <item x="46"/>
        <item x="172"/>
        <item x="76"/>
        <item x="50"/>
        <item x="160"/>
        <item x="39"/>
        <item x="9"/>
        <item x="132"/>
        <item x="111"/>
        <item x="70"/>
        <item x="108"/>
        <item x="23"/>
        <item x="118"/>
        <item x="128"/>
        <item x="64"/>
        <item x="92"/>
        <item x="131"/>
        <item x="102"/>
        <item x="170"/>
        <item x="104"/>
        <item x="143"/>
        <item x="6"/>
        <item x="169"/>
        <item x="79"/>
        <item x="2"/>
        <item x="161"/>
        <item x="149"/>
        <item x="28"/>
        <item x="153"/>
        <item x="63"/>
        <item x="54"/>
        <item x="12"/>
        <item x="67"/>
        <item x="152"/>
        <item x="147"/>
        <item x="114"/>
        <item x="139"/>
        <item x="136"/>
        <item x="151"/>
        <item x="21"/>
        <item x="95"/>
        <item x="29"/>
        <item x="93"/>
        <item x="127"/>
        <item x="146"/>
        <item x="129"/>
        <item x="156"/>
        <item x="17"/>
        <item x="140"/>
        <item x="13"/>
        <item x="115"/>
        <item x="88"/>
        <item x="24"/>
        <item x="44"/>
        <item x="83"/>
        <item x="103"/>
        <item x="91"/>
        <item x="80"/>
        <item x="68"/>
        <item x="26"/>
        <item x="165"/>
        <item x="120"/>
        <item x="78"/>
        <item x="173"/>
        <item x="14"/>
        <item x="145"/>
        <item x="47"/>
        <item x="25"/>
        <item x="157"/>
        <item x="113"/>
        <item x="57"/>
        <item x="36"/>
        <item x="121"/>
        <item x="34"/>
        <item x="74"/>
        <item x="4"/>
        <item x="37"/>
        <item x="99"/>
        <item x="86"/>
        <item x="141"/>
        <item x="53"/>
        <item x="81"/>
        <item x="112"/>
        <item x="125"/>
        <item x="89"/>
        <item x="106"/>
        <item x="48"/>
        <item x="18"/>
        <item x="109"/>
        <item x="126"/>
        <item x="45"/>
        <item x="158"/>
        <item x="177"/>
        <item x="138"/>
        <item x="59"/>
        <item x="65"/>
        <item x="119"/>
        <item x="122"/>
        <item x="90"/>
        <item x="10"/>
        <item x="32"/>
        <item x="82"/>
        <item x="130"/>
        <item x="166"/>
        <item x="163"/>
        <item x="100"/>
        <item x="19"/>
        <item x="16"/>
        <item x="171"/>
        <item x="3"/>
        <item x="116"/>
        <item x="51"/>
        <item x="7"/>
        <item x="41"/>
        <item x="30"/>
        <item x="73"/>
        <item x="168"/>
        <item x="133"/>
        <item x="8"/>
        <item x="55"/>
        <item x="94"/>
        <item x="84"/>
        <item x="40"/>
        <item x="66"/>
        <item x="87"/>
        <item x="5"/>
        <item x="124"/>
        <item x="155"/>
        <item x="144"/>
        <item x="42"/>
        <item x="27"/>
        <item x="142"/>
        <item x="75"/>
        <item x="134"/>
        <item x="31"/>
        <item x="178"/>
        <item x="62"/>
        <item x="69"/>
        <item x="164"/>
        <item x="20"/>
        <item x="1"/>
        <item x="110"/>
        <item x="15"/>
        <item x="154"/>
        <item x="77"/>
        <item x="49"/>
        <item x="117"/>
        <item x="105"/>
        <item x="123"/>
        <item x="33"/>
        <item x="96"/>
        <item x="137"/>
        <item x="97"/>
        <item x="175"/>
        <item x="150"/>
        <item x="162"/>
        <item x="159"/>
        <item x="135"/>
        <item t="default"/>
      </items>
    </pivotField>
    <pivotField showAll="0"/>
    <pivotField showAll="0"/>
    <pivotField showAll="0"/>
    <pivotField numFmtId="14" showAll="0"/>
    <pivotField showAll="0"/>
    <pivotField showAll="0"/>
    <pivotField showAll="0"/>
    <pivotField dataField="1"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9"/>
  </rowFields>
  <rowItems count="6">
    <i>
      <x v="9"/>
    </i>
    <i>
      <x v="3"/>
    </i>
    <i>
      <x v="16"/>
    </i>
    <i>
      <x v="1"/>
    </i>
    <i>
      <x v="14"/>
    </i>
    <i t="grand">
      <x/>
    </i>
  </rowItems>
  <colItems count="1">
    <i/>
  </colItems>
  <pageFields count="1">
    <pageField fld="8" hier="-1"/>
  </pageFields>
  <dataFields count="1">
    <dataField name="Sum of Sales" fld="26" baseField="0" baseItem="0" numFmtId="165"/>
  </dataFields>
  <formats count="3">
    <format dxfId="10">
      <pivotArea outline="0" collapsedLevelsAreSubtotals="1" fieldPosition="0"/>
    </format>
    <format dxfId="9">
      <pivotArea dataOnly="0" labelOnly="1" outline="0" fieldPosition="0">
        <references count="1">
          <reference field="8" count="0"/>
        </references>
      </pivotArea>
    </format>
    <format dxfId="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1" type="count" evalOrder="-1" id="2" iMeasureFld="0">
      <autoFilter ref="A1">
        <filterColumn colId="0">
          <top10 val="5" filterVal="5"/>
        </filterColumn>
      </autoFilter>
    </filter>
    <filter fld="9"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156FBD1-9FCC-4EF7-ACB5-D31AD79949C7}"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8" firstHeaderRow="1" firstDataRow="1" firstDataCol="1"/>
  <pivotFields count="33">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numFmtId="14" showAll="0">
      <items count="180">
        <item x="167"/>
        <item x="22"/>
        <item x="35"/>
        <item x="148"/>
        <item x="98"/>
        <item x="61"/>
        <item x="0"/>
        <item x="176"/>
        <item x="85"/>
        <item x="56"/>
        <item x="52"/>
        <item x="38"/>
        <item x="107"/>
        <item x="101"/>
        <item x="43"/>
        <item x="58"/>
        <item x="60"/>
        <item x="174"/>
        <item x="71"/>
        <item x="11"/>
        <item x="72"/>
        <item x="46"/>
        <item x="172"/>
        <item x="76"/>
        <item x="50"/>
        <item x="160"/>
        <item x="39"/>
        <item x="9"/>
        <item x="132"/>
        <item x="111"/>
        <item x="70"/>
        <item x="108"/>
        <item x="23"/>
        <item x="118"/>
        <item x="128"/>
        <item x="64"/>
        <item x="92"/>
        <item x="131"/>
        <item x="102"/>
        <item x="170"/>
        <item x="104"/>
        <item x="143"/>
        <item x="6"/>
        <item x="169"/>
        <item x="79"/>
        <item x="2"/>
        <item x="161"/>
        <item x="149"/>
        <item x="28"/>
        <item x="153"/>
        <item x="63"/>
        <item x="54"/>
        <item x="12"/>
        <item x="67"/>
        <item x="152"/>
        <item x="147"/>
        <item x="114"/>
        <item x="139"/>
        <item x="136"/>
        <item x="151"/>
        <item x="21"/>
        <item x="95"/>
        <item x="29"/>
        <item x="93"/>
        <item x="127"/>
        <item x="146"/>
        <item x="129"/>
        <item x="156"/>
        <item x="17"/>
        <item x="140"/>
        <item x="13"/>
        <item x="115"/>
        <item x="88"/>
        <item x="24"/>
        <item x="44"/>
        <item x="83"/>
        <item x="103"/>
        <item x="91"/>
        <item x="80"/>
        <item x="68"/>
        <item x="26"/>
        <item x="165"/>
        <item x="120"/>
        <item x="78"/>
        <item x="173"/>
        <item x="14"/>
        <item x="145"/>
        <item x="47"/>
        <item x="25"/>
        <item x="157"/>
        <item x="113"/>
        <item x="57"/>
        <item x="36"/>
        <item x="121"/>
        <item x="34"/>
        <item x="74"/>
        <item x="4"/>
        <item x="37"/>
        <item x="99"/>
        <item x="86"/>
        <item x="141"/>
        <item x="53"/>
        <item x="81"/>
        <item x="112"/>
        <item x="125"/>
        <item x="89"/>
        <item x="106"/>
        <item x="48"/>
        <item x="18"/>
        <item x="109"/>
        <item x="126"/>
        <item x="45"/>
        <item x="158"/>
        <item x="177"/>
        <item x="138"/>
        <item x="59"/>
        <item x="65"/>
        <item x="119"/>
        <item x="122"/>
        <item x="90"/>
        <item x="10"/>
        <item x="32"/>
        <item x="82"/>
        <item x="130"/>
        <item x="166"/>
        <item x="163"/>
        <item x="100"/>
        <item x="19"/>
        <item x="16"/>
        <item x="171"/>
        <item x="3"/>
        <item x="116"/>
        <item x="51"/>
        <item x="7"/>
        <item x="41"/>
        <item x="30"/>
        <item x="73"/>
        <item x="168"/>
        <item x="133"/>
        <item x="8"/>
        <item x="55"/>
        <item x="94"/>
        <item x="84"/>
        <item x="40"/>
        <item x="66"/>
        <item x="87"/>
        <item x="5"/>
        <item x="124"/>
        <item x="155"/>
        <item x="144"/>
        <item x="42"/>
        <item x="27"/>
        <item x="142"/>
        <item x="75"/>
        <item x="134"/>
        <item x="31"/>
        <item x="178"/>
        <item x="62"/>
        <item x="69"/>
        <item x="164"/>
        <item x="20"/>
        <item x="1"/>
        <item x="110"/>
        <item x="15"/>
        <item x="154"/>
        <item x="77"/>
        <item x="49"/>
        <item x="117"/>
        <item x="105"/>
        <item x="123"/>
        <item x="33"/>
        <item x="96"/>
        <item x="137"/>
        <item x="97"/>
        <item x="175"/>
        <item x="150"/>
        <item x="162"/>
        <item x="159"/>
        <item x="135"/>
        <item t="default"/>
      </items>
    </pivotField>
    <pivotField showAll="0"/>
    <pivotField showAll="0"/>
    <pivotField showAll="0"/>
    <pivotField numFmtId="14" showAll="0"/>
    <pivotField showAll="0"/>
    <pivotField showAll="0"/>
    <pivotField showAll="0"/>
    <pivotField dataField="1" showAll="0"/>
    <pivotField showAll="0"/>
    <pivotField showAll="0"/>
    <pivotField axis="axisRow" showAll="0" sortType="ascending">
      <items count="5">
        <item x="1"/>
        <item x="2"/>
        <item x="0"/>
        <item x="3"/>
        <item t="default"/>
      </items>
      <autoSortScope>
        <pivotArea dataOnly="0" outline="0" fieldPosition="0">
          <references count="1">
            <reference field="4294967294" count="1" selected="0">
              <x v="0"/>
            </reference>
          </references>
        </pivotArea>
      </autoSortScope>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9"/>
  </rowFields>
  <rowItems count="5">
    <i>
      <x v="3"/>
    </i>
    <i>
      <x v="2"/>
    </i>
    <i>
      <x v="1"/>
    </i>
    <i>
      <x/>
    </i>
    <i t="grand">
      <x/>
    </i>
  </rowItems>
  <colItems count="1">
    <i/>
  </colItems>
  <dataFields count="1">
    <dataField name="Sum of Sales" fld="26" baseField="0" baseItem="0" numFmtId="164"/>
  </dataFields>
  <formats count="2">
    <format dxfId="7">
      <pivotArea outline="0" collapsedLevelsAreSubtotals="1" fieldPosition="0"/>
    </format>
    <format dxfId="6">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70EC8AC-4689-4FF9-B980-CB47E43E7083}"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rowHeaderCaption="Customer Segment">
  <location ref="A3:B8" firstHeaderRow="1" firstDataRow="1" firstDataCol="1"/>
  <pivotFields count="33">
    <pivotField showAll="0"/>
    <pivotField showAll="0"/>
    <pivotField showAll="0"/>
    <pivotField showAll="0"/>
    <pivotField showAll="0"/>
    <pivotField showAll="0"/>
    <pivotField showAll="0"/>
    <pivotField axis="axisRow" showAll="0" sortType="ascending">
      <items count="5">
        <item x="3"/>
        <item x="0"/>
        <item x="1"/>
        <item x="2"/>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numFmtId="14" showAll="0">
      <items count="180">
        <item x="167"/>
        <item x="22"/>
        <item x="35"/>
        <item x="148"/>
        <item x="98"/>
        <item x="61"/>
        <item x="0"/>
        <item x="176"/>
        <item x="85"/>
        <item x="56"/>
        <item x="52"/>
        <item x="38"/>
        <item x="107"/>
        <item x="101"/>
        <item x="43"/>
        <item x="58"/>
        <item x="60"/>
        <item x="174"/>
        <item x="71"/>
        <item x="11"/>
        <item x="72"/>
        <item x="46"/>
        <item x="172"/>
        <item x="76"/>
        <item x="50"/>
        <item x="160"/>
        <item x="39"/>
        <item x="9"/>
        <item x="132"/>
        <item x="111"/>
        <item x="70"/>
        <item x="108"/>
        <item x="23"/>
        <item x="118"/>
        <item x="128"/>
        <item x="64"/>
        <item x="92"/>
        <item x="131"/>
        <item x="102"/>
        <item x="170"/>
        <item x="104"/>
        <item x="143"/>
        <item x="6"/>
        <item x="169"/>
        <item x="79"/>
        <item x="2"/>
        <item x="161"/>
        <item x="149"/>
        <item x="28"/>
        <item x="153"/>
        <item x="63"/>
        <item x="54"/>
        <item x="12"/>
        <item x="67"/>
        <item x="152"/>
        <item x="147"/>
        <item x="114"/>
        <item x="139"/>
        <item x="136"/>
        <item x="151"/>
        <item x="21"/>
        <item x="95"/>
        <item x="29"/>
        <item x="93"/>
        <item x="127"/>
        <item x="146"/>
        <item x="129"/>
        <item x="156"/>
        <item x="17"/>
        <item x="140"/>
        <item x="13"/>
        <item x="115"/>
        <item x="88"/>
        <item x="24"/>
        <item x="44"/>
        <item x="83"/>
        <item x="103"/>
        <item x="91"/>
        <item x="80"/>
        <item x="68"/>
        <item x="26"/>
        <item x="165"/>
        <item x="120"/>
        <item x="78"/>
        <item x="173"/>
        <item x="14"/>
        <item x="145"/>
        <item x="47"/>
        <item x="25"/>
        <item x="157"/>
        <item x="113"/>
        <item x="57"/>
        <item x="36"/>
        <item x="121"/>
        <item x="34"/>
        <item x="74"/>
        <item x="4"/>
        <item x="37"/>
        <item x="99"/>
        <item x="86"/>
        <item x="141"/>
        <item x="53"/>
        <item x="81"/>
        <item x="112"/>
        <item x="125"/>
        <item x="89"/>
        <item x="106"/>
        <item x="48"/>
        <item x="18"/>
        <item x="109"/>
        <item x="126"/>
        <item x="45"/>
        <item x="158"/>
        <item x="177"/>
        <item x="138"/>
        <item x="59"/>
        <item x="65"/>
        <item x="119"/>
        <item x="122"/>
        <item x="90"/>
        <item x="10"/>
        <item x="32"/>
        <item x="82"/>
        <item x="130"/>
        <item x="166"/>
        <item x="163"/>
        <item x="100"/>
        <item x="19"/>
        <item x="16"/>
        <item x="171"/>
        <item x="3"/>
        <item x="116"/>
        <item x="51"/>
        <item x="7"/>
        <item x="41"/>
        <item x="30"/>
        <item x="73"/>
        <item x="168"/>
        <item x="133"/>
        <item x="8"/>
        <item x="55"/>
        <item x="94"/>
        <item x="84"/>
        <item x="40"/>
        <item x="66"/>
        <item x="87"/>
        <item x="5"/>
        <item x="124"/>
        <item x="155"/>
        <item x="144"/>
        <item x="42"/>
        <item x="27"/>
        <item x="142"/>
        <item x="75"/>
        <item x="134"/>
        <item x="31"/>
        <item x="178"/>
        <item x="62"/>
        <item x="69"/>
        <item x="164"/>
        <item x="20"/>
        <item x="1"/>
        <item x="110"/>
        <item x="15"/>
        <item x="154"/>
        <item x="77"/>
        <item x="49"/>
        <item x="117"/>
        <item x="105"/>
        <item x="123"/>
        <item x="33"/>
        <item x="96"/>
        <item x="137"/>
        <item x="97"/>
        <item x="175"/>
        <item x="150"/>
        <item x="162"/>
        <item x="159"/>
        <item x="135"/>
        <item t="default"/>
      </items>
    </pivotField>
    <pivotField showAll="0"/>
    <pivotField showAll="0"/>
    <pivotField showAll="0"/>
    <pivotField numFmtId="14" showAll="0"/>
    <pivotField showAll="0"/>
    <pivotField showAll="0"/>
    <pivotField showAll="0"/>
    <pivotField dataField="1"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7"/>
  </rowFields>
  <rowItems count="5">
    <i>
      <x v="3"/>
    </i>
    <i>
      <x/>
    </i>
    <i>
      <x v="2"/>
    </i>
    <i>
      <x v="1"/>
    </i>
    <i t="grand">
      <x/>
    </i>
  </rowItems>
  <colItems count="1">
    <i/>
  </colItems>
  <dataFields count="1">
    <dataField name="Sum of Sales" fld="26" baseField="0" baseItem="0" numFmtId="164"/>
  </dataFields>
  <formats count="2">
    <format dxfId="5">
      <pivotArea outline="0" collapsedLevelsAreSubtotals="1" fieldPosition="0"/>
    </format>
    <format dxfId="4">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17" format="8"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1"/>
          </reference>
        </references>
      </pivotArea>
    </chartFormat>
    <chartFormat chart="25" format="6" series="1">
      <pivotArea type="data" outline="0" fieldPosition="0">
        <references count="1">
          <reference field="4294967294" count="1" selected="0">
            <x v="0"/>
          </reference>
        </references>
      </pivotArea>
    </chartFormat>
    <chartFormat chart="25" format="7">
      <pivotArea type="data" outline="0" fieldPosition="0">
        <references count="2">
          <reference field="4294967294" count="1" selected="0">
            <x v="0"/>
          </reference>
          <reference field="7" count="1" selected="0">
            <x v="3"/>
          </reference>
        </references>
      </pivotArea>
    </chartFormat>
    <chartFormat chart="25" format="8">
      <pivotArea type="data" outline="0" fieldPosition="0">
        <references count="2">
          <reference field="4294967294" count="1" selected="0">
            <x v="0"/>
          </reference>
          <reference field="7" count="1" selected="0">
            <x v="0"/>
          </reference>
        </references>
      </pivotArea>
    </chartFormat>
    <chartFormat chart="25" format="9">
      <pivotArea type="data" outline="0" fieldPosition="0">
        <references count="2">
          <reference field="4294967294" count="1" selected="0">
            <x v="0"/>
          </reference>
          <reference field="7" count="1" selected="0">
            <x v="2"/>
          </reference>
        </references>
      </pivotArea>
    </chartFormat>
    <chartFormat chart="25" format="10">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82A3046-0C17-465A-93C4-18F1567C296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8" rowHeaderCaption="Region">
  <location ref="A3:B8" firstHeaderRow="1" firstDataRow="1" firstDataCol="1"/>
  <pivotFields count="33">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axis="axisRow" showAll="0" sortType="a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items count="180">
        <item x="167"/>
        <item x="22"/>
        <item x="35"/>
        <item x="148"/>
        <item x="98"/>
        <item x="61"/>
        <item x="0"/>
        <item x="176"/>
        <item x="85"/>
        <item x="56"/>
        <item x="52"/>
        <item x="38"/>
        <item x="107"/>
        <item x="101"/>
        <item x="43"/>
        <item x="58"/>
        <item x="60"/>
        <item x="174"/>
        <item x="71"/>
        <item x="11"/>
        <item x="72"/>
        <item x="46"/>
        <item x="172"/>
        <item x="76"/>
        <item x="50"/>
        <item x="160"/>
        <item x="39"/>
        <item x="9"/>
        <item x="132"/>
        <item x="111"/>
        <item x="70"/>
        <item x="108"/>
        <item x="23"/>
        <item x="118"/>
        <item x="128"/>
        <item x="64"/>
        <item x="92"/>
        <item x="131"/>
        <item x="102"/>
        <item x="170"/>
        <item x="104"/>
        <item x="143"/>
        <item x="6"/>
        <item x="169"/>
        <item x="79"/>
        <item x="2"/>
        <item x="161"/>
        <item x="149"/>
        <item x="28"/>
        <item x="153"/>
        <item x="63"/>
        <item x="54"/>
        <item x="12"/>
        <item x="67"/>
        <item x="152"/>
        <item x="147"/>
        <item x="114"/>
        <item x="139"/>
        <item x="136"/>
        <item x="151"/>
        <item x="21"/>
        <item x="95"/>
        <item x="29"/>
        <item x="93"/>
        <item x="127"/>
        <item x="146"/>
        <item x="129"/>
        <item x="156"/>
        <item x="17"/>
        <item x="140"/>
        <item x="13"/>
        <item x="115"/>
        <item x="88"/>
        <item x="24"/>
        <item x="44"/>
        <item x="83"/>
        <item x="103"/>
        <item x="91"/>
        <item x="80"/>
        <item x="68"/>
        <item x="26"/>
        <item x="165"/>
        <item x="120"/>
        <item x="78"/>
        <item x="173"/>
        <item x="14"/>
        <item x="145"/>
        <item x="47"/>
        <item x="25"/>
        <item x="157"/>
        <item x="113"/>
        <item x="57"/>
        <item x="36"/>
        <item x="121"/>
        <item x="34"/>
        <item x="74"/>
        <item x="4"/>
        <item x="37"/>
        <item x="99"/>
        <item x="86"/>
        <item x="141"/>
        <item x="53"/>
        <item x="81"/>
        <item x="112"/>
        <item x="125"/>
        <item x="89"/>
        <item x="106"/>
        <item x="48"/>
        <item x="18"/>
        <item x="109"/>
        <item x="126"/>
        <item x="45"/>
        <item x="158"/>
        <item x="177"/>
        <item x="138"/>
        <item x="59"/>
        <item x="65"/>
        <item x="119"/>
        <item x="122"/>
        <item x="90"/>
        <item x="10"/>
        <item x="32"/>
        <item x="82"/>
        <item x="130"/>
        <item x="166"/>
        <item x="163"/>
        <item x="100"/>
        <item x="19"/>
        <item x="16"/>
        <item x="171"/>
        <item x="3"/>
        <item x="116"/>
        <item x="51"/>
        <item x="7"/>
        <item x="41"/>
        <item x="30"/>
        <item x="73"/>
        <item x="168"/>
        <item x="133"/>
        <item x="8"/>
        <item x="55"/>
        <item x="94"/>
        <item x="84"/>
        <item x="40"/>
        <item x="66"/>
        <item x="87"/>
        <item x="5"/>
        <item x="124"/>
        <item x="155"/>
        <item x="144"/>
        <item x="42"/>
        <item x="27"/>
        <item x="142"/>
        <item x="75"/>
        <item x="134"/>
        <item x="31"/>
        <item x="178"/>
        <item x="62"/>
        <item x="69"/>
        <item x="164"/>
        <item x="20"/>
        <item x="1"/>
        <item x="110"/>
        <item x="15"/>
        <item x="154"/>
        <item x="77"/>
        <item x="49"/>
        <item x="117"/>
        <item x="105"/>
        <item x="123"/>
        <item x="33"/>
        <item x="96"/>
        <item x="137"/>
        <item x="97"/>
        <item x="175"/>
        <item x="150"/>
        <item x="162"/>
        <item x="159"/>
        <item x="135"/>
        <item t="default"/>
      </items>
    </pivotField>
    <pivotField showAll="0"/>
    <pivotField showAll="0"/>
    <pivotField showAll="0"/>
    <pivotField numFmtId="14" showAll="0"/>
    <pivotField showAll="0"/>
    <pivotField showAll="0"/>
    <pivotField showAll="0"/>
    <pivotField dataField="1"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4"/>
  </rowFields>
  <rowItems count="5">
    <i>
      <x v="2"/>
    </i>
    <i>
      <x/>
    </i>
    <i>
      <x v="3"/>
    </i>
    <i>
      <x v="1"/>
    </i>
    <i t="grand">
      <x/>
    </i>
  </rowItems>
  <colItems count="1">
    <i/>
  </colItems>
  <dataFields count="1">
    <dataField name="Sum of Sales" fld="26" baseField="0" baseItem="0" numFmtId="164"/>
  </dataFields>
  <formats count="2">
    <format dxfId="3">
      <pivotArea outline="0" collapsedLevelsAreSubtotals="1" fieldPosition="0"/>
    </format>
    <format dxfId="2">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1"/>
          </reference>
        </references>
      </pivotArea>
    </chartFormat>
    <chartFormat chart="0" format="2">
      <pivotArea type="data" outline="0" fieldPosition="0">
        <references count="2">
          <reference field="4294967294" count="1" selected="0">
            <x v="0"/>
          </reference>
          <reference field="14" count="1" selected="0">
            <x v="2"/>
          </reference>
        </references>
      </pivotArea>
    </chartFormat>
    <chartFormat chart="0" format="3">
      <pivotArea type="data" outline="0" fieldPosition="0">
        <references count="2">
          <reference field="4294967294" count="1" selected="0">
            <x v="0"/>
          </reference>
          <reference field="14" count="1" selected="0">
            <x v="0"/>
          </reference>
        </references>
      </pivotArea>
    </chartFormat>
    <chartFormat chart="0" format="4">
      <pivotArea type="data" outline="0" fieldPosition="0">
        <references count="2">
          <reference field="4294967294" count="1" selected="0">
            <x v="0"/>
          </reference>
          <reference field="14" count="1" selected="0">
            <x v="3"/>
          </reference>
        </references>
      </pivotArea>
    </chartFormat>
    <chartFormat chart="34" format="20" series="1">
      <pivotArea type="data" outline="0" fieldPosition="0">
        <references count="1">
          <reference field="4294967294" count="1" selected="0">
            <x v="0"/>
          </reference>
        </references>
      </pivotArea>
    </chartFormat>
    <chartFormat chart="34" format="21">
      <pivotArea type="data" outline="0" fieldPosition="0">
        <references count="2">
          <reference field="4294967294" count="1" selected="0">
            <x v="0"/>
          </reference>
          <reference field="14" count="1" selected="0">
            <x v="2"/>
          </reference>
        </references>
      </pivotArea>
    </chartFormat>
    <chartFormat chart="34" format="22">
      <pivotArea type="data" outline="0" fieldPosition="0">
        <references count="2">
          <reference field="4294967294" count="1" selected="0">
            <x v="0"/>
          </reference>
          <reference field="14" count="1" selected="0">
            <x v="0"/>
          </reference>
        </references>
      </pivotArea>
    </chartFormat>
    <chartFormat chart="34" format="23">
      <pivotArea type="data" outline="0" fieldPosition="0">
        <references count="2">
          <reference field="4294967294" count="1" selected="0">
            <x v="0"/>
          </reference>
          <reference field="14" count="1" selected="0">
            <x v="3"/>
          </reference>
        </references>
      </pivotArea>
    </chartFormat>
    <chartFormat chart="34" format="24">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D03B979-1AFD-4BD1-9E26-2EEA83E34D6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3" rowHeaderCaption="Month">
  <location ref="A4:B11" firstHeaderRow="1" firstDataRow="1" firstDataCol="1"/>
  <pivotFields count="33">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3">
        <item x="1"/>
        <item x="0"/>
        <item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14" showAll="0" defaultSubtotal="0">
      <items count="179">
        <item x="167"/>
        <item x="22"/>
        <item x="35"/>
        <item x="148"/>
        <item x="98"/>
        <item x="61"/>
        <item x="0"/>
        <item x="176"/>
        <item x="85"/>
        <item x="56"/>
        <item x="52"/>
        <item x="38"/>
        <item x="107"/>
        <item x="101"/>
        <item x="43"/>
        <item x="58"/>
        <item x="60"/>
        <item x="174"/>
        <item x="71"/>
        <item x="11"/>
        <item x="72"/>
        <item x="46"/>
        <item x="172"/>
        <item x="76"/>
        <item x="50"/>
        <item x="160"/>
        <item x="39"/>
        <item x="9"/>
        <item x="132"/>
        <item x="111"/>
        <item x="70"/>
        <item x="108"/>
        <item x="23"/>
        <item x="118"/>
        <item x="128"/>
        <item x="64"/>
        <item x="92"/>
        <item x="131"/>
        <item x="102"/>
        <item x="170"/>
        <item x="104"/>
        <item x="143"/>
        <item x="6"/>
        <item x="169"/>
        <item x="79"/>
        <item x="2"/>
        <item x="161"/>
        <item x="149"/>
        <item x="28"/>
        <item x="153"/>
        <item x="63"/>
        <item x="54"/>
        <item x="12"/>
        <item x="67"/>
        <item x="152"/>
        <item x="147"/>
        <item x="114"/>
        <item x="139"/>
        <item x="136"/>
        <item x="151"/>
        <item x="21"/>
        <item x="95"/>
        <item x="29"/>
        <item x="93"/>
        <item x="127"/>
        <item x="146"/>
        <item x="129"/>
        <item x="156"/>
        <item x="17"/>
        <item x="140"/>
        <item x="13"/>
        <item x="115"/>
        <item x="88"/>
        <item x="24"/>
        <item x="44"/>
        <item x="83"/>
        <item x="103"/>
        <item x="91"/>
        <item x="80"/>
        <item x="68"/>
        <item x="26"/>
        <item x="165"/>
        <item x="120"/>
        <item x="78"/>
        <item x="173"/>
        <item x="14"/>
        <item x="145"/>
        <item x="47"/>
        <item x="25"/>
        <item x="157"/>
        <item x="113"/>
        <item x="57"/>
        <item x="36"/>
        <item x="121"/>
        <item x="34"/>
        <item x="74"/>
        <item x="4"/>
        <item x="37"/>
        <item x="99"/>
        <item x="86"/>
        <item x="141"/>
        <item x="53"/>
        <item x="81"/>
        <item x="112"/>
        <item x="125"/>
        <item x="89"/>
        <item x="106"/>
        <item x="48"/>
        <item x="18"/>
        <item x="109"/>
        <item x="126"/>
        <item x="45"/>
        <item x="158"/>
        <item x="177"/>
        <item x="138"/>
        <item x="59"/>
        <item x="65"/>
        <item x="119"/>
        <item x="122"/>
        <item x="90"/>
        <item x="10"/>
        <item x="32"/>
        <item x="82"/>
        <item x="130"/>
        <item x="166"/>
        <item x="163"/>
        <item x="100"/>
        <item x="19"/>
        <item x="16"/>
        <item x="171"/>
        <item x="3"/>
        <item x="116"/>
        <item x="51"/>
        <item x="7"/>
        <item x="41"/>
        <item x="30"/>
        <item x="73"/>
        <item x="168"/>
        <item x="133"/>
        <item x="8"/>
        <item x="55"/>
        <item x="94"/>
        <item x="84"/>
        <item x="40"/>
        <item x="66"/>
        <item x="87"/>
        <item x="5"/>
        <item x="124"/>
        <item x="155"/>
        <item x="144"/>
        <item x="42"/>
        <item x="27"/>
        <item x="142"/>
        <item x="75"/>
        <item x="134"/>
        <item x="31"/>
        <item x="178"/>
        <item x="62"/>
        <item x="69"/>
        <item x="164"/>
        <item x="20"/>
        <item x="1"/>
        <item x="110"/>
        <item x="15"/>
        <item x="154"/>
        <item x="77"/>
        <item x="49"/>
        <item x="117"/>
        <item x="105"/>
        <item x="123"/>
        <item x="33"/>
        <item x="96"/>
        <item x="137"/>
        <item x="97"/>
        <item x="175"/>
        <item x="150"/>
        <item x="162"/>
        <item x="159"/>
        <item x="135"/>
      </items>
    </pivotField>
    <pivotField subtotalTop="0" showAll="0" defaultSubtotal="0"/>
    <pivotField showAll="0" defaultSubtotal="0"/>
    <pivotField showAll="0" defaultSubtotal="0"/>
    <pivotField numFmtId="14"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1">
    <field x="32"/>
  </rowFields>
  <rowItems count="7">
    <i>
      <x v="1"/>
    </i>
    <i>
      <x v="2"/>
    </i>
    <i>
      <x v="3"/>
    </i>
    <i>
      <x v="4"/>
    </i>
    <i>
      <x v="5"/>
    </i>
    <i>
      <x v="6"/>
    </i>
    <i t="grand">
      <x/>
    </i>
  </rowItems>
  <colItems count="1">
    <i/>
  </colItems>
  <dataFields count="1">
    <dataField name="Sum of Sales" fld="26" baseField="0" baseItem="0" numFmtId="164"/>
  </dataFields>
  <formats count="2">
    <format dxfId="1">
      <pivotArea outline="0" collapsedLevelsAreSubtotals="1" fieldPosition="0"/>
    </format>
    <format dxfId="0">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42" format="5" series="1">
      <pivotArea type="data" outline="0" fieldPosition="0">
        <references count="1">
          <reference field="4294967294" count="1" selected="0">
            <x v="0"/>
          </reference>
        </references>
      </pivotArea>
    </chartFormat>
    <chartFormat chart="4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71D917E3-0B94-49C5-A4DA-E19836AD6A46}" sourceName="Product Category">
  <pivotTables>
    <pivotTable tabId="16" name="PivotTable17"/>
    <pivotTable tabId="17" name="PivotTable18"/>
    <pivotTable tabId="18" name="PivotTable1"/>
    <pivotTable tabId="14" name="PivotTable15"/>
    <pivotTable tabId="15" name="PivotTable16"/>
    <pivotTable tabId="8" name="PivotTable13"/>
    <pivotTable tabId="7" name="PivotTable12"/>
    <pivotTable tabId="6" name="PivotTable11"/>
    <pivotTable tabId="24" name="PivotTable5"/>
    <pivotTable tabId="22" name="PivotTable3"/>
    <pivotTable tabId="24" name="PivotTable3"/>
    <pivotTable tabId="24" name="PivotTable4"/>
    <pivotTable tabId="24" name="PivotTable6"/>
    <pivotTable tabId="24" name="PivotTable7"/>
    <pivotTable tabId="3" name="PivotTable9"/>
    <pivotTable tabId="5" name="PivotTable10"/>
    <pivotTable tabId="26" name="PivotTable1"/>
    <pivotTable tabId="11" name="PivotTable14"/>
    <pivotTable tabId="24" name="PivotTable1"/>
  </pivotTables>
  <data>
    <tabular pivotCacheId="1697127874">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4" xr10:uid="{C752020D-B5BE-4AD2-AF59-1FCC9C6DDD16}" cache="Slicer_Product_Category" caption="Product Category" columnCount="3" rowHeight="46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6124B292-881C-4723-BA24-CA91901E17EC}" cache="Slicer_Product_Category" caption="Product Category" columnCount="3" rowHeight="756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3" xr10:uid="{A9E6E640-72E2-4FE7-B5F4-00A2D95C6BCC}" cache="Slicer_Product_Category" caption="Product Category" columnCount="3" rowHeight="756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0E2E240-830E-42E9-8671-1752A246E73E}" name="Table1" displayName="Table1" ref="A1:AE1937" totalsRowShown="0" headerRowDxfId="55" dataDxfId="54">
  <autoFilter ref="A1:AE1937" xr:uid="{C19D1196-A430-4437-B55A-420CE26FB1A6}"/>
  <tableColumns count="31">
    <tableColumn id="1" xr3:uid="{94587FAD-9091-48B0-B16F-1282F8A908FA}" name="Customer ID" dataDxfId="53"/>
    <tableColumn id="2" xr3:uid="{6546B41A-7208-462D-8D94-1CCB655E7EEC}" name="Customer Name" dataDxfId="52"/>
    <tableColumn id="3" xr3:uid="{C8EB8DF9-6165-4BE7-96B9-43195B318041}" name="Order Priority" dataDxfId="51"/>
    <tableColumn id="4" xr3:uid="{BD9396D5-EBED-4FD2-B408-658441EC438C}" name="Discount" dataDxfId="50"/>
    <tableColumn id="5" xr3:uid="{0E89C854-32ED-47EA-A721-C7B5AEF0BC43}" name="Unit Price" dataDxfId="49"/>
    <tableColumn id="6" xr3:uid="{8F4D0CDD-90E7-4ED3-8B11-3864481B0333}" name="Shipping Cost" dataDxfId="48"/>
    <tableColumn id="7" xr3:uid="{173270F9-11E6-45A6-BC47-6E7473E2FAF1}" name="Ship Mode" dataDxfId="47"/>
    <tableColumn id="8" xr3:uid="{00965757-00E6-4C01-81D1-D7A799852349}" name="Customer Segment" dataDxfId="46"/>
    <tableColumn id="9" xr3:uid="{DFC1582F-7F65-41C6-ACA7-52283BFE511B}" name="Product Category" dataDxfId="45"/>
    <tableColumn id="10" xr3:uid="{AD373DB1-9803-44F4-97F2-8381855E3E6D}" name="Product Sub-Category" dataDxfId="44"/>
    <tableColumn id="11" xr3:uid="{B4738152-87A9-4F75-9B9B-082BCEC2B2AB}" name="Product Container" dataDxfId="43"/>
    <tableColumn id="12" xr3:uid="{789FF3A7-F18B-4D7E-AFA0-EEDAAD4C24F9}" name="Product Name" dataDxfId="42"/>
    <tableColumn id="13" xr3:uid="{4F0D94FC-1A2D-42C7-8E31-B8481E3B78EF}" name="Product Base Margin" dataDxfId="41"/>
    <tableColumn id="14" xr3:uid="{A9DEA7C1-A5CF-4DF7-9FC7-86F1F7D98290}" name="Country" dataDxfId="40"/>
    <tableColumn id="15" xr3:uid="{2B211EF6-AA1C-448E-9130-1C121D6428D2}" name="Region" dataDxfId="39"/>
    <tableColumn id="16" xr3:uid="{E82DFE4E-76CB-4623-BA29-3D5CB74C8708}" name="State or Province" dataDxfId="38"/>
    <tableColumn id="17" xr3:uid="{E1ABEE06-FC3B-40A6-84C9-B0DE4332CD3A}" name="City" dataDxfId="37"/>
    <tableColumn id="18" xr3:uid="{F7F30073-555D-47B2-9FFB-49D2969DBDCE}" name="Postal Code" dataDxfId="36"/>
    <tableColumn id="19" xr3:uid="{63E3E1C8-CFBE-42F3-AF0E-EF80F01EC8E5}" name="Order Date" dataDxfId="35"/>
    <tableColumn id="20" xr3:uid="{2409C0C9-080C-443E-95F2-9549980B746E}" name="Repeat/no Repeat" dataDxfId="34">
      <calculatedColumnFormula>IF(A2=A3,1,0)</calculatedColumnFormula>
    </tableColumn>
    <tableColumn id="21" xr3:uid="{D8F3A6B4-EDDE-48F5-A808-4D69824527BD}" name="difference b/w orders" dataDxfId="33">
      <calculatedColumnFormula>IF(T2=1,S3-S2,"no repeat")</calculatedColumnFormula>
    </tableColumn>
    <tableColumn id="22" xr3:uid="{8C5407A7-CB94-40CF-9AB4-C86AB2E5B683}" name="Order Month" dataDxfId="32">
      <calculatedColumnFormula>TEXT(S2,"mmmm")</calculatedColumnFormula>
    </tableColumn>
    <tableColumn id="23" xr3:uid="{3E745D64-276B-4246-9DA6-FE74756E113E}" name="Ship Date" dataDxfId="31"/>
    <tableColumn id="24" xr3:uid="{24186AE8-D2E3-499E-B78F-F1AEC6C13B1F}" name="Days to ship" dataDxfId="30">
      <calculatedColumnFormula>_xlfn.DAYS(W2,S2)</calculatedColumnFormula>
    </tableColumn>
    <tableColumn id="25" xr3:uid="{6AE200EB-3CB5-4A2E-BA33-B5934983EB7F}" name="Profit" dataDxfId="29"/>
    <tableColumn id="26" xr3:uid="{41F26C3C-375C-49A9-BCFB-E1BEAF624A0A}" name="Quantity ordered new" dataDxfId="28"/>
    <tableColumn id="27" xr3:uid="{1E2D46A0-622A-4870-A330-4CA2138F4944}" name="Sales" dataDxfId="27"/>
    <tableColumn id="28" xr3:uid="{89A1DD46-6C8C-44E1-8337-77D484B7DAAB}" name="Order ID" dataDxfId="26"/>
    <tableColumn id="29" xr3:uid="{79183D32-1C9A-4835-9B74-248507611BE3}" name="Total" dataDxfId="25"/>
    <tableColumn id="30" xr3:uid="{BE16B2DB-89C1-4C4E-B1E3-AC4AD70E7897}" name="Manager" dataDxfId="24"/>
    <tableColumn id="31" xr3:uid="{ED75257E-0021-4819-A297-1C69A5B2CDA9}" name="Customer order number">
      <calculatedColumnFormula>COUNTIF($B$2:$B$1937,$B2)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4.xml"/><Relationship Id="rId7" Type="http://schemas.openxmlformats.org/officeDocument/2006/relationships/drawing" Target="../drawings/drawing5.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3.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4.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5.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6.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7.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8.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EB1E2-5453-4311-BE03-8D433D508900}">
  <dimension ref="A1:P32"/>
  <sheetViews>
    <sheetView showGridLines="0" zoomScale="60" zoomScaleNormal="60" workbookViewId="0">
      <selection activeCell="K1" sqref="K1"/>
    </sheetView>
  </sheetViews>
  <sheetFormatPr defaultRowHeight="30" customHeight="1" x14ac:dyDescent="0.3"/>
  <cols>
    <col min="1" max="1" width="39" customWidth="1"/>
    <col min="2" max="2" width="30.88671875" customWidth="1"/>
    <col min="3" max="3" width="30.5546875" customWidth="1"/>
    <col min="4" max="4" width="21.77734375" customWidth="1"/>
    <col min="5" max="5" width="37.6640625" bestFit="1" customWidth="1"/>
    <col min="6" max="6" width="25.6640625" bestFit="1" customWidth="1"/>
    <col min="7" max="7" width="26.44140625" bestFit="1" customWidth="1"/>
    <col min="8" max="11" width="21.77734375" customWidth="1"/>
    <col min="12" max="12" width="20.88671875" bestFit="1" customWidth="1"/>
    <col min="13" max="13" width="26.33203125" bestFit="1" customWidth="1"/>
    <col min="14" max="14" width="27.21875" bestFit="1" customWidth="1"/>
    <col min="15" max="16" width="21.77734375" customWidth="1"/>
  </cols>
  <sheetData>
    <row r="1" spans="1:16" ht="30" customHeight="1" x14ac:dyDescent="0.9">
      <c r="A1" s="28"/>
      <c r="B1" s="27"/>
      <c r="C1" s="27"/>
      <c r="D1" s="27"/>
      <c r="E1" s="27"/>
      <c r="F1" s="27"/>
      <c r="G1" s="27"/>
      <c r="H1" s="27"/>
      <c r="I1" s="27"/>
      <c r="J1" s="27"/>
      <c r="K1" s="27"/>
      <c r="L1" s="27"/>
      <c r="M1" s="27"/>
      <c r="N1" s="40"/>
      <c r="O1" s="40"/>
      <c r="P1" s="40"/>
    </row>
    <row r="2" spans="1:16" ht="30" customHeight="1" x14ac:dyDescent="0.3">
      <c r="A2" s="27"/>
      <c r="B2" s="27"/>
      <c r="C2" s="27"/>
      <c r="D2" s="27"/>
      <c r="E2" s="27"/>
      <c r="F2" s="27"/>
      <c r="G2" s="27"/>
      <c r="H2" s="27"/>
      <c r="I2" s="27"/>
      <c r="J2" s="27"/>
      <c r="K2" s="27"/>
      <c r="L2" s="27"/>
      <c r="M2" s="27"/>
      <c r="N2" s="40"/>
      <c r="O2" s="40"/>
      <c r="P2" s="40"/>
    </row>
    <row r="3" spans="1:16" ht="30" customHeight="1" x14ac:dyDescent="0.3">
      <c r="A3" s="27"/>
      <c r="B3" s="27"/>
      <c r="C3" s="27"/>
      <c r="D3" s="27"/>
      <c r="E3" s="27"/>
      <c r="F3" s="27"/>
      <c r="G3" s="27"/>
      <c r="H3" s="27"/>
      <c r="I3" s="27"/>
      <c r="J3" s="27"/>
      <c r="K3" s="27"/>
      <c r="L3" s="27"/>
      <c r="M3" s="27"/>
      <c r="N3" s="40"/>
      <c r="O3" s="40"/>
      <c r="P3" s="40"/>
    </row>
    <row r="4" spans="1:16" ht="18" customHeight="1" x14ac:dyDescent="0.3">
      <c r="N4" s="40"/>
      <c r="O4" s="40"/>
      <c r="P4" s="40"/>
    </row>
    <row r="5" spans="1:16" ht="27" customHeight="1" x14ac:dyDescent="0.55000000000000004">
      <c r="A5" s="53" t="s">
        <v>3048</v>
      </c>
      <c r="B5" s="54"/>
      <c r="C5" s="54"/>
    </row>
    <row r="6" spans="1:16" ht="27" customHeight="1" x14ac:dyDescent="0.55000000000000004">
      <c r="A6" s="32" t="s">
        <v>3039</v>
      </c>
      <c r="B6" s="33" t="s">
        <v>24</v>
      </c>
      <c r="C6" s="33" t="s">
        <v>22</v>
      </c>
    </row>
    <row r="7" spans="1:16" ht="27" customHeight="1" x14ac:dyDescent="0.55000000000000004">
      <c r="A7" s="34" t="s">
        <v>3030</v>
      </c>
      <c r="B7" s="35">
        <v>264998.55000000005</v>
      </c>
      <c r="C7" s="36">
        <v>-657.53850031999866</v>
      </c>
    </row>
    <row r="8" spans="1:16" ht="27" customHeight="1" x14ac:dyDescent="0.55000000000000004">
      <c r="A8" s="34" t="s">
        <v>3031</v>
      </c>
      <c r="B8" s="35">
        <v>325502.43999999994</v>
      </c>
      <c r="C8" s="36">
        <v>36266.168780320004</v>
      </c>
    </row>
    <row r="9" spans="1:16" ht="27" customHeight="1" x14ac:dyDescent="0.55000000000000004">
      <c r="A9" s="34" t="s">
        <v>3032</v>
      </c>
      <c r="B9" s="35">
        <v>265167.13000000006</v>
      </c>
      <c r="C9" s="36">
        <v>1881.8305867500042</v>
      </c>
    </row>
    <row r="10" spans="1:16" ht="27" customHeight="1" x14ac:dyDescent="0.55000000000000004">
      <c r="A10" s="34" t="s">
        <v>3033</v>
      </c>
      <c r="B10" s="35">
        <v>384029.18999999983</v>
      </c>
      <c r="C10" s="36">
        <v>50182.103101999994</v>
      </c>
      <c r="L10" s="30"/>
      <c r="M10" s="31"/>
      <c r="N10" s="31"/>
    </row>
    <row r="11" spans="1:16" ht="27" customHeight="1" x14ac:dyDescent="0.55000000000000004">
      <c r="A11" s="34" t="s">
        <v>3034</v>
      </c>
      <c r="B11" s="35">
        <v>290230.84999999969</v>
      </c>
      <c r="C11" s="36">
        <v>61026.949158400028</v>
      </c>
    </row>
    <row r="12" spans="1:16" ht="27" customHeight="1" x14ac:dyDescent="0.55000000000000004">
      <c r="A12" s="34" t="s">
        <v>3035</v>
      </c>
      <c r="B12" s="35">
        <v>351596.60999999964</v>
      </c>
      <c r="C12" s="36">
        <v>66323.88661000003</v>
      </c>
      <c r="J12" s="29"/>
    </row>
    <row r="13" spans="1:16" ht="27" customHeight="1" x14ac:dyDescent="0.55000000000000004">
      <c r="A13" s="37"/>
      <c r="B13" s="37"/>
      <c r="C13" s="37"/>
    </row>
    <row r="14" spans="1:16" ht="27" customHeight="1" x14ac:dyDescent="0.55000000000000004">
      <c r="A14" s="55" t="s">
        <v>3045</v>
      </c>
      <c r="B14" s="55"/>
      <c r="C14" s="55"/>
      <c r="N14" s="52"/>
    </row>
    <row r="15" spans="1:16" ht="27" customHeight="1" x14ac:dyDescent="0.55000000000000004">
      <c r="A15" s="32" t="s">
        <v>3038</v>
      </c>
      <c r="B15" s="33" t="s">
        <v>24</v>
      </c>
      <c r="C15" s="33" t="s">
        <v>22</v>
      </c>
    </row>
    <row r="16" spans="1:16" ht="27" customHeight="1" x14ac:dyDescent="0.55000000000000004">
      <c r="A16" s="34" t="s">
        <v>81</v>
      </c>
      <c r="B16" s="36">
        <v>712264.9499999996</v>
      </c>
      <c r="C16" s="36">
        <v>75303.156364000024</v>
      </c>
    </row>
    <row r="17" spans="1:3" ht="27" customHeight="1" x14ac:dyDescent="0.55000000000000004">
      <c r="A17" s="34" t="s">
        <v>45</v>
      </c>
      <c r="B17" s="36">
        <v>619578.75000000047</v>
      </c>
      <c r="C17" s="36">
        <v>49515.527436350007</v>
      </c>
    </row>
    <row r="18" spans="1:3" ht="27" customHeight="1" x14ac:dyDescent="0.55000000000000004">
      <c r="A18" s="34" t="s">
        <v>33</v>
      </c>
      <c r="B18" s="36">
        <v>549681.06999999937</v>
      </c>
      <c r="C18" s="36">
        <v>90204.715936800145</v>
      </c>
    </row>
    <row r="19" spans="1:3" ht="27" customHeight="1" x14ac:dyDescent="0.55000000000000004">
      <c r="A19" s="37"/>
      <c r="B19" s="37"/>
      <c r="C19" s="37"/>
    </row>
    <row r="20" spans="1:3" ht="27" customHeight="1" x14ac:dyDescent="0.55000000000000004">
      <c r="A20" s="55" t="s">
        <v>3046</v>
      </c>
      <c r="B20" s="56"/>
      <c r="C20" s="56"/>
    </row>
    <row r="21" spans="1:3" ht="27" customHeight="1" x14ac:dyDescent="0.55000000000000004">
      <c r="A21" s="32" t="s">
        <v>7</v>
      </c>
      <c r="B21" s="33" t="s">
        <v>24</v>
      </c>
      <c r="C21" s="33" t="s">
        <v>22</v>
      </c>
    </row>
    <row r="22" spans="1:3" ht="27" customHeight="1" x14ac:dyDescent="0.55000000000000004">
      <c r="A22" s="34" t="s">
        <v>32</v>
      </c>
      <c r="B22" s="36">
        <v>634861.3100000011</v>
      </c>
      <c r="C22" s="36">
        <v>52542.787802400009</v>
      </c>
    </row>
    <row r="23" spans="1:3" ht="27" customHeight="1" x14ac:dyDescent="0.55000000000000004">
      <c r="A23" s="34" t="s">
        <v>44</v>
      </c>
      <c r="B23" s="36">
        <v>461345.73999999947</v>
      </c>
      <c r="C23" s="36">
        <v>51665.445270919983</v>
      </c>
    </row>
    <row r="24" spans="1:3" ht="27" customHeight="1" x14ac:dyDescent="0.55000000000000004">
      <c r="A24" s="34" t="s">
        <v>118</v>
      </c>
      <c r="B24" s="36">
        <v>394051.70000000024</v>
      </c>
      <c r="C24" s="36">
        <v>46524.707372599987</v>
      </c>
    </row>
    <row r="25" spans="1:3" ht="27" customHeight="1" x14ac:dyDescent="0.55000000000000004">
      <c r="A25" s="34" t="s">
        <v>62</v>
      </c>
      <c r="B25" s="36">
        <v>391266.01999999996</v>
      </c>
      <c r="C25" s="36">
        <v>64290.459291230014</v>
      </c>
    </row>
    <row r="26" spans="1:3" ht="24.6" customHeight="1" x14ac:dyDescent="0.55000000000000004">
      <c r="A26" s="38"/>
      <c r="B26" s="39"/>
      <c r="C26" s="39"/>
    </row>
    <row r="27" spans="1:3" ht="27" customHeight="1" x14ac:dyDescent="0.55000000000000004">
      <c r="A27" s="55" t="s">
        <v>3047</v>
      </c>
      <c r="B27" s="56"/>
      <c r="C27" s="56"/>
    </row>
    <row r="28" spans="1:3" ht="27" customHeight="1" x14ac:dyDescent="0.55000000000000004">
      <c r="A28" s="32" t="s">
        <v>3036</v>
      </c>
      <c r="B28" s="33" t="s">
        <v>24</v>
      </c>
      <c r="C28" s="33" t="s">
        <v>3044</v>
      </c>
    </row>
    <row r="29" spans="1:3" ht="27" customHeight="1" x14ac:dyDescent="0.55000000000000004">
      <c r="A29" s="34" t="s">
        <v>57</v>
      </c>
      <c r="B29" s="36">
        <v>584724.18999999971</v>
      </c>
      <c r="C29" s="36">
        <v>85577.445846000017</v>
      </c>
    </row>
    <row r="30" spans="1:3" ht="27" customHeight="1" x14ac:dyDescent="0.55000000000000004">
      <c r="A30" s="34" t="s">
        <v>38</v>
      </c>
      <c r="B30" s="36">
        <v>514026.63999999996</v>
      </c>
      <c r="C30" s="36">
        <v>68231.53440199999</v>
      </c>
    </row>
    <row r="31" spans="1:3" ht="27" customHeight="1" x14ac:dyDescent="0.55000000000000004">
      <c r="A31" s="34" t="s">
        <v>65</v>
      </c>
      <c r="B31" s="36">
        <v>441445.62</v>
      </c>
      <c r="C31" s="36">
        <v>78645.775268600031</v>
      </c>
    </row>
    <row r="32" spans="1:3" ht="27" customHeight="1" x14ac:dyDescent="0.55000000000000004">
      <c r="A32" s="34" t="s">
        <v>140</v>
      </c>
      <c r="B32" s="36">
        <v>341328.32000000007</v>
      </c>
      <c r="C32" s="36">
        <v>-17431.355779450005</v>
      </c>
    </row>
  </sheetData>
  <sortState xmlns:xlrd2="http://schemas.microsoft.com/office/spreadsheetml/2017/richdata2" ref="A29:C32">
    <sortCondition descending="1" ref="B29:B32"/>
  </sortState>
  <mergeCells count="4">
    <mergeCell ref="A5:C5"/>
    <mergeCell ref="A14:C14"/>
    <mergeCell ref="A20:C20"/>
    <mergeCell ref="A27:C27"/>
  </mergeCells>
  <phoneticPr fontId="8" type="noConversion"/>
  <conditionalFormatting sqref="B6:B12">
    <cfRule type="dataBar" priority="16">
      <dataBar>
        <cfvo type="min"/>
        <cfvo type="max"/>
        <color rgb="FF63C384"/>
      </dataBar>
      <extLst>
        <ext xmlns:x14="http://schemas.microsoft.com/office/spreadsheetml/2009/9/main" uri="{B025F937-C7B1-47D3-B67F-A62EFF666E3E}">
          <x14:id>{7C481874-CF6A-4BB3-92FC-F1FD63B82804}</x14:id>
        </ext>
      </extLst>
    </cfRule>
  </conditionalFormatting>
  <conditionalFormatting sqref="B7:B12">
    <cfRule type="dataBar" priority="14">
      <dataBar>
        <cfvo type="min"/>
        <cfvo type="max"/>
        <color rgb="FF63C384"/>
      </dataBar>
      <extLst>
        <ext xmlns:x14="http://schemas.microsoft.com/office/spreadsheetml/2009/9/main" uri="{B025F937-C7B1-47D3-B67F-A62EFF666E3E}">
          <x14:id>{FC305FDA-D53E-40F9-96B7-04B4C3BD1CF6}</x14:id>
        </ext>
      </extLst>
    </cfRule>
  </conditionalFormatting>
  <conditionalFormatting sqref="B15">
    <cfRule type="dataBar" priority="7">
      <dataBar>
        <cfvo type="min"/>
        <cfvo type="max"/>
        <color rgb="FF63C384"/>
      </dataBar>
      <extLst>
        <ext xmlns:x14="http://schemas.microsoft.com/office/spreadsheetml/2009/9/main" uri="{B025F937-C7B1-47D3-B67F-A62EFF666E3E}">
          <x14:id>{A9913B32-F830-4285-9358-7638D0A4E51C}</x14:id>
        </ext>
      </extLst>
    </cfRule>
  </conditionalFormatting>
  <conditionalFormatting sqref="B16:B18">
    <cfRule type="dataBar" priority="11">
      <dataBar>
        <cfvo type="min"/>
        <cfvo type="max"/>
        <color rgb="FF63C384"/>
      </dataBar>
      <extLst>
        <ext xmlns:x14="http://schemas.microsoft.com/office/spreadsheetml/2009/9/main" uri="{B025F937-C7B1-47D3-B67F-A62EFF666E3E}">
          <x14:id>{FC70B872-0C6A-4A75-A9B4-FAFE4A9F59AE}</x14:id>
        </ext>
      </extLst>
    </cfRule>
    <cfRule type="dataBar" priority="12">
      <dataBar>
        <cfvo type="min"/>
        <cfvo type="max"/>
        <color rgb="FF63C384"/>
      </dataBar>
      <extLst>
        <ext xmlns:x14="http://schemas.microsoft.com/office/spreadsheetml/2009/9/main" uri="{B025F937-C7B1-47D3-B67F-A62EFF666E3E}">
          <x14:id>{B08C5A6E-B200-4324-B942-A5AAC2016A19}</x14:id>
        </ext>
      </extLst>
    </cfRule>
  </conditionalFormatting>
  <conditionalFormatting sqref="B21:B26">
    <cfRule type="dataBar" priority="9">
      <dataBar>
        <cfvo type="min"/>
        <cfvo type="max"/>
        <color rgb="FF63C384"/>
      </dataBar>
      <extLst>
        <ext xmlns:x14="http://schemas.microsoft.com/office/spreadsheetml/2009/9/main" uri="{B025F937-C7B1-47D3-B67F-A62EFF666E3E}">
          <x14:id>{D6CB6991-7077-483B-8A5F-B104C410ABF6}</x14:id>
        </ext>
      </extLst>
    </cfRule>
  </conditionalFormatting>
  <conditionalFormatting sqref="B22:B26">
    <cfRule type="dataBar" priority="8">
      <dataBar>
        <cfvo type="min"/>
        <cfvo type="max"/>
        <color rgb="FF63C384"/>
      </dataBar>
      <extLst>
        <ext xmlns:x14="http://schemas.microsoft.com/office/spreadsheetml/2009/9/main" uri="{B025F937-C7B1-47D3-B67F-A62EFF666E3E}">
          <x14:id>{1C926EF1-BF35-411A-A2F6-83F62F32F1B0}</x14:id>
        </ext>
      </extLst>
    </cfRule>
  </conditionalFormatting>
  <conditionalFormatting sqref="B28:B32 M10">
    <cfRule type="dataBar" priority="2">
      <dataBar>
        <cfvo type="min"/>
        <cfvo type="max"/>
        <color rgb="FF63C384"/>
      </dataBar>
      <extLst>
        <ext xmlns:x14="http://schemas.microsoft.com/office/spreadsheetml/2009/9/main" uri="{B025F937-C7B1-47D3-B67F-A62EFF666E3E}">
          <x14:id>{567E4282-BCE9-4D8B-A92A-3EF209857907}</x14:id>
        </ext>
      </extLst>
    </cfRule>
  </conditionalFormatting>
  <conditionalFormatting sqref="B29:B32 M10">
    <cfRule type="dataBar" priority="1">
      <dataBar>
        <cfvo type="min"/>
        <cfvo type="max"/>
        <color rgb="FF63C384"/>
      </dataBar>
      <extLst>
        <ext xmlns:x14="http://schemas.microsoft.com/office/spreadsheetml/2009/9/main" uri="{B025F937-C7B1-47D3-B67F-A62EFF666E3E}">
          <x14:id>{0F2CB84C-DA56-4ECC-ACA2-A393A47AA9E0}</x14:id>
        </ext>
      </extLst>
    </cfRule>
  </conditionalFormatting>
  <conditionalFormatting sqref="C7:C12">
    <cfRule type="iconSet" priority="18">
      <iconSet iconSet="3Flags">
        <cfvo type="percent" val="0"/>
        <cfvo type="num" val="0" gte="0"/>
        <cfvo type="num" val="0" gte="0"/>
      </iconSet>
    </cfRule>
  </conditionalFormatting>
  <conditionalFormatting sqref="C16:C18">
    <cfRule type="iconSet" priority="13">
      <iconSet iconSet="3Flags">
        <cfvo type="percent" val="0"/>
        <cfvo type="num" val="0" gte="0"/>
        <cfvo type="num" val="0" gte="0"/>
      </iconSet>
    </cfRule>
  </conditionalFormatting>
  <conditionalFormatting sqref="C22:C26">
    <cfRule type="iconSet" priority="10">
      <iconSet iconSet="3Flags">
        <cfvo type="percent" val="0"/>
        <cfvo type="num" val="0" gte="0"/>
        <cfvo type="num" val="0" gte="0"/>
      </iconSet>
    </cfRule>
  </conditionalFormatting>
  <conditionalFormatting sqref="J22">
    <cfRule type="dataBar" priority="17">
      <dataBar>
        <cfvo type="min"/>
        <cfvo type="max"/>
        <color rgb="FF63C384"/>
      </dataBar>
      <extLst>
        <ext xmlns:x14="http://schemas.microsoft.com/office/spreadsheetml/2009/9/main" uri="{B025F937-C7B1-47D3-B67F-A62EFF666E3E}">
          <x14:id>{E5CA5FF0-BF60-450D-BBD2-D77786CC4598}</x14:id>
        </ext>
      </extLst>
    </cfRule>
  </conditionalFormatting>
  <conditionalFormatting sqref="N10 C29:C32">
    <cfRule type="iconSet" priority="3">
      <iconSet iconSet="3Flags">
        <cfvo type="percent" val="0"/>
        <cfvo type="num" val="0" gte="0"/>
        <cfvo type="num" val="0" gte="0"/>
      </iconSet>
    </cfRule>
  </conditionalFormatting>
  <conditionalFormatting sqref="N11">
    <cfRule type="dataBar" priority="6">
      <dataBar>
        <cfvo type="min"/>
        <cfvo type="max"/>
        <color rgb="FF63C384"/>
      </dataBar>
      <extLst>
        <ext xmlns:x14="http://schemas.microsoft.com/office/spreadsheetml/2009/9/main" uri="{B025F937-C7B1-47D3-B67F-A62EFF666E3E}">
          <x14:id>{6F328C62-82F6-403D-828E-6B77A7DFB3FC}</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7C481874-CF6A-4BB3-92FC-F1FD63B82804}">
            <x14:dataBar minLength="0" maxLength="100" border="1" negativeBarBorderColorSameAsPositive="0">
              <x14:cfvo type="autoMin"/>
              <x14:cfvo type="autoMax"/>
              <x14:borderColor rgb="FF63C384"/>
              <x14:negativeFillColor rgb="FFFF0000"/>
              <x14:negativeBorderColor rgb="FFFF0000"/>
              <x14:axisColor rgb="FF000000"/>
            </x14:dataBar>
          </x14:cfRule>
          <xm:sqref>B6:B12</xm:sqref>
        </x14:conditionalFormatting>
        <x14:conditionalFormatting xmlns:xm="http://schemas.microsoft.com/office/excel/2006/main">
          <x14:cfRule type="dataBar" id="{FC305FDA-D53E-40F9-96B7-04B4C3BD1CF6}">
            <x14:dataBar minLength="0" maxLength="100" border="1" direction="leftToRight" negativeBarBorderColorSameAsPositive="0">
              <x14:cfvo type="autoMin"/>
              <x14:cfvo type="autoMax"/>
              <x14:borderColor rgb="FF63C384"/>
              <x14:negativeFillColor rgb="FFFF0000"/>
              <x14:negativeBorderColor rgb="FFFF0000"/>
              <x14:axisColor rgb="FF000000"/>
            </x14:dataBar>
          </x14:cfRule>
          <xm:sqref>B7:B12</xm:sqref>
        </x14:conditionalFormatting>
        <x14:conditionalFormatting xmlns:xm="http://schemas.microsoft.com/office/excel/2006/main">
          <x14:cfRule type="dataBar" id="{A9913B32-F830-4285-9358-7638D0A4E51C}">
            <x14:dataBar minLength="0" maxLength="100" border="1" negativeBarBorderColorSameAsPositive="0">
              <x14:cfvo type="autoMin"/>
              <x14:cfvo type="autoMax"/>
              <x14:borderColor rgb="FF63C384"/>
              <x14:negativeFillColor rgb="FFFF0000"/>
              <x14:negativeBorderColor rgb="FFFF0000"/>
              <x14:axisColor rgb="FF000000"/>
            </x14:dataBar>
          </x14:cfRule>
          <xm:sqref>B15</xm:sqref>
        </x14:conditionalFormatting>
        <x14:conditionalFormatting xmlns:xm="http://schemas.microsoft.com/office/excel/2006/main">
          <x14:cfRule type="dataBar" id="{FC70B872-0C6A-4A75-A9B4-FAFE4A9F59AE}">
            <x14:dataBar minLength="0" maxLength="100" border="1" direction="leftToRight" negativeBarBorderColorSameAsPositive="0">
              <x14:cfvo type="autoMin"/>
              <x14:cfvo type="autoMax"/>
              <x14:borderColor rgb="FF63C384"/>
              <x14:negativeFillColor rgb="FFFF0000"/>
              <x14:negativeBorderColor rgb="FFFF0000"/>
              <x14:axisColor rgb="FF000000"/>
            </x14:dataBar>
          </x14:cfRule>
          <x14:cfRule type="dataBar" id="{B08C5A6E-B200-4324-B942-A5AAC2016A19}">
            <x14:dataBar minLength="0" maxLength="100" border="1" negativeBarBorderColorSameAsPositive="0">
              <x14:cfvo type="autoMin"/>
              <x14:cfvo type="autoMax"/>
              <x14:borderColor rgb="FF63C384"/>
              <x14:negativeFillColor rgb="FFFF0000"/>
              <x14:negativeBorderColor rgb="FFFF0000"/>
              <x14:axisColor rgb="FF000000"/>
            </x14:dataBar>
          </x14:cfRule>
          <xm:sqref>B16:B18</xm:sqref>
        </x14:conditionalFormatting>
        <x14:conditionalFormatting xmlns:xm="http://schemas.microsoft.com/office/excel/2006/main">
          <x14:cfRule type="dataBar" id="{D6CB6991-7077-483B-8A5F-B104C410ABF6}">
            <x14:dataBar minLength="0" maxLength="100" border="1" negativeBarBorderColorSameAsPositive="0">
              <x14:cfvo type="autoMin"/>
              <x14:cfvo type="autoMax"/>
              <x14:borderColor rgb="FF63C384"/>
              <x14:negativeFillColor rgb="FFFF0000"/>
              <x14:negativeBorderColor rgb="FFFF0000"/>
              <x14:axisColor rgb="FF000000"/>
            </x14:dataBar>
          </x14:cfRule>
          <xm:sqref>B21:B26</xm:sqref>
        </x14:conditionalFormatting>
        <x14:conditionalFormatting xmlns:xm="http://schemas.microsoft.com/office/excel/2006/main">
          <x14:cfRule type="dataBar" id="{1C926EF1-BF35-411A-A2F6-83F62F32F1B0}">
            <x14:dataBar minLength="0" maxLength="100" border="1" direction="leftToRight" negativeBarBorderColorSameAsPositive="0">
              <x14:cfvo type="autoMin"/>
              <x14:cfvo type="autoMax"/>
              <x14:borderColor rgb="FF63C384"/>
              <x14:negativeFillColor rgb="FFFF0000"/>
              <x14:negativeBorderColor rgb="FFFF0000"/>
              <x14:axisColor rgb="FF000000"/>
            </x14:dataBar>
          </x14:cfRule>
          <xm:sqref>B22:B26</xm:sqref>
        </x14:conditionalFormatting>
        <x14:conditionalFormatting xmlns:xm="http://schemas.microsoft.com/office/excel/2006/main">
          <x14:cfRule type="dataBar" id="{567E4282-BCE9-4D8B-A92A-3EF209857907}">
            <x14:dataBar minLength="0" maxLength="100" border="1" negativeBarBorderColorSameAsPositive="0">
              <x14:cfvo type="autoMin"/>
              <x14:cfvo type="autoMax"/>
              <x14:borderColor rgb="FF63C384"/>
              <x14:negativeFillColor rgb="FFFF0000"/>
              <x14:negativeBorderColor rgb="FFFF0000"/>
              <x14:axisColor rgb="FF000000"/>
            </x14:dataBar>
          </x14:cfRule>
          <xm:sqref>B28:B32 M10</xm:sqref>
        </x14:conditionalFormatting>
        <x14:conditionalFormatting xmlns:xm="http://schemas.microsoft.com/office/excel/2006/main">
          <x14:cfRule type="dataBar" id="{0F2CB84C-DA56-4ECC-ACA2-A393A47AA9E0}">
            <x14:dataBar minLength="0" maxLength="100" border="1" direction="leftToRight" negativeBarBorderColorSameAsPositive="0">
              <x14:cfvo type="autoMin"/>
              <x14:cfvo type="autoMax"/>
              <x14:borderColor rgb="FF63C384"/>
              <x14:negativeFillColor rgb="FFFF0000"/>
              <x14:negativeBorderColor rgb="FFFF0000"/>
              <x14:axisColor rgb="FF000000"/>
            </x14:dataBar>
          </x14:cfRule>
          <xm:sqref>B29:B32 M10</xm:sqref>
        </x14:conditionalFormatting>
        <x14:conditionalFormatting xmlns:xm="http://schemas.microsoft.com/office/excel/2006/main">
          <x14:cfRule type="dataBar" id="{E5CA5FF0-BF60-450D-BBD2-D77786CC4598}">
            <x14:dataBar minLength="0" maxLength="100" border="1" negativeBarBorderColorSameAsPositive="0">
              <x14:cfvo type="autoMin"/>
              <x14:cfvo type="autoMax"/>
              <x14:borderColor rgb="FF63C384"/>
              <x14:negativeFillColor rgb="FFFF0000"/>
              <x14:negativeBorderColor rgb="FFFF0000"/>
              <x14:axisColor rgb="FF000000"/>
            </x14:dataBar>
          </x14:cfRule>
          <xm:sqref>J22</xm:sqref>
        </x14:conditionalFormatting>
        <x14:conditionalFormatting xmlns:xm="http://schemas.microsoft.com/office/excel/2006/main">
          <x14:cfRule type="dataBar" id="{6F328C62-82F6-403D-828E-6B77A7DFB3FC}">
            <x14:dataBar minLength="0" maxLength="100" border="1" negativeBarBorderColorSameAsPositive="0">
              <x14:cfvo type="autoMin"/>
              <x14:cfvo type="autoMax"/>
              <x14:borderColor rgb="FF63C384"/>
              <x14:negativeFillColor rgb="FFFF0000"/>
              <x14:negativeBorderColor rgb="FFFF0000"/>
              <x14:axisColor rgb="FF000000"/>
            </x14:dataBar>
          </x14:cfRule>
          <xm:sqref>N11</xm:sqref>
        </x14:conditionalFormatting>
      </x14:conditionalFormattings>
    </ex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48A4D-EECB-4249-81BC-963ACE728353}">
  <dimension ref="A1:P35"/>
  <sheetViews>
    <sheetView showGridLines="0" zoomScale="60" zoomScaleNormal="60" workbookViewId="0"/>
  </sheetViews>
  <sheetFormatPr defaultRowHeight="30" customHeight="1" x14ac:dyDescent="0.3"/>
  <cols>
    <col min="1" max="1" width="39" customWidth="1"/>
    <col min="2" max="2" width="30.88671875" customWidth="1"/>
    <col min="3" max="3" width="30.5546875" customWidth="1"/>
    <col min="4" max="4" width="21.77734375" customWidth="1"/>
    <col min="5" max="5" width="37.6640625" bestFit="1" customWidth="1"/>
    <col min="6" max="6" width="25.6640625" bestFit="1" customWidth="1"/>
    <col min="7" max="7" width="26.44140625" bestFit="1" customWidth="1"/>
    <col min="8" max="11" width="21.77734375" customWidth="1"/>
    <col min="12" max="12" width="20.88671875" bestFit="1" customWidth="1"/>
    <col min="13" max="13" width="26.33203125" bestFit="1" customWidth="1"/>
    <col min="14" max="14" width="27.21875" bestFit="1" customWidth="1"/>
    <col min="15" max="16" width="21.77734375" customWidth="1"/>
  </cols>
  <sheetData>
    <row r="1" spans="1:16" ht="30" customHeight="1" x14ac:dyDescent="0.9">
      <c r="A1" s="28"/>
      <c r="B1" s="27"/>
      <c r="C1" s="27"/>
      <c r="D1" s="27"/>
      <c r="E1" s="27"/>
      <c r="F1" s="27"/>
      <c r="G1" s="27"/>
      <c r="H1" s="27"/>
      <c r="I1" s="27"/>
      <c r="J1" s="27"/>
      <c r="K1" s="27"/>
      <c r="L1" s="27"/>
      <c r="M1" s="27"/>
      <c r="N1" s="40"/>
      <c r="O1" s="40"/>
      <c r="P1" s="40"/>
    </row>
    <row r="2" spans="1:16" ht="30" customHeight="1" x14ac:dyDescent="0.3">
      <c r="A2" s="27"/>
      <c r="B2" s="27"/>
      <c r="C2" s="27"/>
      <c r="D2" s="27"/>
      <c r="E2" s="27"/>
      <c r="F2" s="27"/>
      <c r="G2" s="27"/>
      <c r="H2" s="27"/>
      <c r="I2" s="27"/>
      <c r="J2" s="27"/>
      <c r="K2" s="27"/>
      <c r="L2" s="27"/>
      <c r="M2" s="27"/>
      <c r="N2" s="40"/>
      <c r="O2" s="40"/>
      <c r="P2" s="40"/>
    </row>
    <row r="3" spans="1:16" ht="30" customHeight="1" x14ac:dyDescent="0.3">
      <c r="A3" s="27"/>
      <c r="B3" s="27"/>
      <c r="C3" s="27"/>
      <c r="D3" s="27"/>
      <c r="E3" s="27"/>
      <c r="F3" s="27"/>
      <c r="G3" s="27"/>
      <c r="H3" s="27"/>
      <c r="I3" s="27"/>
      <c r="J3" s="27"/>
      <c r="K3" s="27"/>
      <c r="L3" s="27"/>
      <c r="M3" s="27"/>
      <c r="N3" s="40"/>
      <c r="O3" s="40"/>
      <c r="P3" s="40"/>
    </row>
    <row r="4" spans="1:16" ht="18" customHeight="1" x14ac:dyDescent="0.3">
      <c r="N4" s="40"/>
      <c r="O4" s="40"/>
      <c r="P4" s="40"/>
    </row>
    <row r="5" spans="1:16" ht="27" customHeight="1" x14ac:dyDescent="0.55000000000000004">
      <c r="A5" s="53"/>
      <c r="B5" s="54"/>
      <c r="C5" s="54"/>
    </row>
    <row r="6" spans="1:16" ht="27" customHeight="1" x14ac:dyDescent="0.55000000000000004">
      <c r="A6" s="32"/>
      <c r="B6" s="33"/>
      <c r="C6" s="33"/>
    </row>
    <row r="7" spans="1:16" ht="27" customHeight="1" x14ac:dyDescent="0.55000000000000004">
      <c r="A7" s="34"/>
      <c r="B7" s="35"/>
      <c r="C7" s="36"/>
    </row>
    <row r="8" spans="1:16" ht="27" customHeight="1" x14ac:dyDescent="0.55000000000000004">
      <c r="A8" s="34"/>
      <c r="B8" s="35"/>
      <c r="C8" s="36"/>
    </row>
    <row r="9" spans="1:16" ht="27" customHeight="1" x14ac:dyDescent="0.55000000000000004">
      <c r="A9" s="34"/>
      <c r="B9" s="35"/>
      <c r="C9" s="36"/>
      <c r="J9" s="41"/>
    </row>
    <row r="10" spans="1:16" ht="27" customHeight="1" x14ac:dyDescent="0.55000000000000004">
      <c r="A10" s="34"/>
      <c r="B10" s="35"/>
      <c r="C10" s="36"/>
      <c r="L10" s="30"/>
      <c r="M10" s="31"/>
      <c r="N10" s="31"/>
    </row>
    <row r="11" spans="1:16" ht="27" customHeight="1" x14ac:dyDescent="0.55000000000000004">
      <c r="A11" s="34"/>
      <c r="B11" s="35"/>
      <c r="C11" s="36"/>
    </row>
    <row r="12" spans="1:16" ht="27" customHeight="1" x14ac:dyDescent="0.55000000000000004">
      <c r="A12" s="34"/>
      <c r="B12" s="35"/>
      <c r="C12" s="36"/>
      <c r="J12" s="29"/>
    </row>
    <row r="13" spans="1:16" ht="27" customHeight="1" x14ac:dyDescent="0.55000000000000004">
      <c r="A13" s="37"/>
      <c r="B13" s="37"/>
      <c r="C13" s="37"/>
    </row>
    <row r="14" spans="1:16" ht="27" customHeight="1" x14ac:dyDescent="0.55000000000000004">
      <c r="A14" s="55"/>
      <c r="B14" s="55"/>
      <c r="C14" s="55"/>
    </row>
    <row r="15" spans="1:16" ht="27" customHeight="1" x14ac:dyDescent="0.55000000000000004">
      <c r="A15" s="32"/>
      <c r="B15" s="33"/>
      <c r="C15" s="33"/>
    </row>
    <row r="16" spans="1:16" ht="27" customHeight="1" x14ac:dyDescent="0.55000000000000004">
      <c r="A16" s="34"/>
      <c r="B16" s="36"/>
      <c r="C16" s="36"/>
    </row>
    <row r="17" spans="1:3" ht="27" customHeight="1" x14ac:dyDescent="0.55000000000000004">
      <c r="A17" s="48"/>
      <c r="B17" s="49"/>
      <c r="C17" s="49"/>
    </row>
    <row r="18" spans="1:3" ht="27" customHeight="1" x14ac:dyDescent="0.55000000000000004">
      <c r="B18" s="47"/>
      <c r="C18" s="47"/>
    </row>
    <row r="19" spans="1:3" ht="27" customHeight="1" x14ac:dyDescent="0.55000000000000004">
      <c r="A19" s="37"/>
      <c r="B19" s="37"/>
      <c r="C19" s="37"/>
    </row>
    <row r="20" spans="1:3" ht="27" customHeight="1" x14ac:dyDescent="0.55000000000000004">
      <c r="A20" s="57"/>
      <c r="B20" s="58"/>
      <c r="C20" s="58"/>
    </row>
    <row r="21" spans="1:3" ht="27" customHeight="1" x14ac:dyDescent="0.55000000000000004">
      <c r="A21" s="42"/>
      <c r="B21" s="43"/>
      <c r="C21" s="43"/>
    </row>
    <row r="22" spans="1:3" ht="27" customHeight="1" x14ac:dyDescent="0.55000000000000004">
      <c r="A22" s="44"/>
      <c r="B22" s="45"/>
      <c r="C22" s="45"/>
    </row>
    <row r="23" spans="1:3" ht="27" customHeight="1" x14ac:dyDescent="0.55000000000000004">
      <c r="A23" s="44"/>
      <c r="B23" s="45"/>
      <c r="C23" s="45"/>
    </row>
    <row r="24" spans="1:3" ht="27" customHeight="1" x14ac:dyDescent="0.55000000000000004">
      <c r="A24" s="44"/>
      <c r="B24" s="45"/>
      <c r="C24" s="45"/>
    </row>
    <row r="25" spans="1:3" ht="27" customHeight="1" x14ac:dyDescent="0.55000000000000004">
      <c r="A25" s="44"/>
      <c r="B25" s="45"/>
      <c r="C25" s="45"/>
    </row>
    <row r="26" spans="1:3" ht="24.6" customHeight="1" x14ac:dyDescent="0.55000000000000004">
      <c r="A26" s="44"/>
      <c r="B26" s="45"/>
      <c r="C26" s="45"/>
    </row>
    <row r="27" spans="1:3" ht="27" customHeight="1" x14ac:dyDescent="0.55000000000000004">
      <c r="A27" s="57"/>
      <c r="B27" s="58"/>
      <c r="C27" s="58"/>
    </row>
    <row r="28" spans="1:3" ht="27" customHeight="1" x14ac:dyDescent="0.55000000000000004">
      <c r="A28" s="42"/>
      <c r="B28" s="43"/>
      <c r="C28" s="43"/>
    </row>
    <row r="29" spans="1:3" ht="27" customHeight="1" x14ac:dyDescent="0.55000000000000004">
      <c r="A29" s="46"/>
      <c r="B29" s="47"/>
      <c r="C29" s="47"/>
    </row>
    <row r="30" spans="1:3" ht="27" customHeight="1" x14ac:dyDescent="0.55000000000000004">
      <c r="A30" s="46"/>
      <c r="B30" s="47"/>
      <c r="C30" s="47"/>
    </row>
    <row r="31" spans="1:3" ht="27" customHeight="1" x14ac:dyDescent="0.55000000000000004">
      <c r="A31" s="46"/>
      <c r="B31" s="47"/>
      <c r="C31" s="47"/>
    </row>
    <row r="32" spans="1:3" ht="27" customHeight="1" x14ac:dyDescent="0.55000000000000004">
      <c r="A32" s="46"/>
      <c r="B32" s="47"/>
      <c r="C32" s="47"/>
    </row>
    <row r="35" spans="10:10" ht="30" customHeight="1" x14ac:dyDescent="0.3">
      <c r="J35" s="41"/>
    </row>
  </sheetData>
  <mergeCells count="4">
    <mergeCell ref="A5:C5"/>
    <mergeCell ref="A14:C14"/>
    <mergeCell ref="A20:C20"/>
    <mergeCell ref="A27:C27"/>
  </mergeCells>
  <conditionalFormatting sqref="B6:B12">
    <cfRule type="dataBar" priority="13">
      <dataBar>
        <cfvo type="min"/>
        <cfvo type="max"/>
        <color rgb="FF63C384"/>
      </dataBar>
      <extLst>
        <ext xmlns:x14="http://schemas.microsoft.com/office/spreadsheetml/2009/9/main" uri="{B025F937-C7B1-47D3-B67F-A62EFF666E3E}">
          <x14:id>{53B27219-6644-48DE-9F4E-59C3D05B93BB}</x14:id>
        </ext>
      </extLst>
    </cfRule>
  </conditionalFormatting>
  <conditionalFormatting sqref="B7:B12">
    <cfRule type="dataBar" priority="12">
      <dataBar>
        <cfvo type="min"/>
        <cfvo type="max"/>
        <color rgb="FF63C384"/>
      </dataBar>
      <extLst>
        <ext xmlns:x14="http://schemas.microsoft.com/office/spreadsheetml/2009/9/main" uri="{B025F937-C7B1-47D3-B67F-A62EFF666E3E}">
          <x14:id>{99E82E7F-CFD7-4AE4-B7B9-B8A17F931D57}</x14:id>
        </ext>
      </extLst>
    </cfRule>
  </conditionalFormatting>
  <conditionalFormatting sqref="B15">
    <cfRule type="dataBar" priority="5">
      <dataBar>
        <cfvo type="min"/>
        <cfvo type="max"/>
        <color rgb="FF63C384"/>
      </dataBar>
      <extLst>
        <ext xmlns:x14="http://schemas.microsoft.com/office/spreadsheetml/2009/9/main" uri="{B025F937-C7B1-47D3-B67F-A62EFF666E3E}">
          <x14:id>{18FF86D7-34A2-4274-9029-C4D71F4DF00D}</x14:id>
        </ext>
      </extLst>
    </cfRule>
  </conditionalFormatting>
  <conditionalFormatting sqref="B16:B18">
    <cfRule type="dataBar" priority="9">
      <dataBar>
        <cfvo type="min"/>
        <cfvo type="max"/>
        <color rgb="FF63C384"/>
      </dataBar>
      <extLst>
        <ext xmlns:x14="http://schemas.microsoft.com/office/spreadsheetml/2009/9/main" uri="{B025F937-C7B1-47D3-B67F-A62EFF666E3E}">
          <x14:id>{72F8B89F-F217-4318-9C83-B5D10A8DFF4D}</x14:id>
        </ext>
      </extLst>
    </cfRule>
    <cfRule type="dataBar" priority="10">
      <dataBar>
        <cfvo type="min"/>
        <cfvo type="max"/>
        <color rgb="FF63C384"/>
      </dataBar>
      <extLst>
        <ext xmlns:x14="http://schemas.microsoft.com/office/spreadsheetml/2009/9/main" uri="{B025F937-C7B1-47D3-B67F-A62EFF666E3E}">
          <x14:id>{21AF4A2C-F52C-4DE4-AFD4-94C962E3C04B}</x14:id>
        </ext>
      </extLst>
    </cfRule>
  </conditionalFormatting>
  <conditionalFormatting sqref="B21:B26">
    <cfRule type="dataBar" priority="7">
      <dataBar>
        <cfvo type="min"/>
        <cfvo type="max"/>
        <color rgb="FF63C384"/>
      </dataBar>
      <extLst>
        <ext xmlns:x14="http://schemas.microsoft.com/office/spreadsheetml/2009/9/main" uri="{B025F937-C7B1-47D3-B67F-A62EFF666E3E}">
          <x14:id>{BAC28557-774E-402A-B42A-9F7D400DAC16}</x14:id>
        </ext>
      </extLst>
    </cfRule>
  </conditionalFormatting>
  <conditionalFormatting sqref="B22:B26">
    <cfRule type="dataBar" priority="6">
      <dataBar>
        <cfvo type="min"/>
        <cfvo type="max"/>
        <color rgb="FF63C384"/>
      </dataBar>
      <extLst>
        <ext xmlns:x14="http://schemas.microsoft.com/office/spreadsheetml/2009/9/main" uri="{B025F937-C7B1-47D3-B67F-A62EFF666E3E}">
          <x14:id>{09EF9516-61E4-4459-A497-403A56D1BF4F}</x14:id>
        </ext>
      </extLst>
    </cfRule>
  </conditionalFormatting>
  <conditionalFormatting sqref="B28:B32 M10">
    <cfRule type="dataBar" priority="2">
      <dataBar>
        <cfvo type="min"/>
        <cfvo type="max"/>
        <color rgb="FF63C384"/>
      </dataBar>
      <extLst>
        <ext xmlns:x14="http://schemas.microsoft.com/office/spreadsheetml/2009/9/main" uri="{B025F937-C7B1-47D3-B67F-A62EFF666E3E}">
          <x14:id>{5D35F2A0-16E1-459A-952F-D3C04E087C34}</x14:id>
        </ext>
      </extLst>
    </cfRule>
  </conditionalFormatting>
  <conditionalFormatting sqref="B29:B32 M10">
    <cfRule type="dataBar" priority="1">
      <dataBar>
        <cfvo type="min"/>
        <cfvo type="max"/>
        <color rgb="FF63C384"/>
      </dataBar>
      <extLst>
        <ext xmlns:x14="http://schemas.microsoft.com/office/spreadsheetml/2009/9/main" uri="{B025F937-C7B1-47D3-B67F-A62EFF666E3E}">
          <x14:id>{0456A1A2-A0C9-4EEC-8D37-A5E3686CC65A}</x14:id>
        </ext>
      </extLst>
    </cfRule>
  </conditionalFormatting>
  <conditionalFormatting sqref="C7:C12">
    <cfRule type="iconSet" priority="15">
      <iconSet iconSet="3Flags">
        <cfvo type="percent" val="0"/>
        <cfvo type="num" val="0" gte="0"/>
        <cfvo type="num" val="0" gte="0"/>
      </iconSet>
    </cfRule>
  </conditionalFormatting>
  <conditionalFormatting sqref="C16:C18">
    <cfRule type="iconSet" priority="11">
      <iconSet iconSet="3Flags">
        <cfvo type="percent" val="0"/>
        <cfvo type="num" val="0" gte="0"/>
        <cfvo type="num" val="0" gte="0"/>
      </iconSet>
    </cfRule>
  </conditionalFormatting>
  <conditionalFormatting sqref="C22:C26">
    <cfRule type="iconSet" priority="8">
      <iconSet iconSet="3Flags">
        <cfvo type="percent" val="0"/>
        <cfvo type="num" val="0" gte="0"/>
        <cfvo type="num" val="0" gte="0"/>
      </iconSet>
    </cfRule>
  </conditionalFormatting>
  <conditionalFormatting sqref="J22">
    <cfRule type="dataBar" priority="14">
      <dataBar>
        <cfvo type="min"/>
        <cfvo type="max"/>
        <color rgb="FF63C384"/>
      </dataBar>
      <extLst>
        <ext xmlns:x14="http://schemas.microsoft.com/office/spreadsheetml/2009/9/main" uri="{B025F937-C7B1-47D3-B67F-A62EFF666E3E}">
          <x14:id>{C5F3F908-F3E6-43DD-90E4-05E3AAB8D353}</x14:id>
        </ext>
      </extLst>
    </cfRule>
  </conditionalFormatting>
  <conditionalFormatting sqref="N10 C29:C32">
    <cfRule type="iconSet" priority="3">
      <iconSet iconSet="3Flags">
        <cfvo type="percent" val="0"/>
        <cfvo type="num" val="0" gte="0"/>
        <cfvo type="num" val="0" gte="0"/>
      </iconSet>
    </cfRule>
  </conditionalFormatting>
  <conditionalFormatting sqref="N11">
    <cfRule type="dataBar" priority="4">
      <dataBar>
        <cfvo type="min"/>
        <cfvo type="max"/>
        <color rgb="FF63C384"/>
      </dataBar>
      <extLst>
        <ext xmlns:x14="http://schemas.microsoft.com/office/spreadsheetml/2009/9/main" uri="{B025F937-C7B1-47D3-B67F-A62EFF666E3E}">
          <x14:id>{E6A4B15F-6AD8-42E9-8278-A0BC266E0841}</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53B27219-6644-48DE-9F4E-59C3D05B93BB}">
            <x14:dataBar minLength="0" maxLength="100" border="1" negativeBarBorderColorSameAsPositive="0">
              <x14:cfvo type="autoMin"/>
              <x14:cfvo type="autoMax"/>
              <x14:borderColor rgb="FF63C384"/>
              <x14:negativeFillColor rgb="FFFF0000"/>
              <x14:negativeBorderColor rgb="FFFF0000"/>
              <x14:axisColor rgb="FF000000"/>
            </x14:dataBar>
          </x14:cfRule>
          <xm:sqref>B6:B12</xm:sqref>
        </x14:conditionalFormatting>
        <x14:conditionalFormatting xmlns:xm="http://schemas.microsoft.com/office/excel/2006/main">
          <x14:cfRule type="dataBar" id="{99E82E7F-CFD7-4AE4-B7B9-B8A17F931D57}">
            <x14:dataBar minLength="0" maxLength="100" border="1" direction="leftToRight" negativeBarBorderColorSameAsPositive="0">
              <x14:cfvo type="autoMin"/>
              <x14:cfvo type="autoMax"/>
              <x14:borderColor rgb="FF63C384"/>
              <x14:negativeFillColor rgb="FFFF0000"/>
              <x14:negativeBorderColor rgb="FFFF0000"/>
              <x14:axisColor rgb="FF000000"/>
            </x14:dataBar>
          </x14:cfRule>
          <xm:sqref>B7:B12</xm:sqref>
        </x14:conditionalFormatting>
        <x14:conditionalFormatting xmlns:xm="http://schemas.microsoft.com/office/excel/2006/main">
          <x14:cfRule type="dataBar" id="{18FF86D7-34A2-4274-9029-C4D71F4DF00D}">
            <x14:dataBar minLength="0" maxLength="100" border="1" negativeBarBorderColorSameAsPositive="0">
              <x14:cfvo type="autoMin"/>
              <x14:cfvo type="autoMax"/>
              <x14:borderColor rgb="FF63C384"/>
              <x14:negativeFillColor rgb="FFFF0000"/>
              <x14:negativeBorderColor rgb="FFFF0000"/>
              <x14:axisColor rgb="FF000000"/>
            </x14:dataBar>
          </x14:cfRule>
          <xm:sqref>B15</xm:sqref>
        </x14:conditionalFormatting>
        <x14:conditionalFormatting xmlns:xm="http://schemas.microsoft.com/office/excel/2006/main">
          <x14:cfRule type="dataBar" id="{72F8B89F-F217-4318-9C83-B5D10A8DFF4D}">
            <x14:dataBar minLength="0" maxLength="100" border="1" direction="leftToRight" negativeBarBorderColorSameAsPositive="0">
              <x14:cfvo type="autoMin"/>
              <x14:cfvo type="autoMax"/>
              <x14:borderColor rgb="FF63C384"/>
              <x14:negativeFillColor rgb="FFFF0000"/>
              <x14:negativeBorderColor rgb="FFFF0000"/>
              <x14:axisColor rgb="FF000000"/>
            </x14:dataBar>
          </x14:cfRule>
          <x14:cfRule type="dataBar" id="{21AF4A2C-F52C-4DE4-AFD4-94C962E3C04B}">
            <x14:dataBar minLength="0" maxLength="100" border="1" negativeBarBorderColorSameAsPositive="0">
              <x14:cfvo type="autoMin"/>
              <x14:cfvo type="autoMax"/>
              <x14:borderColor rgb="FF63C384"/>
              <x14:negativeFillColor rgb="FFFF0000"/>
              <x14:negativeBorderColor rgb="FFFF0000"/>
              <x14:axisColor rgb="FF000000"/>
            </x14:dataBar>
          </x14:cfRule>
          <xm:sqref>B16:B18</xm:sqref>
        </x14:conditionalFormatting>
        <x14:conditionalFormatting xmlns:xm="http://schemas.microsoft.com/office/excel/2006/main">
          <x14:cfRule type="dataBar" id="{BAC28557-774E-402A-B42A-9F7D400DAC16}">
            <x14:dataBar minLength="0" maxLength="100" border="1" negativeBarBorderColorSameAsPositive="0">
              <x14:cfvo type="autoMin"/>
              <x14:cfvo type="autoMax"/>
              <x14:borderColor rgb="FF63C384"/>
              <x14:negativeFillColor rgb="FFFF0000"/>
              <x14:negativeBorderColor rgb="FFFF0000"/>
              <x14:axisColor rgb="FF000000"/>
            </x14:dataBar>
          </x14:cfRule>
          <xm:sqref>B21:B26</xm:sqref>
        </x14:conditionalFormatting>
        <x14:conditionalFormatting xmlns:xm="http://schemas.microsoft.com/office/excel/2006/main">
          <x14:cfRule type="dataBar" id="{09EF9516-61E4-4459-A497-403A56D1BF4F}">
            <x14:dataBar minLength="0" maxLength="100" border="1" direction="leftToRight" negativeBarBorderColorSameAsPositive="0">
              <x14:cfvo type="autoMin"/>
              <x14:cfvo type="autoMax"/>
              <x14:borderColor rgb="FF63C384"/>
              <x14:negativeFillColor rgb="FFFF0000"/>
              <x14:negativeBorderColor rgb="FFFF0000"/>
              <x14:axisColor rgb="FF000000"/>
            </x14:dataBar>
          </x14:cfRule>
          <xm:sqref>B22:B26</xm:sqref>
        </x14:conditionalFormatting>
        <x14:conditionalFormatting xmlns:xm="http://schemas.microsoft.com/office/excel/2006/main">
          <x14:cfRule type="dataBar" id="{5D35F2A0-16E1-459A-952F-D3C04E087C34}">
            <x14:dataBar minLength="0" maxLength="100" border="1" negativeBarBorderColorSameAsPositive="0">
              <x14:cfvo type="autoMin"/>
              <x14:cfvo type="autoMax"/>
              <x14:borderColor rgb="FF63C384"/>
              <x14:negativeFillColor rgb="FFFF0000"/>
              <x14:negativeBorderColor rgb="FFFF0000"/>
              <x14:axisColor rgb="FF000000"/>
            </x14:dataBar>
          </x14:cfRule>
          <xm:sqref>B28:B32 M10</xm:sqref>
        </x14:conditionalFormatting>
        <x14:conditionalFormatting xmlns:xm="http://schemas.microsoft.com/office/excel/2006/main">
          <x14:cfRule type="dataBar" id="{0456A1A2-A0C9-4EEC-8D37-A5E3686CC65A}">
            <x14:dataBar minLength="0" maxLength="100" border="1" direction="leftToRight" negativeBarBorderColorSameAsPositive="0">
              <x14:cfvo type="autoMin"/>
              <x14:cfvo type="autoMax"/>
              <x14:borderColor rgb="FF63C384"/>
              <x14:negativeFillColor rgb="FFFF0000"/>
              <x14:negativeBorderColor rgb="FFFF0000"/>
              <x14:axisColor rgb="FF000000"/>
            </x14:dataBar>
          </x14:cfRule>
          <xm:sqref>B29:B32 M10</xm:sqref>
        </x14:conditionalFormatting>
        <x14:conditionalFormatting xmlns:xm="http://schemas.microsoft.com/office/excel/2006/main">
          <x14:cfRule type="dataBar" id="{C5F3F908-F3E6-43DD-90E4-05E3AAB8D353}">
            <x14:dataBar minLength="0" maxLength="100" border="1" negativeBarBorderColorSameAsPositive="0">
              <x14:cfvo type="autoMin"/>
              <x14:cfvo type="autoMax"/>
              <x14:borderColor rgb="FF63C384"/>
              <x14:negativeFillColor rgb="FFFF0000"/>
              <x14:negativeBorderColor rgb="FFFF0000"/>
              <x14:axisColor rgb="FF000000"/>
            </x14:dataBar>
          </x14:cfRule>
          <xm:sqref>J22</xm:sqref>
        </x14:conditionalFormatting>
        <x14:conditionalFormatting xmlns:xm="http://schemas.microsoft.com/office/excel/2006/main">
          <x14:cfRule type="dataBar" id="{E6A4B15F-6AD8-42E9-8278-A0BC266E0841}">
            <x14:dataBar minLength="0" maxLength="100" border="1" negativeBarBorderColorSameAsPositive="0">
              <x14:cfvo type="autoMin"/>
              <x14:cfvo type="autoMax"/>
              <x14:borderColor rgb="FF63C384"/>
              <x14:negativeFillColor rgb="FFFF0000"/>
              <x14:negativeBorderColor rgb="FFFF0000"/>
              <x14:axisColor rgb="FF000000"/>
            </x14:dataBar>
          </x14:cfRule>
          <xm:sqref>N11</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D1373-F7A8-4FB1-A385-40DBC20E1F1E}">
  <dimension ref="A1:P35"/>
  <sheetViews>
    <sheetView showGridLines="0" tabSelected="1" zoomScale="60" zoomScaleNormal="60" workbookViewId="0"/>
  </sheetViews>
  <sheetFormatPr defaultRowHeight="30" customHeight="1" x14ac:dyDescent="0.3"/>
  <cols>
    <col min="1" max="1" width="39" customWidth="1"/>
    <col min="2" max="2" width="30.88671875" customWidth="1"/>
    <col min="3" max="3" width="30.5546875" customWidth="1"/>
    <col min="4" max="4" width="21.77734375" customWidth="1"/>
    <col min="5" max="5" width="37.6640625" bestFit="1" customWidth="1"/>
    <col min="6" max="6" width="25.6640625" bestFit="1" customWidth="1"/>
    <col min="7" max="7" width="26.44140625" bestFit="1" customWidth="1"/>
    <col min="8" max="11" width="21.77734375" customWidth="1"/>
    <col min="12" max="12" width="20.88671875" bestFit="1" customWidth="1"/>
    <col min="13" max="13" width="26.33203125" bestFit="1" customWidth="1"/>
    <col min="14" max="14" width="27.21875" bestFit="1" customWidth="1"/>
    <col min="15" max="16" width="21.77734375" customWidth="1"/>
  </cols>
  <sheetData>
    <row r="1" spans="1:16" ht="30" customHeight="1" x14ac:dyDescent="0.9">
      <c r="A1" s="28"/>
      <c r="B1" s="27"/>
      <c r="C1" s="27"/>
      <c r="D1" s="27"/>
      <c r="E1" s="27"/>
      <c r="F1" s="27"/>
      <c r="G1" s="27"/>
      <c r="H1" s="27"/>
      <c r="I1" s="27"/>
      <c r="J1" s="27"/>
      <c r="K1" s="27"/>
      <c r="L1" s="27"/>
      <c r="M1" s="27"/>
      <c r="N1" s="40"/>
      <c r="O1" s="40"/>
      <c r="P1" s="40"/>
    </row>
    <row r="2" spans="1:16" ht="30" customHeight="1" x14ac:dyDescent="0.3">
      <c r="A2" s="27"/>
      <c r="B2" s="27"/>
      <c r="C2" s="27"/>
      <c r="D2" s="27"/>
      <c r="E2" s="27"/>
      <c r="F2" s="27"/>
      <c r="G2" s="27"/>
      <c r="H2" s="27"/>
      <c r="I2" s="27"/>
      <c r="J2" s="27"/>
      <c r="K2" s="27"/>
      <c r="L2" s="27"/>
      <c r="M2" s="27"/>
      <c r="N2" s="40"/>
      <c r="O2" s="40"/>
      <c r="P2" s="40"/>
    </row>
    <row r="3" spans="1:16" ht="30" customHeight="1" x14ac:dyDescent="0.3">
      <c r="A3" s="27"/>
      <c r="B3" s="27"/>
      <c r="C3" s="27"/>
      <c r="D3" s="27"/>
      <c r="E3" s="27"/>
      <c r="F3" s="27"/>
      <c r="G3" s="27"/>
      <c r="H3" s="27"/>
      <c r="I3" s="27"/>
      <c r="J3" s="27"/>
      <c r="K3" s="27"/>
      <c r="L3" s="27"/>
      <c r="M3" s="27"/>
      <c r="N3" s="40"/>
      <c r="O3" s="40"/>
      <c r="P3" s="40"/>
    </row>
    <row r="4" spans="1:16" ht="18" customHeight="1" x14ac:dyDescent="0.3">
      <c r="N4" s="40"/>
      <c r="O4" s="40"/>
      <c r="P4" s="40"/>
    </row>
    <row r="5" spans="1:16" ht="27" customHeight="1" x14ac:dyDescent="0.55000000000000004">
      <c r="A5" s="59"/>
      <c r="B5" s="60"/>
      <c r="C5" s="60"/>
    </row>
    <row r="6" spans="1:16" ht="27" customHeight="1" x14ac:dyDescent="0.55000000000000004">
      <c r="A6" s="42"/>
      <c r="B6" s="43"/>
      <c r="C6" s="43"/>
    </row>
    <row r="7" spans="1:16" ht="27" customHeight="1" x14ac:dyDescent="0.55000000000000004">
      <c r="A7" s="44"/>
      <c r="B7" s="50"/>
      <c r="C7" s="45"/>
    </row>
    <row r="8" spans="1:16" ht="27" customHeight="1" x14ac:dyDescent="0.55000000000000004">
      <c r="A8" s="44"/>
      <c r="B8" s="50"/>
      <c r="C8" s="45"/>
    </row>
    <row r="9" spans="1:16" ht="27" customHeight="1" x14ac:dyDescent="0.55000000000000004">
      <c r="A9" s="44"/>
      <c r="B9" s="50"/>
      <c r="C9" s="45"/>
      <c r="J9" s="41"/>
    </row>
    <row r="10" spans="1:16" ht="27" customHeight="1" x14ac:dyDescent="0.55000000000000004">
      <c r="A10" s="44"/>
      <c r="B10" s="50"/>
      <c r="C10" s="45"/>
      <c r="L10" s="30"/>
      <c r="M10" s="31"/>
      <c r="N10" s="31"/>
    </row>
    <row r="11" spans="1:16" ht="27" customHeight="1" x14ac:dyDescent="0.55000000000000004">
      <c r="A11" s="44"/>
      <c r="B11" s="50"/>
      <c r="C11" s="45"/>
    </row>
    <row r="12" spans="1:16" ht="27" customHeight="1" x14ac:dyDescent="0.55000000000000004">
      <c r="A12" s="44"/>
      <c r="B12" s="50"/>
      <c r="C12" s="45"/>
      <c r="J12" s="29"/>
    </row>
    <row r="13" spans="1:16" ht="27" customHeight="1" x14ac:dyDescent="0.55000000000000004">
      <c r="A13" s="51"/>
      <c r="B13" s="51"/>
      <c r="C13" s="51"/>
    </row>
    <row r="14" spans="1:16" ht="27" customHeight="1" x14ac:dyDescent="0.55000000000000004">
      <c r="A14" s="57"/>
      <c r="B14" s="57"/>
      <c r="C14" s="57"/>
    </row>
    <row r="15" spans="1:16" ht="27" customHeight="1" x14ac:dyDescent="0.55000000000000004">
      <c r="A15" s="42"/>
      <c r="B15" s="43"/>
      <c r="C15" s="43"/>
    </row>
    <row r="16" spans="1:16" ht="27" customHeight="1" x14ac:dyDescent="0.55000000000000004">
      <c r="A16" s="44"/>
      <c r="B16" s="45"/>
      <c r="C16" s="45"/>
    </row>
    <row r="17" spans="1:3" ht="27" customHeight="1" x14ac:dyDescent="0.55000000000000004">
      <c r="A17" s="44"/>
      <c r="B17" s="45"/>
      <c r="C17" s="45"/>
    </row>
    <row r="18" spans="1:3" ht="27" customHeight="1" x14ac:dyDescent="0.55000000000000004">
      <c r="B18" s="47"/>
      <c r="C18" s="47"/>
    </row>
    <row r="19" spans="1:3" ht="27" customHeight="1" x14ac:dyDescent="0.55000000000000004">
      <c r="A19" s="37"/>
      <c r="B19" s="37"/>
      <c r="C19" s="37"/>
    </row>
    <row r="20" spans="1:3" ht="27" customHeight="1" x14ac:dyDescent="0.55000000000000004">
      <c r="A20" s="57"/>
      <c r="B20" s="58"/>
      <c r="C20" s="58"/>
    </row>
    <row r="21" spans="1:3" ht="27" customHeight="1" x14ac:dyDescent="0.55000000000000004">
      <c r="A21" s="42"/>
      <c r="B21" s="43"/>
      <c r="C21" s="43"/>
    </row>
    <row r="22" spans="1:3" ht="27" customHeight="1" x14ac:dyDescent="0.55000000000000004">
      <c r="A22" s="44"/>
      <c r="B22" s="45"/>
      <c r="C22" s="45"/>
    </row>
    <row r="23" spans="1:3" ht="27" customHeight="1" x14ac:dyDescent="0.55000000000000004">
      <c r="A23" s="44"/>
      <c r="B23" s="45"/>
      <c r="C23" s="45"/>
    </row>
    <row r="24" spans="1:3" ht="27" customHeight="1" x14ac:dyDescent="0.55000000000000004">
      <c r="A24" s="44"/>
      <c r="B24" s="45"/>
      <c r="C24" s="45"/>
    </row>
    <row r="25" spans="1:3" ht="27" customHeight="1" x14ac:dyDescent="0.55000000000000004">
      <c r="A25" s="44"/>
      <c r="B25" s="45"/>
      <c r="C25" s="45"/>
    </row>
    <row r="26" spans="1:3" ht="24.6" customHeight="1" x14ac:dyDescent="0.55000000000000004">
      <c r="A26" s="44"/>
      <c r="B26" s="45"/>
      <c r="C26" s="45"/>
    </row>
    <row r="27" spans="1:3" ht="27" customHeight="1" x14ac:dyDescent="0.55000000000000004">
      <c r="A27" s="57"/>
      <c r="B27" s="58"/>
      <c r="C27" s="58"/>
    </row>
    <row r="28" spans="1:3" ht="27" customHeight="1" x14ac:dyDescent="0.55000000000000004">
      <c r="A28" s="42"/>
      <c r="B28" s="43"/>
      <c r="C28" s="43"/>
    </row>
    <row r="29" spans="1:3" ht="27" customHeight="1" x14ac:dyDescent="0.55000000000000004">
      <c r="A29" s="46"/>
      <c r="B29" s="47"/>
      <c r="C29" s="47"/>
    </row>
    <row r="30" spans="1:3" ht="27" customHeight="1" x14ac:dyDescent="0.55000000000000004">
      <c r="A30" s="46"/>
      <c r="B30" s="47"/>
      <c r="C30" s="47"/>
    </row>
    <row r="31" spans="1:3" ht="27" customHeight="1" x14ac:dyDescent="0.55000000000000004">
      <c r="A31" s="46"/>
      <c r="B31" s="47"/>
      <c r="C31" s="47"/>
    </row>
    <row r="32" spans="1:3" ht="27" customHeight="1" x14ac:dyDescent="0.55000000000000004">
      <c r="A32" s="46"/>
      <c r="B32" s="47"/>
      <c r="C32" s="47"/>
    </row>
    <row r="35" spans="10:10" ht="30" customHeight="1" x14ac:dyDescent="0.3">
      <c r="J35" s="41"/>
    </row>
  </sheetData>
  <mergeCells count="4">
    <mergeCell ref="A5:C5"/>
    <mergeCell ref="A14:C14"/>
    <mergeCell ref="A20:C20"/>
    <mergeCell ref="A27:C27"/>
  </mergeCells>
  <conditionalFormatting sqref="B6:B12">
    <cfRule type="dataBar" priority="13">
      <dataBar>
        <cfvo type="min"/>
        <cfvo type="max"/>
        <color rgb="FF63C384"/>
      </dataBar>
      <extLst>
        <ext xmlns:x14="http://schemas.microsoft.com/office/spreadsheetml/2009/9/main" uri="{B025F937-C7B1-47D3-B67F-A62EFF666E3E}">
          <x14:id>{533BC213-C05C-44DE-802E-BA86582DE971}</x14:id>
        </ext>
      </extLst>
    </cfRule>
  </conditionalFormatting>
  <conditionalFormatting sqref="B7:B12">
    <cfRule type="dataBar" priority="12">
      <dataBar>
        <cfvo type="min"/>
        <cfvo type="max"/>
        <color rgb="FF63C384"/>
      </dataBar>
      <extLst>
        <ext xmlns:x14="http://schemas.microsoft.com/office/spreadsheetml/2009/9/main" uri="{B025F937-C7B1-47D3-B67F-A62EFF666E3E}">
          <x14:id>{E4770D4A-4163-4A90-A4C3-B2B00703E845}</x14:id>
        </ext>
      </extLst>
    </cfRule>
  </conditionalFormatting>
  <conditionalFormatting sqref="B15">
    <cfRule type="dataBar" priority="5">
      <dataBar>
        <cfvo type="min"/>
        <cfvo type="max"/>
        <color rgb="FF63C384"/>
      </dataBar>
      <extLst>
        <ext xmlns:x14="http://schemas.microsoft.com/office/spreadsheetml/2009/9/main" uri="{B025F937-C7B1-47D3-B67F-A62EFF666E3E}">
          <x14:id>{C2CE8107-CC61-401D-A3C6-1F98B1FCAD53}</x14:id>
        </ext>
      </extLst>
    </cfRule>
  </conditionalFormatting>
  <conditionalFormatting sqref="B16:B18">
    <cfRule type="dataBar" priority="9">
      <dataBar>
        <cfvo type="min"/>
        <cfvo type="max"/>
        <color rgb="FF63C384"/>
      </dataBar>
      <extLst>
        <ext xmlns:x14="http://schemas.microsoft.com/office/spreadsheetml/2009/9/main" uri="{B025F937-C7B1-47D3-B67F-A62EFF666E3E}">
          <x14:id>{325B5DD5-61A7-4FD4-AB20-2141F017E6E1}</x14:id>
        </ext>
      </extLst>
    </cfRule>
    <cfRule type="dataBar" priority="10">
      <dataBar>
        <cfvo type="min"/>
        <cfvo type="max"/>
        <color rgb="FF63C384"/>
      </dataBar>
      <extLst>
        <ext xmlns:x14="http://schemas.microsoft.com/office/spreadsheetml/2009/9/main" uri="{B025F937-C7B1-47D3-B67F-A62EFF666E3E}">
          <x14:id>{79D933F3-7001-4426-AF42-B45DAF998229}</x14:id>
        </ext>
      </extLst>
    </cfRule>
  </conditionalFormatting>
  <conditionalFormatting sqref="B21:B26">
    <cfRule type="dataBar" priority="7">
      <dataBar>
        <cfvo type="min"/>
        <cfvo type="max"/>
        <color rgb="FF63C384"/>
      </dataBar>
      <extLst>
        <ext xmlns:x14="http://schemas.microsoft.com/office/spreadsheetml/2009/9/main" uri="{B025F937-C7B1-47D3-B67F-A62EFF666E3E}">
          <x14:id>{38EFD563-8A77-49AB-842C-364063B51853}</x14:id>
        </ext>
      </extLst>
    </cfRule>
  </conditionalFormatting>
  <conditionalFormatting sqref="B22:B26">
    <cfRule type="dataBar" priority="6">
      <dataBar>
        <cfvo type="min"/>
        <cfvo type="max"/>
        <color rgb="FF63C384"/>
      </dataBar>
      <extLst>
        <ext xmlns:x14="http://schemas.microsoft.com/office/spreadsheetml/2009/9/main" uri="{B025F937-C7B1-47D3-B67F-A62EFF666E3E}">
          <x14:id>{1BEB503B-6FCF-42AE-847B-BB554A34420A}</x14:id>
        </ext>
      </extLst>
    </cfRule>
  </conditionalFormatting>
  <conditionalFormatting sqref="B28:B32 M10">
    <cfRule type="dataBar" priority="2">
      <dataBar>
        <cfvo type="min"/>
        <cfvo type="max"/>
        <color rgb="FF63C384"/>
      </dataBar>
      <extLst>
        <ext xmlns:x14="http://schemas.microsoft.com/office/spreadsheetml/2009/9/main" uri="{B025F937-C7B1-47D3-B67F-A62EFF666E3E}">
          <x14:id>{A480A3F0-4465-46EC-BA07-AAE355F1A6EB}</x14:id>
        </ext>
      </extLst>
    </cfRule>
  </conditionalFormatting>
  <conditionalFormatting sqref="B29:B32 M10">
    <cfRule type="dataBar" priority="1">
      <dataBar>
        <cfvo type="min"/>
        <cfvo type="max"/>
        <color rgb="FF63C384"/>
      </dataBar>
      <extLst>
        <ext xmlns:x14="http://schemas.microsoft.com/office/spreadsheetml/2009/9/main" uri="{B025F937-C7B1-47D3-B67F-A62EFF666E3E}">
          <x14:id>{12BC8FA0-ECE2-4CC7-8902-18D2CA564F9D}</x14:id>
        </ext>
      </extLst>
    </cfRule>
  </conditionalFormatting>
  <conditionalFormatting sqref="C7:C12">
    <cfRule type="iconSet" priority="15">
      <iconSet iconSet="3Flags">
        <cfvo type="percent" val="0"/>
        <cfvo type="num" val="0" gte="0"/>
        <cfvo type="num" val="0" gte="0"/>
      </iconSet>
    </cfRule>
  </conditionalFormatting>
  <conditionalFormatting sqref="C16:C18">
    <cfRule type="iconSet" priority="11">
      <iconSet iconSet="3Flags">
        <cfvo type="percent" val="0"/>
        <cfvo type="num" val="0" gte="0"/>
        <cfvo type="num" val="0" gte="0"/>
      </iconSet>
    </cfRule>
  </conditionalFormatting>
  <conditionalFormatting sqref="C22:C26">
    <cfRule type="iconSet" priority="8">
      <iconSet iconSet="3Flags">
        <cfvo type="percent" val="0"/>
        <cfvo type="num" val="0" gte="0"/>
        <cfvo type="num" val="0" gte="0"/>
      </iconSet>
    </cfRule>
  </conditionalFormatting>
  <conditionalFormatting sqref="J22">
    <cfRule type="dataBar" priority="14">
      <dataBar>
        <cfvo type="min"/>
        <cfvo type="max"/>
        <color rgb="FF63C384"/>
      </dataBar>
      <extLst>
        <ext xmlns:x14="http://schemas.microsoft.com/office/spreadsheetml/2009/9/main" uri="{B025F937-C7B1-47D3-B67F-A62EFF666E3E}">
          <x14:id>{43C80869-27DC-4DE9-9B17-E5FAC8A4F87F}</x14:id>
        </ext>
      </extLst>
    </cfRule>
  </conditionalFormatting>
  <conditionalFormatting sqref="N10 C29:C32">
    <cfRule type="iconSet" priority="3">
      <iconSet iconSet="3Flags">
        <cfvo type="percent" val="0"/>
        <cfvo type="num" val="0" gte="0"/>
        <cfvo type="num" val="0" gte="0"/>
      </iconSet>
    </cfRule>
  </conditionalFormatting>
  <conditionalFormatting sqref="N11">
    <cfRule type="dataBar" priority="4">
      <dataBar>
        <cfvo type="min"/>
        <cfvo type="max"/>
        <color rgb="FF63C384"/>
      </dataBar>
      <extLst>
        <ext xmlns:x14="http://schemas.microsoft.com/office/spreadsheetml/2009/9/main" uri="{B025F937-C7B1-47D3-B67F-A62EFF666E3E}">
          <x14:id>{B67C0D88-42BA-409C-B241-2DF4DE17C97B}</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533BC213-C05C-44DE-802E-BA86582DE971}">
            <x14:dataBar minLength="0" maxLength="100" border="1" negativeBarBorderColorSameAsPositive="0">
              <x14:cfvo type="autoMin"/>
              <x14:cfvo type="autoMax"/>
              <x14:borderColor rgb="FF63C384"/>
              <x14:negativeFillColor rgb="FFFF0000"/>
              <x14:negativeBorderColor rgb="FFFF0000"/>
              <x14:axisColor rgb="FF000000"/>
            </x14:dataBar>
          </x14:cfRule>
          <xm:sqref>B6:B12</xm:sqref>
        </x14:conditionalFormatting>
        <x14:conditionalFormatting xmlns:xm="http://schemas.microsoft.com/office/excel/2006/main">
          <x14:cfRule type="dataBar" id="{E4770D4A-4163-4A90-A4C3-B2B00703E845}">
            <x14:dataBar minLength="0" maxLength="100" border="1" direction="leftToRight" negativeBarBorderColorSameAsPositive="0">
              <x14:cfvo type="autoMin"/>
              <x14:cfvo type="autoMax"/>
              <x14:borderColor rgb="FF63C384"/>
              <x14:negativeFillColor rgb="FFFF0000"/>
              <x14:negativeBorderColor rgb="FFFF0000"/>
              <x14:axisColor rgb="FF000000"/>
            </x14:dataBar>
          </x14:cfRule>
          <xm:sqref>B7:B12</xm:sqref>
        </x14:conditionalFormatting>
        <x14:conditionalFormatting xmlns:xm="http://schemas.microsoft.com/office/excel/2006/main">
          <x14:cfRule type="dataBar" id="{C2CE8107-CC61-401D-A3C6-1F98B1FCAD53}">
            <x14:dataBar minLength="0" maxLength="100" border="1" negativeBarBorderColorSameAsPositive="0">
              <x14:cfvo type="autoMin"/>
              <x14:cfvo type="autoMax"/>
              <x14:borderColor rgb="FF63C384"/>
              <x14:negativeFillColor rgb="FFFF0000"/>
              <x14:negativeBorderColor rgb="FFFF0000"/>
              <x14:axisColor rgb="FF000000"/>
            </x14:dataBar>
          </x14:cfRule>
          <xm:sqref>B15</xm:sqref>
        </x14:conditionalFormatting>
        <x14:conditionalFormatting xmlns:xm="http://schemas.microsoft.com/office/excel/2006/main">
          <x14:cfRule type="dataBar" id="{325B5DD5-61A7-4FD4-AB20-2141F017E6E1}">
            <x14:dataBar minLength="0" maxLength="100" border="1" direction="leftToRight" negativeBarBorderColorSameAsPositive="0">
              <x14:cfvo type="autoMin"/>
              <x14:cfvo type="autoMax"/>
              <x14:borderColor rgb="FF63C384"/>
              <x14:negativeFillColor rgb="FFFF0000"/>
              <x14:negativeBorderColor rgb="FFFF0000"/>
              <x14:axisColor rgb="FF000000"/>
            </x14:dataBar>
          </x14:cfRule>
          <x14:cfRule type="dataBar" id="{79D933F3-7001-4426-AF42-B45DAF998229}">
            <x14:dataBar minLength="0" maxLength="100" border="1" negativeBarBorderColorSameAsPositive="0">
              <x14:cfvo type="autoMin"/>
              <x14:cfvo type="autoMax"/>
              <x14:borderColor rgb="FF63C384"/>
              <x14:negativeFillColor rgb="FFFF0000"/>
              <x14:negativeBorderColor rgb="FFFF0000"/>
              <x14:axisColor rgb="FF000000"/>
            </x14:dataBar>
          </x14:cfRule>
          <xm:sqref>B16:B18</xm:sqref>
        </x14:conditionalFormatting>
        <x14:conditionalFormatting xmlns:xm="http://schemas.microsoft.com/office/excel/2006/main">
          <x14:cfRule type="dataBar" id="{38EFD563-8A77-49AB-842C-364063B51853}">
            <x14:dataBar minLength="0" maxLength="100" border="1" negativeBarBorderColorSameAsPositive="0">
              <x14:cfvo type="autoMin"/>
              <x14:cfvo type="autoMax"/>
              <x14:borderColor rgb="FF63C384"/>
              <x14:negativeFillColor rgb="FFFF0000"/>
              <x14:negativeBorderColor rgb="FFFF0000"/>
              <x14:axisColor rgb="FF000000"/>
            </x14:dataBar>
          </x14:cfRule>
          <xm:sqref>B21:B26</xm:sqref>
        </x14:conditionalFormatting>
        <x14:conditionalFormatting xmlns:xm="http://schemas.microsoft.com/office/excel/2006/main">
          <x14:cfRule type="dataBar" id="{1BEB503B-6FCF-42AE-847B-BB554A34420A}">
            <x14:dataBar minLength="0" maxLength="100" border="1" direction="leftToRight" negativeBarBorderColorSameAsPositive="0">
              <x14:cfvo type="autoMin"/>
              <x14:cfvo type="autoMax"/>
              <x14:borderColor rgb="FF63C384"/>
              <x14:negativeFillColor rgb="FFFF0000"/>
              <x14:negativeBorderColor rgb="FFFF0000"/>
              <x14:axisColor rgb="FF000000"/>
            </x14:dataBar>
          </x14:cfRule>
          <xm:sqref>B22:B26</xm:sqref>
        </x14:conditionalFormatting>
        <x14:conditionalFormatting xmlns:xm="http://schemas.microsoft.com/office/excel/2006/main">
          <x14:cfRule type="dataBar" id="{A480A3F0-4465-46EC-BA07-AAE355F1A6EB}">
            <x14:dataBar minLength="0" maxLength="100" border="1" negativeBarBorderColorSameAsPositive="0">
              <x14:cfvo type="autoMin"/>
              <x14:cfvo type="autoMax"/>
              <x14:borderColor rgb="FF63C384"/>
              <x14:negativeFillColor rgb="FFFF0000"/>
              <x14:negativeBorderColor rgb="FFFF0000"/>
              <x14:axisColor rgb="FF000000"/>
            </x14:dataBar>
          </x14:cfRule>
          <xm:sqref>B28:B32 M10</xm:sqref>
        </x14:conditionalFormatting>
        <x14:conditionalFormatting xmlns:xm="http://schemas.microsoft.com/office/excel/2006/main">
          <x14:cfRule type="dataBar" id="{12BC8FA0-ECE2-4CC7-8902-18D2CA564F9D}">
            <x14:dataBar minLength="0" maxLength="100" border="1" direction="leftToRight" negativeBarBorderColorSameAsPositive="0">
              <x14:cfvo type="autoMin"/>
              <x14:cfvo type="autoMax"/>
              <x14:borderColor rgb="FF63C384"/>
              <x14:negativeFillColor rgb="FFFF0000"/>
              <x14:negativeBorderColor rgb="FFFF0000"/>
              <x14:axisColor rgb="FF000000"/>
            </x14:dataBar>
          </x14:cfRule>
          <xm:sqref>B29:B32 M10</xm:sqref>
        </x14:conditionalFormatting>
        <x14:conditionalFormatting xmlns:xm="http://schemas.microsoft.com/office/excel/2006/main">
          <x14:cfRule type="dataBar" id="{43C80869-27DC-4DE9-9B17-E5FAC8A4F87F}">
            <x14:dataBar minLength="0" maxLength="100" border="1" negativeBarBorderColorSameAsPositive="0">
              <x14:cfvo type="autoMin"/>
              <x14:cfvo type="autoMax"/>
              <x14:borderColor rgb="FF63C384"/>
              <x14:negativeFillColor rgb="FFFF0000"/>
              <x14:negativeBorderColor rgb="FFFF0000"/>
              <x14:axisColor rgb="FF000000"/>
            </x14:dataBar>
          </x14:cfRule>
          <xm:sqref>J22</xm:sqref>
        </x14:conditionalFormatting>
        <x14:conditionalFormatting xmlns:xm="http://schemas.microsoft.com/office/excel/2006/main">
          <x14:cfRule type="dataBar" id="{B67C0D88-42BA-409C-B241-2DF4DE17C97B}">
            <x14:dataBar minLength="0" maxLength="100" border="1" negativeBarBorderColorSameAsPositive="0">
              <x14:cfvo type="autoMin"/>
              <x14:cfvo type="autoMax"/>
              <x14:borderColor rgb="FF63C384"/>
              <x14:negativeFillColor rgb="FFFF0000"/>
              <x14:negativeBorderColor rgb="FFFF0000"/>
              <x14:axisColor rgb="FF000000"/>
            </x14:dataBar>
          </x14:cfRule>
          <xm:sqref>N11</xm:sqref>
        </x14:conditionalFormatting>
      </x14:conditionalFormattings>
    </ex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10931-EE38-4E92-9220-A608B684DAAA}">
  <dimension ref="A3:B13"/>
  <sheetViews>
    <sheetView zoomScale="60" workbookViewId="0">
      <selection activeCell="B14" sqref="B14"/>
    </sheetView>
  </sheetViews>
  <sheetFormatPr defaultRowHeight="13.8" x14ac:dyDescent="0.3"/>
  <cols>
    <col min="1" max="1" width="17" bestFit="1" customWidth="1"/>
    <col min="2" max="2" width="19.5546875" bestFit="1" customWidth="1"/>
  </cols>
  <sheetData>
    <row r="3" spans="1:2" x14ac:dyDescent="0.3">
      <c r="A3" s="19" t="s">
        <v>3016</v>
      </c>
      <c r="B3" t="s">
        <v>3028</v>
      </c>
    </row>
    <row r="4" spans="1:2" x14ac:dyDescent="0.3">
      <c r="A4" s="20" t="s">
        <v>3030</v>
      </c>
      <c r="B4">
        <v>366</v>
      </c>
    </row>
    <row r="5" spans="1:2" x14ac:dyDescent="0.3">
      <c r="A5" s="20" t="s">
        <v>3031</v>
      </c>
      <c r="B5">
        <v>313</v>
      </c>
    </row>
    <row r="6" spans="1:2" x14ac:dyDescent="0.3">
      <c r="A6" s="20" t="s">
        <v>3032</v>
      </c>
      <c r="B6">
        <v>326</v>
      </c>
    </row>
    <row r="7" spans="1:2" x14ac:dyDescent="0.3">
      <c r="A7" s="20" t="s">
        <v>3033</v>
      </c>
      <c r="B7">
        <v>318</v>
      </c>
    </row>
    <row r="8" spans="1:2" x14ac:dyDescent="0.3">
      <c r="A8" s="20" t="s">
        <v>3034</v>
      </c>
      <c r="B8">
        <v>308</v>
      </c>
    </row>
    <row r="9" spans="1:2" x14ac:dyDescent="0.3">
      <c r="A9" s="20" t="s">
        <v>3035</v>
      </c>
      <c r="B9">
        <v>305</v>
      </c>
    </row>
    <row r="10" spans="1:2" x14ac:dyDescent="0.3">
      <c r="A10" s="20" t="s">
        <v>3017</v>
      </c>
      <c r="B10">
        <v>1936</v>
      </c>
    </row>
    <row r="13" spans="1:2" x14ac:dyDescent="0.3">
      <c r="A13" s="20" t="s">
        <v>3042</v>
      </c>
      <c r="B13">
        <f>GETPIVOTDATA("Order ID",$A$3)</f>
        <v>1936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C3844-C1AF-4ABB-8F3F-D45201592686}">
  <dimension ref="A3:T53"/>
  <sheetViews>
    <sheetView workbookViewId="0">
      <selection activeCell="R32" sqref="R32"/>
    </sheetView>
  </sheetViews>
  <sheetFormatPr defaultRowHeight="13.8" x14ac:dyDescent="0.3"/>
  <cols>
    <col min="1" max="1" width="16.5546875" bestFit="1" customWidth="1"/>
    <col min="2" max="2" width="12.6640625" style="21" bestFit="1" customWidth="1"/>
    <col min="3" max="3" width="11.109375" style="21" bestFit="1" customWidth="1"/>
    <col min="7" max="7" width="18.5546875" bestFit="1" customWidth="1"/>
    <col min="8" max="8" width="12.6640625" bestFit="1" customWidth="1"/>
    <col min="9" max="9" width="11.109375" bestFit="1" customWidth="1"/>
    <col min="13" max="13" width="14.88671875" bestFit="1" customWidth="1"/>
    <col min="14" max="14" width="14.77734375" bestFit="1" customWidth="1"/>
    <col min="15" max="15" width="11.109375" bestFit="1" customWidth="1"/>
    <col min="18" max="18" width="10" bestFit="1" customWidth="1"/>
    <col min="19" max="19" width="12.6640625" style="21" bestFit="1" customWidth="1"/>
    <col min="20" max="20" width="11.109375" style="21" bestFit="1" customWidth="1"/>
    <col min="22" max="22" width="16.33203125" bestFit="1" customWidth="1"/>
    <col min="23" max="23" width="12.6640625" bestFit="1" customWidth="1"/>
    <col min="24" max="24" width="11.109375" bestFit="1" customWidth="1"/>
  </cols>
  <sheetData>
    <row r="3" spans="1:20" x14ac:dyDescent="0.3">
      <c r="A3" s="19" t="s">
        <v>3021</v>
      </c>
      <c r="B3" s="21" t="s">
        <v>3019</v>
      </c>
      <c r="C3" s="21" t="s">
        <v>3027</v>
      </c>
      <c r="R3" s="19" t="s">
        <v>3036</v>
      </c>
      <c r="S3" t="s">
        <v>3019</v>
      </c>
      <c r="T3" t="s">
        <v>3027</v>
      </c>
    </row>
    <row r="4" spans="1:20" x14ac:dyDescent="0.3">
      <c r="A4" s="20" t="s">
        <v>3030</v>
      </c>
      <c r="B4" s="21">
        <v>264998.55000000005</v>
      </c>
      <c r="C4" s="21">
        <v>-657.53850031999866</v>
      </c>
      <c r="R4" s="20" t="s">
        <v>65</v>
      </c>
      <c r="S4" s="21">
        <v>441445.62</v>
      </c>
      <c r="T4" s="21">
        <v>78645.775268600031</v>
      </c>
    </row>
    <row r="5" spans="1:20" x14ac:dyDescent="0.3">
      <c r="A5" s="20" t="s">
        <v>3031</v>
      </c>
      <c r="B5" s="21">
        <v>325502.43999999994</v>
      </c>
      <c r="C5" s="21">
        <v>36266.168780320004</v>
      </c>
      <c r="R5" s="20" t="s">
        <v>57</v>
      </c>
      <c r="S5" s="21">
        <v>584724.18999999971</v>
      </c>
      <c r="T5" s="21">
        <v>85577.445846000017</v>
      </c>
    </row>
    <row r="6" spans="1:20" x14ac:dyDescent="0.3">
      <c r="A6" s="20" t="s">
        <v>3032</v>
      </c>
      <c r="B6" s="21">
        <v>265167.13000000006</v>
      </c>
      <c r="C6" s="21">
        <v>1881.8305867500042</v>
      </c>
      <c r="R6" s="20" t="s">
        <v>140</v>
      </c>
      <c r="S6" s="21">
        <v>341328.32000000007</v>
      </c>
      <c r="T6" s="21">
        <v>-17431.355779450005</v>
      </c>
    </row>
    <row r="7" spans="1:20" x14ac:dyDescent="0.3">
      <c r="A7" s="20" t="s">
        <v>3033</v>
      </c>
      <c r="B7" s="21">
        <v>384029.18999999983</v>
      </c>
      <c r="C7" s="21">
        <v>50182.103101999994</v>
      </c>
      <c r="R7" s="20" t="s">
        <v>38</v>
      </c>
      <c r="S7" s="21">
        <v>514026.63999999996</v>
      </c>
      <c r="T7" s="21">
        <v>68231.53440199999</v>
      </c>
    </row>
    <row r="8" spans="1:20" x14ac:dyDescent="0.3">
      <c r="A8" s="20" t="s">
        <v>3034</v>
      </c>
      <c r="B8" s="21">
        <v>290230.84999999969</v>
      </c>
      <c r="C8" s="21">
        <v>61026.949158400028</v>
      </c>
      <c r="R8" s="20" t="s">
        <v>3017</v>
      </c>
      <c r="S8" s="21">
        <v>1881524.7699999998</v>
      </c>
      <c r="T8" s="21">
        <v>215023.39973715003</v>
      </c>
    </row>
    <row r="9" spans="1:20" x14ac:dyDescent="0.3">
      <c r="A9" s="20" t="s">
        <v>3035</v>
      </c>
      <c r="B9" s="21">
        <v>351596.60999999964</v>
      </c>
      <c r="C9" s="21">
        <v>66323.88661000003</v>
      </c>
      <c r="S9"/>
      <c r="T9"/>
    </row>
    <row r="10" spans="1:20" x14ac:dyDescent="0.3">
      <c r="A10" s="20" t="s">
        <v>3017</v>
      </c>
      <c r="B10" s="21">
        <v>1881524.7699999993</v>
      </c>
      <c r="C10" s="21">
        <v>215023.39973715006</v>
      </c>
      <c r="S10"/>
      <c r="T10"/>
    </row>
    <row r="11" spans="1:20" x14ac:dyDescent="0.3">
      <c r="S11"/>
      <c r="T11"/>
    </row>
    <row r="12" spans="1:20" x14ac:dyDescent="0.3">
      <c r="S12"/>
      <c r="T12"/>
    </row>
    <row r="13" spans="1:20" x14ac:dyDescent="0.3">
      <c r="A13" s="20" t="s">
        <v>3040</v>
      </c>
      <c r="B13" s="21">
        <f>GETPIVOTDATA("Sum of Sales",$A$3)</f>
        <v>1881524.7699999993</v>
      </c>
      <c r="S13"/>
      <c r="T13"/>
    </row>
    <row r="14" spans="1:20" x14ac:dyDescent="0.3">
      <c r="A14" s="20" t="s">
        <v>3041</v>
      </c>
      <c r="B14" s="21">
        <f>GETPIVOTDATA("Sum of Profit",$A$3)</f>
        <v>215023.39973715006</v>
      </c>
      <c r="S14"/>
      <c r="T14"/>
    </row>
    <row r="15" spans="1:20" x14ac:dyDescent="0.3">
      <c r="S15"/>
      <c r="T15"/>
    </row>
    <row r="16" spans="1:20" x14ac:dyDescent="0.3">
      <c r="S16"/>
      <c r="T16"/>
    </row>
    <row r="17" spans="1:20" x14ac:dyDescent="0.3">
      <c r="S17"/>
      <c r="T17"/>
    </row>
    <row r="18" spans="1:20" x14ac:dyDescent="0.3">
      <c r="S18"/>
      <c r="T18"/>
    </row>
    <row r="19" spans="1:20" x14ac:dyDescent="0.3">
      <c r="A19" s="19" t="s">
        <v>3037</v>
      </c>
      <c r="B19" t="s">
        <v>3019</v>
      </c>
      <c r="C19" t="s">
        <v>3027</v>
      </c>
      <c r="S19"/>
      <c r="T19"/>
    </row>
    <row r="20" spans="1:20" x14ac:dyDescent="0.3">
      <c r="A20" s="20" t="s">
        <v>3022</v>
      </c>
      <c r="B20" s="21">
        <v>729714.9299999997</v>
      </c>
      <c r="C20" s="21">
        <v>87409.653615600095</v>
      </c>
      <c r="S20"/>
      <c r="T20"/>
    </row>
    <row r="21" spans="1:20" x14ac:dyDescent="0.3">
      <c r="A21" s="20" t="s">
        <v>3023</v>
      </c>
      <c r="B21" s="21">
        <v>410095.33999999985</v>
      </c>
      <c r="C21" s="21">
        <v>48761.706514999991</v>
      </c>
      <c r="S21"/>
      <c r="T21"/>
    </row>
    <row r="22" spans="1:20" x14ac:dyDescent="0.3">
      <c r="A22" s="20" t="s">
        <v>3024</v>
      </c>
      <c r="B22" s="21">
        <v>376155.62000000023</v>
      </c>
      <c r="C22" s="21">
        <v>35696.959747750006</v>
      </c>
      <c r="S22"/>
      <c r="T22"/>
    </row>
    <row r="23" spans="1:20" x14ac:dyDescent="0.3">
      <c r="A23" s="20" t="s">
        <v>3025</v>
      </c>
      <c r="B23" s="21">
        <v>365558.87999999983</v>
      </c>
      <c r="C23" s="21">
        <v>43155.079858800011</v>
      </c>
      <c r="S23"/>
      <c r="T23"/>
    </row>
    <row r="24" spans="1:20" x14ac:dyDescent="0.3">
      <c r="A24" s="20" t="s">
        <v>3017</v>
      </c>
      <c r="B24" s="21">
        <v>1881524.7699999996</v>
      </c>
      <c r="C24" s="21">
        <v>215023.39973715009</v>
      </c>
      <c r="S24"/>
      <c r="T24"/>
    </row>
    <row r="25" spans="1:20" x14ac:dyDescent="0.3">
      <c r="B25"/>
      <c r="C25"/>
      <c r="S25"/>
      <c r="T25"/>
    </row>
    <row r="26" spans="1:20" x14ac:dyDescent="0.3">
      <c r="B26"/>
      <c r="C26"/>
      <c r="S26"/>
      <c r="T26"/>
    </row>
    <row r="27" spans="1:20" x14ac:dyDescent="0.3">
      <c r="B27"/>
      <c r="C27"/>
      <c r="S27"/>
      <c r="T27"/>
    </row>
    <row r="28" spans="1:20" x14ac:dyDescent="0.3">
      <c r="B28"/>
      <c r="C28"/>
      <c r="S28"/>
      <c r="T28"/>
    </row>
    <row r="29" spans="1:20" x14ac:dyDescent="0.3">
      <c r="B29"/>
      <c r="C29"/>
      <c r="S29"/>
      <c r="T29"/>
    </row>
    <row r="30" spans="1:20" x14ac:dyDescent="0.3">
      <c r="B30"/>
      <c r="C30"/>
      <c r="M30" s="19" t="s">
        <v>3043</v>
      </c>
      <c r="N30" t="s">
        <v>3028</v>
      </c>
      <c r="S30"/>
      <c r="T30"/>
    </row>
    <row r="31" spans="1:20" x14ac:dyDescent="0.3">
      <c r="B31"/>
      <c r="C31"/>
      <c r="M31" s="20" t="s">
        <v>31</v>
      </c>
      <c r="N31">
        <v>238</v>
      </c>
      <c r="S31"/>
      <c r="T31"/>
    </row>
    <row r="32" spans="1:20" x14ac:dyDescent="0.3">
      <c r="A32" s="19" t="s">
        <v>3038</v>
      </c>
      <c r="B32" t="s">
        <v>3019</v>
      </c>
      <c r="C32" t="s">
        <v>3027</v>
      </c>
      <c r="G32" s="19" t="s">
        <v>7</v>
      </c>
      <c r="H32" t="s">
        <v>3019</v>
      </c>
      <c r="I32" t="s">
        <v>3027</v>
      </c>
      <c r="M32" s="20" t="s">
        <v>43</v>
      </c>
      <c r="N32">
        <v>270</v>
      </c>
      <c r="S32"/>
      <c r="T32"/>
    </row>
    <row r="33" spans="1:20" x14ac:dyDescent="0.3">
      <c r="A33" s="20" t="s">
        <v>45</v>
      </c>
      <c r="B33" s="21">
        <v>619578.75000000047</v>
      </c>
      <c r="C33" s="21">
        <v>49515.527436350007</v>
      </c>
      <c r="G33" s="20" t="s">
        <v>118</v>
      </c>
      <c r="H33" s="21">
        <v>394051.70000000024</v>
      </c>
      <c r="I33" s="21">
        <v>46524.707372599987</v>
      </c>
      <c r="M33" s="20" t="s">
        <v>53</v>
      </c>
      <c r="N33">
        <v>1428</v>
      </c>
      <c r="S33"/>
      <c r="T33"/>
    </row>
    <row r="34" spans="1:20" x14ac:dyDescent="0.3">
      <c r="A34" s="20" t="s">
        <v>33</v>
      </c>
      <c r="B34" s="21">
        <v>549681.06999999937</v>
      </c>
      <c r="C34" s="21">
        <v>90204.715936800145</v>
      </c>
      <c r="G34" s="20" t="s">
        <v>32</v>
      </c>
      <c r="H34" s="21">
        <v>634861.3100000011</v>
      </c>
      <c r="I34" s="21">
        <v>52542.787802400009</v>
      </c>
      <c r="M34" s="20" t="s">
        <v>3017</v>
      </c>
      <c r="N34">
        <v>1936</v>
      </c>
      <c r="S34"/>
      <c r="T34"/>
    </row>
    <row r="35" spans="1:20" x14ac:dyDescent="0.3">
      <c r="A35" s="20" t="s">
        <v>81</v>
      </c>
      <c r="B35" s="21">
        <v>712264.9499999996</v>
      </c>
      <c r="C35" s="21">
        <v>75303.156364000024</v>
      </c>
      <c r="G35" s="20" t="s">
        <v>44</v>
      </c>
      <c r="H35" s="21">
        <v>461345.73999999947</v>
      </c>
      <c r="I35" s="21">
        <v>51665.445270919983</v>
      </c>
      <c r="S35"/>
      <c r="T35"/>
    </row>
    <row r="36" spans="1:20" x14ac:dyDescent="0.3">
      <c r="A36" s="20" t="s">
        <v>3017</v>
      </c>
      <c r="B36" s="21">
        <v>1881524.7699999996</v>
      </c>
      <c r="C36" s="21">
        <v>215023.39973715018</v>
      </c>
      <c r="G36" s="20" t="s">
        <v>62</v>
      </c>
      <c r="H36" s="21">
        <v>391266.01999999996</v>
      </c>
      <c r="I36" s="21">
        <v>64290.459291230014</v>
      </c>
      <c r="S36"/>
      <c r="T36"/>
    </row>
    <row r="37" spans="1:20" x14ac:dyDescent="0.3">
      <c r="B37"/>
      <c r="C37"/>
      <c r="G37" s="20" t="s">
        <v>3017</v>
      </c>
      <c r="H37" s="21">
        <v>1881524.7700000009</v>
      </c>
      <c r="I37" s="21">
        <v>215023.39973715</v>
      </c>
      <c r="S37"/>
      <c r="T37"/>
    </row>
    <row r="38" spans="1:20" x14ac:dyDescent="0.3">
      <c r="S38"/>
      <c r="T38"/>
    </row>
    <row r="39" spans="1:20" x14ac:dyDescent="0.3">
      <c r="S39"/>
      <c r="T39"/>
    </row>
    <row r="40" spans="1:20" x14ac:dyDescent="0.3">
      <c r="S40"/>
      <c r="T40"/>
    </row>
    <row r="41" spans="1:20" x14ac:dyDescent="0.3">
      <c r="S41"/>
      <c r="T41"/>
    </row>
    <row r="42" spans="1:20" x14ac:dyDescent="0.3">
      <c r="S42"/>
      <c r="T42"/>
    </row>
    <row r="43" spans="1:20" x14ac:dyDescent="0.3">
      <c r="S43"/>
      <c r="T43"/>
    </row>
    <row r="44" spans="1:20" x14ac:dyDescent="0.3">
      <c r="S44"/>
      <c r="T44"/>
    </row>
    <row r="45" spans="1:20" x14ac:dyDescent="0.3">
      <c r="S45"/>
      <c r="T45"/>
    </row>
    <row r="46" spans="1:20" x14ac:dyDescent="0.3">
      <c r="S46"/>
      <c r="T46"/>
    </row>
    <row r="47" spans="1:20" x14ac:dyDescent="0.3">
      <c r="S47"/>
      <c r="T47"/>
    </row>
    <row r="48" spans="1:20" x14ac:dyDescent="0.3">
      <c r="S48"/>
      <c r="T48"/>
    </row>
    <row r="49" spans="19:20" x14ac:dyDescent="0.3">
      <c r="S49"/>
      <c r="T49"/>
    </row>
    <row r="50" spans="19:20" x14ac:dyDescent="0.3">
      <c r="S50"/>
      <c r="T50"/>
    </row>
    <row r="51" spans="19:20" x14ac:dyDescent="0.3">
      <c r="S51"/>
      <c r="T51"/>
    </row>
    <row r="52" spans="19:20" x14ac:dyDescent="0.3">
      <c r="S52"/>
      <c r="T52"/>
    </row>
    <row r="53" spans="19:20" x14ac:dyDescent="0.3">
      <c r="S53"/>
      <c r="T53"/>
    </row>
  </sheetData>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7D93C-7AFA-4A17-8528-23030295CF02}">
  <dimension ref="A3:F53"/>
  <sheetViews>
    <sheetView topLeftCell="A2" workbookViewId="0">
      <selection activeCell="E38" sqref="E38"/>
    </sheetView>
  </sheetViews>
  <sheetFormatPr defaultRowHeight="13.8" x14ac:dyDescent="0.3"/>
  <cols>
    <col min="1" max="1" width="16.33203125" bestFit="1" customWidth="1"/>
    <col min="2" max="2" width="12.6640625" style="21" bestFit="1" customWidth="1"/>
    <col min="5" max="5" width="16.33203125" bestFit="1" customWidth="1"/>
    <col min="6" max="6" width="11.109375" bestFit="1" customWidth="1"/>
  </cols>
  <sheetData>
    <row r="3" spans="1:6" x14ac:dyDescent="0.3">
      <c r="A3" s="19" t="s">
        <v>3036</v>
      </c>
      <c r="B3" s="21" t="s">
        <v>3019</v>
      </c>
      <c r="E3" s="23"/>
      <c r="F3" s="23"/>
    </row>
    <row r="4" spans="1:6" x14ac:dyDescent="0.3">
      <c r="A4" s="20" t="s">
        <v>1278</v>
      </c>
      <c r="B4" s="21">
        <v>46826.44999999999</v>
      </c>
      <c r="E4" s="20"/>
    </row>
    <row r="5" spans="1:6" x14ac:dyDescent="0.3">
      <c r="A5" s="20" t="s">
        <v>382</v>
      </c>
      <c r="B5" s="21">
        <v>14367.860000000002</v>
      </c>
      <c r="E5" s="20"/>
    </row>
    <row r="6" spans="1:6" x14ac:dyDescent="0.3">
      <c r="A6" s="20" t="s">
        <v>960</v>
      </c>
      <c r="B6" s="21">
        <v>11724.43</v>
      </c>
      <c r="E6" s="20"/>
    </row>
    <row r="7" spans="1:6" x14ac:dyDescent="0.3">
      <c r="A7" s="20" t="s">
        <v>49</v>
      </c>
      <c r="B7" s="21">
        <v>284805.4099999998</v>
      </c>
      <c r="E7" s="20"/>
    </row>
    <row r="8" spans="1:6" x14ac:dyDescent="0.3">
      <c r="A8" s="20" t="s">
        <v>260</v>
      </c>
      <c r="B8" s="21">
        <v>45843.450000000012</v>
      </c>
      <c r="E8" s="20"/>
    </row>
    <row r="9" spans="1:6" x14ac:dyDescent="0.3">
      <c r="A9" s="20" t="s">
        <v>232</v>
      </c>
      <c r="B9" s="21">
        <v>6540.5400000000009</v>
      </c>
      <c r="E9" s="20"/>
    </row>
    <row r="10" spans="1:6" x14ac:dyDescent="0.3">
      <c r="A10" s="20" t="s">
        <v>1149</v>
      </c>
      <c r="B10" s="21">
        <v>1257.76</v>
      </c>
      <c r="E10" s="20"/>
    </row>
    <row r="11" spans="1:6" x14ac:dyDescent="0.3">
      <c r="A11" s="20" t="s">
        <v>1009</v>
      </c>
      <c r="B11" s="21">
        <v>68946.66</v>
      </c>
      <c r="E11" s="20"/>
    </row>
    <row r="12" spans="1:6" x14ac:dyDescent="0.3">
      <c r="A12" s="20" t="s">
        <v>366</v>
      </c>
      <c r="B12" s="21">
        <v>81205.22000000003</v>
      </c>
      <c r="E12" s="20"/>
    </row>
    <row r="13" spans="1:6" x14ac:dyDescent="0.3">
      <c r="A13" s="20" t="s">
        <v>391</v>
      </c>
      <c r="B13" s="21">
        <v>29050.790000000008</v>
      </c>
      <c r="E13" s="20"/>
    </row>
    <row r="14" spans="1:6" x14ac:dyDescent="0.3">
      <c r="A14" s="20" t="s">
        <v>1740</v>
      </c>
      <c r="B14" s="21">
        <v>13922.919999999998</v>
      </c>
      <c r="E14" s="20"/>
    </row>
    <row r="15" spans="1:6" x14ac:dyDescent="0.3">
      <c r="A15" s="20" t="s">
        <v>182</v>
      </c>
      <c r="B15" s="21">
        <v>98971.250000000015</v>
      </c>
      <c r="E15" s="20"/>
    </row>
    <row r="16" spans="1:6" x14ac:dyDescent="0.3">
      <c r="A16" s="20" t="s">
        <v>705</v>
      </c>
      <c r="B16" s="21">
        <v>39314.550000000003</v>
      </c>
      <c r="E16" s="20"/>
    </row>
    <row r="17" spans="1:5" x14ac:dyDescent="0.3">
      <c r="A17" s="20" t="s">
        <v>334</v>
      </c>
      <c r="B17" s="21">
        <v>10977.690000000002</v>
      </c>
      <c r="E17" s="20"/>
    </row>
    <row r="18" spans="1:5" x14ac:dyDescent="0.3">
      <c r="A18" s="20" t="s">
        <v>187</v>
      </c>
      <c r="B18" s="21">
        <v>29678.210000000003</v>
      </c>
      <c r="E18" s="20"/>
    </row>
    <row r="19" spans="1:5" x14ac:dyDescent="0.3">
      <c r="A19" s="20" t="s">
        <v>616</v>
      </c>
      <c r="B19" s="21">
        <v>14737.27</v>
      </c>
      <c r="E19" s="20"/>
    </row>
    <row r="20" spans="1:5" x14ac:dyDescent="0.3">
      <c r="A20" s="20" t="s">
        <v>175</v>
      </c>
      <c r="B20" s="21">
        <v>14909.429999999997</v>
      </c>
      <c r="E20" s="20"/>
    </row>
    <row r="21" spans="1:5" x14ac:dyDescent="0.3">
      <c r="A21" s="20" t="s">
        <v>192</v>
      </c>
      <c r="B21" s="21">
        <v>30532.71</v>
      </c>
      <c r="E21" s="20"/>
    </row>
    <row r="22" spans="1:5" x14ac:dyDescent="0.3">
      <c r="A22" s="20" t="s">
        <v>419</v>
      </c>
      <c r="B22" s="21">
        <v>15403.56</v>
      </c>
      <c r="E22" s="20"/>
    </row>
    <row r="23" spans="1:5" x14ac:dyDescent="0.3">
      <c r="A23" s="20" t="s">
        <v>197</v>
      </c>
      <c r="B23" s="21">
        <v>59114.82</v>
      </c>
      <c r="E23" s="20"/>
    </row>
    <row r="24" spans="1:5" x14ac:dyDescent="0.3">
      <c r="A24" s="20" t="s">
        <v>304</v>
      </c>
      <c r="B24" s="21">
        <v>69641.810000000027</v>
      </c>
      <c r="E24" s="20"/>
    </row>
    <row r="25" spans="1:5" x14ac:dyDescent="0.3">
      <c r="A25" s="20" t="s">
        <v>66</v>
      </c>
      <c r="B25" s="21">
        <v>37752.28</v>
      </c>
      <c r="E25" s="20"/>
    </row>
    <row r="26" spans="1:5" x14ac:dyDescent="0.3">
      <c r="A26" s="20" t="s">
        <v>673</v>
      </c>
      <c r="B26" s="21">
        <v>9689.5799999999981</v>
      </c>
      <c r="E26" s="20"/>
    </row>
    <row r="27" spans="1:5" x14ac:dyDescent="0.3">
      <c r="A27" s="20" t="s">
        <v>509</v>
      </c>
      <c r="B27" s="21">
        <v>10903.079999999998</v>
      </c>
      <c r="E27" s="20"/>
    </row>
    <row r="28" spans="1:5" x14ac:dyDescent="0.3">
      <c r="A28" s="20" t="s">
        <v>86</v>
      </c>
      <c r="B28" s="21">
        <v>12593.59</v>
      </c>
      <c r="E28" s="20"/>
    </row>
    <row r="29" spans="1:5" x14ac:dyDescent="0.3">
      <c r="A29" s="20" t="s">
        <v>499</v>
      </c>
      <c r="B29" s="21">
        <v>15764.509999999997</v>
      </c>
      <c r="E29" s="20"/>
    </row>
    <row r="30" spans="1:5" x14ac:dyDescent="0.3">
      <c r="A30" s="20" t="s">
        <v>536</v>
      </c>
      <c r="B30" s="21">
        <v>8864.5399999999991</v>
      </c>
      <c r="E30" s="20"/>
    </row>
    <row r="31" spans="1:5" x14ac:dyDescent="0.3">
      <c r="A31" s="20" t="s">
        <v>201</v>
      </c>
      <c r="B31" s="21">
        <v>7619.7</v>
      </c>
      <c r="E31" s="20"/>
    </row>
    <row r="32" spans="1:5" x14ac:dyDescent="0.3">
      <c r="A32" s="20" t="s">
        <v>58</v>
      </c>
      <c r="B32" s="21">
        <v>21943.910000000003</v>
      </c>
      <c r="E32" s="20"/>
    </row>
    <row r="33" spans="1:5" x14ac:dyDescent="0.3">
      <c r="A33" s="20" t="s">
        <v>370</v>
      </c>
      <c r="B33" s="21">
        <v>5593.1799999999994</v>
      </c>
      <c r="E33" s="20"/>
    </row>
    <row r="34" spans="1:5" x14ac:dyDescent="0.3">
      <c r="A34" s="20" t="s">
        <v>75</v>
      </c>
      <c r="B34" s="21">
        <v>223930.47999999992</v>
      </c>
      <c r="E34" s="20"/>
    </row>
    <row r="35" spans="1:5" x14ac:dyDescent="0.3">
      <c r="A35" s="20" t="s">
        <v>326</v>
      </c>
      <c r="B35" s="21">
        <v>38147.889999999992</v>
      </c>
      <c r="E35" s="20"/>
    </row>
    <row r="36" spans="1:5" x14ac:dyDescent="0.3">
      <c r="A36" s="20" t="s">
        <v>2651</v>
      </c>
      <c r="B36" s="21">
        <v>5300.2300000000005</v>
      </c>
      <c r="E36" s="20"/>
    </row>
    <row r="37" spans="1:5" x14ac:dyDescent="0.3">
      <c r="A37" s="20" t="s">
        <v>158</v>
      </c>
      <c r="B37" s="21">
        <v>69452.820000000022</v>
      </c>
      <c r="E37" s="20"/>
    </row>
    <row r="38" spans="1:5" x14ac:dyDescent="0.3">
      <c r="A38" s="20" t="s">
        <v>308</v>
      </c>
      <c r="B38" s="21">
        <v>6884.04</v>
      </c>
      <c r="E38" s="20"/>
    </row>
    <row r="39" spans="1:5" x14ac:dyDescent="0.3">
      <c r="A39" s="20" t="s">
        <v>106</v>
      </c>
      <c r="B39" s="21">
        <v>21821.829999999994</v>
      </c>
      <c r="E39" s="20"/>
    </row>
    <row r="40" spans="1:5" x14ac:dyDescent="0.3">
      <c r="A40" s="20" t="s">
        <v>238</v>
      </c>
      <c r="B40" s="21">
        <v>45780.850000000006</v>
      </c>
      <c r="E40" s="20"/>
    </row>
    <row r="41" spans="1:5" x14ac:dyDescent="0.3">
      <c r="A41" s="20" t="s">
        <v>472</v>
      </c>
      <c r="B41" s="21">
        <v>10027.83</v>
      </c>
      <c r="E41" s="20"/>
    </row>
    <row r="42" spans="1:5" x14ac:dyDescent="0.3">
      <c r="A42" s="20" t="s">
        <v>934</v>
      </c>
      <c r="B42" s="21">
        <v>16544.629999999997</v>
      </c>
      <c r="E42" s="20"/>
    </row>
    <row r="43" spans="1:5" x14ac:dyDescent="0.3">
      <c r="A43" s="20" t="s">
        <v>2187</v>
      </c>
      <c r="B43" s="21">
        <v>1550.4899999999998</v>
      </c>
      <c r="E43" s="20"/>
    </row>
    <row r="44" spans="1:5" x14ac:dyDescent="0.3">
      <c r="A44" s="20" t="s">
        <v>248</v>
      </c>
      <c r="B44" s="21">
        <v>33209.760000000002</v>
      </c>
      <c r="E44" s="20"/>
    </row>
    <row r="45" spans="1:5" x14ac:dyDescent="0.3">
      <c r="A45" s="20" t="s">
        <v>134</v>
      </c>
      <c r="B45" s="21">
        <v>91937.13</v>
      </c>
      <c r="E45" s="20"/>
    </row>
    <row r="46" spans="1:5" x14ac:dyDescent="0.3">
      <c r="A46" s="20" t="s">
        <v>216</v>
      </c>
      <c r="B46" s="21">
        <v>26981.670000000002</v>
      </c>
      <c r="E46" s="20"/>
    </row>
    <row r="47" spans="1:5" x14ac:dyDescent="0.3">
      <c r="A47" s="20" t="s">
        <v>153</v>
      </c>
      <c r="B47" s="21">
        <v>13491.000000000002</v>
      </c>
      <c r="E47" s="20"/>
    </row>
    <row r="48" spans="1:5" x14ac:dyDescent="0.3">
      <c r="A48" s="20" t="s">
        <v>141</v>
      </c>
      <c r="B48" s="21">
        <v>45282.87000000001</v>
      </c>
      <c r="E48" s="20"/>
    </row>
    <row r="49" spans="1:5" x14ac:dyDescent="0.3">
      <c r="A49" s="20" t="s">
        <v>39</v>
      </c>
      <c r="B49" s="21">
        <v>78048.649999999994</v>
      </c>
      <c r="E49" s="20"/>
    </row>
    <row r="50" spans="1:5" x14ac:dyDescent="0.3">
      <c r="A50" s="20" t="s">
        <v>650</v>
      </c>
      <c r="B50" s="21">
        <v>10681.549999999997</v>
      </c>
      <c r="E50" s="20"/>
    </row>
    <row r="51" spans="1:5" x14ac:dyDescent="0.3">
      <c r="A51" s="20" t="s">
        <v>1855</v>
      </c>
      <c r="B51" s="21">
        <v>22770.350000000002</v>
      </c>
      <c r="E51" s="20"/>
    </row>
    <row r="52" spans="1:5" x14ac:dyDescent="0.3">
      <c r="A52" s="20" t="s">
        <v>2220</v>
      </c>
      <c r="B52" s="21">
        <v>1183.54</v>
      </c>
      <c r="E52" s="20"/>
    </row>
    <row r="53" spans="1:5" x14ac:dyDescent="0.3">
      <c r="A53" s="20" t="s">
        <v>3017</v>
      </c>
      <c r="B53" s="21">
        <v>1881524.7700000003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F975F-EBC6-415E-930F-7F68E0E002D9}">
  <dimension ref="A1:AF1938"/>
  <sheetViews>
    <sheetView topLeftCell="L1" zoomScale="90" zoomScaleNormal="90" workbookViewId="0">
      <selection activeCell="C17" sqref="C17"/>
    </sheetView>
  </sheetViews>
  <sheetFormatPr defaultColWidth="12.6640625" defaultRowHeight="15" customHeight="1" x14ac:dyDescent="0.3"/>
  <cols>
    <col min="1" max="1" width="15.44140625" bestFit="1" customWidth="1"/>
    <col min="2" max="2" width="24.88671875" bestFit="1" customWidth="1"/>
    <col min="3" max="3" width="16.5546875" bestFit="1" customWidth="1"/>
    <col min="4" max="4" width="11.77734375" bestFit="1" customWidth="1"/>
    <col min="5" max="5" width="12.6640625" bestFit="1" customWidth="1"/>
    <col min="6" max="6" width="16.88671875" bestFit="1" customWidth="1"/>
    <col min="7" max="7" width="13.44140625" bestFit="1" customWidth="1"/>
    <col min="8" max="8" width="22.33203125" bestFit="1" customWidth="1"/>
    <col min="9" max="9" width="20.44140625" bestFit="1" customWidth="1"/>
    <col min="10" max="10" width="27.6640625" bestFit="1" customWidth="1"/>
    <col min="11" max="11" width="21" bestFit="1" customWidth="1"/>
    <col min="12" max="12" width="83.33203125" bestFit="1" customWidth="1"/>
    <col min="13" max="13" width="23.6640625" bestFit="1" customWidth="1"/>
    <col min="14" max="14" width="11.77734375" bestFit="1" customWidth="1"/>
    <col min="15" max="15" width="10.109375" bestFit="1" customWidth="1"/>
    <col min="16" max="16" width="20.21875" bestFit="1" customWidth="1"/>
    <col min="17" max="17" width="18.44140625" bestFit="1" customWidth="1"/>
    <col min="18" max="18" width="14.88671875" bestFit="1" customWidth="1"/>
    <col min="19" max="19" width="13.77734375" style="17" bestFit="1" customWidth="1"/>
    <col min="20" max="20" width="31.33203125" customWidth="1"/>
    <col min="21" max="21" width="23.5546875" style="18" customWidth="1"/>
    <col min="22" max="22" width="15.5546875" customWidth="1"/>
    <col min="23" max="23" width="12.5546875" style="17" bestFit="1" customWidth="1"/>
    <col min="24" max="24" width="15.109375" customWidth="1"/>
    <col min="25" max="25" width="12.6640625" bestFit="1" customWidth="1"/>
    <col min="26" max="26" width="24.6640625" bestFit="1" customWidth="1"/>
    <col min="27" max="27" width="9" bestFit="1" customWidth="1"/>
    <col min="28" max="28" width="11.33203125" bestFit="1" customWidth="1"/>
    <col min="29" max="29" width="8" bestFit="1" customWidth="1"/>
    <col min="30" max="30" width="11.5546875" hidden="1" customWidth="1"/>
    <col min="31" max="31" width="29.6640625" customWidth="1"/>
  </cols>
  <sheetData>
    <row r="1" spans="1:32" s="6" customFormat="1" ht="15.7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2" t="s">
        <v>18</v>
      </c>
      <c r="T1" s="1" t="s">
        <v>3029</v>
      </c>
      <c r="U1" s="3" t="s">
        <v>19</v>
      </c>
      <c r="V1" s="1" t="s">
        <v>3018</v>
      </c>
      <c r="W1" s="2" t="s">
        <v>20</v>
      </c>
      <c r="X1" s="1" t="s">
        <v>21</v>
      </c>
      <c r="Y1" s="1" t="s">
        <v>22</v>
      </c>
      <c r="Z1" s="1" t="s">
        <v>23</v>
      </c>
      <c r="AA1" s="1" t="s">
        <v>24</v>
      </c>
      <c r="AB1" s="1" t="s">
        <v>25</v>
      </c>
      <c r="AC1" s="1" t="s">
        <v>26</v>
      </c>
      <c r="AD1" s="1" t="s">
        <v>27</v>
      </c>
      <c r="AE1" s="4" t="s">
        <v>28</v>
      </c>
      <c r="AF1" s="5"/>
    </row>
    <row r="2" spans="1:32" ht="15.75" customHeight="1" x14ac:dyDescent="0.3">
      <c r="A2" s="7">
        <v>3</v>
      </c>
      <c r="B2" s="7" t="s">
        <v>29</v>
      </c>
      <c r="C2" s="7" t="s">
        <v>30</v>
      </c>
      <c r="D2" s="7">
        <v>0.01</v>
      </c>
      <c r="E2" s="7">
        <v>2.84</v>
      </c>
      <c r="F2" s="7">
        <v>0.93</v>
      </c>
      <c r="G2" s="7" t="s">
        <v>31</v>
      </c>
      <c r="H2" s="7" t="s">
        <v>32</v>
      </c>
      <c r="I2" s="7" t="s">
        <v>33</v>
      </c>
      <c r="J2" s="7" t="s">
        <v>34</v>
      </c>
      <c r="K2" s="7" t="s">
        <v>35</v>
      </c>
      <c r="L2" s="7" t="s">
        <v>36</v>
      </c>
      <c r="M2" s="7">
        <v>0.54</v>
      </c>
      <c r="N2" s="7" t="s">
        <v>37</v>
      </c>
      <c r="O2" s="7" t="s">
        <v>38</v>
      </c>
      <c r="P2" s="7" t="s">
        <v>39</v>
      </c>
      <c r="Q2" s="7" t="s">
        <v>40</v>
      </c>
      <c r="R2" s="7">
        <v>98221</v>
      </c>
      <c r="S2" s="8">
        <v>42011</v>
      </c>
      <c r="T2" s="9">
        <f>IF(A2=A3,1,0)</f>
        <v>0</v>
      </c>
      <c r="U2" s="10" t="str">
        <f>IF(T2=1,S3-S2,"no repeat")</f>
        <v>no repeat</v>
      </c>
      <c r="V2" s="11" t="str">
        <f t="shared" ref="V2:V65" si="0">TEXT(S2,"mmmm")</f>
        <v>January</v>
      </c>
      <c r="W2" s="8">
        <v>42012</v>
      </c>
      <c r="X2" s="11">
        <f t="shared" ref="X2:X65" si="1">_xlfn.DAYS(W2,S2)</f>
        <v>1</v>
      </c>
      <c r="Y2" s="7">
        <v>4.5599999999999996</v>
      </c>
      <c r="Z2" s="7">
        <v>4</v>
      </c>
      <c r="AA2" s="7">
        <v>13.01</v>
      </c>
      <c r="AB2" s="7">
        <v>88522</v>
      </c>
      <c r="AC2" s="7">
        <f>DataSheet!$E91-DataSheet!$D91</f>
        <v>39.879999999999995</v>
      </c>
      <c r="AD2" s="12" t="str">
        <f>_xlfn.IFS(DataSheet!$O91="Central","Chris",DataSheet!$O91="East","Erin",DataSheet!$O91="South","Sam",DataSheet!$O91="West","William.")</f>
        <v>Sam</v>
      </c>
      <c r="AE2">
        <f>COUNTIF($B$2:$B$1937,$B2)</f>
        <v>1</v>
      </c>
    </row>
    <row r="3" spans="1:32" ht="15.75" customHeight="1" x14ac:dyDescent="0.3">
      <c r="A3" s="12">
        <v>5</v>
      </c>
      <c r="B3" s="12" t="s">
        <v>41</v>
      </c>
      <c r="C3" s="12" t="s">
        <v>42</v>
      </c>
      <c r="D3" s="12">
        <v>0.02</v>
      </c>
      <c r="E3" s="12">
        <v>500.98</v>
      </c>
      <c r="F3" s="12">
        <v>26</v>
      </c>
      <c r="G3" s="12" t="s">
        <v>43</v>
      </c>
      <c r="H3" s="12" t="s">
        <v>44</v>
      </c>
      <c r="I3" s="12" t="s">
        <v>45</v>
      </c>
      <c r="J3" s="12" t="s">
        <v>46</v>
      </c>
      <c r="K3" s="12" t="s">
        <v>47</v>
      </c>
      <c r="L3" s="12" t="s">
        <v>48</v>
      </c>
      <c r="M3" s="12">
        <v>0.6</v>
      </c>
      <c r="N3" s="12" t="s">
        <v>37</v>
      </c>
      <c r="O3" s="12" t="s">
        <v>38</v>
      </c>
      <c r="P3" s="12" t="s">
        <v>49</v>
      </c>
      <c r="Q3" s="12" t="s">
        <v>50</v>
      </c>
      <c r="R3" s="12">
        <v>91776</v>
      </c>
      <c r="S3" s="13">
        <v>42168</v>
      </c>
      <c r="T3" s="9">
        <f t="shared" ref="T3:T66" si="2">IF(A3=A4,1,0)</f>
        <v>0</v>
      </c>
      <c r="U3" s="10" t="str">
        <f t="shared" ref="U3:U66" si="3">IF(T3=1,S4-S3,"no repeat")</f>
        <v>no repeat</v>
      </c>
      <c r="V3" s="11" t="str">
        <f t="shared" si="0"/>
        <v>June</v>
      </c>
      <c r="W3" s="13">
        <v>42170</v>
      </c>
      <c r="X3" s="11">
        <f t="shared" si="1"/>
        <v>2</v>
      </c>
      <c r="Y3" s="12">
        <v>4390.3665000000001</v>
      </c>
      <c r="Z3" s="12">
        <v>12</v>
      </c>
      <c r="AA3" s="12">
        <v>6362.85</v>
      </c>
      <c r="AB3" s="12">
        <v>90193</v>
      </c>
      <c r="AC3" s="12">
        <f>DataSheet!$E1774-DataSheet!$D1774</f>
        <v>8.370000000000001</v>
      </c>
      <c r="AD3" s="12" t="str">
        <f>_xlfn.IFS(DataSheet!$O1774="Central","Chris",DataSheet!$O1774="East","Erin",DataSheet!$O1774="South","Sam",DataSheet!$O1774="West","William.")</f>
        <v>Chris</v>
      </c>
      <c r="AE3">
        <f>COUNTIF($B$2:$B$1937,$B3)</f>
        <v>1</v>
      </c>
    </row>
    <row r="4" spans="1:32" ht="15.75" customHeight="1" x14ac:dyDescent="0.3">
      <c r="A4" s="12">
        <v>11</v>
      </c>
      <c r="B4" s="12" t="s">
        <v>51</v>
      </c>
      <c r="C4" s="12" t="s">
        <v>52</v>
      </c>
      <c r="D4" s="12">
        <v>0.06</v>
      </c>
      <c r="E4" s="12">
        <v>9.48</v>
      </c>
      <c r="F4" s="12">
        <v>7.29</v>
      </c>
      <c r="G4" s="12" t="s">
        <v>53</v>
      </c>
      <c r="H4" s="12" t="s">
        <v>44</v>
      </c>
      <c r="I4" s="12" t="s">
        <v>45</v>
      </c>
      <c r="J4" s="12" t="s">
        <v>54</v>
      </c>
      <c r="K4" s="12" t="s">
        <v>55</v>
      </c>
      <c r="L4" s="12" t="s">
        <v>56</v>
      </c>
      <c r="M4" s="12">
        <v>0.45</v>
      </c>
      <c r="N4" s="12" t="s">
        <v>37</v>
      </c>
      <c r="O4" s="12" t="s">
        <v>57</v>
      </c>
      <c r="P4" s="12" t="s">
        <v>58</v>
      </c>
      <c r="Q4" s="12" t="s">
        <v>59</v>
      </c>
      <c r="R4" s="12">
        <v>7203</v>
      </c>
      <c r="S4" s="13">
        <v>42050</v>
      </c>
      <c r="T4" s="9">
        <f t="shared" si="2"/>
        <v>0</v>
      </c>
      <c r="U4" s="10" t="str">
        <f t="shared" si="3"/>
        <v>no repeat</v>
      </c>
      <c r="V4" s="11" t="str">
        <f t="shared" si="0"/>
        <v>February</v>
      </c>
      <c r="W4" s="13">
        <v>42052</v>
      </c>
      <c r="X4" s="11">
        <f t="shared" si="1"/>
        <v>2</v>
      </c>
      <c r="Y4" s="12">
        <v>-53.809600000000003</v>
      </c>
      <c r="Z4" s="12">
        <v>22</v>
      </c>
      <c r="AA4" s="12">
        <v>211.15</v>
      </c>
      <c r="AB4" s="12">
        <v>90192</v>
      </c>
      <c r="AC4" s="12">
        <f>DataSheet!$E530-DataSheet!$D530</f>
        <v>14.12</v>
      </c>
      <c r="AD4" s="12" t="str">
        <f>_xlfn.IFS(DataSheet!$O530="Central","Chris",DataSheet!$O530="East","Erin",DataSheet!$O530="South","Sam",DataSheet!$O530="West","William.")</f>
        <v>Erin</v>
      </c>
      <c r="AE4">
        <f t="shared" ref="AE4:AE67" si="4">COUNTIF($B$2:$B$1937,$B4)</f>
        <v>1</v>
      </c>
    </row>
    <row r="5" spans="1:32" ht="15.75" customHeight="1" x14ac:dyDescent="0.3">
      <c r="A5" s="7">
        <v>14</v>
      </c>
      <c r="B5" s="7" t="s">
        <v>60</v>
      </c>
      <c r="C5" s="7" t="s">
        <v>61</v>
      </c>
      <c r="D5" s="7">
        <v>0.09</v>
      </c>
      <c r="E5" s="7">
        <v>78.69</v>
      </c>
      <c r="F5" s="7">
        <v>19.989999999999998</v>
      </c>
      <c r="G5" s="7" t="s">
        <v>53</v>
      </c>
      <c r="H5" s="7" t="s">
        <v>62</v>
      </c>
      <c r="I5" s="7" t="s">
        <v>45</v>
      </c>
      <c r="J5" s="7" t="s">
        <v>54</v>
      </c>
      <c r="K5" s="7" t="s">
        <v>63</v>
      </c>
      <c r="L5" s="7" t="s">
        <v>64</v>
      </c>
      <c r="M5" s="7">
        <v>0.43</v>
      </c>
      <c r="N5" s="7" t="s">
        <v>37</v>
      </c>
      <c r="O5" s="7" t="s">
        <v>65</v>
      </c>
      <c r="P5" s="7" t="s">
        <v>66</v>
      </c>
      <c r="Q5" s="7" t="s">
        <v>67</v>
      </c>
      <c r="R5" s="7">
        <v>55372</v>
      </c>
      <c r="S5" s="8">
        <v>42136</v>
      </c>
      <c r="T5" s="9">
        <f t="shared" si="2"/>
        <v>1</v>
      </c>
      <c r="U5" s="10">
        <f t="shared" si="3"/>
        <v>0</v>
      </c>
      <c r="V5" s="11" t="str">
        <f t="shared" si="0"/>
        <v>May</v>
      </c>
      <c r="W5" s="8">
        <v>42138</v>
      </c>
      <c r="X5" s="11">
        <f t="shared" si="1"/>
        <v>2</v>
      </c>
      <c r="Y5" s="7">
        <v>803.47050000000002</v>
      </c>
      <c r="Z5" s="7">
        <v>16</v>
      </c>
      <c r="AA5" s="7">
        <v>1164.45</v>
      </c>
      <c r="AB5" s="7">
        <v>86838</v>
      </c>
      <c r="AC5" s="7">
        <f>DataSheet!$E1427-DataSheet!$D1427</f>
        <v>99.97999999999999</v>
      </c>
      <c r="AD5" s="12" t="str">
        <f>_xlfn.IFS(DataSheet!$O1427="Central","Chris",DataSheet!$O1427="East","Erin",DataSheet!$O1427="South","Sam",DataSheet!$O1427="West","William.")</f>
        <v>Sam</v>
      </c>
      <c r="AE5">
        <f t="shared" si="4"/>
        <v>4</v>
      </c>
    </row>
    <row r="6" spans="1:32" ht="15.75" customHeight="1" x14ac:dyDescent="0.3">
      <c r="A6" s="12">
        <v>14</v>
      </c>
      <c r="B6" s="12" t="s">
        <v>60</v>
      </c>
      <c r="C6" s="12" t="s">
        <v>61</v>
      </c>
      <c r="D6" s="12">
        <v>0.08</v>
      </c>
      <c r="E6" s="12">
        <v>3.28</v>
      </c>
      <c r="F6" s="12">
        <v>2.31</v>
      </c>
      <c r="G6" s="12" t="s">
        <v>53</v>
      </c>
      <c r="H6" s="12" t="s">
        <v>62</v>
      </c>
      <c r="I6" s="12" t="s">
        <v>33</v>
      </c>
      <c r="J6" s="12" t="s">
        <v>34</v>
      </c>
      <c r="K6" s="12" t="s">
        <v>35</v>
      </c>
      <c r="L6" s="12" t="s">
        <v>68</v>
      </c>
      <c r="M6" s="12">
        <v>0.56000000000000005</v>
      </c>
      <c r="N6" s="12" t="s">
        <v>37</v>
      </c>
      <c r="O6" s="12" t="s">
        <v>65</v>
      </c>
      <c r="P6" s="12" t="s">
        <v>66</v>
      </c>
      <c r="Q6" s="12" t="s">
        <v>67</v>
      </c>
      <c r="R6" s="12">
        <v>55372</v>
      </c>
      <c r="S6" s="13">
        <v>42136</v>
      </c>
      <c r="T6" s="9">
        <f t="shared" si="2"/>
        <v>1</v>
      </c>
      <c r="U6" s="10">
        <f t="shared" si="3"/>
        <v>0</v>
      </c>
      <c r="V6" s="11" t="str">
        <f t="shared" si="0"/>
        <v>May</v>
      </c>
      <c r="W6" s="13">
        <v>42137</v>
      </c>
      <c r="X6" s="11">
        <f t="shared" si="1"/>
        <v>1</v>
      </c>
      <c r="Y6" s="12">
        <v>-24.03</v>
      </c>
      <c r="Z6" s="12">
        <v>7</v>
      </c>
      <c r="AA6" s="12">
        <v>22.23</v>
      </c>
      <c r="AB6" s="12">
        <v>86838</v>
      </c>
      <c r="AC6" s="12">
        <f>DataSheet!$E1428-DataSheet!$D1428</f>
        <v>6.41</v>
      </c>
      <c r="AD6" s="12" t="str">
        <f>_xlfn.IFS(DataSheet!$O1428="Central","Chris",DataSheet!$O1428="East","Erin",DataSheet!$O1428="South","Sam",DataSheet!$O1428="West","William.")</f>
        <v>Sam</v>
      </c>
      <c r="AE6">
        <f t="shared" si="4"/>
        <v>4</v>
      </c>
    </row>
    <row r="7" spans="1:32" ht="15.75" customHeight="1" x14ac:dyDescent="0.3">
      <c r="A7" s="7">
        <v>14</v>
      </c>
      <c r="B7" s="7" t="s">
        <v>60</v>
      </c>
      <c r="C7" s="7" t="s">
        <v>61</v>
      </c>
      <c r="D7" s="7">
        <v>0.05</v>
      </c>
      <c r="E7" s="7">
        <v>3.28</v>
      </c>
      <c r="F7" s="7">
        <v>4.2</v>
      </c>
      <c r="G7" s="7" t="s">
        <v>53</v>
      </c>
      <c r="H7" s="7" t="s">
        <v>62</v>
      </c>
      <c r="I7" s="7" t="s">
        <v>33</v>
      </c>
      <c r="J7" s="7" t="s">
        <v>34</v>
      </c>
      <c r="K7" s="7" t="s">
        <v>35</v>
      </c>
      <c r="L7" s="7" t="s">
        <v>69</v>
      </c>
      <c r="M7" s="7">
        <v>0.56000000000000005</v>
      </c>
      <c r="N7" s="7" t="s">
        <v>37</v>
      </c>
      <c r="O7" s="7" t="s">
        <v>65</v>
      </c>
      <c r="P7" s="7" t="s">
        <v>66</v>
      </c>
      <c r="Q7" s="7" t="s">
        <v>67</v>
      </c>
      <c r="R7" s="7">
        <v>55372</v>
      </c>
      <c r="S7" s="8">
        <v>42136</v>
      </c>
      <c r="T7" s="9">
        <f t="shared" si="2"/>
        <v>1</v>
      </c>
      <c r="U7" s="10">
        <f t="shared" si="3"/>
        <v>0</v>
      </c>
      <c r="V7" s="11" t="str">
        <f t="shared" si="0"/>
        <v>May</v>
      </c>
      <c r="W7" s="8">
        <v>42137</v>
      </c>
      <c r="X7" s="11">
        <f t="shared" si="1"/>
        <v>1</v>
      </c>
      <c r="Y7" s="7">
        <v>-37.03</v>
      </c>
      <c r="Z7" s="7">
        <v>4</v>
      </c>
      <c r="AA7" s="7">
        <v>13.99</v>
      </c>
      <c r="AB7" s="7">
        <v>86838</v>
      </c>
      <c r="AC7" s="7">
        <f>DataSheet!$E1429-DataSheet!$D1429</f>
        <v>35.99</v>
      </c>
      <c r="AD7" s="12" t="str">
        <f>_xlfn.IFS(DataSheet!$O1429="Central","Chris",DataSheet!$O1429="East","Erin",DataSheet!$O1429="South","Sam",DataSheet!$O1429="West","William.")</f>
        <v>William.</v>
      </c>
      <c r="AE7">
        <f t="shared" si="4"/>
        <v>4</v>
      </c>
    </row>
    <row r="8" spans="1:32" ht="15.75" customHeight="1" x14ac:dyDescent="0.3">
      <c r="A8" s="12">
        <v>14</v>
      </c>
      <c r="B8" s="12" t="s">
        <v>60</v>
      </c>
      <c r="C8" s="12" t="s">
        <v>61</v>
      </c>
      <c r="D8" s="12">
        <v>0.05</v>
      </c>
      <c r="E8" s="12">
        <v>3.58</v>
      </c>
      <c r="F8" s="12">
        <v>1.63</v>
      </c>
      <c r="G8" s="12" t="s">
        <v>53</v>
      </c>
      <c r="H8" s="12" t="s">
        <v>62</v>
      </c>
      <c r="I8" s="12" t="s">
        <v>33</v>
      </c>
      <c r="J8" s="12" t="s">
        <v>70</v>
      </c>
      <c r="K8" s="12" t="s">
        <v>35</v>
      </c>
      <c r="L8" s="12" t="s">
        <v>71</v>
      </c>
      <c r="M8" s="12">
        <v>0.36</v>
      </c>
      <c r="N8" s="12" t="s">
        <v>37</v>
      </c>
      <c r="O8" s="12" t="s">
        <v>65</v>
      </c>
      <c r="P8" s="12" t="s">
        <v>66</v>
      </c>
      <c r="Q8" s="12" t="s">
        <v>67</v>
      </c>
      <c r="R8" s="12">
        <v>55372</v>
      </c>
      <c r="S8" s="13">
        <v>42136</v>
      </c>
      <c r="T8" s="9">
        <f t="shared" si="2"/>
        <v>0</v>
      </c>
      <c r="U8" s="10" t="str">
        <f t="shared" si="3"/>
        <v>no repeat</v>
      </c>
      <c r="V8" s="11" t="str">
        <f t="shared" si="0"/>
        <v>May</v>
      </c>
      <c r="W8" s="13">
        <v>42137</v>
      </c>
      <c r="X8" s="11">
        <f t="shared" si="1"/>
        <v>1</v>
      </c>
      <c r="Y8" s="12">
        <v>-0.71</v>
      </c>
      <c r="Z8" s="12">
        <v>4</v>
      </c>
      <c r="AA8" s="12">
        <v>14.26</v>
      </c>
      <c r="AB8" s="12">
        <v>86838</v>
      </c>
      <c r="AC8" s="12">
        <f>DataSheet!$E1430-DataSheet!$D1430</f>
        <v>30.93</v>
      </c>
      <c r="AD8" s="12" t="str">
        <f>_xlfn.IFS(DataSheet!$O1430="Central","Chris",DataSheet!$O1430="East","Erin",DataSheet!$O1430="South","Sam",DataSheet!$O1430="West","William.")</f>
        <v>William.</v>
      </c>
      <c r="AE8">
        <f t="shared" si="4"/>
        <v>4</v>
      </c>
    </row>
    <row r="9" spans="1:32" ht="15.75" customHeight="1" x14ac:dyDescent="0.3">
      <c r="A9" s="7">
        <v>15</v>
      </c>
      <c r="B9" s="7" t="s">
        <v>72</v>
      </c>
      <c r="C9" s="7" t="s">
        <v>52</v>
      </c>
      <c r="D9" s="7">
        <v>0</v>
      </c>
      <c r="E9" s="7">
        <v>4.42</v>
      </c>
      <c r="F9" s="7">
        <v>4.99</v>
      </c>
      <c r="G9" s="7" t="s">
        <v>53</v>
      </c>
      <c r="H9" s="7" t="s">
        <v>62</v>
      </c>
      <c r="I9" s="7" t="s">
        <v>33</v>
      </c>
      <c r="J9" s="7" t="s">
        <v>73</v>
      </c>
      <c r="K9" s="7" t="s">
        <v>63</v>
      </c>
      <c r="L9" s="7" t="s">
        <v>74</v>
      </c>
      <c r="M9" s="7">
        <v>0.38</v>
      </c>
      <c r="N9" s="7" t="s">
        <v>37</v>
      </c>
      <c r="O9" s="7" t="s">
        <v>57</v>
      </c>
      <c r="P9" s="7" t="s">
        <v>75</v>
      </c>
      <c r="Q9" s="7" t="s">
        <v>76</v>
      </c>
      <c r="R9" s="7">
        <v>11787</v>
      </c>
      <c r="S9" s="8">
        <v>42102</v>
      </c>
      <c r="T9" s="9">
        <f t="shared" si="2"/>
        <v>1</v>
      </c>
      <c r="U9" s="10">
        <f t="shared" si="3"/>
        <v>50</v>
      </c>
      <c r="V9" s="11" t="str">
        <f t="shared" si="0"/>
        <v>April</v>
      </c>
      <c r="W9" s="8">
        <v>42103</v>
      </c>
      <c r="X9" s="11">
        <f t="shared" si="1"/>
        <v>1</v>
      </c>
      <c r="Y9" s="7">
        <v>-59.82</v>
      </c>
      <c r="Z9" s="7">
        <v>7</v>
      </c>
      <c r="AA9" s="7">
        <v>33.47</v>
      </c>
      <c r="AB9" s="7">
        <v>86837</v>
      </c>
      <c r="AC9" s="7">
        <f>DataSheet!$E1091-DataSheet!$D1091</f>
        <v>7.94</v>
      </c>
      <c r="AD9" s="12" t="str">
        <f>_xlfn.IFS(DataSheet!$O1091="Central","Chris",DataSheet!$O1091="East","Erin",DataSheet!$O1091="South","Sam",DataSheet!$O1091="West","William.")</f>
        <v>Chris</v>
      </c>
      <c r="AE9">
        <f t="shared" si="4"/>
        <v>2</v>
      </c>
    </row>
    <row r="10" spans="1:32" ht="15.75" customHeight="1" x14ac:dyDescent="0.3">
      <c r="A10" s="12">
        <v>15</v>
      </c>
      <c r="B10" s="12" t="s">
        <v>72</v>
      </c>
      <c r="C10" s="12" t="s">
        <v>61</v>
      </c>
      <c r="D10" s="12">
        <v>0.01</v>
      </c>
      <c r="E10" s="12">
        <v>35.94</v>
      </c>
      <c r="F10" s="12">
        <v>6.66</v>
      </c>
      <c r="G10" s="12" t="s">
        <v>53</v>
      </c>
      <c r="H10" s="12" t="s">
        <v>62</v>
      </c>
      <c r="I10" s="12" t="s">
        <v>33</v>
      </c>
      <c r="J10" s="12" t="s">
        <v>73</v>
      </c>
      <c r="K10" s="12" t="s">
        <v>63</v>
      </c>
      <c r="L10" s="12" t="s">
        <v>77</v>
      </c>
      <c r="M10" s="12">
        <v>0.4</v>
      </c>
      <c r="N10" s="12" t="s">
        <v>37</v>
      </c>
      <c r="O10" s="12" t="s">
        <v>57</v>
      </c>
      <c r="P10" s="12" t="s">
        <v>75</v>
      </c>
      <c r="Q10" s="12" t="s">
        <v>76</v>
      </c>
      <c r="R10" s="12">
        <v>11787</v>
      </c>
      <c r="S10" s="13">
        <v>42152</v>
      </c>
      <c r="T10" s="9">
        <f t="shared" si="2"/>
        <v>0</v>
      </c>
      <c r="U10" s="10" t="str">
        <f t="shared" si="3"/>
        <v>no repeat</v>
      </c>
      <c r="V10" s="11" t="str">
        <f t="shared" si="0"/>
        <v>May</v>
      </c>
      <c r="W10" s="13">
        <v>42152</v>
      </c>
      <c r="X10" s="11">
        <f t="shared" si="1"/>
        <v>0</v>
      </c>
      <c r="Y10" s="12">
        <v>261.87569999999999</v>
      </c>
      <c r="Z10" s="12">
        <v>10</v>
      </c>
      <c r="AA10" s="12">
        <v>379.53</v>
      </c>
      <c r="AB10" s="12">
        <v>86839</v>
      </c>
      <c r="AC10" s="12">
        <f>DataSheet!$E1610-DataSheet!$D1610</f>
        <v>2.8200000000000003</v>
      </c>
      <c r="AD10" s="12" t="str">
        <f>_xlfn.IFS(DataSheet!$O1610="Central","Chris",DataSheet!$O1610="East","Erin",DataSheet!$O1610="South","Sam",DataSheet!$O1610="West","William.")</f>
        <v>Sam</v>
      </c>
      <c r="AE10">
        <f t="shared" si="4"/>
        <v>2</v>
      </c>
    </row>
    <row r="11" spans="1:32" ht="15.75" customHeight="1" x14ac:dyDescent="0.3">
      <c r="A11" s="12">
        <v>16</v>
      </c>
      <c r="B11" s="12" t="s">
        <v>78</v>
      </c>
      <c r="C11" s="12" t="s">
        <v>30</v>
      </c>
      <c r="D11" s="12">
        <v>0.04</v>
      </c>
      <c r="E11" s="12">
        <v>2.98</v>
      </c>
      <c r="F11" s="12">
        <v>1.58</v>
      </c>
      <c r="G11" s="12" t="s">
        <v>53</v>
      </c>
      <c r="H11" s="12" t="s">
        <v>62</v>
      </c>
      <c r="I11" s="12" t="s">
        <v>33</v>
      </c>
      <c r="J11" s="12" t="s">
        <v>70</v>
      </c>
      <c r="K11" s="12" t="s">
        <v>35</v>
      </c>
      <c r="L11" s="12" t="s">
        <v>79</v>
      </c>
      <c r="M11" s="12">
        <v>0.39</v>
      </c>
      <c r="N11" s="12" t="s">
        <v>37</v>
      </c>
      <c r="O11" s="12" t="s">
        <v>57</v>
      </c>
      <c r="P11" s="12" t="s">
        <v>75</v>
      </c>
      <c r="Q11" s="12" t="s">
        <v>80</v>
      </c>
      <c r="R11" s="12">
        <v>13210</v>
      </c>
      <c r="S11" s="13">
        <v>42047</v>
      </c>
      <c r="T11" s="9">
        <f t="shared" si="2"/>
        <v>1</v>
      </c>
      <c r="U11" s="10">
        <f t="shared" si="3"/>
        <v>0</v>
      </c>
      <c r="V11" s="11" t="str">
        <f t="shared" si="0"/>
        <v>February</v>
      </c>
      <c r="W11" s="13">
        <v>42050</v>
      </c>
      <c r="X11" s="11">
        <f t="shared" si="1"/>
        <v>3</v>
      </c>
      <c r="Y11" s="12">
        <v>2.63</v>
      </c>
      <c r="Z11" s="12">
        <v>6</v>
      </c>
      <c r="AA11" s="12">
        <v>18.8</v>
      </c>
      <c r="AB11" s="12">
        <v>86836</v>
      </c>
      <c r="AC11" s="12">
        <f>DataSheet!$E490-DataSheet!$D490</f>
        <v>25.92</v>
      </c>
      <c r="AD11" s="12" t="str">
        <f>_xlfn.IFS(DataSheet!$O490="Central","Chris",DataSheet!$O490="East","Erin",DataSheet!$O490="South","Sam",DataSheet!$O490="West","William.")</f>
        <v>Chris</v>
      </c>
      <c r="AE11">
        <f t="shared" si="4"/>
        <v>2</v>
      </c>
    </row>
    <row r="12" spans="1:32" ht="15.75" customHeight="1" x14ac:dyDescent="0.3">
      <c r="A12" s="7">
        <v>16</v>
      </c>
      <c r="B12" s="7" t="s">
        <v>78</v>
      </c>
      <c r="C12" s="7" t="s">
        <v>30</v>
      </c>
      <c r="D12" s="7">
        <v>0.05</v>
      </c>
      <c r="E12" s="7">
        <v>115.99</v>
      </c>
      <c r="F12" s="7">
        <v>2.5</v>
      </c>
      <c r="G12" s="7" t="s">
        <v>53</v>
      </c>
      <c r="H12" s="7" t="s">
        <v>62</v>
      </c>
      <c r="I12" s="7" t="s">
        <v>81</v>
      </c>
      <c r="J12" s="7" t="s">
        <v>82</v>
      </c>
      <c r="K12" s="7" t="s">
        <v>63</v>
      </c>
      <c r="L12" s="7" t="s">
        <v>83</v>
      </c>
      <c r="M12" s="7">
        <v>0.55000000000000004</v>
      </c>
      <c r="N12" s="7" t="s">
        <v>37</v>
      </c>
      <c r="O12" s="7" t="s">
        <v>57</v>
      </c>
      <c r="P12" s="7" t="s">
        <v>75</v>
      </c>
      <c r="Q12" s="7" t="s">
        <v>80</v>
      </c>
      <c r="R12" s="7">
        <v>13210</v>
      </c>
      <c r="S12" s="8">
        <v>42047</v>
      </c>
      <c r="T12" s="9">
        <f t="shared" si="2"/>
        <v>0</v>
      </c>
      <c r="U12" s="10" t="str">
        <f t="shared" si="3"/>
        <v>no repeat</v>
      </c>
      <c r="V12" s="11" t="str">
        <f t="shared" si="0"/>
        <v>February</v>
      </c>
      <c r="W12" s="8">
        <v>42049</v>
      </c>
      <c r="X12" s="11">
        <f t="shared" si="1"/>
        <v>2</v>
      </c>
      <c r="Y12" s="7">
        <v>652.73310000000004</v>
      </c>
      <c r="Z12" s="7">
        <v>10</v>
      </c>
      <c r="AA12" s="7">
        <v>945.99</v>
      </c>
      <c r="AB12" s="7">
        <v>86836</v>
      </c>
      <c r="AC12" s="7">
        <f>DataSheet!$E491-DataSheet!$D491</f>
        <v>1.73</v>
      </c>
      <c r="AD12" s="12" t="str">
        <f>_xlfn.IFS(DataSheet!$O491="Central","Chris",DataSheet!$O491="East","Erin",DataSheet!$O491="South","Sam",DataSheet!$O491="West","William.")</f>
        <v>Chris</v>
      </c>
      <c r="AE12">
        <f t="shared" si="4"/>
        <v>2</v>
      </c>
    </row>
    <row r="13" spans="1:32" ht="15.75" customHeight="1" x14ac:dyDescent="0.3">
      <c r="A13" s="7">
        <v>18</v>
      </c>
      <c r="B13" s="7" t="s">
        <v>84</v>
      </c>
      <c r="C13" s="7" t="s">
        <v>30</v>
      </c>
      <c r="D13" s="7">
        <v>0.05</v>
      </c>
      <c r="E13" s="7">
        <v>26.48</v>
      </c>
      <c r="F13" s="7">
        <v>6.93</v>
      </c>
      <c r="G13" s="7" t="s">
        <v>53</v>
      </c>
      <c r="H13" s="7" t="s">
        <v>62</v>
      </c>
      <c r="I13" s="7" t="s">
        <v>45</v>
      </c>
      <c r="J13" s="7" t="s">
        <v>54</v>
      </c>
      <c r="K13" s="7" t="s">
        <v>63</v>
      </c>
      <c r="L13" s="7" t="s">
        <v>85</v>
      </c>
      <c r="M13" s="7">
        <v>0.49</v>
      </c>
      <c r="N13" s="7" t="s">
        <v>37</v>
      </c>
      <c r="O13" s="7" t="s">
        <v>38</v>
      </c>
      <c r="P13" s="7" t="s">
        <v>86</v>
      </c>
      <c r="Q13" s="7" t="s">
        <v>87</v>
      </c>
      <c r="R13" s="7">
        <v>59601</v>
      </c>
      <c r="S13" s="8">
        <v>42139</v>
      </c>
      <c r="T13" s="9">
        <f t="shared" si="2"/>
        <v>0</v>
      </c>
      <c r="U13" s="10" t="str">
        <f t="shared" si="3"/>
        <v>no repeat</v>
      </c>
      <c r="V13" s="11" t="str">
        <f t="shared" si="0"/>
        <v>May</v>
      </c>
      <c r="W13" s="8">
        <v>42140</v>
      </c>
      <c r="X13" s="11">
        <f t="shared" si="1"/>
        <v>1</v>
      </c>
      <c r="Y13" s="7">
        <v>314.48129999999998</v>
      </c>
      <c r="Z13" s="7">
        <v>17</v>
      </c>
      <c r="AA13" s="7">
        <v>455.77</v>
      </c>
      <c r="AB13" s="7">
        <v>90031</v>
      </c>
      <c r="AC13" s="7">
        <f>DataSheet!$E1451-DataSheet!$D1451</f>
        <v>500.97</v>
      </c>
      <c r="AD13" s="12" t="str">
        <f>_xlfn.IFS(DataSheet!$O1451="Central","Chris",DataSheet!$O1451="East","Erin",DataSheet!$O1451="South","Sam",DataSheet!$O1451="West","William.")</f>
        <v>Erin</v>
      </c>
      <c r="AE13">
        <f t="shared" si="4"/>
        <v>1</v>
      </c>
    </row>
    <row r="14" spans="1:32" ht="15.75" customHeight="1" x14ac:dyDescent="0.3">
      <c r="A14" s="7">
        <v>19</v>
      </c>
      <c r="B14" s="7" t="s">
        <v>88</v>
      </c>
      <c r="C14" s="7" t="s">
        <v>42</v>
      </c>
      <c r="D14" s="7">
        <v>7.0000000000000007E-2</v>
      </c>
      <c r="E14" s="7">
        <v>12.99</v>
      </c>
      <c r="F14" s="7">
        <v>9.44</v>
      </c>
      <c r="G14" s="7" t="s">
        <v>53</v>
      </c>
      <c r="H14" s="7" t="s">
        <v>62</v>
      </c>
      <c r="I14" s="7" t="s">
        <v>81</v>
      </c>
      <c r="J14" s="7" t="s">
        <v>89</v>
      </c>
      <c r="K14" s="7" t="s">
        <v>90</v>
      </c>
      <c r="L14" s="7" t="s">
        <v>91</v>
      </c>
      <c r="M14" s="7">
        <v>0.39</v>
      </c>
      <c r="N14" s="7" t="s">
        <v>37</v>
      </c>
      <c r="O14" s="7" t="s">
        <v>38</v>
      </c>
      <c r="P14" s="7" t="s">
        <v>86</v>
      </c>
      <c r="Q14" s="7" t="s">
        <v>92</v>
      </c>
      <c r="R14" s="7">
        <v>59801</v>
      </c>
      <c r="S14" s="8">
        <v>42145</v>
      </c>
      <c r="T14" s="9">
        <f t="shared" si="2"/>
        <v>0</v>
      </c>
      <c r="U14" s="10" t="str">
        <f t="shared" si="3"/>
        <v>no repeat</v>
      </c>
      <c r="V14" s="11" t="str">
        <f t="shared" si="0"/>
        <v>May</v>
      </c>
      <c r="W14" s="8">
        <v>42147</v>
      </c>
      <c r="X14" s="11">
        <f t="shared" si="1"/>
        <v>2</v>
      </c>
      <c r="Y14" s="7">
        <v>-114.6399</v>
      </c>
      <c r="Z14" s="7">
        <v>18</v>
      </c>
      <c r="AA14" s="7">
        <v>231.79</v>
      </c>
      <c r="AB14" s="7">
        <v>90032</v>
      </c>
      <c r="AC14" s="7">
        <f>DataSheet!$E1533-DataSheet!$D1533</f>
        <v>28.099999999999998</v>
      </c>
      <c r="AD14" s="12" t="str">
        <f>_xlfn.IFS(DataSheet!$O1533="Central","Chris",DataSheet!$O1533="East","Erin",DataSheet!$O1533="South","Sam",DataSheet!$O1533="West","William.")</f>
        <v>Sam</v>
      </c>
      <c r="AE14">
        <f t="shared" si="4"/>
        <v>1</v>
      </c>
    </row>
    <row r="15" spans="1:32" ht="15.75" customHeight="1" x14ac:dyDescent="0.3">
      <c r="A15" s="12">
        <v>21</v>
      </c>
      <c r="B15" s="12" t="s">
        <v>93</v>
      </c>
      <c r="C15" s="12" t="s">
        <v>30</v>
      </c>
      <c r="D15" s="12">
        <v>0.05</v>
      </c>
      <c r="E15" s="12">
        <v>26.48</v>
      </c>
      <c r="F15" s="12">
        <v>6.93</v>
      </c>
      <c r="G15" s="12" t="s">
        <v>53</v>
      </c>
      <c r="H15" s="12" t="s">
        <v>62</v>
      </c>
      <c r="I15" s="12" t="s">
        <v>45</v>
      </c>
      <c r="J15" s="12" t="s">
        <v>54</v>
      </c>
      <c r="K15" s="12" t="s">
        <v>63</v>
      </c>
      <c r="L15" s="12" t="s">
        <v>85</v>
      </c>
      <c r="M15" s="12">
        <v>0.49</v>
      </c>
      <c r="N15" s="12" t="s">
        <v>37</v>
      </c>
      <c r="O15" s="12" t="s">
        <v>57</v>
      </c>
      <c r="P15" s="12" t="s">
        <v>75</v>
      </c>
      <c r="Q15" s="12" t="s">
        <v>94</v>
      </c>
      <c r="R15" s="12">
        <v>10012</v>
      </c>
      <c r="S15" s="13">
        <v>42139</v>
      </c>
      <c r="T15" s="9">
        <f t="shared" si="2"/>
        <v>1</v>
      </c>
      <c r="U15" s="10">
        <f t="shared" si="3"/>
        <v>6</v>
      </c>
      <c r="V15" s="11" t="str">
        <f t="shared" si="0"/>
        <v>May</v>
      </c>
      <c r="W15" s="13">
        <v>42140</v>
      </c>
      <c r="X15" s="11">
        <f t="shared" si="1"/>
        <v>1</v>
      </c>
      <c r="Y15" s="12">
        <v>384.38</v>
      </c>
      <c r="Z15" s="12">
        <v>70</v>
      </c>
      <c r="AA15" s="12">
        <v>1876.69</v>
      </c>
      <c r="AB15" s="12">
        <v>41793</v>
      </c>
      <c r="AC15" s="12">
        <f>DataSheet!$E1452-DataSheet!$D1452</f>
        <v>7.6000000000000005</v>
      </c>
      <c r="AD15" s="12" t="str">
        <f>_xlfn.IFS(DataSheet!$O1452="Central","Chris",DataSheet!$O1452="East","Erin",DataSheet!$O1452="South","Sam",DataSheet!$O1452="West","William.")</f>
        <v>Erin</v>
      </c>
      <c r="AE15">
        <f t="shared" si="4"/>
        <v>3</v>
      </c>
    </row>
    <row r="16" spans="1:32" ht="15.75" customHeight="1" x14ac:dyDescent="0.3">
      <c r="A16" s="12">
        <v>21</v>
      </c>
      <c r="B16" s="12" t="s">
        <v>93</v>
      </c>
      <c r="C16" s="12" t="s">
        <v>42</v>
      </c>
      <c r="D16" s="12">
        <v>0.08</v>
      </c>
      <c r="E16" s="12">
        <v>5</v>
      </c>
      <c r="F16" s="12">
        <v>3.39</v>
      </c>
      <c r="G16" s="12" t="s">
        <v>53</v>
      </c>
      <c r="H16" s="12" t="s">
        <v>62</v>
      </c>
      <c r="I16" s="12" t="s">
        <v>33</v>
      </c>
      <c r="J16" s="12" t="s">
        <v>70</v>
      </c>
      <c r="K16" s="12" t="s">
        <v>35</v>
      </c>
      <c r="L16" s="12" t="s">
        <v>95</v>
      </c>
      <c r="M16" s="12">
        <v>0.37</v>
      </c>
      <c r="N16" s="12" t="s">
        <v>37</v>
      </c>
      <c r="O16" s="12" t="s">
        <v>57</v>
      </c>
      <c r="P16" s="12" t="s">
        <v>75</v>
      </c>
      <c r="Q16" s="12" t="s">
        <v>94</v>
      </c>
      <c r="R16" s="12">
        <v>10012</v>
      </c>
      <c r="S16" s="13">
        <v>42145</v>
      </c>
      <c r="T16" s="9">
        <f t="shared" si="2"/>
        <v>1</v>
      </c>
      <c r="U16" s="10">
        <f t="shared" si="3"/>
        <v>0</v>
      </c>
      <c r="V16" s="11" t="str">
        <f t="shared" si="0"/>
        <v>May</v>
      </c>
      <c r="W16" s="13">
        <v>42146</v>
      </c>
      <c r="X16" s="11">
        <f t="shared" si="1"/>
        <v>1</v>
      </c>
      <c r="Y16" s="12">
        <v>-17.489999999999998</v>
      </c>
      <c r="Z16" s="12">
        <v>58</v>
      </c>
      <c r="AA16" s="12">
        <v>293.06</v>
      </c>
      <c r="AB16" s="12">
        <v>42949</v>
      </c>
      <c r="AC16" s="12">
        <f>DataSheet!$E1534-DataSheet!$D1534</f>
        <v>230.89999999999998</v>
      </c>
      <c r="AD16" s="12" t="str">
        <f>_xlfn.IFS(DataSheet!$O1534="Central","Chris",DataSheet!$O1534="East","Erin",DataSheet!$O1534="South","Sam",DataSheet!$O1534="West","William.")</f>
        <v>William.</v>
      </c>
      <c r="AE16">
        <f>COUNTIF($B$2:$B$1937,$B16)</f>
        <v>3</v>
      </c>
    </row>
    <row r="17" spans="1:31" ht="15.75" customHeight="1" x14ac:dyDescent="0.3">
      <c r="A17" s="7">
        <v>21</v>
      </c>
      <c r="B17" s="7" t="s">
        <v>93</v>
      </c>
      <c r="C17" s="7" t="s">
        <v>42</v>
      </c>
      <c r="D17" s="7">
        <v>7.0000000000000007E-2</v>
      </c>
      <c r="E17" s="7">
        <v>12.99</v>
      </c>
      <c r="F17" s="7">
        <v>9.44</v>
      </c>
      <c r="G17" s="7" t="s">
        <v>53</v>
      </c>
      <c r="H17" s="7" t="s">
        <v>62</v>
      </c>
      <c r="I17" s="7" t="s">
        <v>81</v>
      </c>
      <c r="J17" s="7" t="s">
        <v>89</v>
      </c>
      <c r="K17" s="7" t="s">
        <v>90</v>
      </c>
      <c r="L17" s="7" t="s">
        <v>91</v>
      </c>
      <c r="M17" s="7">
        <v>0.39</v>
      </c>
      <c r="N17" s="7" t="s">
        <v>37</v>
      </c>
      <c r="O17" s="7" t="s">
        <v>57</v>
      </c>
      <c r="P17" s="7" t="s">
        <v>75</v>
      </c>
      <c r="Q17" s="7" t="s">
        <v>94</v>
      </c>
      <c r="R17" s="7">
        <v>10012</v>
      </c>
      <c r="S17" s="8">
        <v>42145</v>
      </c>
      <c r="T17" s="9">
        <f t="shared" si="2"/>
        <v>0</v>
      </c>
      <c r="U17" s="10" t="str">
        <f t="shared" si="3"/>
        <v>no repeat</v>
      </c>
      <c r="V17" s="11" t="str">
        <f t="shared" si="0"/>
        <v>May</v>
      </c>
      <c r="W17" s="8">
        <v>42147</v>
      </c>
      <c r="X17" s="11">
        <f t="shared" si="1"/>
        <v>2</v>
      </c>
      <c r="Y17" s="7">
        <v>-114.6399</v>
      </c>
      <c r="Z17" s="7">
        <v>71</v>
      </c>
      <c r="AA17" s="7">
        <v>914.29</v>
      </c>
      <c r="AB17" s="7">
        <v>42949</v>
      </c>
      <c r="AC17" s="7">
        <f>DataSheet!$E1535-DataSheet!$D1535</f>
        <v>100.93</v>
      </c>
      <c r="AD17" s="12" t="str">
        <f>_xlfn.IFS(DataSheet!$O1535="Central","Chris",DataSheet!$O1535="East","Erin",DataSheet!$O1535="South","Sam",DataSheet!$O1535="West","William.")</f>
        <v>Erin</v>
      </c>
      <c r="AE17">
        <f t="shared" si="4"/>
        <v>3</v>
      </c>
    </row>
    <row r="18" spans="1:31" ht="15.75" customHeight="1" x14ac:dyDescent="0.3">
      <c r="A18" s="12">
        <v>24</v>
      </c>
      <c r="B18" s="12" t="s">
        <v>96</v>
      </c>
      <c r="C18" s="12" t="s">
        <v>30</v>
      </c>
      <c r="D18" s="12">
        <v>0.06</v>
      </c>
      <c r="E18" s="12">
        <v>55.48</v>
      </c>
      <c r="F18" s="12">
        <v>14.3</v>
      </c>
      <c r="G18" s="12" t="s">
        <v>53</v>
      </c>
      <c r="H18" s="12" t="s">
        <v>32</v>
      </c>
      <c r="I18" s="12" t="s">
        <v>33</v>
      </c>
      <c r="J18" s="12" t="s">
        <v>97</v>
      </c>
      <c r="K18" s="12" t="s">
        <v>63</v>
      </c>
      <c r="L18" s="12" t="s">
        <v>98</v>
      </c>
      <c r="M18" s="12">
        <v>0.37</v>
      </c>
      <c r="N18" s="12" t="s">
        <v>37</v>
      </c>
      <c r="O18" s="12" t="s">
        <v>38</v>
      </c>
      <c r="P18" s="12" t="s">
        <v>49</v>
      </c>
      <c r="Q18" s="12" t="s">
        <v>99</v>
      </c>
      <c r="R18" s="12">
        <v>92677</v>
      </c>
      <c r="S18" s="13">
        <v>42032</v>
      </c>
      <c r="T18" s="9">
        <f t="shared" si="2"/>
        <v>1</v>
      </c>
      <c r="U18" s="10">
        <f t="shared" si="3"/>
        <v>0</v>
      </c>
      <c r="V18" s="11" t="str">
        <f t="shared" si="0"/>
        <v>January</v>
      </c>
      <c r="W18" s="13">
        <v>42033</v>
      </c>
      <c r="X18" s="11">
        <f t="shared" si="1"/>
        <v>1</v>
      </c>
      <c r="Y18" s="12">
        <v>-28.296800000000001</v>
      </c>
      <c r="Z18" s="12">
        <v>1</v>
      </c>
      <c r="AA18" s="12">
        <v>67.489999999999995</v>
      </c>
      <c r="AB18" s="12">
        <v>87651</v>
      </c>
      <c r="AC18" s="12">
        <f>DataSheet!$E334-DataSheet!$D334</f>
        <v>14.17</v>
      </c>
      <c r="AD18" s="12" t="str">
        <f>_xlfn.IFS(DataSheet!$O334="Central","Chris",DataSheet!$O334="East","Erin",DataSheet!$O334="South","Sam",DataSheet!$O334="West","William.")</f>
        <v>Chris</v>
      </c>
      <c r="AE18">
        <f t="shared" si="4"/>
        <v>2</v>
      </c>
    </row>
    <row r="19" spans="1:31" ht="15.75" customHeight="1" x14ac:dyDescent="0.3">
      <c r="A19" s="7">
        <v>24</v>
      </c>
      <c r="B19" s="7" t="s">
        <v>96</v>
      </c>
      <c r="C19" s="7" t="s">
        <v>30</v>
      </c>
      <c r="D19" s="7">
        <v>0.02</v>
      </c>
      <c r="E19" s="7">
        <v>1.68</v>
      </c>
      <c r="F19" s="7">
        <v>1.57</v>
      </c>
      <c r="G19" s="7" t="s">
        <v>53</v>
      </c>
      <c r="H19" s="7" t="s">
        <v>32</v>
      </c>
      <c r="I19" s="7" t="s">
        <v>33</v>
      </c>
      <c r="J19" s="7" t="s">
        <v>34</v>
      </c>
      <c r="K19" s="7" t="s">
        <v>35</v>
      </c>
      <c r="L19" s="7" t="s">
        <v>100</v>
      </c>
      <c r="M19" s="7">
        <v>0.59</v>
      </c>
      <c r="N19" s="7" t="s">
        <v>37</v>
      </c>
      <c r="O19" s="7" t="s">
        <v>38</v>
      </c>
      <c r="P19" s="7" t="s">
        <v>49</v>
      </c>
      <c r="Q19" s="7" t="s">
        <v>99</v>
      </c>
      <c r="R19" s="7">
        <v>92677</v>
      </c>
      <c r="S19" s="8">
        <v>42032</v>
      </c>
      <c r="T19" s="9">
        <f t="shared" si="2"/>
        <v>0</v>
      </c>
      <c r="U19" s="10" t="str">
        <f t="shared" si="3"/>
        <v>no repeat</v>
      </c>
      <c r="V19" s="11" t="str">
        <f t="shared" si="0"/>
        <v>January</v>
      </c>
      <c r="W19" s="8">
        <v>42034</v>
      </c>
      <c r="X19" s="11">
        <f t="shared" si="1"/>
        <v>2</v>
      </c>
      <c r="Y19" s="7">
        <v>-5.3071999999999999</v>
      </c>
      <c r="Z19" s="7">
        <v>1</v>
      </c>
      <c r="AA19" s="7">
        <v>2.25</v>
      </c>
      <c r="AB19" s="7">
        <v>87651</v>
      </c>
      <c r="AC19" s="7">
        <f>DataSheet!$E335-DataSheet!$D335</f>
        <v>6.78</v>
      </c>
      <c r="AD19" s="12" t="str">
        <f>_xlfn.IFS(DataSheet!$O335="Central","Chris",DataSheet!$O335="East","Erin",DataSheet!$O335="South","Sam",DataSheet!$O335="West","William.")</f>
        <v>Erin</v>
      </c>
      <c r="AE19">
        <f t="shared" si="4"/>
        <v>2</v>
      </c>
    </row>
    <row r="20" spans="1:31" ht="15.75" customHeight="1" x14ac:dyDescent="0.3">
      <c r="A20" s="12">
        <v>27</v>
      </c>
      <c r="B20" s="12" t="s">
        <v>101</v>
      </c>
      <c r="C20" s="12" t="s">
        <v>42</v>
      </c>
      <c r="D20" s="12">
        <v>0.04</v>
      </c>
      <c r="E20" s="12">
        <v>4.1399999999999997</v>
      </c>
      <c r="F20" s="12">
        <v>6.6</v>
      </c>
      <c r="G20" s="12" t="s">
        <v>53</v>
      </c>
      <c r="H20" s="12" t="s">
        <v>32</v>
      </c>
      <c r="I20" s="12" t="s">
        <v>45</v>
      </c>
      <c r="J20" s="12" t="s">
        <v>54</v>
      </c>
      <c r="K20" s="12" t="s">
        <v>63</v>
      </c>
      <c r="L20" s="12" t="s">
        <v>102</v>
      </c>
      <c r="M20" s="12">
        <v>0.49</v>
      </c>
      <c r="N20" s="12" t="s">
        <v>37</v>
      </c>
      <c r="O20" s="12" t="s">
        <v>38</v>
      </c>
      <c r="P20" s="12" t="s">
        <v>49</v>
      </c>
      <c r="Q20" s="12" t="s">
        <v>103</v>
      </c>
      <c r="R20" s="12">
        <v>90712</v>
      </c>
      <c r="S20" s="13">
        <v>42126</v>
      </c>
      <c r="T20" s="9">
        <f t="shared" si="2"/>
        <v>0</v>
      </c>
      <c r="U20" s="10" t="str">
        <f t="shared" si="3"/>
        <v>no repeat</v>
      </c>
      <c r="V20" s="11" t="str">
        <f t="shared" si="0"/>
        <v>May</v>
      </c>
      <c r="W20" s="13">
        <v>42128</v>
      </c>
      <c r="X20" s="11">
        <f t="shared" si="1"/>
        <v>2</v>
      </c>
      <c r="Y20" s="12">
        <v>8.8940000000000001</v>
      </c>
      <c r="Z20" s="12">
        <v>12</v>
      </c>
      <c r="AA20" s="12">
        <v>54.78</v>
      </c>
      <c r="AB20" s="12">
        <v>87652</v>
      </c>
      <c r="AC20" s="12">
        <f>DataSheet!$E1344-DataSheet!$D1344</f>
        <v>14.18</v>
      </c>
      <c r="AD20" s="12" t="str">
        <f>_xlfn.IFS(DataSheet!$O1344="Central","Chris",DataSheet!$O1344="East","Erin",DataSheet!$O1344="South","Sam",DataSheet!$O1344="West","William.")</f>
        <v>Chris</v>
      </c>
      <c r="AE20">
        <f t="shared" si="4"/>
        <v>1</v>
      </c>
    </row>
    <row r="21" spans="1:31" ht="15.75" customHeight="1" x14ac:dyDescent="0.3">
      <c r="A21" s="12">
        <v>32</v>
      </c>
      <c r="B21" s="12" t="s">
        <v>104</v>
      </c>
      <c r="C21" s="12" t="s">
        <v>61</v>
      </c>
      <c r="D21" s="12">
        <v>0.09</v>
      </c>
      <c r="E21" s="12">
        <v>125.99</v>
      </c>
      <c r="F21" s="12">
        <v>7.69</v>
      </c>
      <c r="G21" s="12" t="s">
        <v>31</v>
      </c>
      <c r="H21" s="12" t="s">
        <v>32</v>
      </c>
      <c r="I21" s="12" t="s">
        <v>81</v>
      </c>
      <c r="J21" s="12" t="s">
        <v>82</v>
      </c>
      <c r="K21" s="12" t="s">
        <v>63</v>
      </c>
      <c r="L21" s="12" t="s">
        <v>105</v>
      </c>
      <c r="M21" s="12">
        <v>0.59</v>
      </c>
      <c r="N21" s="12" t="s">
        <v>37</v>
      </c>
      <c r="O21" s="12" t="s">
        <v>38</v>
      </c>
      <c r="P21" s="12" t="s">
        <v>106</v>
      </c>
      <c r="Q21" s="12" t="s">
        <v>107</v>
      </c>
      <c r="R21" s="12">
        <v>97526</v>
      </c>
      <c r="S21" s="13">
        <v>42024</v>
      </c>
      <c r="T21" s="9">
        <f t="shared" si="2"/>
        <v>1</v>
      </c>
      <c r="U21" s="10">
        <f t="shared" si="3"/>
        <v>33</v>
      </c>
      <c r="V21" s="11" t="str">
        <f t="shared" si="0"/>
        <v>January</v>
      </c>
      <c r="W21" s="13">
        <v>42026</v>
      </c>
      <c r="X21" s="11">
        <f t="shared" si="1"/>
        <v>2</v>
      </c>
      <c r="Y21" s="12">
        <v>209.99700000000001</v>
      </c>
      <c r="Z21" s="12">
        <v>8</v>
      </c>
      <c r="AA21" s="12">
        <v>783.55</v>
      </c>
      <c r="AB21" s="12">
        <v>89202</v>
      </c>
      <c r="AC21" s="12">
        <f>DataSheet!$E242-DataSheet!$D242</f>
        <v>165.13</v>
      </c>
      <c r="AD21" s="12" t="str">
        <f>_xlfn.IFS(DataSheet!$O242="Central","Chris",DataSheet!$O242="East","Erin",DataSheet!$O242="South","Sam",DataSheet!$O242="West","William.")</f>
        <v>William.</v>
      </c>
      <c r="AE21">
        <f t="shared" si="4"/>
        <v>4</v>
      </c>
    </row>
    <row r="22" spans="1:31" ht="15.75" customHeight="1" x14ac:dyDescent="0.3">
      <c r="A22" s="12">
        <v>32</v>
      </c>
      <c r="B22" s="12" t="s">
        <v>104</v>
      </c>
      <c r="C22" s="12" t="s">
        <v>30</v>
      </c>
      <c r="D22" s="12">
        <v>0.08</v>
      </c>
      <c r="E22" s="12">
        <v>34.99</v>
      </c>
      <c r="F22" s="12">
        <v>7.73</v>
      </c>
      <c r="G22" s="12" t="s">
        <v>53</v>
      </c>
      <c r="H22" s="12" t="s">
        <v>32</v>
      </c>
      <c r="I22" s="12" t="s">
        <v>33</v>
      </c>
      <c r="J22" s="12" t="s">
        <v>34</v>
      </c>
      <c r="K22" s="12" t="s">
        <v>63</v>
      </c>
      <c r="L22" s="12" t="s">
        <v>108</v>
      </c>
      <c r="M22" s="12">
        <v>0.59</v>
      </c>
      <c r="N22" s="12" t="s">
        <v>37</v>
      </c>
      <c r="O22" s="12" t="s">
        <v>38</v>
      </c>
      <c r="P22" s="12" t="s">
        <v>106</v>
      </c>
      <c r="Q22" s="12" t="s">
        <v>107</v>
      </c>
      <c r="R22" s="12">
        <v>97526</v>
      </c>
      <c r="S22" s="13">
        <v>42057</v>
      </c>
      <c r="T22" s="9">
        <f t="shared" si="2"/>
        <v>1</v>
      </c>
      <c r="U22" s="10">
        <f t="shared" si="3"/>
        <v>18</v>
      </c>
      <c r="V22" s="11" t="str">
        <f t="shared" si="0"/>
        <v>February</v>
      </c>
      <c r="W22" s="13">
        <v>42058</v>
      </c>
      <c r="X22" s="11">
        <f t="shared" si="1"/>
        <v>1</v>
      </c>
      <c r="Y22" s="12">
        <v>144.69</v>
      </c>
      <c r="Z22" s="12">
        <v>13</v>
      </c>
      <c r="AA22" s="12">
        <v>424.68</v>
      </c>
      <c r="AB22" s="12">
        <v>89199</v>
      </c>
      <c r="AC22" s="12">
        <f>DataSheet!$E604-DataSheet!$D604</f>
        <v>7.59</v>
      </c>
      <c r="AD22" s="12" t="str">
        <f>_xlfn.IFS(DataSheet!$O604="Central","Chris",DataSheet!$O604="East","Erin",DataSheet!$O604="South","Sam",DataSheet!$O604="West","William.")</f>
        <v>Erin</v>
      </c>
      <c r="AE22">
        <f t="shared" si="4"/>
        <v>4</v>
      </c>
    </row>
    <row r="23" spans="1:31" ht="15.75" customHeight="1" x14ac:dyDescent="0.3">
      <c r="A23" s="12">
        <v>32</v>
      </c>
      <c r="B23" s="12" t="s">
        <v>104</v>
      </c>
      <c r="C23" s="12" t="s">
        <v>109</v>
      </c>
      <c r="D23" s="12">
        <v>0.06</v>
      </c>
      <c r="E23" s="12">
        <v>205.99</v>
      </c>
      <c r="F23" s="12">
        <v>8.99</v>
      </c>
      <c r="G23" s="12" t="s">
        <v>53</v>
      </c>
      <c r="H23" s="12" t="s">
        <v>32</v>
      </c>
      <c r="I23" s="12" t="s">
        <v>81</v>
      </c>
      <c r="J23" s="12" t="s">
        <v>82</v>
      </c>
      <c r="K23" s="12" t="s">
        <v>63</v>
      </c>
      <c r="L23" s="12" t="s">
        <v>110</v>
      </c>
      <c r="M23" s="12">
        <v>0.56000000000000005</v>
      </c>
      <c r="N23" s="12" t="s">
        <v>37</v>
      </c>
      <c r="O23" s="12" t="s">
        <v>38</v>
      </c>
      <c r="P23" s="12" t="s">
        <v>106</v>
      </c>
      <c r="Q23" s="12" t="s">
        <v>107</v>
      </c>
      <c r="R23" s="12">
        <v>97526</v>
      </c>
      <c r="S23" s="13">
        <v>42075</v>
      </c>
      <c r="T23" s="9">
        <f t="shared" si="2"/>
        <v>1</v>
      </c>
      <c r="U23" s="10">
        <f t="shared" si="3"/>
        <v>15</v>
      </c>
      <c r="V23" s="11" t="str">
        <f t="shared" si="0"/>
        <v>March</v>
      </c>
      <c r="W23" s="13">
        <v>42082</v>
      </c>
      <c r="X23" s="11">
        <f t="shared" si="1"/>
        <v>7</v>
      </c>
      <c r="Y23" s="12">
        <v>3568.096</v>
      </c>
      <c r="Z23" s="12">
        <v>22</v>
      </c>
      <c r="AA23" s="12">
        <v>3838.14</v>
      </c>
      <c r="AB23" s="12">
        <v>89203</v>
      </c>
      <c r="AC23" s="12">
        <f>DataSheet!$E776-DataSheet!$D776</f>
        <v>2.2000000000000002</v>
      </c>
      <c r="AD23" s="12" t="str">
        <f>_xlfn.IFS(DataSheet!$O776="Central","Chris",DataSheet!$O776="East","Erin",DataSheet!$O776="South","Sam",DataSheet!$O776="West","William.")</f>
        <v>William.</v>
      </c>
      <c r="AE23">
        <f t="shared" si="4"/>
        <v>4</v>
      </c>
    </row>
    <row r="24" spans="1:31" ht="15.75" customHeight="1" x14ac:dyDescent="0.3">
      <c r="A24" s="7">
        <v>32</v>
      </c>
      <c r="B24" s="7" t="s">
        <v>104</v>
      </c>
      <c r="C24" s="7" t="s">
        <v>30</v>
      </c>
      <c r="D24" s="7">
        <v>0.01</v>
      </c>
      <c r="E24" s="7">
        <v>17.98</v>
      </c>
      <c r="F24" s="7">
        <v>8.51</v>
      </c>
      <c r="G24" s="7" t="s">
        <v>53</v>
      </c>
      <c r="H24" s="7" t="s">
        <v>32</v>
      </c>
      <c r="I24" s="7" t="s">
        <v>81</v>
      </c>
      <c r="J24" s="7" t="s">
        <v>89</v>
      </c>
      <c r="K24" s="7" t="s">
        <v>90</v>
      </c>
      <c r="L24" s="7" t="s">
        <v>111</v>
      </c>
      <c r="M24" s="7">
        <v>0.4</v>
      </c>
      <c r="N24" s="7" t="s">
        <v>37</v>
      </c>
      <c r="O24" s="7" t="s">
        <v>38</v>
      </c>
      <c r="P24" s="7" t="s">
        <v>106</v>
      </c>
      <c r="Q24" s="7" t="s">
        <v>107</v>
      </c>
      <c r="R24" s="7">
        <v>97526</v>
      </c>
      <c r="S24" s="8">
        <v>42090</v>
      </c>
      <c r="T24" s="9">
        <f t="shared" si="2"/>
        <v>0</v>
      </c>
      <c r="U24" s="10" t="str">
        <f t="shared" si="3"/>
        <v>no repeat</v>
      </c>
      <c r="V24" s="11" t="str">
        <f t="shared" si="0"/>
        <v>March</v>
      </c>
      <c r="W24" s="8">
        <v>42091</v>
      </c>
      <c r="X24" s="11">
        <f t="shared" si="1"/>
        <v>1</v>
      </c>
      <c r="Y24" s="7">
        <v>-35.878799999999998</v>
      </c>
      <c r="Z24" s="7">
        <v>2</v>
      </c>
      <c r="AA24" s="7">
        <v>40.17</v>
      </c>
      <c r="AB24" s="7">
        <v>89200</v>
      </c>
      <c r="AC24" s="7">
        <f>DataSheet!$E953-DataSheet!$D953</f>
        <v>6.63</v>
      </c>
      <c r="AD24" s="12" t="str">
        <f>_xlfn.IFS(DataSheet!$O953="Central","Chris",DataSheet!$O953="East","Erin",DataSheet!$O953="South","Sam",DataSheet!$O953="West","William.")</f>
        <v>William.</v>
      </c>
      <c r="AE24">
        <f t="shared" si="4"/>
        <v>4</v>
      </c>
    </row>
    <row r="25" spans="1:31" ht="15.75" customHeight="1" x14ac:dyDescent="0.3">
      <c r="A25" s="12">
        <v>33</v>
      </c>
      <c r="B25" s="12" t="s">
        <v>112</v>
      </c>
      <c r="C25" s="12" t="s">
        <v>42</v>
      </c>
      <c r="D25" s="12">
        <v>0.03</v>
      </c>
      <c r="E25" s="12">
        <v>4.24</v>
      </c>
      <c r="F25" s="12">
        <v>5.41</v>
      </c>
      <c r="G25" s="12" t="s">
        <v>53</v>
      </c>
      <c r="H25" s="12" t="s">
        <v>32</v>
      </c>
      <c r="I25" s="12" t="s">
        <v>33</v>
      </c>
      <c r="J25" s="12" t="s">
        <v>113</v>
      </c>
      <c r="K25" s="12" t="s">
        <v>63</v>
      </c>
      <c r="L25" s="12" t="s">
        <v>114</v>
      </c>
      <c r="M25" s="12">
        <v>0.35</v>
      </c>
      <c r="N25" s="12" t="s">
        <v>37</v>
      </c>
      <c r="O25" s="12" t="s">
        <v>38</v>
      </c>
      <c r="P25" s="12" t="s">
        <v>106</v>
      </c>
      <c r="Q25" s="12" t="s">
        <v>115</v>
      </c>
      <c r="R25" s="12">
        <v>97030</v>
      </c>
      <c r="S25" s="13">
        <v>42170</v>
      </c>
      <c r="T25" s="9">
        <f t="shared" si="2"/>
        <v>1</v>
      </c>
      <c r="U25" s="10">
        <f t="shared" si="3"/>
        <v>0</v>
      </c>
      <c r="V25" s="11" t="str">
        <f t="shared" si="0"/>
        <v>June</v>
      </c>
      <c r="W25" s="13">
        <v>42172</v>
      </c>
      <c r="X25" s="11">
        <f t="shared" si="1"/>
        <v>2</v>
      </c>
      <c r="Y25" s="12">
        <v>-84.437600000000003</v>
      </c>
      <c r="Z25" s="12">
        <v>13</v>
      </c>
      <c r="AA25" s="12">
        <v>58.68</v>
      </c>
      <c r="AB25" s="12">
        <v>89201</v>
      </c>
      <c r="AC25" s="12">
        <f>DataSheet!$E1788-DataSheet!$D1788</f>
        <v>3502.1299999999997</v>
      </c>
      <c r="AD25" s="12" t="str">
        <f>_xlfn.IFS(DataSheet!$O1788="Central","Chris",DataSheet!$O1788="East","Erin",DataSheet!$O1788="South","Sam",DataSheet!$O1788="West","William.")</f>
        <v>William.</v>
      </c>
      <c r="AE25">
        <f t="shared" si="4"/>
        <v>2</v>
      </c>
    </row>
    <row r="26" spans="1:31" ht="15.75" customHeight="1" x14ac:dyDescent="0.3">
      <c r="A26" s="7">
        <v>33</v>
      </c>
      <c r="B26" s="7" t="s">
        <v>112</v>
      </c>
      <c r="C26" s="7" t="s">
        <v>42</v>
      </c>
      <c r="D26" s="7">
        <v>0.04</v>
      </c>
      <c r="E26" s="7">
        <v>2.94</v>
      </c>
      <c r="F26" s="7">
        <v>0.7</v>
      </c>
      <c r="G26" s="7" t="s">
        <v>53</v>
      </c>
      <c r="H26" s="7" t="s">
        <v>32</v>
      </c>
      <c r="I26" s="7" t="s">
        <v>33</v>
      </c>
      <c r="J26" s="7" t="s">
        <v>34</v>
      </c>
      <c r="K26" s="7" t="s">
        <v>35</v>
      </c>
      <c r="L26" s="7" t="s">
        <v>116</v>
      </c>
      <c r="M26" s="7">
        <v>0.57999999999999996</v>
      </c>
      <c r="N26" s="7" t="s">
        <v>37</v>
      </c>
      <c r="O26" s="7" t="s">
        <v>38</v>
      </c>
      <c r="P26" s="7" t="s">
        <v>106</v>
      </c>
      <c r="Q26" s="7" t="s">
        <v>115</v>
      </c>
      <c r="R26" s="7">
        <v>97030</v>
      </c>
      <c r="S26" s="8">
        <v>42170</v>
      </c>
      <c r="T26" s="9">
        <f t="shared" si="2"/>
        <v>0</v>
      </c>
      <c r="U26" s="10" t="str">
        <f t="shared" si="3"/>
        <v>no repeat</v>
      </c>
      <c r="V26" s="11" t="str">
        <f t="shared" si="0"/>
        <v>June</v>
      </c>
      <c r="W26" s="8">
        <v>42171</v>
      </c>
      <c r="X26" s="11">
        <f t="shared" si="1"/>
        <v>1</v>
      </c>
      <c r="Y26" s="7">
        <v>24.312000000000001</v>
      </c>
      <c r="Z26" s="7">
        <v>18</v>
      </c>
      <c r="AA26" s="7">
        <v>53.1</v>
      </c>
      <c r="AB26" s="7">
        <v>89201</v>
      </c>
      <c r="AC26" s="7">
        <f>DataSheet!$E1789-DataSheet!$D1789</f>
        <v>15.67</v>
      </c>
      <c r="AD26" s="12" t="str">
        <f>_xlfn.IFS(DataSheet!$O1789="Central","Chris",DataSheet!$O1789="East","Erin",DataSheet!$O1789="South","Sam",DataSheet!$O1789="West","William.")</f>
        <v>William.</v>
      </c>
      <c r="AE26">
        <f t="shared" si="4"/>
        <v>2</v>
      </c>
    </row>
    <row r="27" spans="1:31" ht="15.75" customHeight="1" x14ac:dyDescent="0.3">
      <c r="A27" s="12">
        <v>43</v>
      </c>
      <c r="B27" s="12" t="s">
        <v>117</v>
      </c>
      <c r="C27" s="12" t="s">
        <v>30</v>
      </c>
      <c r="D27" s="12">
        <v>0</v>
      </c>
      <c r="E27" s="12">
        <v>99.99</v>
      </c>
      <c r="F27" s="12">
        <v>19.989999999999998</v>
      </c>
      <c r="G27" s="12" t="s">
        <v>53</v>
      </c>
      <c r="H27" s="12" t="s">
        <v>118</v>
      </c>
      <c r="I27" s="12" t="s">
        <v>81</v>
      </c>
      <c r="J27" s="12" t="s">
        <v>89</v>
      </c>
      <c r="K27" s="12" t="s">
        <v>63</v>
      </c>
      <c r="L27" s="12" t="s">
        <v>119</v>
      </c>
      <c r="M27" s="12">
        <v>0.52</v>
      </c>
      <c r="N27" s="12" t="s">
        <v>37</v>
      </c>
      <c r="O27" s="12" t="s">
        <v>38</v>
      </c>
      <c r="P27" s="12" t="s">
        <v>39</v>
      </c>
      <c r="Q27" s="12" t="s">
        <v>120</v>
      </c>
      <c r="R27" s="12">
        <v>98052</v>
      </c>
      <c r="S27" s="13">
        <v>42134</v>
      </c>
      <c r="T27" s="9">
        <f t="shared" si="2"/>
        <v>0</v>
      </c>
      <c r="U27" s="10" t="str">
        <f t="shared" si="3"/>
        <v>no repeat</v>
      </c>
      <c r="V27" s="11" t="str">
        <f t="shared" si="0"/>
        <v>May</v>
      </c>
      <c r="W27" s="13">
        <v>42135</v>
      </c>
      <c r="X27" s="11">
        <f t="shared" si="1"/>
        <v>1</v>
      </c>
      <c r="Y27" s="12">
        <v>25.913820000000001</v>
      </c>
      <c r="Z27" s="12">
        <v>6</v>
      </c>
      <c r="AA27" s="12">
        <v>647.07000000000005</v>
      </c>
      <c r="AB27" s="12">
        <v>91454</v>
      </c>
      <c r="AC27" s="12">
        <f>DataSheet!$E1410-DataSheet!$D1410</f>
        <v>699.93000000000006</v>
      </c>
      <c r="AD27" s="12" t="str">
        <f>_xlfn.IFS(DataSheet!$O1410="Central","Chris",DataSheet!$O1410="East","Erin",DataSheet!$O1410="South","Sam",DataSheet!$O1410="West","William.")</f>
        <v>Erin</v>
      </c>
      <c r="AE27">
        <f t="shared" si="4"/>
        <v>1</v>
      </c>
    </row>
    <row r="28" spans="1:31" ht="15.75" customHeight="1" x14ac:dyDescent="0.3">
      <c r="A28" s="12">
        <v>52</v>
      </c>
      <c r="B28" s="12" t="s">
        <v>121</v>
      </c>
      <c r="C28" s="12" t="s">
        <v>42</v>
      </c>
      <c r="D28" s="12">
        <v>0</v>
      </c>
      <c r="E28" s="12">
        <v>115.99</v>
      </c>
      <c r="F28" s="12">
        <v>2.5</v>
      </c>
      <c r="G28" s="12" t="s">
        <v>53</v>
      </c>
      <c r="H28" s="12" t="s">
        <v>32</v>
      </c>
      <c r="I28" s="12" t="s">
        <v>81</v>
      </c>
      <c r="J28" s="12" t="s">
        <v>82</v>
      </c>
      <c r="K28" s="12" t="s">
        <v>63</v>
      </c>
      <c r="L28" s="12" t="s">
        <v>122</v>
      </c>
      <c r="M28" s="12">
        <v>0.56999999999999995</v>
      </c>
      <c r="N28" s="12" t="s">
        <v>37</v>
      </c>
      <c r="O28" s="12" t="s">
        <v>38</v>
      </c>
      <c r="P28" s="12" t="s">
        <v>39</v>
      </c>
      <c r="Q28" s="12" t="s">
        <v>123</v>
      </c>
      <c r="R28" s="12">
        <v>98373</v>
      </c>
      <c r="S28" s="13">
        <v>42073</v>
      </c>
      <c r="T28" s="9">
        <f t="shared" si="2"/>
        <v>0</v>
      </c>
      <c r="U28" s="10" t="str">
        <f t="shared" si="3"/>
        <v>no repeat</v>
      </c>
      <c r="V28" s="11" t="str">
        <f t="shared" si="0"/>
        <v>March</v>
      </c>
      <c r="W28" s="13">
        <v>42073</v>
      </c>
      <c r="X28" s="11">
        <f t="shared" si="1"/>
        <v>0</v>
      </c>
      <c r="Y28" s="12">
        <v>162.666</v>
      </c>
      <c r="Z28" s="12">
        <v>6</v>
      </c>
      <c r="AA28" s="12">
        <v>627.04</v>
      </c>
      <c r="AB28" s="12">
        <v>88426</v>
      </c>
      <c r="AC28" s="12">
        <f>DataSheet!$E756-DataSheet!$D756</f>
        <v>2.52</v>
      </c>
      <c r="AD28" s="12" t="str">
        <f>_xlfn.IFS(DataSheet!$O756="Central","Chris",DataSheet!$O756="East","Erin",DataSheet!$O756="South","Sam",DataSheet!$O756="West","William.")</f>
        <v>Sam</v>
      </c>
      <c r="AE28">
        <f t="shared" si="4"/>
        <v>1</v>
      </c>
    </row>
    <row r="29" spans="1:31" ht="15.75" customHeight="1" x14ac:dyDescent="0.3">
      <c r="A29" s="7">
        <v>53</v>
      </c>
      <c r="B29" s="7" t="s">
        <v>124</v>
      </c>
      <c r="C29" s="7" t="s">
        <v>52</v>
      </c>
      <c r="D29" s="7">
        <v>7.0000000000000007E-2</v>
      </c>
      <c r="E29" s="7">
        <v>3502.14</v>
      </c>
      <c r="F29" s="7">
        <v>8.73</v>
      </c>
      <c r="G29" s="7" t="s">
        <v>43</v>
      </c>
      <c r="H29" s="7" t="s">
        <v>32</v>
      </c>
      <c r="I29" s="7" t="s">
        <v>81</v>
      </c>
      <c r="J29" s="7" t="s">
        <v>89</v>
      </c>
      <c r="K29" s="7" t="s">
        <v>125</v>
      </c>
      <c r="L29" s="7" t="s">
        <v>126</v>
      </c>
      <c r="M29" s="7">
        <v>0.56999999999999995</v>
      </c>
      <c r="N29" s="7" t="s">
        <v>37</v>
      </c>
      <c r="O29" s="7" t="s">
        <v>38</v>
      </c>
      <c r="P29" s="7" t="s">
        <v>39</v>
      </c>
      <c r="Q29" s="7" t="s">
        <v>120</v>
      </c>
      <c r="R29" s="7">
        <v>98052</v>
      </c>
      <c r="S29" s="8">
        <v>42032</v>
      </c>
      <c r="T29" s="9">
        <f t="shared" si="2"/>
        <v>1</v>
      </c>
      <c r="U29" s="10">
        <f t="shared" si="3"/>
        <v>41</v>
      </c>
      <c r="V29" s="11" t="str">
        <f t="shared" si="0"/>
        <v>January</v>
      </c>
      <c r="W29" s="8">
        <v>42034</v>
      </c>
      <c r="X29" s="11">
        <f t="shared" si="1"/>
        <v>2</v>
      </c>
      <c r="Y29" s="7">
        <v>-6923.5991999999997</v>
      </c>
      <c r="Z29" s="7">
        <v>1</v>
      </c>
      <c r="AA29" s="7">
        <v>3267.55</v>
      </c>
      <c r="AB29" s="7">
        <v>88425</v>
      </c>
      <c r="AC29" s="7">
        <f>DataSheet!$E331-DataSheet!$D331</f>
        <v>17.920000000000002</v>
      </c>
      <c r="AD29" s="12" t="str">
        <f>_xlfn.IFS(DataSheet!$O331="Central","Chris",DataSheet!$O331="East","Erin",DataSheet!$O331="South","Sam",DataSheet!$O331="West","William.")</f>
        <v>William.</v>
      </c>
      <c r="AE29">
        <f t="shared" si="4"/>
        <v>2</v>
      </c>
    </row>
    <row r="30" spans="1:31" ht="15.75" customHeight="1" x14ac:dyDescent="0.3">
      <c r="A30" s="7">
        <v>53</v>
      </c>
      <c r="B30" s="7" t="s">
        <v>124</v>
      </c>
      <c r="C30" s="7" t="s">
        <v>42</v>
      </c>
      <c r="D30" s="7">
        <v>0.02</v>
      </c>
      <c r="E30" s="7">
        <v>5.98</v>
      </c>
      <c r="F30" s="7">
        <v>5.79</v>
      </c>
      <c r="G30" s="7" t="s">
        <v>53</v>
      </c>
      <c r="H30" s="7" t="s">
        <v>32</v>
      </c>
      <c r="I30" s="7" t="s">
        <v>33</v>
      </c>
      <c r="J30" s="7" t="s">
        <v>97</v>
      </c>
      <c r="K30" s="7" t="s">
        <v>63</v>
      </c>
      <c r="L30" s="7" t="s">
        <v>127</v>
      </c>
      <c r="M30" s="7">
        <v>0.36</v>
      </c>
      <c r="N30" s="7" t="s">
        <v>37</v>
      </c>
      <c r="O30" s="7" t="s">
        <v>38</v>
      </c>
      <c r="P30" s="7" t="s">
        <v>39</v>
      </c>
      <c r="Q30" s="7" t="s">
        <v>120</v>
      </c>
      <c r="R30" s="7">
        <v>98052</v>
      </c>
      <c r="S30" s="8">
        <v>42073</v>
      </c>
      <c r="T30" s="9">
        <f t="shared" si="2"/>
        <v>0</v>
      </c>
      <c r="U30" s="10" t="str">
        <f t="shared" si="3"/>
        <v>no repeat</v>
      </c>
      <c r="V30" s="11" t="str">
        <f t="shared" si="0"/>
        <v>March</v>
      </c>
      <c r="W30" s="8">
        <v>42074</v>
      </c>
      <c r="X30" s="11">
        <f t="shared" si="1"/>
        <v>1</v>
      </c>
      <c r="Y30" s="7">
        <v>-67.489999999999995</v>
      </c>
      <c r="Z30" s="7">
        <v>17</v>
      </c>
      <c r="AA30" s="7">
        <v>110.19</v>
      </c>
      <c r="AB30" s="7">
        <v>88426</v>
      </c>
      <c r="AC30" s="7">
        <f>DataSheet!$E757-DataSheet!$D757</f>
        <v>12.2</v>
      </c>
      <c r="AD30" s="12" t="str">
        <f>_xlfn.IFS(DataSheet!$O757="Central","Chris",DataSheet!$O757="East","Erin",DataSheet!$O757="South","Sam",DataSheet!$O757="West","William.")</f>
        <v>Sam</v>
      </c>
      <c r="AE30">
        <f t="shared" si="4"/>
        <v>2</v>
      </c>
    </row>
    <row r="31" spans="1:31" ht="15.75" customHeight="1" x14ac:dyDescent="0.3">
      <c r="A31" s="12">
        <v>56</v>
      </c>
      <c r="B31" s="12" t="s">
        <v>128</v>
      </c>
      <c r="C31" s="12" t="s">
        <v>61</v>
      </c>
      <c r="D31" s="12">
        <v>0.06</v>
      </c>
      <c r="E31" s="12">
        <v>3.8</v>
      </c>
      <c r="F31" s="12">
        <v>1.49</v>
      </c>
      <c r="G31" s="12" t="s">
        <v>53</v>
      </c>
      <c r="H31" s="12" t="s">
        <v>118</v>
      </c>
      <c r="I31" s="12" t="s">
        <v>33</v>
      </c>
      <c r="J31" s="12" t="s">
        <v>113</v>
      </c>
      <c r="K31" s="12" t="s">
        <v>63</v>
      </c>
      <c r="L31" s="12" t="s">
        <v>129</v>
      </c>
      <c r="M31" s="12">
        <v>0.38</v>
      </c>
      <c r="N31" s="12" t="s">
        <v>37</v>
      </c>
      <c r="O31" s="12" t="s">
        <v>57</v>
      </c>
      <c r="P31" s="12" t="s">
        <v>75</v>
      </c>
      <c r="Q31" s="12" t="s">
        <v>130</v>
      </c>
      <c r="R31" s="12">
        <v>14150</v>
      </c>
      <c r="S31" s="13">
        <v>42114</v>
      </c>
      <c r="T31" s="9">
        <f t="shared" si="2"/>
        <v>1</v>
      </c>
      <c r="U31" s="10">
        <f t="shared" si="3"/>
        <v>0</v>
      </c>
      <c r="V31" s="11" t="str">
        <f t="shared" si="0"/>
        <v>April</v>
      </c>
      <c r="W31" s="13">
        <v>42115</v>
      </c>
      <c r="X31" s="11">
        <f t="shared" si="1"/>
        <v>1</v>
      </c>
      <c r="Y31" s="12">
        <v>19.6282</v>
      </c>
      <c r="Z31" s="12">
        <v>20</v>
      </c>
      <c r="AA31" s="12">
        <v>73.55</v>
      </c>
      <c r="AB31" s="12">
        <v>88075</v>
      </c>
      <c r="AC31" s="12">
        <f>DataSheet!$E1218-DataSheet!$D1218</f>
        <v>28.45</v>
      </c>
      <c r="AD31" s="12" t="str">
        <f>_xlfn.IFS(DataSheet!$O1218="Central","Chris",DataSheet!$O1218="East","Erin",DataSheet!$O1218="South","Sam",DataSheet!$O1218="West","William.")</f>
        <v>Chris</v>
      </c>
      <c r="AE31">
        <f t="shared" si="4"/>
        <v>2</v>
      </c>
    </row>
    <row r="32" spans="1:31" ht="15.75" customHeight="1" x14ac:dyDescent="0.3">
      <c r="A32" s="7">
        <v>56</v>
      </c>
      <c r="B32" s="7" t="s">
        <v>128</v>
      </c>
      <c r="C32" s="7" t="s">
        <v>61</v>
      </c>
      <c r="D32" s="7">
        <v>0.06</v>
      </c>
      <c r="E32" s="7">
        <v>1.76</v>
      </c>
      <c r="F32" s="7">
        <v>0.7</v>
      </c>
      <c r="G32" s="7" t="s">
        <v>53</v>
      </c>
      <c r="H32" s="7" t="s">
        <v>118</v>
      </c>
      <c r="I32" s="7" t="s">
        <v>33</v>
      </c>
      <c r="J32" s="7" t="s">
        <v>34</v>
      </c>
      <c r="K32" s="7" t="s">
        <v>35</v>
      </c>
      <c r="L32" s="7" t="s">
        <v>131</v>
      </c>
      <c r="M32" s="7">
        <v>0.56000000000000005</v>
      </c>
      <c r="N32" s="7" t="s">
        <v>37</v>
      </c>
      <c r="O32" s="7" t="s">
        <v>57</v>
      </c>
      <c r="P32" s="7" t="s">
        <v>75</v>
      </c>
      <c r="Q32" s="7" t="s">
        <v>130</v>
      </c>
      <c r="R32" s="7">
        <v>14150</v>
      </c>
      <c r="S32" s="8">
        <v>42114</v>
      </c>
      <c r="T32" s="9">
        <f t="shared" si="2"/>
        <v>0</v>
      </c>
      <c r="U32" s="10" t="str">
        <f t="shared" si="3"/>
        <v>no repeat</v>
      </c>
      <c r="V32" s="11" t="str">
        <f t="shared" si="0"/>
        <v>April</v>
      </c>
      <c r="W32" s="8">
        <v>42115</v>
      </c>
      <c r="X32" s="11">
        <f t="shared" si="1"/>
        <v>1</v>
      </c>
      <c r="Y32" s="7">
        <v>-1.6524000000000001</v>
      </c>
      <c r="Z32" s="7">
        <v>17</v>
      </c>
      <c r="AA32" s="7">
        <v>29.57</v>
      </c>
      <c r="AB32" s="7">
        <v>88075</v>
      </c>
      <c r="AC32" s="7">
        <f>DataSheet!$E1219-DataSheet!$D1219</f>
        <v>205.98000000000002</v>
      </c>
      <c r="AD32" s="12" t="str">
        <f>_xlfn.IFS(DataSheet!$O1219="Central","Chris",DataSheet!$O1219="East","Erin",DataSheet!$O1219="South","Sam",DataSheet!$O1219="West","William.")</f>
        <v>Chris</v>
      </c>
      <c r="AE32">
        <f t="shared" si="4"/>
        <v>2</v>
      </c>
    </row>
    <row r="33" spans="1:31" ht="15.75" customHeight="1" x14ac:dyDescent="0.3">
      <c r="A33" s="12">
        <v>62</v>
      </c>
      <c r="B33" s="12" t="s">
        <v>132</v>
      </c>
      <c r="C33" s="12" t="s">
        <v>30</v>
      </c>
      <c r="D33" s="12">
        <v>0.02</v>
      </c>
      <c r="E33" s="12">
        <v>5.98</v>
      </c>
      <c r="F33" s="12">
        <v>5.15</v>
      </c>
      <c r="G33" s="12" t="s">
        <v>53</v>
      </c>
      <c r="H33" s="12" t="s">
        <v>32</v>
      </c>
      <c r="I33" s="12" t="s">
        <v>33</v>
      </c>
      <c r="J33" s="12" t="s">
        <v>97</v>
      </c>
      <c r="K33" s="12" t="s">
        <v>63</v>
      </c>
      <c r="L33" s="12" t="s">
        <v>133</v>
      </c>
      <c r="M33" s="12">
        <v>0.36</v>
      </c>
      <c r="N33" s="12" t="s">
        <v>37</v>
      </c>
      <c r="O33" s="12" t="s">
        <v>65</v>
      </c>
      <c r="P33" s="12" t="s">
        <v>134</v>
      </c>
      <c r="Q33" s="12" t="s">
        <v>135</v>
      </c>
      <c r="R33" s="12">
        <v>78664</v>
      </c>
      <c r="S33" s="13">
        <v>42133</v>
      </c>
      <c r="T33" s="9">
        <f t="shared" si="2"/>
        <v>1</v>
      </c>
      <c r="U33" s="10">
        <f t="shared" si="3"/>
        <v>34</v>
      </c>
      <c r="V33" s="11" t="str">
        <f t="shared" si="0"/>
        <v>May</v>
      </c>
      <c r="W33" s="13">
        <v>42135</v>
      </c>
      <c r="X33" s="11">
        <f t="shared" si="1"/>
        <v>2</v>
      </c>
      <c r="Y33" s="12">
        <v>2.14</v>
      </c>
      <c r="Z33" s="12">
        <v>3</v>
      </c>
      <c r="AA33" s="12">
        <v>22.85</v>
      </c>
      <c r="AB33" s="12">
        <v>87407</v>
      </c>
      <c r="AC33" s="12">
        <f>DataSheet!$E1406-DataSheet!$D1406</f>
        <v>6.19</v>
      </c>
      <c r="AD33" s="12" t="str">
        <f>_xlfn.IFS(DataSheet!$O1406="Central","Chris",DataSheet!$O1406="East","Erin",DataSheet!$O1406="South","Sam",DataSheet!$O1406="West","William.")</f>
        <v>Chris</v>
      </c>
      <c r="AE33">
        <f t="shared" si="4"/>
        <v>2</v>
      </c>
    </row>
    <row r="34" spans="1:31" ht="15.75" customHeight="1" x14ac:dyDescent="0.3">
      <c r="A34" s="7">
        <v>62</v>
      </c>
      <c r="B34" s="7" t="s">
        <v>132</v>
      </c>
      <c r="C34" s="7" t="s">
        <v>30</v>
      </c>
      <c r="D34" s="7">
        <v>0.04</v>
      </c>
      <c r="E34" s="7">
        <v>29.14</v>
      </c>
      <c r="F34" s="7">
        <v>4.8600000000000003</v>
      </c>
      <c r="G34" s="7" t="s">
        <v>53</v>
      </c>
      <c r="H34" s="7" t="s">
        <v>32</v>
      </c>
      <c r="I34" s="7" t="s">
        <v>33</v>
      </c>
      <c r="J34" s="7" t="s">
        <v>97</v>
      </c>
      <c r="K34" s="7" t="s">
        <v>35</v>
      </c>
      <c r="L34" s="7" t="s">
        <v>136</v>
      </c>
      <c r="M34" s="7">
        <v>0.38</v>
      </c>
      <c r="N34" s="7" t="s">
        <v>37</v>
      </c>
      <c r="O34" s="7" t="s">
        <v>65</v>
      </c>
      <c r="P34" s="7" t="s">
        <v>134</v>
      </c>
      <c r="Q34" s="7" t="s">
        <v>135</v>
      </c>
      <c r="R34" s="7">
        <v>78664</v>
      </c>
      <c r="S34" s="8">
        <v>42167</v>
      </c>
      <c r="T34" s="9">
        <f t="shared" si="2"/>
        <v>0</v>
      </c>
      <c r="U34" s="10" t="str">
        <f t="shared" si="3"/>
        <v>no repeat</v>
      </c>
      <c r="V34" s="11" t="str">
        <f t="shared" si="0"/>
        <v>June</v>
      </c>
      <c r="W34" s="8">
        <v>42169</v>
      </c>
      <c r="X34" s="11">
        <f t="shared" si="1"/>
        <v>2</v>
      </c>
      <c r="Y34" s="7">
        <v>349.40910000000002</v>
      </c>
      <c r="Z34" s="7">
        <v>17</v>
      </c>
      <c r="AA34" s="7">
        <v>506.39</v>
      </c>
      <c r="AB34" s="7">
        <v>87408</v>
      </c>
      <c r="AC34" s="7">
        <f>DataSheet!$E1753-DataSheet!$D1753</f>
        <v>11.7</v>
      </c>
      <c r="AD34" s="12" t="str">
        <f>_xlfn.IFS(DataSheet!$O1753="Central","Chris",DataSheet!$O1753="East","Erin",DataSheet!$O1753="South","Sam",DataSheet!$O1753="West","William.")</f>
        <v>Erin</v>
      </c>
      <c r="AE34">
        <f t="shared" si="4"/>
        <v>2</v>
      </c>
    </row>
    <row r="35" spans="1:31" ht="15.75" customHeight="1" x14ac:dyDescent="0.3">
      <c r="A35" s="7">
        <v>64</v>
      </c>
      <c r="B35" s="7" t="s">
        <v>137</v>
      </c>
      <c r="C35" s="7" t="s">
        <v>42</v>
      </c>
      <c r="D35" s="7">
        <v>0</v>
      </c>
      <c r="E35" s="7">
        <v>3.69</v>
      </c>
      <c r="F35" s="7">
        <v>0.5</v>
      </c>
      <c r="G35" s="7" t="s">
        <v>53</v>
      </c>
      <c r="H35" s="7" t="s">
        <v>62</v>
      </c>
      <c r="I35" s="7" t="s">
        <v>33</v>
      </c>
      <c r="J35" s="7" t="s">
        <v>138</v>
      </c>
      <c r="K35" s="7" t="s">
        <v>63</v>
      </c>
      <c r="L35" s="7" t="s">
        <v>139</v>
      </c>
      <c r="M35" s="7">
        <v>0.38</v>
      </c>
      <c r="N35" s="7" t="s">
        <v>37</v>
      </c>
      <c r="O35" s="7" t="s">
        <v>140</v>
      </c>
      <c r="P35" s="7" t="s">
        <v>141</v>
      </c>
      <c r="Q35" s="7" t="s">
        <v>142</v>
      </c>
      <c r="R35" s="7">
        <v>24153</v>
      </c>
      <c r="S35" s="8">
        <v>42065</v>
      </c>
      <c r="T35" s="9">
        <f t="shared" si="2"/>
        <v>1</v>
      </c>
      <c r="U35" s="10">
        <f t="shared" si="3"/>
        <v>0</v>
      </c>
      <c r="V35" s="11" t="str">
        <f t="shared" si="0"/>
        <v>March</v>
      </c>
      <c r="W35" s="8">
        <v>42067</v>
      </c>
      <c r="X35" s="11">
        <f t="shared" si="1"/>
        <v>2</v>
      </c>
      <c r="Y35" s="7">
        <v>-37.5291</v>
      </c>
      <c r="Z35" s="7">
        <v>1</v>
      </c>
      <c r="AA35" s="7">
        <v>4</v>
      </c>
      <c r="AB35" s="7">
        <v>87406</v>
      </c>
      <c r="AC35" s="7">
        <f>DataSheet!$E697-DataSheet!$D697</f>
        <v>205.95000000000002</v>
      </c>
      <c r="AD35" s="12" t="str">
        <f>_xlfn.IFS(DataSheet!$O697="Central","Chris",DataSheet!$O697="East","Erin",DataSheet!$O697="South","Sam",DataSheet!$O697="West","William.")</f>
        <v>Chris</v>
      </c>
      <c r="AE35">
        <f t="shared" si="4"/>
        <v>2</v>
      </c>
    </row>
    <row r="36" spans="1:31" ht="15.75" customHeight="1" x14ac:dyDescent="0.3">
      <c r="A36" s="12">
        <v>64</v>
      </c>
      <c r="B36" s="12" t="s">
        <v>137</v>
      </c>
      <c r="C36" s="12" t="s">
        <v>42</v>
      </c>
      <c r="D36" s="12">
        <v>0.02</v>
      </c>
      <c r="E36" s="12">
        <v>175.99</v>
      </c>
      <c r="F36" s="12">
        <v>4.99</v>
      </c>
      <c r="G36" s="12" t="s">
        <v>31</v>
      </c>
      <c r="H36" s="12" t="s">
        <v>62</v>
      </c>
      <c r="I36" s="12" t="s">
        <v>81</v>
      </c>
      <c r="J36" s="12" t="s">
        <v>82</v>
      </c>
      <c r="K36" s="12" t="s">
        <v>63</v>
      </c>
      <c r="L36" s="12" t="s">
        <v>143</v>
      </c>
      <c r="M36" s="12">
        <v>0.59</v>
      </c>
      <c r="N36" s="12" t="s">
        <v>37</v>
      </c>
      <c r="O36" s="12" t="s">
        <v>140</v>
      </c>
      <c r="P36" s="12" t="s">
        <v>141</v>
      </c>
      <c r="Q36" s="12" t="s">
        <v>142</v>
      </c>
      <c r="R36" s="12">
        <v>24153</v>
      </c>
      <c r="S36" s="13">
        <v>42065</v>
      </c>
      <c r="T36" s="9">
        <f t="shared" si="2"/>
        <v>0</v>
      </c>
      <c r="U36" s="10" t="str">
        <f t="shared" si="3"/>
        <v>no repeat</v>
      </c>
      <c r="V36" s="11" t="str">
        <f t="shared" si="0"/>
        <v>March</v>
      </c>
      <c r="W36" s="13">
        <v>42065</v>
      </c>
      <c r="X36" s="11">
        <f t="shared" si="1"/>
        <v>0</v>
      </c>
      <c r="Y36" s="12">
        <v>101.49</v>
      </c>
      <c r="Z36" s="12">
        <v>4</v>
      </c>
      <c r="AA36" s="12">
        <v>589.79999999999995</v>
      </c>
      <c r="AB36" s="12">
        <v>87406</v>
      </c>
      <c r="AC36" s="12">
        <f>DataSheet!$E698-DataSheet!$D698</f>
        <v>7.36</v>
      </c>
      <c r="AD36" s="12" t="str">
        <f>_xlfn.IFS(DataSheet!$O698="Central","Chris",DataSheet!$O698="East","Erin",DataSheet!$O698="South","Sam",DataSheet!$O698="West","William.")</f>
        <v>Chris</v>
      </c>
      <c r="AE36">
        <f t="shared" si="4"/>
        <v>2</v>
      </c>
    </row>
    <row r="37" spans="1:31" ht="15.75" customHeight="1" x14ac:dyDescent="0.3">
      <c r="A37" s="12">
        <v>67</v>
      </c>
      <c r="B37" s="12" t="s">
        <v>144</v>
      </c>
      <c r="C37" s="12" t="s">
        <v>109</v>
      </c>
      <c r="D37" s="12">
        <v>0.05</v>
      </c>
      <c r="E37" s="12">
        <v>155.06</v>
      </c>
      <c r="F37" s="12">
        <v>7.07</v>
      </c>
      <c r="G37" s="12" t="s">
        <v>53</v>
      </c>
      <c r="H37" s="12" t="s">
        <v>32</v>
      </c>
      <c r="I37" s="12" t="s">
        <v>33</v>
      </c>
      <c r="J37" s="12" t="s">
        <v>145</v>
      </c>
      <c r="K37" s="12" t="s">
        <v>63</v>
      </c>
      <c r="L37" s="12" t="s">
        <v>146</v>
      </c>
      <c r="M37" s="12">
        <v>0.59</v>
      </c>
      <c r="N37" s="12" t="s">
        <v>37</v>
      </c>
      <c r="O37" s="12" t="s">
        <v>38</v>
      </c>
      <c r="P37" s="12" t="s">
        <v>49</v>
      </c>
      <c r="Q37" s="12" t="s">
        <v>147</v>
      </c>
      <c r="R37" s="12">
        <v>94559</v>
      </c>
      <c r="S37" s="13">
        <v>42006</v>
      </c>
      <c r="T37" s="9">
        <f t="shared" si="2"/>
        <v>0</v>
      </c>
      <c r="U37" s="10" t="str">
        <f t="shared" si="3"/>
        <v>no repeat</v>
      </c>
      <c r="V37" s="11" t="str">
        <f t="shared" si="0"/>
        <v>January</v>
      </c>
      <c r="W37" s="13">
        <v>42013</v>
      </c>
      <c r="X37" s="11">
        <f t="shared" si="1"/>
        <v>7</v>
      </c>
      <c r="Y37" s="12">
        <v>845.66399999999999</v>
      </c>
      <c r="Z37" s="12">
        <v>8</v>
      </c>
      <c r="AA37" s="12">
        <v>1225.5999999999999</v>
      </c>
      <c r="AB37" s="12">
        <v>87946</v>
      </c>
      <c r="AC37" s="12">
        <f>DataSheet!$E16-DataSheet!$D16</f>
        <v>4.92</v>
      </c>
      <c r="AD37" s="12" t="str">
        <f>_xlfn.IFS(DataSheet!$O16="Central","Chris",DataSheet!$O16="East","Erin",DataSheet!$O16="South","Sam",DataSheet!$O16="West","William.")</f>
        <v>Erin</v>
      </c>
      <c r="AE37">
        <f t="shared" si="4"/>
        <v>1</v>
      </c>
    </row>
    <row r="38" spans="1:31" ht="15.75" customHeight="1" x14ac:dyDescent="0.3">
      <c r="A38" s="7">
        <v>68</v>
      </c>
      <c r="B38" s="7" t="s">
        <v>148</v>
      </c>
      <c r="C38" s="7" t="s">
        <v>109</v>
      </c>
      <c r="D38" s="7">
        <v>0</v>
      </c>
      <c r="E38" s="7">
        <v>291.73</v>
      </c>
      <c r="F38" s="7">
        <v>48.8</v>
      </c>
      <c r="G38" s="7" t="s">
        <v>43</v>
      </c>
      <c r="H38" s="7" t="s">
        <v>32</v>
      </c>
      <c r="I38" s="7" t="s">
        <v>45</v>
      </c>
      <c r="J38" s="7" t="s">
        <v>46</v>
      </c>
      <c r="K38" s="7" t="s">
        <v>47</v>
      </c>
      <c r="L38" s="7" t="s">
        <v>149</v>
      </c>
      <c r="M38" s="7">
        <v>0.56000000000000005</v>
      </c>
      <c r="N38" s="7" t="s">
        <v>37</v>
      </c>
      <c r="O38" s="7" t="s">
        <v>57</v>
      </c>
      <c r="P38" s="7" t="s">
        <v>75</v>
      </c>
      <c r="Q38" s="7" t="s">
        <v>94</v>
      </c>
      <c r="R38" s="7">
        <v>10177</v>
      </c>
      <c r="S38" s="8">
        <v>42006</v>
      </c>
      <c r="T38" s="9">
        <f t="shared" si="2"/>
        <v>1</v>
      </c>
      <c r="U38" s="10">
        <f t="shared" si="3"/>
        <v>0</v>
      </c>
      <c r="V38" s="11" t="str">
        <f t="shared" si="0"/>
        <v>January</v>
      </c>
      <c r="W38" s="8">
        <v>42006</v>
      </c>
      <c r="X38" s="11">
        <f t="shared" si="1"/>
        <v>0</v>
      </c>
      <c r="Y38" s="7">
        <v>-308.928</v>
      </c>
      <c r="Z38" s="7">
        <v>4</v>
      </c>
      <c r="AA38" s="7">
        <v>1239.06</v>
      </c>
      <c r="AB38" s="7">
        <v>37537</v>
      </c>
      <c r="AC38" s="7">
        <f>DataSheet!$E17-DataSheet!$D17</f>
        <v>12.92</v>
      </c>
      <c r="AD38" s="12" t="str">
        <f>_xlfn.IFS(DataSheet!$O17="Central","Chris",DataSheet!$O17="East","Erin",DataSheet!$O17="South","Sam",DataSheet!$O17="West","William.")</f>
        <v>Erin</v>
      </c>
      <c r="AE38">
        <f t="shared" si="4"/>
        <v>4</v>
      </c>
    </row>
    <row r="39" spans="1:31" ht="15.75" customHeight="1" x14ac:dyDescent="0.3">
      <c r="A39" s="12">
        <v>68</v>
      </c>
      <c r="B39" s="12" t="s">
        <v>148</v>
      </c>
      <c r="C39" s="12" t="s">
        <v>109</v>
      </c>
      <c r="D39" s="12">
        <v>7.0000000000000007E-2</v>
      </c>
      <c r="E39" s="12">
        <v>100.98</v>
      </c>
      <c r="F39" s="12">
        <v>45</v>
      </c>
      <c r="G39" s="12" t="s">
        <v>43</v>
      </c>
      <c r="H39" s="12" t="s">
        <v>32</v>
      </c>
      <c r="I39" s="12" t="s">
        <v>45</v>
      </c>
      <c r="J39" s="12" t="s">
        <v>46</v>
      </c>
      <c r="K39" s="12" t="s">
        <v>47</v>
      </c>
      <c r="L39" s="12" t="s">
        <v>150</v>
      </c>
      <c r="M39" s="12">
        <v>0.69</v>
      </c>
      <c r="N39" s="12" t="s">
        <v>37</v>
      </c>
      <c r="O39" s="12" t="s">
        <v>57</v>
      </c>
      <c r="P39" s="12" t="s">
        <v>75</v>
      </c>
      <c r="Q39" s="12" t="s">
        <v>94</v>
      </c>
      <c r="R39" s="12">
        <v>10177</v>
      </c>
      <c r="S39" s="13">
        <v>42006</v>
      </c>
      <c r="T39" s="9">
        <f t="shared" si="2"/>
        <v>1</v>
      </c>
      <c r="U39" s="10">
        <f t="shared" si="3"/>
        <v>0</v>
      </c>
      <c r="V39" s="11" t="str">
        <f t="shared" si="0"/>
        <v>January</v>
      </c>
      <c r="W39" s="13">
        <v>42008</v>
      </c>
      <c r="X39" s="11">
        <f t="shared" si="1"/>
        <v>2</v>
      </c>
      <c r="Y39" s="12">
        <v>-1679.76</v>
      </c>
      <c r="Z39" s="12">
        <v>43</v>
      </c>
      <c r="AA39" s="12">
        <v>4083.19</v>
      </c>
      <c r="AB39" s="12">
        <v>37537</v>
      </c>
      <c r="AC39" s="12">
        <f>DataSheet!$E18-DataSheet!$D18</f>
        <v>55.419999999999995</v>
      </c>
      <c r="AD39" s="12" t="str">
        <f>_xlfn.IFS(DataSheet!$O18="Central","Chris",DataSheet!$O18="East","Erin",DataSheet!$O18="South","Sam",DataSheet!$O18="West","William.")</f>
        <v>William.</v>
      </c>
      <c r="AE39">
        <f t="shared" si="4"/>
        <v>4</v>
      </c>
    </row>
    <row r="40" spans="1:31" ht="15.75" customHeight="1" x14ac:dyDescent="0.3">
      <c r="A40" s="7">
        <v>68</v>
      </c>
      <c r="B40" s="7" t="s">
        <v>148</v>
      </c>
      <c r="C40" s="7" t="s">
        <v>109</v>
      </c>
      <c r="D40" s="7">
        <v>0.05</v>
      </c>
      <c r="E40" s="7">
        <v>155.06</v>
      </c>
      <c r="F40" s="7">
        <v>7.07</v>
      </c>
      <c r="G40" s="7" t="s">
        <v>53</v>
      </c>
      <c r="H40" s="7" t="s">
        <v>32</v>
      </c>
      <c r="I40" s="7" t="s">
        <v>33</v>
      </c>
      <c r="J40" s="7" t="s">
        <v>145</v>
      </c>
      <c r="K40" s="7" t="s">
        <v>63</v>
      </c>
      <c r="L40" s="7" t="s">
        <v>146</v>
      </c>
      <c r="M40" s="7">
        <v>0.59</v>
      </c>
      <c r="N40" s="7" t="s">
        <v>37</v>
      </c>
      <c r="O40" s="7" t="s">
        <v>57</v>
      </c>
      <c r="P40" s="7" t="s">
        <v>75</v>
      </c>
      <c r="Q40" s="7" t="s">
        <v>94</v>
      </c>
      <c r="R40" s="7">
        <v>10177</v>
      </c>
      <c r="S40" s="8">
        <v>42006</v>
      </c>
      <c r="T40" s="9">
        <f t="shared" si="2"/>
        <v>1</v>
      </c>
      <c r="U40" s="10">
        <f t="shared" si="3"/>
        <v>31</v>
      </c>
      <c r="V40" s="11" t="str">
        <f t="shared" si="0"/>
        <v>January</v>
      </c>
      <c r="W40" s="8">
        <v>42013</v>
      </c>
      <c r="X40" s="11">
        <f t="shared" si="1"/>
        <v>7</v>
      </c>
      <c r="Y40" s="7">
        <v>575.39599999999996</v>
      </c>
      <c r="Z40" s="7">
        <v>32</v>
      </c>
      <c r="AA40" s="7">
        <v>4902.38</v>
      </c>
      <c r="AB40" s="7">
        <v>37537</v>
      </c>
      <c r="AC40" s="7">
        <f>DataSheet!$E19-DataSheet!$D19</f>
        <v>1.66</v>
      </c>
      <c r="AD40" s="12" t="str">
        <f>_xlfn.IFS(DataSheet!$O19="Central","Chris",DataSheet!$O19="East","Erin",DataSheet!$O19="South","Sam",DataSheet!$O19="West","William.")</f>
        <v>William.</v>
      </c>
      <c r="AE40">
        <f t="shared" si="4"/>
        <v>4</v>
      </c>
    </row>
    <row r="41" spans="1:31" ht="15.75" customHeight="1" x14ac:dyDescent="0.3">
      <c r="A41" s="12">
        <v>68</v>
      </c>
      <c r="B41" s="12" t="s">
        <v>148</v>
      </c>
      <c r="C41" s="12" t="s">
        <v>30</v>
      </c>
      <c r="D41" s="12">
        <v>0.09</v>
      </c>
      <c r="E41" s="12">
        <v>122.99</v>
      </c>
      <c r="F41" s="12">
        <v>70.2</v>
      </c>
      <c r="G41" s="12" t="s">
        <v>43</v>
      </c>
      <c r="H41" s="12" t="s">
        <v>32</v>
      </c>
      <c r="I41" s="12" t="s">
        <v>45</v>
      </c>
      <c r="J41" s="12" t="s">
        <v>46</v>
      </c>
      <c r="K41" s="12" t="s">
        <v>47</v>
      </c>
      <c r="L41" s="12" t="s">
        <v>151</v>
      </c>
      <c r="M41" s="12">
        <v>0.74</v>
      </c>
      <c r="N41" s="12" t="s">
        <v>37</v>
      </c>
      <c r="O41" s="12" t="s">
        <v>57</v>
      </c>
      <c r="P41" s="12" t="s">
        <v>75</v>
      </c>
      <c r="Q41" s="12" t="s">
        <v>94</v>
      </c>
      <c r="R41" s="12">
        <v>10177</v>
      </c>
      <c r="S41" s="13">
        <v>42037</v>
      </c>
      <c r="T41" s="9">
        <f t="shared" si="2"/>
        <v>0</v>
      </c>
      <c r="U41" s="10" t="str">
        <f t="shared" si="3"/>
        <v>no repeat</v>
      </c>
      <c r="V41" s="11" t="str">
        <f t="shared" si="0"/>
        <v>February</v>
      </c>
      <c r="W41" s="13">
        <v>42039</v>
      </c>
      <c r="X41" s="11">
        <f t="shared" si="1"/>
        <v>2</v>
      </c>
      <c r="Y41" s="12">
        <v>-2426.5500000000002</v>
      </c>
      <c r="Z41" s="12">
        <v>49</v>
      </c>
      <c r="AA41" s="12">
        <v>5718.85</v>
      </c>
      <c r="AB41" s="12">
        <v>55713</v>
      </c>
      <c r="AC41" s="12">
        <f>DataSheet!$E378-DataSheet!$D378</f>
        <v>279.41000000000003</v>
      </c>
      <c r="AD41" s="12" t="str">
        <f>_xlfn.IFS(DataSheet!$O378="Central","Chris",DataSheet!$O378="East","Erin",DataSheet!$O378="South","Sam",DataSheet!$O378="West","William.")</f>
        <v>Chris</v>
      </c>
      <c r="AE41">
        <f t="shared" si="4"/>
        <v>4</v>
      </c>
    </row>
    <row r="42" spans="1:31" ht="15.75" customHeight="1" x14ac:dyDescent="0.3">
      <c r="A42" s="7">
        <v>70</v>
      </c>
      <c r="B42" s="7" t="s">
        <v>152</v>
      </c>
      <c r="C42" s="7" t="s">
        <v>30</v>
      </c>
      <c r="D42" s="7">
        <v>0.09</v>
      </c>
      <c r="E42" s="7">
        <v>122.99</v>
      </c>
      <c r="F42" s="7">
        <v>70.2</v>
      </c>
      <c r="G42" s="7" t="s">
        <v>43</v>
      </c>
      <c r="H42" s="7" t="s">
        <v>32</v>
      </c>
      <c r="I42" s="7" t="s">
        <v>45</v>
      </c>
      <c r="J42" s="7" t="s">
        <v>46</v>
      </c>
      <c r="K42" s="7" t="s">
        <v>47</v>
      </c>
      <c r="L42" s="7" t="s">
        <v>151</v>
      </c>
      <c r="M42" s="7">
        <v>0.74</v>
      </c>
      <c r="N42" s="7" t="s">
        <v>37</v>
      </c>
      <c r="O42" s="7" t="s">
        <v>57</v>
      </c>
      <c r="P42" s="7" t="s">
        <v>153</v>
      </c>
      <c r="Q42" s="7" t="s">
        <v>154</v>
      </c>
      <c r="R42" s="7">
        <v>5401</v>
      </c>
      <c r="S42" s="8">
        <v>42037</v>
      </c>
      <c r="T42" s="9">
        <f t="shared" si="2"/>
        <v>0</v>
      </c>
      <c r="U42" s="10" t="str">
        <f t="shared" si="3"/>
        <v>no repeat</v>
      </c>
      <c r="V42" s="11" t="str">
        <f t="shared" si="0"/>
        <v>February</v>
      </c>
      <c r="W42" s="8">
        <v>42039</v>
      </c>
      <c r="X42" s="11">
        <f t="shared" si="1"/>
        <v>2</v>
      </c>
      <c r="Y42" s="7">
        <v>-2426.5500000000002</v>
      </c>
      <c r="Z42" s="7">
        <v>12</v>
      </c>
      <c r="AA42" s="7">
        <v>1400.53</v>
      </c>
      <c r="AB42" s="7">
        <v>87947</v>
      </c>
      <c r="AC42" s="7">
        <f>DataSheet!$E379-DataSheet!$D379</f>
        <v>1.63</v>
      </c>
      <c r="AD42" s="12" t="str">
        <f>_xlfn.IFS(DataSheet!$O379="Central","Chris",DataSheet!$O379="East","Erin",DataSheet!$O379="South","Sam",DataSheet!$O379="West","William.")</f>
        <v>Chris</v>
      </c>
      <c r="AE42">
        <f t="shared" si="4"/>
        <v>1</v>
      </c>
    </row>
    <row r="43" spans="1:31" ht="15.75" customHeight="1" x14ac:dyDescent="0.3">
      <c r="A43" s="12">
        <v>83</v>
      </c>
      <c r="B43" s="12" t="s">
        <v>155</v>
      </c>
      <c r="C43" s="12" t="s">
        <v>30</v>
      </c>
      <c r="D43" s="12">
        <v>0.04</v>
      </c>
      <c r="E43" s="12">
        <v>296.18</v>
      </c>
      <c r="F43" s="12">
        <v>54.12</v>
      </c>
      <c r="G43" s="12" t="s">
        <v>43</v>
      </c>
      <c r="H43" s="12" t="s">
        <v>32</v>
      </c>
      <c r="I43" s="12" t="s">
        <v>45</v>
      </c>
      <c r="J43" s="12" t="s">
        <v>156</v>
      </c>
      <c r="K43" s="12" t="s">
        <v>125</v>
      </c>
      <c r="L43" s="12" t="s">
        <v>157</v>
      </c>
      <c r="M43" s="12">
        <v>0.76</v>
      </c>
      <c r="N43" s="12" t="s">
        <v>37</v>
      </c>
      <c r="O43" s="12" t="s">
        <v>57</v>
      </c>
      <c r="P43" s="12" t="s">
        <v>158</v>
      </c>
      <c r="Q43" s="12" t="s">
        <v>159</v>
      </c>
      <c r="R43" s="12">
        <v>44708</v>
      </c>
      <c r="S43" s="13">
        <v>42078</v>
      </c>
      <c r="T43" s="9">
        <f t="shared" si="2"/>
        <v>0</v>
      </c>
      <c r="U43" s="10" t="str">
        <f t="shared" si="3"/>
        <v>no repeat</v>
      </c>
      <c r="V43" s="11" t="str">
        <f t="shared" si="0"/>
        <v>March</v>
      </c>
      <c r="W43" s="13">
        <v>42078</v>
      </c>
      <c r="X43" s="11">
        <f t="shared" si="1"/>
        <v>0</v>
      </c>
      <c r="Y43" s="12">
        <v>-715.77820599999995</v>
      </c>
      <c r="Z43" s="12">
        <v>6</v>
      </c>
      <c r="AA43" s="12">
        <v>1821.89</v>
      </c>
      <c r="AB43" s="12">
        <v>87365</v>
      </c>
      <c r="AC43" s="12">
        <f>DataSheet!$E810-DataSheet!$D810</f>
        <v>6.4300000000000006</v>
      </c>
      <c r="AD43" s="12" t="str">
        <f>_xlfn.IFS(DataSheet!$O810="Central","Chris",DataSheet!$O810="East","Erin",DataSheet!$O810="South","Sam",DataSheet!$O810="West","William.")</f>
        <v>Erin</v>
      </c>
      <c r="AE43">
        <f t="shared" si="4"/>
        <v>1</v>
      </c>
    </row>
    <row r="44" spans="1:31" ht="15.75" customHeight="1" x14ac:dyDescent="0.3">
      <c r="A44" s="7">
        <v>84</v>
      </c>
      <c r="B44" s="7" t="s">
        <v>160</v>
      </c>
      <c r="C44" s="7" t="s">
        <v>42</v>
      </c>
      <c r="D44" s="7">
        <v>0</v>
      </c>
      <c r="E44" s="7">
        <v>8.09</v>
      </c>
      <c r="F44" s="7">
        <v>7.96</v>
      </c>
      <c r="G44" s="7" t="s">
        <v>53</v>
      </c>
      <c r="H44" s="7" t="s">
        <v>118</v>
      </c>
      <c r="I44" s="7" t="s">
        <v>45</v>
      </c>
      <c r="J44" s="7" t="s">
        <v>54</v>
      </c>
      <c r="K44" s="7" t="s">
        <v>63</v>
      </c>
      <c r="L44" s="7" t="s">
        <v>161</v>
      </c>
      <c r="M44" s="7">
        <v>0.49</v>
      </c>
      <c r="N44" s="7" t="s">
        <v>37</v>
      </c>
      <c r="O44" s="7" t="s">
        <v>57</v>
      </c>
      <c r="P44" s="7" t="s">
        <v>158</v>
      </c>
      <c r="Q44" s="7" t="s">
        <v>162</v>
      </c>
      <c r="R44" s="7">
        <v>45231</v>
      </c>
      <c r="S44" s="8">
        <v>42037</v>
      </c>
      <c r="T44" s="9">
        <f t="shared" si="2"/>
        <v>1</v>
      </c>
      <c r="U44" s="10">
        <f t="shared" si="3"/>
        <v>56</v>
      </c>
      <c r="V44" s="11" t="str">
        <f t="shared" si="0"/>
        <v>February</v>
      </c>
      <c r="W44" s="8">
        <v>42038</v>
      </c>
      <c r="X44" s="11">
        <f t="shared" si="1"/>
        <v>1</v>
      </c>
      <c r="Y44" s="7">
        <v>-144.56</v>
      </c>
      <c r="Z44" s="7">
        <v>11</v>
      </c>
      <c r="AA44" s="7">
        <v>90.98</v>
      </c>
      <c r="AB44" s="7">
        <v>87364</v>
      </c>
      <c r="AC44" s="7">
        <f>DataSheet!$E383-DataSheet!$D383</f>
        <v>205.93</v>
      </c>
      <c r="AD44" s="12" t="str">
        <f>_xlfn.IFS(DataSheet!$O383="Central","Chris",DataSheet!$O383="East","Erin",DataSheet!$O383="South","Sam",DataSheet!$O383="West","William.")</f>
        <v>William.</v>
      </c>
      <c r="AE44">
        <f t="shared" si="4"/>
        <v>2</v>
      </c>
    </row>
    <row r="45" spans="1:31" ht="15.75" customHeight="1" x14ac:dyDescent="0.3">
      <c r="A45" s="7">
        <v>84</v>
      </c>
      <c r="B45" s="7" t="s">
        <v>160</v>
      </c>
      <c r="C45" s="7" t="s">
        <v>30</v>
      </c>
      <c r="D45" s="7">
        <v>0.08</v>
      </c>
      <c r="E45" s="7">
        <v>896.99</v>
      </c>
      <c r="F45" s="7">
        <v>19.989999999999998</v>
      </c>
      <c r="G45" s="7" t="s">
        <v>53</v>
      </c>
      <c r="H45" s="7" t="s">
        <v>32</v>
      </c>
      <c r="I45" s="7" t="s">
        <v>33</v>
      </c>
      <c r="J45" s="7" t="s">
        <v>113</v>
      </c>
      <c r="K45" s="7" t="s">
        <v>63</v>
      </c>
      <c r="L45" s="7" t="s">
        <v>163</v>
      </c>
      <c r="M45" s="7">
        <v>0.38</v>
      </c>
      <c r="N45" s="7" t="s">
        <v>37</v>
      </c>
      <c r="O45" s="7" t="s">
        <v>57</v>
      </c>
      <c r="P45" s="7" t="s">
        <v>158</v>
      </c>
      <c r="Q45" s="7" t="s">
        <v>162</v>
      </c>
      <c r="R45" s="7">
        <v>45231</v>
      </c>
      <c r="S45" s="8">
        <v>42093</v>
      </c>
      <c r="T45" s="9">
        <f t="shared" si="2"/>
        <v>0</v>
      </c>
      <c r="U45" s="10" t="str">
        <f t="shared" si="3"/>
        <v>no repeat</v>
      </c>
      <c r="V45" s="11" t="str">
        <f t="shared" si="0"/>
        <v>March</v>
      </c>
      <c r="W45" s="8">
        <v>42096</v>
      </c>
      <c r="X45" s="11">
        <f t="shared" si="1"/>
        <v>3</v>
      </c>
      <c r="Y45" s="7">
        <v>7402.32</v>
      </c>
      <c r="Z45" s="7">
        <v>13</v>
      </c>
      <c r="AA45" s="7">
        <v>10728</v>
      </c>
      <c r="AB45" s="7">
        <v>87366</v>
      </c>
      <c r="AC45" s="7">
        <f>DataSheet!$E991-DataSheet!$D991</f>
        <v>19.959999999999997</v>
      </c>
      <c r="AD45" s="12" t="str">
        <f>_xlfn.IFS(DataSheet!$O991="Central","Chris",DataSheet!$O991="East","Erin",DataSheet!$O991="South","Sam",DataSheet!$O991="West","William.")</f>
        <v>Chris</v>
      </c>
      <c r="AE45">
        <f t="shared" si="4"/>
        <v>2</v>
      </c>
    </row>
    <row r="46" spans="1:31" ht="15.75" customHeight="1" x14ac:dyDescent="0.3">
      <c r="A46" s="7">
        <v>87</v>
      </c>
      <c r="B46" s="7" t="s">
        <v>164</v>
      </c>
      <c r="C46" s="7" t="s">
        <v>30</v>
      </c>
      <c r="D46" s="7">
        <v>0.09</v>
      </c>
      <c r="E46" s="7">
        <v>4.91</v>
      </c>
      <c r="F46" s="7">
        <v>0.5</v>
      </c>
      <c r="G46" s="7" t="s">
        <v>53</v>
      </c>
      <c r="H46" s="7" t="s">
        <v>32</v>
      </c>
      <c r="I46" s="7" t="s">
        <v>33</v>
      </c>
      <c r="J46" s="7" t="s">
        <v>138</v>
      </c>
      <c r="K46" s="7" t="s">
        <v>63</v>
      </c>
      <c r="L46" s="7" t="s">
        <v>165</v>
      </c>
      <c r="M46" s="7">
        <v>0.36</v>
      </c>
      <c r="N46" s="7" t="s">
        <v>37</v>
      </c>
      <c r="O46" s="7" t="s">
        <v>38</v>
      </c>
      <c r="P46" s="7" t="s">
        <v>49</v>
      </c>
      <c r="Q46" s="7" t="s">
        <v>166</v>
      </c>
      <c r="R46" s="7">
        <v>95687</v>
      </c>
      <c r="S46" s="8">
        <v>42085</v>
      </c>
      <c r="T46" s="9">
        <f t="shared" si="2"/>
        <v>1</v>
      </c>
      <c r="U46" s="10">
        <f t="shared" si="3"/>
        <v>0</v>
      </c>
      <c r="V46" s="11" t="str">
        <f t="shared" si="0"/>
        <v>March</v>
      </c>
      <c r="W46" s="8">
        <v>42086</v>
      </c>
      <c r="X46" s="11">
        <f t="shared" si="1"/>
        <v>1</v>
      </c>
      <c r="Y46" s="7">
        <v>28.855799999999999</v>
      </c>
      <c r="Z46" s="7">
        <v>9</v>
      </c>
      <c r="AA46" s="7">
        <v>41.82</v>
      </c>
      <c r="AB46" s="7">
        <v>90597</v>
      </c>
      <c r="AC46" s="7">
        <f>DataSheet!$E887-DataSheet!$D887</f>
        <v>40.909999999999997</v>
      </c>
      <c r="AD46" s="12" t="str">
        <f>_xlfn.IFS(DataSheet!$O887="Central","Chris",DataSheet!$O887="East","Erin",DataSheet!$O887="South","Sam",DataSheet!$O887="West","William.")</f>
        <v>Erin</v>
      </c>
      <c r="AE46">
        <f t="shared" si="4"/>
        <v>3</v>
      </c>
    </row>
    <row r="47" spans="1:31" ht="15.75" customHeight="1" x14ac:dyDescent="0.3">
      <c r="A47" s="12">
        <v>87</v>
      </c>
      <c r="B47" s="12" t="s">
        <v>164</v>
      </c>
      <c r="C47" s="12" t="s">
        <v>30</v>
      </c>
      <c r="D47" s="12">
        <v>0.01</v>
      </c>
      <c r="E47" s="12">
        <v>296.18</v>
      </c>
      <c r="F47" s="12">
        <v>54.12</v>
      </c>
      <c r="G47" s="12" t="s">
        <v>43</v>
      </c>
      <c r="H47" s="12" t="s">
        <v>32</v>
      </c>
      <c r="I47" s="12" t="s">
        <v>45</v>
      </c>
      <c r="J47" s="12" t="s">
        <v>156</v>
      </c>
      <c r="K47" s="12" t="s">
        <v>125</v>
      </c>
      <c r="L47" s="12" t="s">
        <v>157</v>
      </c>
      <c r="M47" s="12">
        <v>0.76</v>
      </c>
      <c r="N47" s="12" t="s">
        <v>37</v>
      </c>
      <c r="O47" s="12" t="s">
        <v>38</v>
      </c>
      <c r="P47" s="12" t="s">
        <v>49</v>
      </c>
      <c r="Q47" s="12" t="s">
        <v>166</v>
      </c>
      <c r="R47" s="12">
        <v>95687</v>
      </c>
      <c r="S47" s="13">
        <v>42085</v>
      </c>
      <c r="T47" s="9">
        <f t="shared" si="2"/>
        <v>1</v>
      </c>
      <c r="U47" s="10">
        <f t="shared" si="3"/>
        <v>73</v>
      </c>
      <c r="V47" s="11" t="str">
        <f t="shared" si="0"/>
        <v>March</v>
      </c>
      <c r="W47" s="13">
        <v>42088</v>
      </c>
      <c r="X47" s="11">
        <f t="shared" si="1"/>
        <v>3</v>
      </c>
      <c r="Y47" s="12">
        <v>173.48</v>
      </c>
      <c r="Z47" s="12">
        <v>9</v>
      </c>
      <c r="AA47" s="12">
        <v>2875.72</v>
      </c>
      <c r="AB47" s="12">
        <v>90597</v>
      </c>
      <c r="AC47" s="12">
        <f>DataSheet!$E888-DataSheet!$D888</f>
        <v>12.790000000000001</v>
      </c>
      <c r="AD47" s="12" t="str">
        <f>_xlfn.IFS(DataSheet!$O888="Central","Chris",DataSheet!$O888="East","Erin",DataSheet!$O888="South","Sam",DataSheet!$O888="West","William.")</f>
        <v>Chris</v>
      </c>
      <c r="AE47">
        <f t="shared" si="4"/>
        <v>3</v>
      </c>
    </row>
    <row r="48" spans="1:31" ht="15.75" customHeight="1" x14ac:dyDescent="0.3">
      <c r="A48" s="12">
        <v>87</v>
      </c>
      <c r="B48" s="12" t="s">
        <v>164</v>
      </c>
      <c r="C48" s="12" t="s">
        <v>109</v>
      </c>
      <c r="D48" s="12">
        <v>0.05</v>
      </c>
      <c r="E48" s="12">
        <v>161.55000000000001</v>
      </c>
      <c r="F48" s="12">
        <v>19.989999999999998</v>
      </c>
      <c r="G48" s="12" t="s">
        <v>53</v>
      </c>
      <c r="H48" s="12" t="s">
        <v>32</v>
      </c>
      <c r="I48" s="12" t="s">
        <v>33</v>
      </c>
      <c r="J48" s="12" t="s">
        <v>145</v>
      </c>
      <c r="K48" s="12" t="s">
        <v>63</v>
      </c>
      <c r="L48" s="12" t="s">
        <v>167</v>
      </c>
      <c r="M48" s="12">
        <v>0.66</v>
      </c>
      <c r="N48" s="12" t="s">
        <v>37</v>
      </c>
      <c r="O48" s="12" t="s">
        <v>38</v>
      </c>
      <c r="P48" s="12" t="s">
        <v>49</v>
      </c>
      <c r="Q48" s="12" t="s">
        <v>166</v>
      </c>
      <c r="R48" s="12">
        <v>95687</v>
      </c>
      <c r="S48" s="13">
        <v>42158</v>
      </c>
      <c r="T48" s="9">
        <f t="shared" si="2"/>
        <v>0</v>
      </c>
      <c r="U48" s="10" t="str">
        <f t="shared" si="3"/>
        <v>no repeat</v>
      </c>
      <c r="V48" s="11" t="str">
        <f t="shared" si="0"/>
        <v>June</v>
      </c>
      <c r="W48" s="13">
        <v>42163</v>
      </c>
      <c r="X48" s="11">
        <f t="shared" si="1"/>
        <v>5</v>
      </c>
      <c r="Y48" s="12">
        <v>1892.424</v>
      </c>
      <c r="Z48" s="12">
        <v>19</v>
      </c>
      <c r="AA48" s="12">
        <v>3127.69</v>
      </c>
      <c r="AB48" s="12">
        <v>90596</v>
      </c>
      <c r="AC48" s="12">
        <f>DataSheet!$E1662-DataSheet!$D1662</f>
        <v>5.66</v>
      </c>
      <c r="AD48" s="12" t="str">
        <f>_xlfn.IFS(DataSheet!$O1662="Central","Chris",DataSheet!$O1662="East","Erin",DataSheet!$O1662="South","Sam",DataSheet!$O1662="West","William.")</f>
        <v>Erin</v>
      </c>
      <c r="AE48">
        <f t="shared" si="4"/>
        <v>3</v>
      </c>
    </row>
    <row r="49" spans="1:31" ht="15.75" customHeight="1" x14ac:dyDescent="0.3">
      <c r="A49" s="12">
        <v>91</v>
      </c>
      <c r="B49" s="12" t="s">
        <v>168</v>
      </c>
      <c r="C49" s="12" t="s">
        <v>61</v>
      </c>
      <c r="D49" s="12">
        <v>0.05</v>
      </c>
      <c r="E49" s="12">
        <v>5.18</v>
      </c>
      <c r="F49" s="12">
        <v>2.04</v>
      </c>
      <c r="G49" s="12" t="s">
        <v>53</v>
      </c>
      <c r="H49" s="12" t="s">
        <v>44</v>
      </c>
      <c r="I49" s="12" t="s">
        <v>33</v>
      </c>
      <c r="J49" s="12" t="s">
        <v>97</v>
      </c>
      <c r="K49" s="12" t="s">
        <v>35</v>
      </c>
      <c r="L49" s="12" t="s">
        <v>169</v>
      </c>
      <c r="M49" s="12">
        <v>0.36</v>
      </c>
      <c r="N49" s="12" t="s">
        <v>37</v>
      </c>
      <c r="O49" s="12" t="s">
        <v>38</v>
      </c>
      <c r="P49" s="12" t="s">
        <v>49</v>
      </c>
      <c r="Q49" s="12" t="s">
        <v>170</v>
      </c>
      <c r="R49" s="12">
        <v>94591</v>
      </c>
      <c r="S49" s="13">
        <v>42053</v>
      </c>
      <c r="T49" s="9">
        <f t="shared" si="2"/>
        <v>1</v>
      </c>
      <c r="U49" s="10">
        <f t="shared" si="3"/>
        <v>14</v>
      </c>
      <c r="V49" s="11" t="str">
        <f t="shared" si="0"/>
        <v>February</v>
      </c>
      <c r="W49" s="13">
        <v>42055</v>
      </c>
      <c r="X49" s="11">
        <f t="shared" si="1"/>
        <v>2</v>
      </c>
      <c r="Y49" s="12">
        <v>34.010399999999997</v>
      </c>
      <c r="Z49" s="12">
        <v>10</v>
      </c>
      <c r="AA49" s="12">
        <v>53.54</v>
      </c>
      <c r="AB49" s="12">
        <v>87176</v>
      </c>
      <c r="AC49" s="12">
        <f>DataSheet!$E568-DataSheet!$D568</f>
        <v>4.4800000000000004</v>
      </c>
      <c r="AD49" s="12" t="str">
        <f>_xlfn.IFS(DataSheet!$O568="Central","Chris",DataSheet!$O568="East","Erin",DataSheet!$O568="South","Sam",DataSheet!$O568="West","William.")</f>
        <v>Chris</v>
      </c>
      <c r="AE49">
        <f t="shared" si="4"/>
        <v>3</v>
      </c>
    </row>
    <row r="50" spans="1:31" ht="15.75" customHeight="1" x14ac:dyDescent="0.3">
      <c r="A50" s="7">
        <v>91</v>
      </c>
      <c r="B50" s="7" t="s">
        <v>168</v>
      </c>
      <c r="C50" s="7" t="s">
        <v>61</v>
      </c>
      <c r="D50" s="7">
        <v>0.06</v>
      </c>
      <c r="E50" s="7">
        <v>175.99</v>
      </c>
      <c r="F50" s="7">
        <v>8.99</v>
      </c>
      <c r="G50" s="7" t="s">
        <v>53</v>
      </c>
      <c r="H50" s="7" t="s">
        <v>32</v>
      </c>
      <c r="I50" s="7" t="s">
        <v>81</v>
      </c>
      <c r="J50" s="7" t="s">
        <v>82</v>
      </c>
      <c r="K50" s="7" t="s">
        <v>63</v>
      </c>
      <c r="L50" s="7" t="s">
        <v>171</v>
      </c>
      <c r="M50" s="7">
        <v>0.56999999999999995</v>
      </c>
      <c r="N50" s="7" t="s">
        <v>37</v>
      </c>
      <c r="O50" s="7" t="s">
        <v>38</v>
      </c>
      <c r="P50" s="7" t="s">
        <v>49</v>
      </c>
      <c r="Q50" s="7" t="s">
        <v>170</v>
      </c>
      <c r="R50" s="7">
        <v>94591</v>
      </c>
      <c r="S50" s="8">
        <v>42067</v>
      </c>
      <c r="T50" s="9">
        <f t="shared" si="2"/>
        <v>1</v>
      </c>
      <c r="U50" s="10">
        <f t="shared" si="3"/>
        <v>74</v>
      </c>
      <c r="V50" s="11" t="str">
        <f t="shared" si="0"/>
        <v>March</v>
      </c>
      <c r="W50" s="8">
        <v>42069</v>
      </c>
      <c r="X50" s="11">
        <f t="shared" si="1"/>
        <v>2</v>
      </c>
      <c r="Y50" s="7">
        <v>2031.5070000000001</v>
      </c>
      <c r="Z50" s="7">
        <v>23</v>
      </c>
      <c r="AA50" s="7">
        <v>3363.53</v>
      </c>
      <c r="AB50" s="7">
        <v>87177</v>
      </c>
      <c r="AC50" s="7">
        <f>DataSheet!$E711-DataSheet!$D711</f>
        <v>30.88</v>
      </c>
      <c r="AD50" s="12" t="str">
        <f>_xlfn.IFS(DataSheet!$O711="Central","Chris",DataSheet!$O711="East","Erin",DataSheet!$O711="South","Sam",DataSheet!$O711="West","William.")</f>
        <v>Chris</v>
      </c>
      <c r="AE50">
        <f t="shared" si="4"/>
        <v>3</v>
      </c>
    </row>
    <row r="51" spans="1:31" ht="15.75" customHeight="1" x14ac:dyDescent="0.3">
      <c r="A51" s="12">
        <v>91</v>
      </c>
      <c r="B51" s="12" t="s">
        <v>168</v>
      </c>
      <c r="C51" s="12" t="s">
        <v>30</v>
      </c>
      <c r="D51" s="12">
        <v>7.0000000000000007E-2</v>
      </c>
      <c r="E51" s="12">
        <v>19.84</v>
      </c>
      <c r="F51" s="12">
        <v>4.0999999999999996</v>
      </c>
      <c r="G51" s="12" t="s">
        <v>53</v>
      </c>
      <c r="H51" s="12" t="s">
        <v>44</v>
      </c>
      <c r="I51" s="12" t="s">
        <v>33</v>
      </c>
      <c r="J51" s="12" t="s">
        <v>34</v>
      </c>
      <c r="K51" s="12" t="s">
        <v>35</v>
      </c>
      <c r="L51" s="12" t="s">
        <v>172</v>
      </c>
      <c r="M51" s="12">
        <v>0.44</v>
      </c>
      <c r="N51" s="12" t="s">
        <v>37</v>
      </c>
      <c r="O51" s="12" t="s">
        <v>38</v>
      </c>
      <c r="P51" s="12" t="s">
        <v>49</v>
      </c>
      <c r="Q51" s="12" t="s">
        <v>170</v>
      </c>
      <c r="R51" s="12">
        <v>94591</v>
      </c>
      <c r="S51" s="13">
        <v>42141</v>
      </c>
      <c r="T51" s="9">
        <f t="shared" si="2"/>
        <v>0</v>
      </c>
      <c r="U51" s="10" t="str">
        <f t="shared" si="3"/>
        <v>no repeat</v>
      </c>
      <c r="V51" s="11" t="str">
        <f t="shared" si="0"/>
        <v>May</v>
      </c>
      <c r="W51" s="13">
        <v>42142</v>
      </c>
      <c r="X51" s="11">
        <f t="shared" si="1"/>
        <v>1</v>
      </c>
      <c r="Y51" s="12">
        <v>117.852</v>
      </c>
      <c r="Z51" s="12">
        <v>9</v>
      </c>
      <c r="AA51" s="12">
        <v>170.8</v>
      </c>
      <c r="AB51" s="12">
        <v>87175</v>
      </c>
      <c r="AC51" s="12">
        <f>DataSheet!$E1476-DataSheet!$D1476</f>
        <v>4.79</v>
      </c>
      <c r="AD51" s="12" t="str">
        <f>_xlfn.IFS(DataSheet!$O1476="Central","Chris",DataSheet!$O1476="East","Erin",DataSheet!$O1476="South","Sam",DataSheet!$O1476="West","William.")</f>
        <v>Erin</v>
      </c>
      <c r="AE51">
        <f t="shared" si="4"/>
        <v>3</v>
      </c>
    </row>
    <row r="52" spans="1:31" ht="15.75" customHeight="1" x14ac:dyDescent="0.3">
      <c r="A52" s="7">
        <v>92</v>
      </c>
      <c r="B52" s="7" t="s">
        <v>173</v>
      </c>
      <c r="C52" s="7" t="s">
        <v>30</v>
      </c>
      <c r="D52" s="7">
        <v>7.0000000000000007E-2</v>
      </c>
      <c r="E52" s="7">
        <v>8.34</v>
      </c>
      <c r="F52" s="7">
        <v>1.43</v>
      </c>
      <c r="G52" s="7" t="s">
        <v>53</v>
      </c>
      <c r="H52" s="7" t="s">
        <v>44</v>
      </c>
      <c r="I52" s="7" t="s">
        <v>33</v>
      </c>
      <c r="J52" s="7" t="s">
        <v>97</v>
      </c>
      <c r="K52" s="7" t="s">
        <v>35</v>
      </c>
      <c r="L52" s="7" t="s">
        <v>174</v>
      </c>
      <c r="M52" s="7">
        <v>0.35</v>
      </c>
      <c r="N52" s="7" t="s">
        <v>37</v>
      </c>
      <c r="O52" s="7" t="s">
        <v>140</v>
      </c>
      <c r="P52" s="7" t="s">
        <v>175</v>
      </c>
      <c r="Q52" s="7" t="s">
        <v>176</v>
      </c>
      <c r="R52" s="7">
        <v>70056</v>
      </c>
      <c r="S52" s="8">
        <v>42141</v>
      </c>
      <c r="T52" s="9">
        <f t="shared" si="2"/>
        <v>1</v>
      </c>
      <c r="U52" s="10">
        <f t="shared" si="3"/>
        <v>0</v>
      </c>
      <c r="V52" s="11" t="str">
        <f t="shared" si="0"/>
        <v>May</v>
      </c>
      <c r="W52" s="8">
        <v>42143</v>
      </c>
      <c r="X52" s="11">
        <f t="shared" si="1"/>
        <v>2</v>
      </c>
      <c r="Y52" s="7">
        <v>-190.68</v>
      </c>
      <c r="Z52" s="7">
        <v>16</v>
      </c>
      <c r="AA52" s="7">
        <v>132.08000000000001</v>
      </c>
      <c r="AB52" s="7">
        <v>87175</v>
      </c>
      <c r="AC52" s="7">
        <f>DataSheet!$E1477-DataSheet!$D1477</f>
        <v>14.97</v>
      </c>
      <c r="AD52" s="12" t="str">
        <f>_xlfn.IFS(DataSheet!$O1477="Central","Chris",DataSheet!$O1477="East","Erin",DataSheet!$O1477="South","Sam",DataSheet!$O1477="West","William.")</f>
        <v>Erin</v>
      </c>
      <c r="AE52">
        <f t="shared" si="4"/>
        <v>3</v>
      </c>
    </row>
    <row r="53" spans="1:31" ht="15.75" customHeight="1" x14ac:dyDescent="0.3">
      <c r="A53" s="12">
        <v>92</v>
      </c>
      <c r="B53" s="12" t="s">
        <v>173</v>
      </c>
      <c r="C53" s="12" t="s">
        <v>30</v>
      </c>
      <c r="D53" s="12">
        <v>0.09</v>
      </c>
      <c r="E53" s="12">
        <v>4.9800000000000004</v>
      </c>
      <c r="F53" s="12">
        <v>6.07</v>
      </c>
      <c r="G53" s="12" t="s">
        <v>53</v>
      </c>
      <c r="H53" s="12" t="s">
        <v>44</v>
      </c>
      <c r="I53" s="12" t="s">
        <v>33</v>
      </c>
      <c r="J53" s="12" t="s">
        <v>97</v>
      </c>
      <c r="K53" s="12" t="s">
        <v>63</v>
      </c>
      <c r="L53" s="12" t="s">
        <v>177</v>
      </c>
      <c r="M53" s="12">
        <v>0.36</v>
      </c>
      <c r="N53" s="12" t="s">
        <v>37</v>
      </c>
      <c r="O53" s="12" t="s">
        <v>140</v>
      </c>
      <c r="P53" s="12" t="s">
        <v>175</v>
      </c>
      <c r="Q53" s="12" t="s">
        <v>176</v>
      </c>
      <c r="R53" s="12">
        <v>70056</v>
      </c>
      <c r="S53" s="13">
        <v>42141</v>
      </c>
      <c r="T53" s="9">
        <f t="shared" si="2"/>
        <v>1</v>
      </c>
      <c r="U53" s="10">
        <f t="shared" si="3"/>
        <v>21</v>
      </c>
      <c r="V53" s="11" t="str">
        <f t="shared" si="0"/>
        <v>May</v>
      </c>
      <c r="W53" s="13">
        <v>42142</v>
      </c>
      <c r="X53" s="11">
        <f t="shared" si="1"/>
        <v>1</v>
      </c>
      <c r="Y53" s="12">
        <v>325.39800000000002</v>
      </c>
      <c r="Z53" s="12">
        <v>9</v>
      </c>
      <c r="AA53" s="12">
        <v>45.34</v>
      </c>
      <c r="AB53" s="12">
        <v>87175</v>
      </c>
      <c r="AC53" s="12">
        <f>DataSheet!$E1478-DataSheet!$D1478</f>
        <v>30.88</v>
      </c>
      <c r="AD53" s="12" t="str">
        <f>_xlfn.IFS(DataSheet!$O1478="Central","Chris",DataSheet!$O1478="East","Erin",DataSheet!$O1478="South","Sam",DataSheet!$O1478="West","William.")</f>
        <v>Chris</v>
      </c>
      <c r="AE53">
        <f t="shared" si="4"/>
        <v>3</v>
      </c>
    </row>
    <row r="54" spans="1:31" ht="15.75" customHeight="1" x14ac:dyDescent="0.3">
      <c r="A54" s="7">
        <v>92</v>
      </c>
      <c r="B54" s="7" t="s">
        <v>173</v>
      </c>
      <c r="C54" s="7" t="s">
        <v>61</v>
      </c>
      <c r="D54" s="7">
        <v>0.04</v>
      </c>
      <c r="E54" s="7">
        <v>12.98</v>
      </c>
      <c r="F54" s="7">
        <v>3.14</v>
      </c>
      <c r="G54" s="7" t="s">
        <v>31</v>
      </c>
      <c r="H54" s="7" t="s">
        <v>32</v>
      </c>
      <c r="I54" s="7" t="s">
        <v>33</v>
      </c>
      <c r="J54" s="7" t="s">
        <v>178</v>
      </c>
      <c r="K54" s="7" t="s">
        <v>55</v>
      </c>
      <c r="L54" s="7" t="s">
        <v>179</v>
      </c>
      <c r="M54" s="7">
        <v>0.6</v>
      </c>
      <c r="N54" s="7" t="s">
        <v>37</v>
      </c>
      <c r="O54" s="7" t="s">
        <v>140</v>
      </c>
      <c r="P54" s="7" t="s">
        <v>175</v>
      </c>
      <c r="Q54" s="7" t="s">
        <v>176</v>
      </c>
      <c r="R54" s="7">
        <v>70056</v>
      </c>
      <c r="S54" s="8">
        <v>42162</v>
      </c>
      <c r="T54" s="9">
        <f t="shared" si="2"/>
        <v>0</v>
      </c>
      <c r="U54" s="10" t="str">
        <f t="shared" si="3"/>
        <v>no repeat</v>
      </c>
      <c r="V54" s="11" t="str">
        <f t="shared" si="0"/>
        <v>June</v>
      </c>
      <c r="W54" s="8">
        <v>42164</v>
      </c>
      <c r="X54" s="11">
        <f t="shared" si="1"/>
        <v>2</v>
      </c>
      <c r="Y54" s="7">
        <v>22.818000000000001</v>
      </c>
      <c r="Z54" s="7">
        <v>16</v>
      </c>
      <c r="AA54" s="7">
        <v>216.04</v>
      </c>
      <c r="AB54" s="7">
        <v>87178</v>
      </c>
      <c r="AC54" s="7">
        <f>DataSheet!$E1711-DataSheet!$D1711</f>
        <v>12.97</v>
      </c>
      <c r="AD54" s="12" t="str">
        <f>_xlfn.IFS(DataSheet!$O1711="Central","Chris",DataSheet!$O1711="East","Erin",DataSheet!$O1711="South","Sam",DataSheet!$O1711="West","William.")</f>
        <v>Chris</v>
      </c>
      <c r="AE54">
        <f t="shared" si="4"/>
        <v>3</v>
      </c>
    </row>
    <row r="55" spans="1:31" ht="15.75" customHeight="1" x14ac:dyDescent="0.3">
      <c r="A55" s="7">
        <v>94</v>
      </c>
      <c r="B55" s="7" t="s">
        <v>180</v>
      </c>
      <c r="C55" s="7" t="s">
        <v>42</v>
      </c>
      <c r="D55" s="7">
        <v>0.04</v>
      </c>
      <c r="E55" s="7">
        <v>160.97999999999999</v>
      </c>
      <c r="F55" s="7">
        <v>30</v>
      </c>
      <c r="G55" s="7" t="s">
        <v>43</v>
      </c>
      <c r="H55" s="7" t="s">
        <v>44</v>
      </c>
      <c r="I55" s="7" t="s">
        <v>45</v>
      </c>
      <c r="J55" s="7" t="s">
        <v>46</v>
      </c>
      <c r="K55" s="7" t="s">
        <v>47</v>
      </c>
      <c r="L55" s="7" t="s">
        <v>181</v>
      </c>
      <c r="M55" s="7">
        <v>0.62</v>
      </c>
      <c r="N55" s="7" t="s">
        <v>37</v>
      </c>
      <c r="O55" s="7" t="s">
        <v>65</v>
      </c>
      <c r="P55" s="7" t="s">
        <v>182</v>
      </c>
      <c r="Q55" s="7" t="s">
        <v>183</v>
      </c>
      <c r="R55" s="7">
        <v>60601</v>
      </c>
      <c r="S55" s="8">
        <v>42127</v>
      </c>
      <c r="T55" s="9">
        <f t="shared" si="2"/>
        <v>1</v>
      </c>
      <c r="U55" s="10">
        <f t="shared" si="3"/>
        <v>0</v>
      </c>
      <c r="V55" s="11" t="str">
        <f t="shared" si="0"/>
        <v>May</v>
      </c>
      <c r="W55" s="8">
        <v>42129</v>
      </c>
      <c r="X55" s="11">
        <f t="shared" si="1"/>
        <v>2</v>
      </c>
      <c r="Y55" s="7">
        <v>116.1</v>
      </c>
      <c r="Z55" s="7">
        <v>37</v>
      </c>
      <c r="AA55" s="7">
        <v>6276.34</v>
      </c>
      <c r="AB55" s="7">
        <v>44231</v>
      </c>
      <c r="AC55" s="7">
        <f>DataSheet!$E1353-DataSheet!$D1353</f>
        <v>63.919999999999995</v>
      </c>
      <c r="AD55" s="12" t="str">
        <f>_xlfn.IFS(DataSheet!$O1353="Central","Chris",DataSheet!$O1353="East","Erin",DataSheet!$O1353="South","Sam",DataSheet!$O1353="West","William.")</f>
        <v>Sam</v>
      </c>
      <c r="AE55">
        <f t="shared" si="4"/>
        <v>2</v>
      </c>
    </row>
    <row r="56" spans="1:31" ht="15.75" customHeight="1" x14ac:dyDescent="0.3">
      <c r="A56" s="12">
        <v>94</v>
      </c>
      <c r="B56" s="12" t="s">
        <v>180</v>
      </c>
      <c r="C56" s="12" t="s">
        <v>42</v>
      </c>
      <c r="D56" s="12">
        <v>0.01</v>
      </c>
      <c r="E56" s="12">
        <v>17.98</v>
      </c>
      <c r="F56" s="12">
        <v>4</v>
      </c>
      <c r="G56" s="12" t="s">
        <v>53</v>
      </c>
      <c r="H56" s="12" t="s">
        <v>44</v>
      </c>
      <c r="I56" s="12" t="s">
        <v>81</v>
      </c>
      <c r="J56" s="12" t="s">
        <v>184</v>
      </c>
      <c r="K56" s="12" t="s">
        <v>63</v>
      </c>
      <c r="L56" s="12" t="s">
        <v>185</v>
      </c>
      <c r="M56" s="12">
        <v>0.79</v>
      </c>
      <c r="N56" s="12" t="s">
        <v>37</v>
      </c>
      <c r="O56" s="12" t="s">
        <v>65</v>
      </c>
      <c r="P56" s="12" t="s">
        <v>182</v>
      </c>
      <c r="Q56" s="12" t="s">
        <v>183</v>
      </c>
      <c r="R56" s="12">
        <v>60601</v>
      </c>
      <c r="S56" s="13">
        <v>42127</v>
      </c>
      <c r="T56" s="9">
        <f t="shared" si="2"/>
        <v>0</v>
      </c>
      <c r="U56" s="10" t="str">
        <f t="shared" si="3"/>
        <v>no repeat</v>
      </c>
      <c r="V56" s="11" t="str">
        <f t="shared" si="0"/>
        <v>May</v>
      </c>
      <c r="W56" s="13">
        <v>42129</v>
      </c>
      <c r="X56" s="11">
        <f t="shared" si="1"/>
        <v>2</v>
      </c>
      <c r="Y56" s="12">
        <v>-87.96</v>
      </c>
      <c r="Z56" s="12">
        <v>146</v>
      </c>
      <c r="AA56" s="12">
        <v>2664.4</v>
      </c>
      <c r="AB56" s="12">
        <v>44231</v>
      </c>
      <c r="AC56" s="12">
        <f>DataSheet!$E1354-DataSheet!$D1354</f>
        <v>5.01</v>
      </c>
      <c r="AD56" s="12" t="str">
        <f>_xlfn.IFS(DataSheet!$O1354="Central","Chris",DataSheet!$O1354="East","Erin",DataSheet!$O1354="South","Sam",DataSheet!$O1354="West","William.")</f>
        <v>Sam</v>
      </c>
      <c r="AE56">
        <f t="shared" si="4"/>
        <v>2</v>
      </c>
    </row>
    <row r="57" spans="1:31" ht="15.75" customHeight="1" x14ac:dyDescent="0.3">
      <c r="A57" s="7">
        <v>97</v>
      </c>
      <c r="B57" s="7" t="s">
        <v>186</v>
      </c>
      <c r="C57" s="7" t="s">
        <v>42</v>
      </c>
      <c r="D57" s="7">
        <v>0.04</v>
      </c>
      <c r="E57" s="7">
        <v>160.97999999999999</v>
      </c>
      <c r="F57" s="7">
        <v>30</v>
      </c>
      <c r="G57" s="7" t="s">
        <v>43</v>
      </c>
      <c r="H57" s="7" t="s">
        <v>44</v>
      </c>
      <c r="I57" s="7" t="s">
        <v>45</v>
      </c>
      <c r="J57" s="7" t="s">
        <v>46</v>
      </c>
      <c r="K57" s="7" t="s">
        <v>47</v>
      </c>
      <c r="L57" s="7" t="s">
        <v>181</v>
      </c>
      <c r="M57" s="7">
        <v>0.62</v>
      </c>
      <c r="N57" s="7" t="s">
        <v>37</v>
      </c>
      <c r="O57" s="7" t="s">
        <v>65</v>
      </c>
      <c r="P57" s="7" t="s">
        <v>187</v>
      </c>
      <c r="Q57" s="7" t="s">
        <v>188</v>
      </c>
      <c r="R57" s="7">
        <v>66502</v>
      </c>
      <c r="S57" s="8">
        <v>42127</v>
      </c>
      <c r="T57" s="9">
        <f t="shared" si="2"/>
        <v>1</v>
      </c>
      <c r="U57" s="10">
        <f t="shared" si="3"/>
        <v>0</v>
      </c>
      <c r="V57" s="11" t="str">
        <f t="shared" si="0"/>
        <v>May</v>
      </c>
      <c r="W57" s="8">
        <v>42129</v>
      </c>
      <c r="X57" s="11">
        <f t="shared" si="1"/>
        <v>2</v>
      </c>
      <c r="Y57" s="7">
        <v>255.42</v>
      </c>
      <c r="Z57" s="7">
        <v>9</v>
      </c>
      <c r="AA57" s="7">
        <v>1526.68</v>
      </c>
      <c r="AB57" s="7">
        <v>87306</v>
      </c>
      <c r="AC57" s="7">
        <f>DataSheet!$E1355-DataSheet!$D1355</f>
        <v>58.050000000000004</v>
      </c>
      <c r="AD57" s="12" t="str">
        <f>_xlfn.IFS(DataSheet!$O1355="Central","Chris",DataSheet!$O1355="East","Erin",DataSheet!$O1355="South","Sam",DataSheet!$O1355="West","William.")</f>
        <v>Sam</v>
      </c>
      <c r="AE57">
        <f t="shared" si="4"/>
        <v>2</v>
      </c>
    </row>
    <row r="58" spans="1:31" ht="15.75" customHeight="1" x14ac:dyDescent="0.3">
      <c r="A58" s="12">
        <v>97</v>
      </c>
      <c r="B58" s="12" t="s">
        <v>186</v>
      </c>
      <c r="C58" s="12" t="s">
        <v>42</v>
      </c>
      <c r="D58" s="12">
        <v>0.06</v>
      </c>
      <c r="E58" s="12">
        <v>115.99</v>
      </c>
      <c r="F58" s="12">
        <v>8.99</v>
      </c>
      <c r="G58" s="12" t="s">
        <v>53</v>
      </c>
      <c r="H58" s="12" t="s">
        <v>44</v>
      </c>
      <c r="I58" s="12" t="s">
        <v>81</v>
      </c>
      <c r="J58" s="12" t="s">
        <v>82</v>
      </c>
      <c r="K58" s="12" t="s">
        <v>63</v>
      </c>
      <c r="L58" s="12" t="s">
        <v>189</v>
      </c>
      <c r="M58" s="12">
        <v>0.57999999999999996</v>
      </c>
      <c r="N58" s="12" t="s">
        <v>37</v>
      </c>
      <c r="O58" s="12" t="s">
        <v>65</v>
      </c>
      <c r="P58" s="12" t="s">
        <v>187</v>
      </c>
      <c r="Q58" s="12" t="s">
        <v>188</v>
      </c>
      <c r="R58" s="12">
        <v>66502</v>
      </c>
      <c r="S58" s="13">
        <v>42127</v>
      </c>
      <c r="T58" s="9">
        <f t="shared" si="2"/>
        <v>0</v>
      </c>
      <c r="U58" s="10" t="str">
        <f t="shared" si="3"/>
        <v>no repeat</v>
      </c>
      <c r="V58" s="11" t="str">
        <f t="shared" si="0"/>
        <v>May</v>
      </c>
      <c r="W58" s="13">
        <v>42128</v>
      </c>
      <c r="X58" s="11">
        <f t="shared" si="1"/>
        <v>1</v>
      </c>
      <c r="Y58" s="12">
        <v>685.6146</v>
      </c>
      <c r="Z58" s="12">
        <v>20</v>
      </c>
      <c r="AA58" s="12">
        <v>1952.56</v>
      </c>
      <c r="AB58" s="12">
        <v>87306</v>
      </c>
      <c r="AC58" s="12">
        <f>DataSheet!$E1356-DataSheet!$D1356</f>
        <v>2.2199999999999998</v>
      </c>
      <c r="AD58" s="12" t="str">
        <f>_xlfn.IFS(DataSheet!$O1356="Central","Chris",DataSheet!$O1356="East","Erin",DataSheet!$O1356="South","Sam",DataSheet!$O1356="West","William.")</f>
        <v>Sam</v>
      </c>
      <c r="AE58">
        <f t="shared" si="4"/>
        <v>2</v>
      </c>
    </row>
    <row r="59" spans="1:31" ht="15.75" customHeight="1" x14ac:dyDescent="0.3">
      <c r="A59" s="7">
        <v>101</v>
      </c>
      <c r="B59" s="7" t="s">
        <v>190</v>
      </c>
      <c r="C59" s="7" t="s">
        <v>61</v>
      </c>
      <c r="D59" s="7">
        <v>0.1</v>
      </c>
      <c r="E59" s="7">
        <v>19.98</v>
      </c>
      <c r="F59" s="7">
        <v>4</v>
      </c>
      <c r="G59" s="7" t="s">
        <v>53</v>
      </c>
      <c r="H59" s="7" t="s">
        <v>118</v>
      </c>
      <c r="I59" s="7" t="s">
        <v>81</v>
      </c>
      <c r="J59" s="7" t="s">
        <v>184</v>
      </c>
      <c r="K59" s="7" t="s">
        <v>63</v>
      </c>
      <c r="L59" s="7" t="s">
        <v>191</v>
      </c>
      <c r="M59" s="7">
        <v>0.68</v>
      </c>
      <c r="N59" s="7" t="s">
        <v>37</v>
      </c>
      <c r="O59" s="7" t="s">
        <v>57</v>
      </c>
      <c r="P59" s="7" t="s">
        <v>192</v>
      </c>
      <c r="Q59" s="7" t="s">
        <v>193</v>
      </c>
      <c r="R59" s="7">
        <v>4005</v>
      </c>
      <c r="S59" s="8">
        <v>42177</v>
      </c>
      <c r="T59" s="9">
        <f t="shared" si="2"/>
        <v>0</v>
      </c>
      <c r="U59" s="10" t="str">
        <f t="shared" si="3"/>
        <v>no repeat</v>
      </c>
      <c r="V59" s="11" t="str">
        <f t="shared" si="0"/>
        <v>June</v>
      </c>
      <c r="W59" s="8">
        <v>42179</v>
      </c>
      <c r="X59" s="11">
        <f t="shared" si="1"/>
        <v>2</v>
      </c>
      <c r="Y59" s="7">
        <v>-16.2</v>
      </c>
      <c r="Z59" s="7">
        <v>16</v>
      </c>
      <c r="AA59" s="7">
        <v>303.58999999999997</v>
      </c>
      <c r="AB59" s="7">
        <v>88205</v>
      </c>
      <c r="AC59" s="7">
        <f>DataSheet!$E1863-DataSheet!$D1863</f>
        <v>17.45</v>
      </c>
      <c r="AD59" s="12" t="str">
        <f>_xlfn.IFS(DataSheet!$O1863="Central","Chris",DataSheet!$O1863="East","Erin",DataSheet!$O1863="South","Sam",DataSheet!$O1863="West","William.")</f>
        <v>Sam</v>
      </c>
      <c r="AE59">
        <f t="shared" si="4"/>
        <v>1</v>
      </c>
    </row>
    <row r="60" spans="1:31" ht="15.75" customHeight="1" x14ac:dyDescent="0.3">
      <c r="A60" s="7">
        <v>102</v>
      </c>
      <c r="B60" s="7" t="s">
        <v>194</v>
      </c>
      <c r="C60" s="7" t="s">
        <v>61</v>
      </c>
      <c r="D60" s="7">
        <v>0.04</v>
      </c>
      <c r="E60" s="7">
        <v>300.98</v>
      </c>
      <c r="F60" s="7">
        <v>54.92</v>
      </c>
      <c r="G60" s="7" t="s">
        <v>43</v>
      </c>
      <c r="H60" s="7" t="s">
        <v>118</v>
      </c>
      <c r="I60" s="7" t="s">
        <v>45</v>
      </c>
      <c r="J60" s="7" t="s">
        <v>195</v>
      </c>
      <c r="K60" s="7" t="s">
        <v>125</v>
      </c>
      <c r="L60" s="7" t="s">
        <v>196</v>
      </c>
      <c r="M60" s="7">
        <v>0.55000000000000004</v>
      </c>
      <c r="N60" s="7" t="s">
        <v>37</v>
      </c>
      <c r="O60" s="7" t="s">
        <v>57</v>
      </c>
      <c r="P60" s="7" t="s">
        <v>197</v>
      </c>
      <c r="Q60" s="7" t="s">
        <v>198</v>
      </c>
      <c r="R60" s="7">
        <v>2129</v>
      </c>
      <c r="S60" s="8">
        <v>42100</v>
      </c>
      <c r="T60" s="9">
        <f t="shared" si="2"/>
        <v>1</v>
      </c>
      <c r="U60" s="10">
        <f t="shared" si="3"/>
        <v>77</v>
      </c>
      <c r="V60" s="11" t="str">
        <f t="shared" si="0"/>
        <v>April</v>
      </c>
      <c r="W60" s="8">
        <v>42101</v>
      </c>
      <c r="X60" s="11">
        <f t="shared" si="1"/>
        <v>1</v>
      </c>
      <c r="Y60" s="7">
        <v>2023.75</v>
      </c>
      <c r="Z60" s="7">
        <v>31</v>
      </c>
      <c r="AA60" s="7">
        <v>9459.94</v>
      </c>
      <c r="AB60" s="7">
        <v>42599</v>
      </c>
      <c r="AC60" s="7">
        <f>DataSheet!$E1071-DataSheet!$D1071</f>
        <v>77.42</v>
      </c>
      <c r="AD60" s="12" t="str">
        <f>_xlfn.IFS(DataSheet!$O1071="Central","Chris",DataSheet!$O1071="East","Erin",DataSheet!$O1071="South","Sam",DataSheet!$O1071="West","William.")</f>
        <v>Chris</v>
      </c>
      <c r="AE60">
        <f t="shared" si="4"/>
        <v>3</v>
      </c>
    </row>
    <row r="61" spans="1:31" ht="15.75" customHeight="1" x14ac:dyDescent="0.3">
      <c r="A61" s="12">
        <v>102</v>
      </c>
      <c r="B61" s="12" t="s">
        <v>194</v>
      </c>
      <c r="C61" s="12" t="s">
        <v>61</v>
      </c>
      <c r="D61" s="12">
        <v>0.1</v>
      </c>
      <c r="E61" s="12">
        <v>19.98</v>
      </c>
      <c r="F61" s="12">
        <v>4</v>
      </c>
      <c r="G61" s="12" t="s">
        <v>53</v>
      </c>
      <c r="H61" s="12" t="s">
        <v>118</v>
      </c>
      <c r="I61" s="12" t="s">
        <v>81</v>
      </c>
      <c r="J61" s="12" t="s">
        <v>184</v>
      </c>
      <c r="K61" s="12" t="s">
        <v>63</v>
      </c>
      <c r="L61" s="12" t="s">
        <v>191</v>
      </c>
      <c r="M61" s="12">
        <v>0.68</v>
      </c>
      <c r="N61" s="12" t="s">
        <v>37</v>
      </c>
      <c r="O61" s="12" t="s">
        <v>57</v>
      </c>
      <c r="P61" s="12" t="s">
        <v>197</v>
      </c>
      <c r="Q61" s="12" t="s">
        <v>198</v>
      </c>
      <c r="R61" s="12">
        <v>2129</v>
      </c>
      <c r="S61" s="13">
        <v>42177</v>
      </c>
      <c r="T61" s="9">
        <f t="shared" si="2"/>
        <v>1</v>
      </c>
      <c r="U61" s="10">
        <f t="shared" si="3"/>
        <v>0</v>
      </c>
      <c r="V61" s="11" t="str">
        <f t="shared" si="0"/>
        <v>June</v>
      </c>
      <c r="W61" s="13">
        <v>42179</v>
      </c>
      <c r="X61" s="11">
        <f t="shared" si="1"/>
        <v>2</v>
      </c>
      <c r="Y61" s="12">
        <v>-20.25</v>
      </c>
      <c r="Z61" s="12">
        <v>65</v>
      </c>
      <c r="AA61" s="12">
        <v>1233.32</v>
      </c>
      <c r="AB61" s="12">
        <v>3397</v>
      </c>
      <c r="AC61" s="12">
        <f>DataSheet!$E1864-DataSheet!$D1864</f>
        <v>19.18</v>
      </c>
      <c r="AD61" s="12" t="str">
        <f>_xlfn.IFS(DataSheet!$O1864="Central","Chris",DataSheet!$O1864="East","Erin",DataSheet!$O1864="South","Sam",DataSheet!$O1864="West","William.")</f>
        <v>Sam</v>
      </c>
      <c r="AE61">
        <f t="shared" si="4"/>
        <v>3</v>
      </c>
    </row>
    <row r="62" spans="1:31" ht="15.75" customHeight="1" x14ac:dyDescent="0.3">
      <c r="A62" s="7">
        <v>102</v>
      </c>
      <c r="B62" s="7" t="s">
        <v>194</v>
      </c>
      <c r="C62" s="7" t="s">
        <v>61</v>
      </c>
      <c r="D62" s="7">
        <v>0.09</v>
      </c>
      <c r="E62" s="7">
        <v>2.88</v>
      </c>
      <c r="F62" s="7">
        <v>1.49</v>
      </c>
      <c r="G62" s="7" t="s">
        <v>53</v>
      </c>
      <c r="H62" s="7" t="s">
        <v>118</v>
      </c>
      <c r="I62" s="7" t="s">
        <v>33</v>
      </c>
      <c r="J62" s="7" t="s">
        <v>113</v>
      </c>
      <c r="K62" s="7" t="s">
        <v>63</v>
      </c>
      <c r="L62" s="7" t="s">
        <v>199</v>
      </c>
      <c r="M62" s="7">
        <v>0.36</v>
      </c>
      <c r="N62" s="7" t="s">
        <v>37</v>
      </c>
      <c r="O62" s="7" t="s">
        <v>57</v>
      </c>
      <c r="P62" s="7" t="s">
        <v>197</v>
      </c>
      <c r="Q62" s="7" t="s">
        <v>198</v>
      </c>
      <c r="R62" s="7">
        <v>2129</v>
      </c>
      <c r="S62" s="8">
        <v>42177</v>
      </c>
      <c r="T62" s="9">
        <f t="shared" si="2"/>
        <v>0</v>
      </c>
      <c r="U62" s="10" t="str">
        <f t="shared" si="3"/>
        <v>no repeat</v>
      </c>
      <c r="V62" s="11" t="str">
        <f t="shared" si="0"/>
        <v>June</v>
      </c>
      <c r="W62" s="8">
        <v>42178</v>
      </c>
      <c r="X62" s="11">
        <f t="shared" si="1"/>
        <v>1</v>
      </c>
      <c r="Y62" s="7">
        <v>-3.3809999999999998</v>
      </c>
      <c r="Z62" s="7">
        <v>17</v>
      </c>
      <c r="AA62" s="7">
        <v>47.31</v>
      </c>
      <c r="AB62" s="7">
        <v>3397</v>
      </c>
      <c r="AC62" s="7">
        <f>DataSheet!$E1865-DataSheet!$D1865</f>
        <v>1.64</v>
      </c>
      <c r="AD62" s="12" t="str">
        <f>_xlfn.IFS(DataSheet!$O1865="Central","Chris",DataSheet!$O1865="East","Erin",DataSheet!$O1865="South","Sam",DataSheet!$O1865="West","William.")</f>
        <v>Sam</v>
      </c>
      <c r="AE62">
        <f t="shared" si="4"/>
        <v>3</v>
      </c>
    </row>
    <row r="63" spans="1:31" ht="15.75" customHeight="1" x14ac:dyDescent="0.3">
      <c r="A63" s="12">
        <v>107</v>
      </c>
      <c r="B63" s="12" t="s">
        <v>200</v>
      </c>
      <c r="C63" s="12" t="s">
        <v>61</v>
      </c>
      <c r="D63" s="12">
        <v>0.04</v>
      </c>
      <c r="E63" s="12">
        <v>300.98</v>
      </c>
      <c r="F63" s="12">
        <v>54.92</v>
      </c>
      <c r="G63" s="12" t="s">
        <v>43</v>
      </c>
      <c r="H63" s="12" t="s">
        <v>118</v>
      </c>
      <c r="I63" s="12" t="s">
        <v>45</v>
      </c>
      <c r="J63" s="12" t="s">
        <v>195</v>
      </c>
      <c r="K63" s="12" t="s">
        <v>125</v>
      </c>
      <c r="L63" s="12" t="s">
        <v>196</v>
      </c>
      <c r="M63" s="12">
        <v>0.55000000000000004</v>
      </c>
      <c r="N63" s="12" t="s">
        <v>37</v>
      </c>
      <c r="O63" s="12" t="s">
        <v>57</v>
      </c>
      <c r="P63" s="12" t="s">
        <v>201</v>
      </c>
      <c r="Q63" s="12" t="s">
        <v>202</v>
      </c>
      <c r="R63" s="12">
        <v>3820</v>
      </c>
      <c r="S63" s="13">
        <v>42100</v>
      </c>
      <c r="T63" s="9">
        <f t="shared" si="2"/>
        <v>0</v>
      </c>
      <c r="U63" s="10" t="str">
        <f t="shared" si="3"/>
        <v>no repeat</v>
      </c>
      <c r="V63" s="11" t="str">
        <f t="shared" si="0"/>
        <v>April</v>
      </c>
      <c r="W63" s="13">
        <v>42101</v>
      </c>
      <c r="X63" s="11">
        <f t="shared" si="1"/>
        <v>1</v>
      </c>
      <c r="Y63" s="12">
        <v>1684.4763</v>
      </c>
      <c r="Z63" s="12">
        <v>8</v>
      </c>
      <c r="AA63" s="12">
        <v>2441.27</v>
      </c>
      <c r="AB63" s="12">
        <v>88204</v>
      </c>
      <c r="AC63" s="12">
        <f>DataSheet!$E1072-DataSheet!$D1072</f>
        <v>30.89</v>
      </c>
      <c r="AD63" s="12" t="str">
        <f>_xlfn.IFS(DataSheet!$O1072="Central","Chris",DataSheet!$O1072="East","Erin",DataSheet!$O1072="South","Sam",DataSheet!$O1072="West","William.")</f>
        <v>William.</v>
      </c>
      <c r="AE63">
        <f t="shared" si="4"/>
        <v>1</v>
      </c>
    </row>
    <row r="64" spans="1:31" ht="15.75" customHeight="1" x14ac:dyDescent="0.3">
      <c r="A64" s="12">
        <v>109</v>
      </c>
      <c r="B64" s="12" t="s">
        <v>203</v>
      </c>
      <c r="C64" s="12" t="s">
        <v>61</v>
      </c>
      <c r="D64" s="12">
        <v>0.09</v>
      </c>
      <c r="E64" s="12">
        <v>2.88</v>
      </c>
      <c r="F64" s="12">
        <v>1.49</v>
      </c>
      <c r="G64" s="12" t="s">
        <v>53</v>
      </c>
      <c r="H64" s="12" t="s">
        <v>118</v>
      </c>
      <c r="I64" s="12" t="s">
        <v>33</v>
      </c>
      <c r="J64" s="12" t="s">
        <v>113</v>
      </c>
      <c r="K64" s="12" t="s">
        <v>63</v>
      </c>
      <c r="L64" s="12" t="s">
        <v>199</v>
      </c>
      <c r="M64" s="12">
        <v>0.36</v>
      </c>
      <c r="N64" s="12" t="s">
        <v>37</v>
      </c>
      <c r="O64" s="12" t="s">
        <v>57</v>
      </c>
      <c r="P64" s="12" t="s">
        <v>58</v>
      </c>
      <c r="Q64" s="12" t="s">
        <v>204</v>
      </c>
      <c r="R64" s="12">
        <v>7644</v>
      </c>
      <c r="S64" s="13">
        <v>42177</v>
      </c>
      <c r="T64" s="9">
        <f t="shared" si="2"/>
        <v>0</v>
      </c>
      <c r="U64" s="10" t="str">
        <f t="shared" si="3"/>
        <v>no repeat</v>
      </c>
      <c r="V64" s="11" t="str">
        <f t="shared" si="0"/>
        <v>June</v>
      </c>
      <c r="W64" s="13">
        <v>42178</v>
      </c>
      <c r="X64" s="11">
        <f t="shared" si="1"/>
        <v>1</v>
      </c>
      <c r="Y64" s="12">
        <v>-2.7048000000000001</v>
      </c>
      <c r="Z64" s="12">
        <v>4</v>
      </c>
      <c r="AA64" s="12">
        <v>11.13</v>
      </c>
      <c r="AB64" s="12">
        <v>88205</v>
      </c>
      <c r="AC64" s="12">
        <f>DataSheet!$E1866-DataSheet!$D1866</f>
        <v>30.97</v>
      </c>
      <c r="AD64" s="12" t="str">
        <f>_xlfn.IFS(DataSheet!$O1866="Central","Chris",DataSheet!$O1866="East","Erin",DataSheet!$O1866="South","Sam",DataSheet!$O1866="West","William.")</f>
        <v>Sam</v>
      </c>
      <c r="AE64">
        <f t="shared" si="4"/>
        <v>1</v>
      </c>
    </row>
    <row r="65" spans="1:31" ht="15.75" customHeight="1" x14ac:dyDescent="0.3">
      <c r="A65" s="7">
        <v>114</v>
      </c>
      <c r="B65" s="7" t="s">
        <v>205</v>
      </c>
      <c r="C65" s="7" t="s">
        <v>30</v>
      </c>
      <c r="D65" s="7">
        <v>0.03</v>
      </c>
      <c r="E65" s="7">
        <v>4.26</v>
      </c>
      <c r="F65" s="7">
        <v>1.2</v>
      </c>
      <c r="G65" s="7" t="s">
        <v>53</v>
      </c>
      <c r="H65" s="7" t="s">
        <v>44</v>
      </c>
      <c r="I65" s="7" t="s">
        <v>33</v>
      </c>
      <c r="J65" s="7" t="s">
        <v>34</v>
      </c>
      <c r="K65" s="7" t="s">
        <v>35</v>
      </c>
      <c r="L65" s="7" t="s">
        <v>206</v>
      </c>
      <c r="M65" s="7">
        <v>0.44</v>
      </c>
      <c r="N65" s="7" t="s">
        <v>37</v>
      </c>
      <c r="O65" s="7" t="s">
        <v>38</v>
      </c>
      <c r="P65" s="7" t="s">
        <v>106</v>
      </c>
      <c r="Q65" s="7" t="s">
        <v>207</v>
      </c>
      <c r="R65" s="7">
        <v>97035</v>
      </c>
      <c r="S65" s="8">
        <v>42007</v>
      </c>
      <c r="T65" s="9">
        <f t="shared" si="2"/>
        <v>1</v>
      </c>
      <c r="U65" s="10">
        <f t="shared" si="3"/>
        <v>91</v>
      </c>
      <c r="V65" s="11" t="str">
        <f t="shared" si="0"/>
        <v>January</v>
      </c>
      <c r="W65" s="8">
        <v>42008</v>
      </c>
      <c r="X65" s="11">
        <f t="shared" si="1"/>
        <v>1</v>
      </c>
      <c r="Y65" s="7">
        <v>18.658000000000001</v>
      </c>
      <c r="Z65" s="7">
        <v>7</v>
      </c>
      <c r="AA65" s="7">
        <v>29.5</v>
      </c>
      <c r="AB65" s="7">
        <v>89583</v>
      </c>
      <c r="AC65" s="7">
        <f>DataSheet!$E27-DataSheet!$D27</f>
        <v>99.99</v>
      </c>
      <c r="AD65" s="12" t="str">
        <f>_xlfn.IFS(DataSheet!$O27="Central","Chris",DataSheet!$O27="East","Erin",DataSheet!$O27="South","Sam",DataSheet!$O27="West","William.")</f>
        <v>William.</v>
      </c>
      <c r="AE65">
        <f t="shared" si="4"/>
        <v>3</v>
      </c>
    </row>
    <row r="66" spans="1:31" ht="15.75" customHeight="1" x14ac:dyDescent="0.3">
      <c r="A66" s="7">
        <v>114</v>
      </c>
      <c r="B66" s="7" t="s">
        <v>205</v>
      </c>
      <c r="C66" s="7" t="s">
        <v>61</v>
      </c>
      <c r="D66" s="7">
        <v>0.01</v>
      </c>
      <c r="E66" s="7">
        <v>4.91</v>
      </c>
      <c r="F66" s="7">
        <v>0.5</v>
      </c>
      <c r="G66" s="7" t="s">
        <v>53</v>
      </c>
      <c r="H66" s="7" t="s">
        <v>44</v>
      </c>
      <c r="I66" s="7" t="s">
        <v>33</v>
      </c>
      <c r="J66" s="7" t="s">
        <v>138</v>
      </c>
      <c r="K66" s="7" t="s">
        <v>63</v>
      </c>
      <c r="L66" s="7" t="s">
        <v>165</v>
      </c>
      <c r="M66" s="7">
        <v>0.36</v>
      </c>
      <c r="N66" s="7" t="s">
        <v>37</v>
      </c>
      <c r="O66" s="7" t="s">
        <v>38</v>
      </c>
      <c r="P66" s="7" t="s">
        <v>106</v>
      </c>
      <c r="Q66" s="7" t="s">
        <v>207</v>
      </c>
      <c r="R66" s="7">
        <v>97035</v>
      </c>
      <c r="S66" s="8">
        <v>42098</v>
      </c>
      <c r="T66" s="9">
        <f t="shared" si="2"/>
        <v>1</v>
      </c>
      <c r="U66" s="10">
        <f t="shared" si="3"/>
        <v>0</v>
      </c>
      <c r="V66" s="11" t="str">
        <f t="shared" ref="V66:V129" si="5">TEXT(S66,"mmmm")</f>
        <v>April</v>
      </c>
      <c r="W66" s="8">
        <v>42100</v>
      </c>
      <c r="X66" s="11">
        <f t="shared" ref="X66:X129" si="6">_xlfn.DAYS(W66,S66)</f>
        <v>2</v>
      </c>
      <c r="Y66" s="7">
        <v>40.247700000000002</v>
      </c>
      <c r="Z66" s="7">
        <v>12</v>
      </c>
      <c r="AA66" s="7">
        <v>58.33</v>
      </c>
      <c r="AB66" s="7">
        <v>89584</v>
      </c>
      <c r="AC66" s="7">
        <f>DataSheet!$E1033-DataSheet!$D1033</f>
        <v>8.01</v>
      </c>
      <c r="AD66" s="12" t="str">
        <f>_xlfn.IFS(DataSheet!$O1033="Central","Chris",DataSheet!$O1033="East","Erin",DataSheet!$O1033="South","Sam",DataSheet!$O1033="West","William.")</f>
        <v>William.</v>
      </c>
      <c r="AE66">
        <f t="shared" si="4"/>
        <v>3</v>
      </c>
    </row>
    <row r="67" spans="1:31" ht="15.75" customHeight="1" x14ac:dyDescent="0.3">
      <c r="A67" s="12">
        <v>114</v>
      </c>
      <c r="B67" s="12" t="s">
        <v>205</v>
      </c>
      <c r="C67" s="12" t="s">
        <v>61</v>
      </c>
      <c r="D67" s="12">
        <v>0.09</v>
      </c>
      <c r="E67" s="12">
        <v>4</v>
      </c>
      <c r="F67" s="12">
        <v>1.3</v>
      </c>
      <c r="G67" s="12" t="s">
        <v>31</v>
      </c>
      <c r="H67" s="12" t="s">
        <v>44</v>
      </c>
      <c r="I67" s="12" t="s">
        <v>33</v>
      </c>
      <c r="J67" s="12" t="s">
        <v>97</v>
      </c>
      <c r="K67" s="12" t="s">
        <v>35</v>
      </c>
      <c r="L67" s="12" t="s">
        <v>208</v>
      </c>
      <c r="M67" s="12">
        <v>0.37</v>
      </c>
      <c r="N67" s="12" t="s">
        <v>37</v>
      </c>
      <c r="O67" s="12" t="s">
        <v>38</v>
      </c>
      <c r="P67" s="12" t="s">
        <v>106</v>
      </c>
      <c r="Q67" s="12" t="s">
        <v>207</v>
      </c>
      <c r="R67" s="12">
        <v>97035</v>
      </c>
      <c r="S67" s="13">
        <v>42098</v>
      </c>
      <c r="T67" s="9">
        <f t="shared" ref="T67:T130" si="7">IF(A67=A68,1,0)</f>
        <v>0</v>
      </c>
      <c r="U67" s="10" t="str">
        <f t="shared" ref="U67:U130" si="8">IF(T67=1,S68-S67,"no repeat")</f>
        <v>no repeat</v>
      </c>
      <c r="V67" s="11" t="str">
        <f t="shared" si="5"/>
        <v>April</v>
      </c>
      <c r="W67" s="13">
        <v>42100</v>
      </c>
      <c r="X67" s="11">
        <f t="shared" si="6"/>
        <v>2</v>
      </c>
      <c r="Y67" s="12">
        <v>14.0898</v>
      </c>
      <c r="Z67" s="12">
        <v>5</v>
      </c>
      <c r="AA67" s="12">
        <v>20.420000000000002</v>
      </c>
      <c r="AB67" s="12">
        <v>89584</v>
      </c>
      <c r="AC67" s="12">
        <f>DataSheet!$E1034-DataSheet!$D1034</f>
        <v>90.45</v>
      </c>
      <c r="AD67" s="12" t="str">
        <f>_xlfn.IFS(DataSheet!$O1034="Central","Chris",DataSheet!$O1034="East","Erin",DataSheet!$O1034="South","Sam",DataSheet!$O1034="West","William.")</f>
        <v>Sam</v>
      </c>
      <c r="AE67">
        <f t="shared" si="4"/>
        <v>3</v>
      </c>
    </row>
    <row r="68" spans="1:31" ht="15.75" customHeight="1" x14ac:dyDescent="0.3">
      <c r="A68" s="12">
        <v>115</v>
      </c>
      <c r="B68" s="12" t="s">
        <v>209</v>
      </c>
      <c r="C68" s="12" t="s">
        <v>109</v>
      </c>
      <c r="D68" s="12">
        <v>7.0000000000000007E-2</v>
      </c>
      <c r="E68" s="12">
        <v>2.12</v>
      </c>
      <c r="F68" s="12">
        <v>1.99</v>
      </c>
      <c r="G68" s="12" t="s">
        <v>53</v>
      </c>
      <c r="H68" s="12" t="s">
        <v>44</v>
      </c>
      <c r="I68" s="12" t="s">
        <v>81</v>
      </c>
      <c r="J68" s="12" t="s">
        <v>184</v>
      </c>
      <c r="K68" s="12" t="s">
        <v>55</v>
      </c>
      <c r="L68" s="12" t="s">
        <v>210</v>
      </c>
      <c r="M68" s="12">
        <v>0.55000000000000004</v>
      </c>
      <c r="N68" s="12" t="s">
        <v>37</v>
      </c>
      <c r="O68" s="12" t="s">
        <v>38</v>
      </c>
      <c r="P68" s="12" t="s">
        <v>106</v>
      </c>
      <c r="Q68" s="12" t="s">
        <v>211</v>
      </c>
      <c r="R68" s="12">
        <v>97128</v>
      </c>
      <c r="S68" s="13">
        <v>42103</v>
      </c>
      <c r="T68" s="9">
        <f t="shared" si="7"/>
        <v>0</v>
      </c>
      <c r="U68" s="10" t="str">
        <f t="shared" si="8"/>
        <v>no repeat</v>
      </c>
      <c r="V68" s="11" t="str">
        <f t="shared" si="5"/>
        <v>April</v>
      </c>
      <c r="W68" s="13">
        <v>42105</v>
      </c>
      <c r="X68" s="11">
        <f t="shared" si="6"/>
        <v>2</v>
      </c>
      <c r="Y68" s="12">
        <v>-55.84</v>
      </c>
      <c r="Z68" s="12">
        <v>12</v>
      </c>
      <c r="AA68" s="12">
        <v>26.07</v>
      </c>
      <c r="AB68" s="12">
        <v>89585</v>
      </c>
      <c r="AC68" s="12">
        <f>DataSheet!$E1116-DataSheet!$D1116</f>
        <v>40.93</v>
      </c>
      <c r="AD68" s="12" t="str">
        <f>_xlfn.IFS(DataSheet!$O1116="Central","Chris",DataSheet!$O1116="East","Erin",DataSheet!$O1116="South","Sam",DataSheet!$O1116="West","William.")</f>
        <v>Erin</v>
      </c>
      <c r="AE68">
        <f t="shared" ref="AE68:AE131" si="9">COUNTIF($B$2:$B$1937,$B68)</f>
        <v>1</v>
      </c>
    </row>
    <row r="69" spans="1:31" ht="15.75" customHeight="1" x14ac:dyDescent="0.3">
      <c r="A69" s="12">
        <v>117</v>
      </c>
      <c r="B69" s="12" t="s">
        <v>212</v>
      </c>
      <c r="C69" s="12" t="s">
        <v>30</v>
      </c>
      <c r="D69" s="12">
        <v>0.03</v>
      </c>
      <c r="E69" s="12">
        <v>4.26</v>
      </c>
      <c r="F69" s="12">
        <v>1.2</v>
      </c>
      <c r="G69" s="12" t="s">
        <v>53</v>
      </c>
      <c r="H69" s="12" t="s">
        <v>44</v>
      </c>
      <c r="I69" s="12" t="s">
        <v>33</v>
      </c>
      <c r="J69" s="12" t="s">
        <v>34</v>
      </c>
      <c r="K69" s="12" t="s">
        <v>35</v>
      </c>
      <c r="L69" s="12" t="s">
        <v>206</v>
      </c>
      <c r="M69" s="12">
        <v>0.44</v>
      </c>
      <c r="N69" s="12" t="s">
        <v>37</v>
      </c>
      <c r="O69" s="12" t="s">
        <v>38</v>
      </c>
      <c r="P69" s="12" t="s">
        <v>39</v>
      </c>
      <c r="Q69" s="12" t="s">
        <v>213</v>
      </c>
      <c r="R69" s="12">
        <v>98103</v>
      </c>
      <c r="S69" s="13">
        <v>42007</v>
      </c>
      <c r="T69" s="9">
        <f t="shared" si="7"/>
        <v>1</v>
      </c>
      <c r="U69" s="10">
        <f t="shared" si="8"/>
        <v>91</v>
      </c>
      <c r="V69" s="11" t="str">
        <f t="shared" si="5"/>
        <v>January</v>
      </c>
      <c r="W69" s="13">
        <v>42008</v>
      </c>
      <c r="X69" s="11">
        <f t="shared" si="6"/>
        <v>1</v>
      </c>
      <c r="Y69" s="12">
        <v>9.82</v>
      </c>
      <c r="Z69" s="12">
        <v>29</v>
      </c>
      <c r="AA69" s="12">
        <v>122.23</v>
      </c>
      <c r="AB69" s="12">
        <v>7909</v>
      </c>
      <c r="AC69" s="12">
        <f>DataSheet!$E28-DataSheet!$D28</f>
        <v>115.99</v>
      </c>
      <c r="AD69" s="12" t="str">
        <f>_xlfn.IFS(DataSheet!$O28="Central","Chris",DataSheet!$O28="East","Erin",DataSheet!$O28="South","Sam",DataSheet!$O28="West","William.")</f>
        <v>William.</v>
      </c>
      <c r="AE69">
        <f t="shared" si="9"/>
        <v>4</v>
      </c>
    </row>
    <row r="70" spans="1:31" ht="15.75" customHeight="1" x14ac:dyDescent="0.3">
      <c r="A70" s="7">
        <v>117</v>
      </c>
      <c r="B70" s="7" t="s">
        <v>212</v>
      </c>
      <c r="C70" s="7" t="s">
        <v>61</v>
      </c>
      <c r="D70" s="7">
        <v>0.01</v>
      </c>
      <c r="E70" s="7">
        <v>4.91</v>
      </c>
      <c r="F70" s="7">
        <v>0.5</v>
      </c>
      <c r="G70" s="7" t="s">
        <v>53</v>
      </c>
      <c r="H70" s="7" t="s">
        <v>44</v>
      </c>
      <c r="I70" s="7" t="s">
        <v>33</v>
      </c>
      <c r="J70" s="7" t="s">
        <v>138</v>
      </c>
      <c r="K70" s="7" t="s">
        <v>63</v>
      </c>
      <c r="L70" s="7" t="s">
        <v>165</v>
      </c>
      <c r="M70" s="7">
        <v>0.36</v>
      </c>
      <c r="N70" s="7" t="s">
        <v>37</v>
      </c>
      <c r="O70" s="7" t="s">
        <v>38</v>
      </c>
      <c r="P70" s="7" t="s">
        <v>39</v>
      </c>
      <c r="Q70" s="7" t="s">
        <v>213</v>
      </c>
      <c r="R70" s="7">
        <v>98103</v>
      </c>
      <c r="S70" s="8">
        <v>42098</v>
      </c>
      <c r="T70" s="9">
        <f t="shared" si="7"/>
        <v>1</v>
      </c>
      <c r="U70" s="10">
        <f t="shared" si="8"/>
        <v>0</v>
      </c>
      <c r="V70" s="11" t="str">
        <f t="shared" si="5"/>
        <v>April</v>
      </c>
      <c r="W70" s="8">
        <v>42100</v>
      </c>
      <c r="X70" s="11">
        <f t="shared" si="6"/>
        <v>2</v>
      </c>
      <c r="Y70" s="7">
        <v>112.06</v>
      </c>
      <c r="Z70" s="7">
        <v>47</v>
      </c>
      <c r="AA70" s="7">
        <v>228.46</v>
      </c>
      <c r="AB70" s="7">
        <v>13959</v>
      </c>
      <c r="AC70" s="7">
        <f>DataSheet!$E1035-DataSheet!$D1035</f>
        <v>22.78</v>
      </c>
      <c r="AD70" s="12" t="str">
        <f>_xlfn.IFS(DataSheet!$O1035="Central","Chris",DataSheet!$O1035="East","Erin",DataSheet!$O1035="South","Sam",DataSheet!$O1035="West","William.")</f>
        <v>Sam</v>
      </c>
      <c r="AE70">
        <f t="shared" si="9"/>
        <v>4</v>
      </c>
    </row>
    <row r="71" spans="1:31" ht="15.75" customHeight="1" x14ac:dyDescent="0.3">
      <c r="A71" s="12">
        <v>117</v>
      </c>
      <c r="B71" s="12" t="s">
        <v>212</v>
      </c>
      <c r="C71" s="12" t="s">
        <v>61</v>
      </c>
      <c r="D71" s="12">
        <v>0.09</v>
      </c>
      <c r="E71" s="12">
        <v>4</v>
      </c>
      <c r="F71" s="12">
        <v>1.3</v>
      </c>
      <c r="G71" s="12" t="s">
        <v>31</v>
      </c>
      <c r="H71" s="12" t="s">
        <v>44</v>
      </c>
      <c r="I71" s="12" t="s">
        <v>33</v>
      </c>
      <c r="J71" s="12" t="s">
        <v>97</v>
      </c>
      <c r="K71" s="12" t="s">
        <v>35</v>
      </c>
      <c r="L71" s="12" t="s">
        <v>208</v>
      </c>
      <c r="M71" s="12">
        <v>0.37</v>
      </c>
      <c r="N71" s="12" t="s">
        <v>37</v>
      </c>
      <c r="O71" s="12" t="s">
        <v>38</v>
      </c>
      <c r="P71" s="12" t="s">
        <v>39</v>
      </c>
      <c r="Q71" s="12" t="s">
        <v>213</v>
      </c>
      <c r="R71" s="12">
        <v>98103</v>
      </c>
      <c r="S71" s="13">
        <v>42098</v>
      </c>
      <c r="T71" s="9">
        <f t="shared" si="7"/>
        <v>1</v>
      </c>
      <c r="U71" s="10">
        <f t="shared" si="8"/>
        <v>5</v>
      </c>
      <c r="V71" s="11" t="str">
        <f t="shared" si="5"/>
        <v>April</v>
      </c>
      <c r="W71" s="13">
        <v>42100</v>
      </c>
      <c r="X71" s="11">
        <f t="shared" si="6"/>
        <v>2</v>
      </c>
      <c r="Y71" s="12">
        <v>16.79</v>
      </c>
      <c r="Z71" s="12">
        <v>19</v>
      </c>
      <c r="AA71" s="12">
        <v>77.61</v>
      </c>
      <c r="AB71" s="12">
        <v>13959</v>
      </c>
      <c r="AC71" s="12">
        <f>DataSheet!$E1036-DataSheet!$D1036</f>
        <v>95.899999999999991</v>
      </c>
      <c r="AD71" s="12" t="str">
        <f>_xlfn.IFS(DataSheet!$O1036="Central","Chris",DataSheet!$O1036="East","Erin",DataSheet!$O1036="South","Sam",DataSheet!$O1036="West","William.")</f>
        <v>Sam</v>
      </c>
      <c r="AE71">
        <f t="shared" si="9"/>
        <v>4</v>
      </c>
    </row>
    <row r="72" spans="1:31" ht="15.75" customHeight="1" x14ac:dyDescent="0.3">
      <c r="A72" s="7">
        <v>117</v>
      </c>
      <c r="B72" s="7" t="s">
        <v>212</v>
      </c>
      <c r="C72" s="7" t="s">
        <v>109</v>
      </c>
      <c r="D72" s="7">
        <v>7.0000000000000007E-2</v>
      </c>
      <c r="E72" s="7">
        <v>2.12</v>
      </c>
      <c r="F72" s="7">
        <v>1.99</v>
      </c>
      <c r="G72" s="7" t="s">
        <v>53</v>
      </c>
      <c r="H72" s="7" t="s">
        <v>44</v>
      </c>
      <c r="I72" s="7" t="s">
        <v>81</v>
      </c>
      <c r="J72" s="7" t="s">
        <v>184</v>
      </c>
      <c r="K72" s="7" t="s">
        <v>55</v>
      </c>
      <c r="L72" s="7" t="s">
        <v>210</v>
      </c>
      <c r="M72" s="7">
        <v>0.55000000000000004</v>
      </c>
      <c r="N72" s="7" t="s">
        <v>37</v>
      </c>
      <c r="O72" s="7" t="s">
        <v>38</v>
      </c>
      <c r="P72" s="7" t="s">
        <v>39</v>
      </c>
      <c r="Q72" s="7" t="s">
        <v>213</v>
      </c>
      <c r="R72" s="7">
        <v>98103</v>
      </c>
      <c r="S72" s="8">
        <v>42103</v>
      </c>
      <c r="T72" s="9">
        <f t="shared" si="7"/>
        <v>0</v>
      </c>
      <c r="U72" s="10" t="str">
        <f t="shared" si="8"/>
        <v>no repeat</v>
      </c>
      <c r="V72" s="11" t="str">
        <f t="shared" si="5"/>
        <v>April</v>
      </c>
      <c r="W72" s="8">
        <v>42105</v>
      </c>
      <c r="X72" s="11">
        <f t="shared" si="6"/>
        <v>2</v>
      </c>
      <c r="Y72" s="7">
        <v>-55.84</v>
      </c>
      <c r="Z72" s="7">
        <v>46</v>
      </c>
      <c r="AA72" s="7">
        <v>99.94</v>
      </c>
      <c r="AB72" s="7">
        <v>58914</v>
      </c>
      <c r="AC72" s="7">
        <f>DataSheet!$E1117-DataSheet!$D1117</f>
        <v>20.9</v>
      </c>
      <c r="AD72" s="12" t="str">
        <f>_xlfn.IFS(DataSheet!$O1117="Central","Chris",DataSheet!$O1117="East","Erin",DataSheet!$O1117="South","Sam",DataSheet!$O1117="West","William.")</f>
        <v>Sam</v>
      </c>
      <c r="AE72">
        <f t="shared" si="9"/>
        <v>4</v>
      </c>
    </row>
    <row r="73" spans="1:31" ht="15.75" customHeight="1" x14ac:dyDescent="0.3">
      <c r="A73" s="7">
        <v>120</v>
      </c>
      <c r="B73" s="7" t="s">
        <v>214</v>
      </c>
      <c r="C73" s="7" t="s">
        <v>30</v>
      </c>
      <c r="D73" s="7">
        <v>0.05</v>
      </c>
      <c r="E73" s="7">
        <v>6.3</v>
      </c>
      <c r="F73" s="7">
        <v>0.5</v>
      </c>
      <c r="G73" s="7" t="s">
        <v>53</v>
      </c>
      <c r="H73" s="7" t="s">
        <v>32</v>
      </c>
      <c r="I73" s="7" t="s">
        <v>33</v>
      </c>
      <c r="J73" s="7" t="s">
        <v>138</v>
      </c>
      <c r="K73" s="7" t="s">
        <v>63</v>
      </c>
      <c r="L73" s="7" t="s">
        <v>215</v>
      </c>
      <c r="M73" s="7">
        <v>0.39</v>
      </c>
      <c r="N73" s="7" t="s">
        <v>37</v>
      </c>
      <c r="O73" s="7" t="s">
        <v>38</v>
      </c>
      <c r="P73" s="7" t="s">
        <v>216</v>
      </c>
      <c r="Q73" s="7" t="s">
        <v>217</v>
      </c>
      <c r="R73" s="7">
        <v>84041</v>
      </c>
      <c r="S73" s="8">
        <v>42016</v>
      </c>
      <c r="T73" s="9">
        <f t="shared" si="7"/>
        <v>1</v>
      </c>
      <c r="U73" s="10">
        <f t="shared" si="8"/>
        <v>0</v>
      </c>
      <c r="V73" s="11" t="str">
        <f t="shared" si="5"/>
        <v>January</v>
      </c>
      <c r="W73" s="8">
        <v>42017</v>
      </c>
      <c r="X73" s="11">
        <f t="shared" si="6"/>
        <v>1</v>
      </c>
      <c r="Y73" s="7">
        <v>41.296500000000002</v>
      </c>
      <c r="Z73" s="7">
        <v>10</v>
      </c>
      <c r="AA73" s="7">
        <v>59.85</v>
      </c>
      <c r="AB73" s="7">
        <v>86520</v>
      </c>
      <c r="AC73" s="7">
        <f>DataSheet!$E143-DataSheet!$D143</f>
        <v>65.97</v>
      </c>
      <c r="AD73" s="12" t="str">
        <f>_xlfn.IFS(DataSheet!$O143="Central","Chris",DataSheet!$O143="East","Erin",DataSheet!$O143="South","Sam",DataSheet!$O143="West","William.")</f>
        <v>Chris</v>
      </c>
      <c r="AE73">
        <f t="shared" si="9"/>
        <v>2</v>
      </c>
    </row>
    <row r="74" spans="1:31" ht="15.75" customHeight="1" x14ac:dyDescent="0.3">
      <c r="A74" s="12">
        <v>120</v>
      </c>
      <c r="B74" s="12" t="s">
        <v>214</v>
      </c>
      <c r="C74" s="12" t="s">
        <v>30</v>
      </c>
      <c r="D74" s="12">
        <v>0.09</v>
      </c>
      <c r="E74" s="12">
        <v>205.99</v>
      </c>
      <c r="F74" s="12">
        <v>3</v>
      </c>
      <c r="G74" s="12" t="s">
        <v>31</v>
      </c>
      <c r="H74" s="12" t="s">
        <v>32</v>
      </c>
      <c r="I74" s="12" t="s">
        <v>81</v>
      </c>
      <c r="J74" s="12" t="s">
        <v>82</v>
      </c>
      <c r="K74" s="12" t="s">
        <v>63</v>
      </c>
      <c r="L74" s="12" t="s">
        <v>218</v>
      </c>
      <c r="M74" s="12">
        <v>0.57999999999999996</v>
      </c>
      <c r="N74" s="12" t="s">
        <v>37</v>
      </c>
      <c r="O74" s="12" t="s">
        <v>38</v>
      </c>
      <c r="P74" s="12" t="s">
        <v>216</v>
      </c>
      <c r="Q74" s="12" t="s">
        <v>217</v>
      </c>
      <c r="R74" s="12">
        <v>84041</v>
      </c>
      <c r="S74" s="13">
        <v>42016</v>
      </c>
      <c r="T74" s="9">
        <f t="shared" si="7"/>
        <v>0</v>
      </c>
      <c r="U74" s="10" t="str">
        <f t="shared" si="8"/>
        <v>no repeat</v>
      </c>
      <c r="V74" s="11" t="str">
        <f t="shared" si="5"/>
        <v>January</v>
      </c>
      <c r="W74" s="13">
        <v>42018</v>
      </c>
      <c r="X74" s="11">
        <f t="shared" si="6"/>
        <v>2</v>
      </c>
      <c r="Y74" s="12">
        <v>1179.0237</v>
      </c>
      <c r="Z74" s="12">
        <v>10</v>
      </c>
      <c r="AA74" s="12">
        <v>1708.73</v>
      </c>
      <c r="AB74" s="12">
        <v>86520</v>
      </c>
      <c r="AC74" s="12">
        <f>DataSheet!$E144-DataSheet!$D144</f>
        <v>280.88</v>
      </c>
      <c r="AD74" s="12" t="str">
        <f>_xlfn.IFS(DataSheet!$O144="Central","Chris",DataSheet!$O144="East","Erin",DataSheet!$O144="South","Sam",DataSheet!$O144="West","William.")</f>
        <v>William.</v>
      </c>
      <c r="AE74">
        <f t="shared" si="9"/>
        <v>2</v>
      </c>
    </row>
    <row r="75" spans="1:31" ht="15.75" customHeight="1" x14ac:dyDescent="0.3">
      <c r="A75" s="12">
        <v>123</v>
      </c>
      <c r="B75" s="12" t="s">
        <v>219</v>
      </c>
      <c r="C75" s="12" t="s">
        <v>52</v>
      </c>
      <c r="D75" s="12">
        <v>0.06</v>
      </c>
      <c r="E75" s="12">
        <v>8.57</v>
      </c>
      <c r="F75" s="12">
        <v>6.14</v>
      </c>
      <c r="G75" s="12" t="s">
        <v>53</v>
      </c>
      <c r="H75" s="12" t="s">
        <v>44</v>
      </c>
      <c r="I75" s="12" t="s">
        <v>33</v>
      </c>
      <c r="J75" s="12" t="s">
        <v>178</v>
      </c>
      <c r="K75" s="12" t="s">
        <v>55</v>
      </c>
      <c r="L75" s="12" t="s">
        <v>220</v>
      </c>
      <c r="M75" s="12">
        <v>0.59</v>
      </c>
      <c r="N75" s="12" t="s">
        <v>37</v>
      </c>
      <c r="O75" s="12" t="s">
        <v>140</v>
      </c>
      <c r="P75" s="12" t="s">
        <v>141</v>
      </c>
      <c r="Q75" s="12" t="s">
        <v>221</v>
      </c>
      <c r="R75" s="12">
        <v>22102</v>
      </c>
      <c r="S75" s="13">
        <v>42103</v>
      </c>
      <c r="T75" s="9">
        <f t="shared" si="7"/>
        <v>0</v>
      </c>
      <c r="U75" s="10" t="str">
        <f t="shared" si="8"/>
        <v>no repeat</v>
      </c>
      <c r="V75" s="11" t="str">
        <f t="shared" si="5"/>
        <v>April</v>
      </c>
      <c r="W75" s="13">
        <v>42104</v>
      </c>
      <c r="X75" s="11">
        <f t="shared" si="6"/>
        <v>1</v>
      </c>
      <c r="Y75" s="12">
        <v>105.678</v>
      </c>
      <c r="Z75" s="12">
        <v>11</v>
      </c>
      <c r="AA75" s="12">
        <v>94.97</v>
      </c>
      <c r="AB75" s="12">
        <v>90669</v>
      </c>
      <c r="AC75" s="12">
        <f>DataSheet!$E1102-DataSheet!$D1102</f>
        <v>4.3600000000000003</v>
      </c>
      <c r="AD75" s="12" t="str">
        <f>_xlfn.IFS(DataSheet!$O1102="Central","Chris",DataSheet!$O1102="East","Erin",DataSheet!$O1102="South","Sam",DataSheet!$O1102="West","William.")</f>
        <v>Erin</v>
      </c>
      <c r="AE75">
        <f t="shared" si="9"/>
        <v>1</v>
      </c>
    </row>
    <row r="76" spans="1:31" ht="15.75" customHeight="1" x14ac:dyDescent="0.3">
      <c r="A76" s="12">
        <v>129</v>
      </c>
      <c r="B76" s="12" t="s">
        <v>222</v>
      </c>
      <c r="C76" s="12" t="s">
        <v>42</v>
      </c>
      <c r="D76" s="12">
        <v>0.02</v>
      </c>
      <c r="E76" s="12">
        <v>1.74</v>
      </c>
      <c r="F76" s="12">
        <v>4.08</v>
      </c>
      <c r="G76" s="12" t="s">
        <v>53</v>
      </c>
      <c r="H76" s="12" t="s">
        <v>62</v>
      </c>
      <c r="I76" s="12" t="s">
        <v>45</v>
      </c>
      <c r="J76" s="12" t="s">
        <v>54</v>
      </c>
      <c r="K76" s="12" t="s">
        <v>55</v>
      </c>
      <c r="L76" s="12" t="s">
        <v>223</v>
      </c>
      <c r="M76" s="12">
        <v>0.53</v>
      </c>
      <c r="N76" s="12" t="s">
        <v>37</v>
      </c>
      <c r="O76" s="12" t="s">
        <v>65</v>
      </c>
      <c r="P76" s="12" t="s">
        <v>182</v>
      </c>
      <c r="Q76" s="12" t="s">
        <v>224</v>
      </c>
      <c r="R76" s="12">
        <v>62002</v>
      </c>
      <c r="S76" s="13">
        <v>42031</v>
      </c>
      <c r="T76" s="9">
        <f t="shared" si="7"/>
        <v>1</v>
      </c>
      <c r="U76" s="10">
        <f t="shared" si="8"/>
        <v>118</v>
      </c>
      <c r="V76" s="11" t="str">
        <f t="shared" si="5"/>
        <v>January</v>
      </c>
      <c r="W76" s="13">
        <v>42032</v>
      </c>
      <c r="X76" s="11">
        <f t="shared" si="6"/>
        <v>1</v>
      </c>
      <c r="Y76" s="12">
        <v>-37.39</v>
      </c>
      <c r="Z76" s="12">
        <v>5</v>
      </c>
      <c r="AA76" s="12">
        <v>10.23</v>
      </c>
      <c r="AB76" s="12">
        <v>86693</v>
      </c>
      <c r="AC76" s="12">
        <f>DataSheet!$E324-DataSheet!$D324</f>
        <v>6.4200000000000008</v>
      </c>
      <c r="AD76" s="12" t="str">
        <f>_xlfn.IFS(DataSheet!$O324="Central","Chris",DataSheet!$O324="East","Erin",DataSheet!$O324="South","Sam",DataSheet!$O324="West","William.")</f>
        <v>Erin</v>
      </c>
      <c r="AE76">
        <f t="shared" si="9"/>
        <v>2</v>
      </c>
    </row>
    <row r="77" spans="1:31" ht="15.75" customHeight="1" x14ac:dyDescent="0.3">
      <c r="A77" s="7">
        <v>129</v>
      </c>
      <c r="B77" s="7" t="s">
        <v>222</v>
      </c>
      <c r="C77" s="7" t="s">
        <v>42</v>
      </c>
      <c r="D77" s="7">
        <v>7.0000000000000007E-2</v>
      </c>
      <c r="E77" s="7">
        <v>15.74</v>
      </c>
      <c r="F77" s="7">
        <v>1.39</v>
      </c>
      <c r="G77" s="7" t="s">
        <v>53</v>
      </c>
      <c r="H77" s="7" t="s">
        <v>62</v>
      </c>
      <c r="I77" s="7" t="s">
        <v>33</v>
      </c>
      <c r="J77" s="7" t="s">
        <v>73</v>
      </c>
      <c r="K77" s="7" t="s">
        <v>63</v>
      </c>
      <c r="L77" s="7" t="s">
        <v>225</v>
      </c>
      <c r="M77" s="7">
        <v>0.4</v>
      </c>
      <c r="N77" s="7" t="s">
        <v>37</v>
      </c>
      <c r="O77" s="7" t="s">
        <v>65</v>
      </c>
      <c r="P77" s="7" t="s">
        <v>182</v>
      </c>
      <c r="Q77" s="7" t="s">
        <v>224</v>
      </c>
      <c r="R77" s="7">
        <v>62002</v>
      </c>
      <c r="S77" s="8">
        <v>42149</v>
      </c>
      <c r="T77" s="9">
        <f t="shared" si="7"/>
        <v>0</v>
      </c>
      <c r="U77" s="10" t="str">
        <f t="shared" si="8"/>
        <v>no repeat</v>
      </c>
      <c r="V77" s="11" t="str">
        <f t="shared" si="5"/>
        <v>May</v>
      </c>
      <c r="W77" s="8">
        <v>42150</v>
      </c>
      <c r="X77" s="11">
        <f t="shared" si="6"/>
        <v>1</v>
      </c>
      <c r="Y77" s="7">
        <v>149.8887</v>
      </c>
      <c r="Z77" s="7">
        <v>14</v>
      </c>
      <c r="AA77" s="7">
        <v>217.23</v>
      </c>
      <c r="AB77" s="7">
        <v>86694</v>
      </c>
      <c r="AC77" s="7">
        <f>DataSheet!$E1585-DataSheet!$D1585</f>
        <v>21.98</v>
      </c>
      <c r="AD77" s="12" t="str">
        <f>_xlfn.IFS(DataSheet!$O1585="Central","Chris",DataSheet!$O1585="East","Erin",DataSheet!$O1585="South","Sam",DataSheet!$O1585="West","William.")</f>
        <v>Sam</v>
      </c>
      <c r="AE77">
        <f t="shared" si="9"/>
        <v>2</v>
      </c>
    </row>
    <row r="78" spans="1:31" ht="15.75" customHeight="1" x14ac:dyDescent="0.3">
      <c r="A78" s="12">
        <v>136</v>
      </c>
      <c r="B78" s="12" t="s">
        <v>226</v>
      </c>
      <c r="C78" s="12" t="s">
        <v>52</v>
      </c>
      <c r="D78" s="12">
        <v>0.04</v>
      </c>
      <c r="E78" s="12">
        <v>18.97</v>
      </c>
      <c r="F78" s="12">
        <v>9.5399999999999991</v>
      </c>
      <c r="G78" s="12" t="s">
        <v>53</v>
      </c>
      <c r="H78" s="12" t="s">
        <v>62</v>
      </c>
      <c r="I78" s="12" t="s">
        <v>33</v>
      </c>
      <c r="J78" s="12" t="s">
        <v>97</v>
      </c>
      <c r="K78" s="12" t="s">
        <v>63</v>
      </c>
      <c r="L78" s="12" t="s">
        <v>227</v>
      </c>
      <c r="M78" s="12">
        <v>0.37</v>
      </c>
      <c r="N78" s="12" t="s">
        <v>37</v>
      </c>
      <c r="O78" s="12" t="s">
        <v>38</v>
      </c>
      <c r="P78" s="12" t="s">
        <v>49</v>
      </c>
      <c r="Q78" s="12" t="s">
        <v>228</v>
      </c>
      <c r="R78" s="12">
        <v>94952</v>
      </c>
      <c r="S78" s="13">
        <v>42140</v>
      </c>
      <c r="T78" s="9">
        <f t="shared" si="7"/>
        <v>1</v>
      </c>
      <c r="U78" s="10">
        <f t="shared" si="8"/>
        <v>0</v>
      </c>
      <c r="V78" s="11" t="str">
        <f t="shared" si="5"/>
        <v>May</v>
      </c>
      <c r="W78" s="13">
        <v>42141</v>
      </c>
      <c r="X78" s="11">
        <f t="shared" si="6"/>
        <v>1</v>
      </c>
      <c r="Y78" s="12">
        <v>3.04</v>
      </c>
      <c r="Z78" s="12">
        <v>5</v>
      </c>
      <c r="AA78" s="12">
        <v>101.74</v>
      </c>
      <c r="AB78" s="12">
        <v>88534</v>
      </c>
      <c r="AC78" s="12">
        <f>DataSheet!$E1462-DataSheet!$D1462</f>
        <v>22.7</v>
      </c>
      <c r="AD78" s="12" t="str">
        <f>_xlfn.IFS(DataSheet!$O1462="Central","Chris",DataSheet!$O1462="East","Erin",DataSheet!$O1462="South","Sam",DataSheet!$O1462="West","William.")</f>
        <v>Chris</v>
      </c>
      <c r="AE78">
        <f t="shared" si="9"/>
        <v>2</v>
      </c>
    </row>
    <row r="79" spans="1:31" ht="15.75" customHeight="1" x14ac:dyDescent="0.3">
      <c r="A79" s="7">
        <v>136</v>
      </c>
      <c r="B79" s="7" t="s">
        <v>226</v>
      </c>
      <c r="C79" s="7" t="s">
        <v>52</v>
      </c>
      <c r="D79" s="7">
        <v>0.09</v>
      </c>
      <c r="E79" s="7">
        <v>10.98</v>
      </c>
      <c r="F79" s="7">
        <v>3.37</v>
      </c>
      <c r="G79" s="7" t="s">
        <v>53</v>
      </c>
      <c r="H79" s="7" t="s">
        <v>62</v>
      </c>
      <c r="I79" s="7" t="s">
        <v>33</v>
      </c>
      <c r="J79" s="7" t="s">
        <v>178</v>
      </c>
      <c r="K79" s="7" t="s">
        <v>55</v>
      </c>
      <c r="L79" s="7" t="s">
        <v>229</v>
      </c>
      <c r="M79" s="7">
        <v>0.56999999999999995</v>
      </c>
      <c r="N79" s="7" t="s">
        <v>37</v>
      </c>
      <c r="O79" s="7" t="s">
        <v>38</v>
      </c>
      <c r="P79" s="7" t="s">
        <v>49</v>
      </c>
      <c r="Q79" s="7" t="s">
        <v>228</v>
      </c>
      <c r="R79" s="7">
        <v>94952</v>
      </c>
      <c r="S79" s="8">
        <v>42140</v>
      </c>
      <c r="T79" s="9">
        <f t="shared" si="7"/>
        <v>0</v>
      </c>
      <c r="U79" s="10" t="str">
        <f t="shared" si="8"/>
        <v>no repeat</v>
      </c>
      <c r="V79" s="11" t="str">
        <f t="shared" si="5"/>
        <v>May</v>
      </c>
      <c r="W79" s="8">
        <v>42141</v>
      </c>
      <c r="X79" s="11">
        <f t="shared" si="6"/>
        <v>1</v>
      </c>
      <c r="Y79" s="7">
        <v>2.706</v>
      </c>
      <c r="Z79" s="7">
        <v>8</v>
      </c>
      <c r="AA79" s="7">
        <v>84.52</v>
      </c>
      <c r="AB79" s="7">
        <v>88534</v>
      </c>
      <c r="AC79" s="7">
        <f>DataSheet!$E1463-DataSheet!$D1463</f>
        <v>85.97999999999999</v>
      </c>
      <c r="AD79" s="12" t="str">
        <f>_xlfn.IFS(DataSheet!$O1463="Central","Chris",DataSheet!$O1463="East","Erin",DataSheet!$O1463="South","Sam",DataSheet!$O1463="West","William.")</f>
        <v>Sam</v>
      </c>
      <c r="AE79">
        <f t="shared" si="9"/>
        <v>2</v>
      </c>
    </row>
    <row r="80" spans="1:31" ht="15.75" customHeight="1" x14ac:dyDescent="0.3">
      <c r="A80" s="12">
        <v>142</v>
      </c>
      <c r="B80" s="12" t="s">
        <v>230</v>
      </c>
      <c r="C80" s="12" t="s">
        <v>52</v>
      </c>
      <c r="D80" s="12">
        <v>0.03</v>
      </c>
      <c r="E80" s="12">
        <v>22.84</v>
      </c>
      <c r="F80" s="12">
        <v>11.54</v>
      </c>
      <c r="G80" s="12" t="s">
        <v>53</v>
      </c>
      <c r="H80" s="12" t="s">
        <v>62</v>
      </c>
      <c r="I80" s="12" t="s">
        <v>33</v>
      </c>
      <c r="J80" s="12" t="s">
        <v>97</v>
      </c>
      <c r="K80" s="12" t="s">
        <v>63</v>
      </c>
      <c r="L80" s="12" t="s">
        <v>231</v>
      </c>
      <c r="M80" s="12">
        <v>0.39</v>
      </c>
      <c r="N80" s="12" t="s">
        <v>37</v>
      </c>
      <c r="O80" s="12" t="s">
        <v>57</v>
      </c>
      <c r="P80" s="12" t="s">
        <v>232</v>
      </c>
      <c r="Q80" s="12" t="s">
        <v>233</v>
      </c>
      <c r="R80" s="12">
        <v>6401</v>
      </c>
      <c r="S80" s="13">
        <v>42157</v>
      </c>
      <c r="T80" s="9">
        <f t="shared" si="7"/>
        <v>0</v>
      </c>
      <c r="U80" s="10" t="str">
        <f t="shared" si="8"/>
        <v>no repeat</v>
      </c>
      <c r="V80" s="11" t="str">
        <f t="shared" si="5"/>
        <v>June</v>
      </c>
      <c r="W80" s="13">
        <v>42158</v>
      </c>
      <c r="X80" s="11">
        <f t="shared" si="6"/>
        <v>1</v>
      </c>
      <c r="Y80" s="12">
        <v>91.956000000000003</v>
      </c>
      <c r="Z80" s="12">
        <v>13</v>
      </c>
      <c r="AA80" s="12">
        <v>312.58999999999997</v>
      </c>
      <c r="AB80" s="12">
        <v>91087</v>
      </c>
      <c r="AC80" s="12">
        <f>DataSheet!$E1648-DataSheet!$D1648</f>
        <v>6.37</v>
      </c>
      <c r="AD80" s="12" t="str">
        <f>_xlfn.IFS(DataSheet!$O1648="Central","Chris",DataSheet!$O1648="East","Erin",DataSheet!$O1648="South","Sam",DataSheet!$O1648="West","William.")</f>
        <v>Erin</v>
      </c>
      <c r="AE80">
        <f t="shared" si="9"/>
        <v>1</v>
      </c>
    </row>
    <row r="81" spans="1:31" ht="15.75" customHeight="1" x14ac:dyDescent="0.3">
      <c r="A81" s="7">
        <v>144</v>
      </c>
      <c r="B81" s="7" t="s">
        <v>234</v>
      </c>
      <c r="C81" s="7" t="s">
        <v>52</v>
      </c>
      <c r="D81" s="7">
        <v>0.05</v>
      </c>
      <c r="E81" s="7">
        <v>10.98</v>
      </c>
      <c r="F81" s="7">
        <v>3.37</v>
      </c>
      <c r="G81" s="7" t="s">
        <v>53</v>
      </c>
      <c r="H81" s="7" t="s">
        <v>62</v>
      </c>
      <c r="I81" s="7" t="s">
        <v>33</v>
      </c>
      <c r="J81" s="7" t="s">
        <v>178</v>
      </c>
      <c r="K81" s="7" t="s">
        <v>55</v>
      </c>
      <c r="L81" s="7" t="s">
        <v>229</v>
      </c>
      <c r="M81" s="7">
        <v>0.56999999999999995</v>
      </c>
      <c r="N81" s="7" t="s">
        <v>37</v>
      </c>
      <c r="O81" s="7" t="s">
        <v>57</v>
      </c>
      <c r="P81" s="7" t="s">
        <v>197</v>
      </c>
      <c r="Q81" s="7" t="s">
        <v>235</v>
      </c>
      <c r="R81" s="7">
        <v>2664</v>
      </c>
      <c r="S81" s="8">
        <v>42157</v>
      </c>
      <c r="T81" s="9">
        <f t="shared" si="7"/>
        <v>0</v>
      </c>
      <c r="U81" s="10" t="str">
        <f t="shared" si="8"/>
        <v>no repeat</v>
      </c>
      <c r="V81" s="11" t="str">
        <f t="shared" si="5"/>
        <v>June</v>
      </c>
      <c r="W81" s="8">
        <v>42158</v>
      </c>
      <c r="X81" s="11">
        <f t="shared" si="6"/>
        <v>1</v>
      </c>
      <c r="Y81" s="7">
        <v>-2.544</v>
      </c>
      <c r="Z81" s="7">
        <v>6</v>
      </c>
      <c r="AA81" s="7">
        <v>64.400000000000006</v>
      </c>
      <c r="AB81" s="7">
        <v>91087</v>
      </c>
      <c r="AC81" s="7">
        <f>DataSheet!$E1649-DataSheet!$D1649</f>
        <v>110.96000000000001</v>
      </c>
      <c r="AD81" s="12" t="str">
        <f>_xlfn.IFS(DataSheet!$O1649="Central","Chris",DataSheet!$O1649="East","Erin",DataSheet!$O1649="South","Sam",DataSheet!$O1649="West","William.")</f>
        <v>Erin</v>
      </c>
      <c r="AE81">
        <f t="shared" si="9"/>
        <v>1</v>
      </c>
    </row>
    <row r="82" spans="1:31" ht="15.75" customHeight="1" x14ac:dyDescent="0.3">
      <c r="A82" s="7">
        <v>145</v>
      </c>
      <c r="B82" s="7" t="s">
        <v>236</v>
      </c>
      <c r="C82" s="7" t="s">
        <v>61</v>
      </c>
      <c r="D82" s="7">
        <v>0.06</v>
      </c>
      <c r="E82" s="7">
        <v>7.04</v>
      </c>
      <c r="F82" s="7">
        <v>2.17</v>
      </c>
      <c r="G82" s="7" t="s">
        <v>53</v>
      </c>
      <c r="H82" s="7" t="s">
        <v>62</v>
      </c>
      <c r="I82" s="7" t="s">
        <v>33</v>
      </c>
      <c r="J82" s="7" t="s">
        <v>97</v>
      </c>
      <c r="K82" s="7" t="s">
        <v>35</v>
      </c>
      <c r="L82" s="7" t="s">
        <v>237</v>
      </c>
      <c r="M82" s="7">
        <v>0.38</v>
      </c>
      <c r="N82" s="7" t="s">
        <v>37</v>
      </c>
      <c r="O82" s="7" t="s">
        <v>57</v>
      </c>
      <c r="P82" s="7" t="s">
        <v>238</v>
      </c>
      <c r="Q82" s="7" t="s">
        <v>239</v>
      </c>
      <c r="R82" s="7">
        <v>15122</v>
      </c>
      <c r="S82" s="8">
        <v>42019</v>
      </c>
      <c r="T82" s="9">
        <f t="shared" si="7"/>
        <v>1</v>
      </c>
      <c r="U82" s="10">
        <f t="shared" si="8"/>
        <v>60</v>
      </c>
      <c r="V82" s="11" t="str">
        <f t="shared" si="5"/>
        <v>January</v>
      </c>
      <c r="W82" s="8">
        <v>42021</v>
      </c>
      <c r="X82" s="11">
        <f t="shared" si="6"/>
        <v>2</v>
      </c>
      <c r="Y82" s="7">
        <v>2.4851999999999999</v>
      </c>
      <c r="Z82" s="7">
        <v>2</v>
      </c>
      <c r="AA82" s="7">
        <v>14.65</v>
      </c>
      <c r="AB82" s="7">
        <v>91086</v>
      </c>
      <c r="AC82" s="7">
        <f>DataSheet!$E191-DataSheet!$D191</f>
        <v>99.19</v>
      </c>
      <c r="AD82" s="12" t="str">
        <f>_xlfn.IFS(DataSheet!$O191="Central","Chris",DataSheet!$O191="East","Erin",DataSheet!$O191="South","Sam",DataSheet!$O191="West","William.")</f>
        <v>Erin</v>
      </c>
      <c r="AE82">
        <f t="shared" si="9"/>
        <v>2</v>
      </c>
    </row>
    <row r="83" spans="1:31" ht="15.75" customHeight="1" x14ac:dyDescent="0.3">
      <c r="A83" s="7">
        <v>145</v>
      </c>
      <c r="B83" s="7" t="s">
        <v>236</v>
      </c>
      <c r="C83" s="7" t="s">
        <v>109</v>
      </c>
      <c r="D83" s="7">
        <v>7.0000000000000007E-2</v>
      </c>
      <c r="E83" s="7">
        <v>154.13</v>
      </c>
      <c r="F83" s="7">
        <v>69</v>
      </c>
      <c r="G83" s="7" t="s">
        <v>31</v>
      </c>
      <c r="H83" s="7" t="s">
        <v>44</v>
      </c>
      <c r="I83" s="7" t="s">
        <v>45</v>
      </c>
      <c r="J83" s="7" t="s">
        <v>156</v>
      </c>
      <c r="K83" s="7" t="s">
        <v>240</v>
      </c>
      <c r="L83" s="7" t="s">
        <v>241</v>
      </c>
      <c r="M83" s="7">
        <v>0.68</v>
      </c>
      <c r="N83" s="7" t="s">
        <v>37</v>
      </c>
      <c r="O83" s="7" t="s">
        <v>57</v>
      </c>
      <c r="P83" s="7" t="s">
        <v>238</v>
      </c>
      <c r="Q83" s="7" t="s">
        <v>239</v>
      </c>
      <c r="R83" s="7">
        <v>15122</v>
      </c>
      <c r="S83" s="8">
        <v>42079</v>
      </c>
      <c r="T83" s="9">
        <f t="shared" si="7"/>
        <v>0</v>
      </c>
      <c r="U83" s="10" t="str">
        <f t="shared" si="8"/>
        <v>no repeat</v>
      </c>
      <c r="V83" s="11" t="str">
        <f t="shared" si="5"/>
        <v>March</v>
      </c>
      <c r="W83" s="8">
        <v>42079</v>
      </c>
      <c r="X83" s="11">
        <f t="shared" si="6"/>
        <v>0</v>
      </c>
      <c r="Y83" s="7">
        <v>-634.73410000000001</v>
      </c>
      <c r="Z83" s="7">
        <v>3</v>
      </c>
      <c r="AA83" s="7">
        <v>453.62</v>
      </c>
      <c r="AB83" s="7">
        <v>91089</v>
      </c>
      <c r="AC83" s="7">
        <f>DataSheet!$E823-DataSheet!$D823</f>
        <v>30.96</v>
      </c>
      <c r="AD83" s="12" t="str">
        <f>_xlfn.IFS(DataSheet!$O823="Central","Chris",DataSheet!$O823="East","Erin",DataSheet!$O823="South","Sam",DataSheet!$O823="West","William.")</f>
        <v>Erin</v>
      </c>
      <c r="AE83">
        <f t="shared" si="9"/>
        <v>2</v>
      </c>
    </row>
    <row r="84" spans="1:31" ht="15.75" customHeight="1" x14ac:dyDescent="0.3">
      <c r="A84" s="7">
        <v>146</v>
      </c>
      <c r="B84" s="7" t="s">
        <v>242</v>
      </c>
      <c r="C84" s="7" t="s">
        <v>42</v>
      </c>
      <c r="D84" s="7">
        <v>0.01</v>
      </c>
      <c r="E84" s="7">
        <v>45.98</v>
      </c>
      <c r="F84" s="7">
        <v>4.8</v>
      </c>
      <c r="G84" s="7" t="s">
        <v>53</v>
      </c>
      <c r="H84" s="7" t="s">
        <v>62</v>
      </c>
      <c r="I84" s="7" t="s">
        <v>45</v>
      </c>
      <c r="J84" s="7" t="s">
        <v>54</v>
      </c>
      <c r="K84" s="7" t="s">
        <v>35</v>
      </c>
      <c r="L84" s="7" t="s">
        <v>243</v>
      </c>
      <c r="M84" s="7">
        <v>0.68</v>
      </c>
      <c r="N84" s="7" t="s">
        <v>37</v>
      </c>
      <c r="O84" s="7" t="s">
        <v>65</v>
      </c>
      <c r="P84" s="7" t="s">
        <v>134</v>
      </c>
      <c r="Q84" s="7" t="s">
        <v>244</v>
      </c>
      <c r="R84" s="7">
        <v>76148</v>
      </c>
      <c r="S84" s="8">
        <v>42075</v>
      </c>
      <c r="T84" s="9">
        <f t="shared" si="7"/>
        <v>1</v>
      </c>
      <c r="U84" s="10">
        <f t="shared" si="8"/>
        <v>42</v>
      </c>
      <c r="V84" s="11" t="str">
        <f t="shared" si="5"/>
        <v>March</v>
      </c>
      <c r="W84" s="8">
        <v>42076</v>
      </c>
      <c r="X84" s="11">
        <f t="shared" si="6"/>
        <v>1</v>
      </c>
      <c r="Y84" s="7">
        <v>133.5771</v>
      </c>
      <c r="Z84" s="7">
        <v>4</v>
      </c>
      <c r="AA84" s="7">
        <v>193.59</v>
      </c>
      <c r="AB84" s="7">
        <v>91088</v>
      </c>
      <c r="AC84" s="7">
        <f>DataSheet!$E779-DataSheet!$D779</f>
        <v>1.68</v>
      </c>
      <c r="AD84" s="12" t="str">
        <f>_xlfn.IFS(DataSheet!$O779="Central","Chris",DataSheet!$O779="East","Erin",DataSheet!$O779="South","Sam",DataSheet!$O779="West","William.")</f>
        <v>William.</v>
      </c>
      <c r="AE84">
        <f t="shared" si="9"/>
        <v>2</v>
      </c>
    </row>
    <row r="85" spans="1:31" ht="15.75" customHeight="1" x14ac:dyDescent="0.3">
      <c r="A85" s="12">
        <v>146</v>
      </c>
      <c r="B85" s="12" t="s">
        <v>242</v>
      </c>
      <c r="C85" s="12" t="s">
        <v>61</v>
      </c>
      <c r="D85" s="12">
        <v>0.06</v>
      </c>
      <c r="E85" s="12">
        <v>180.98</v>
      </c>
      <c r="F85" s="12">
        <v>26.2</v>
      </c>
      <c r="G85" s="12" t="s">
        <v>43</v>
      </c>
      <c r="H85" s="12" t="s">
        <v>32</v>
      </c>
      <c r="I85" s="12" t="s">
        <v>45</v>
      </c>
      <c r="J85" s="12" t="s">
        <v>46</v>
      </c>
      <c r="K85" s="12" t="s">
        <v>47</v>
      </c>
      <c r="L85" s="12" t="s">
        <v>245</v>
      </c>
      <c r="M85" s="12">
        <v>0.59</v>
      </c>
      <c r="N85" s="12" t="s">
        <v>37</v>
      </c>
      <c r="O85" s="12" t="s">
        <v>65</v>
      </c>
      <c r="P85" s="12" t="s">
        <v>134</v>
      </c>
      <c r="Q85" s="12" t="s">
        <v>244</v>
      </c>
      <c r="R85" s="12">
        <v>76148</v>
      </c>
      <c r="S85" s="13">
        <v>42117</v>
      </c>
      <c r="T85" s="9">
        <f t="shared" si="7"/>
        <v>0</v>
      </c>
      <c r="U85" s="10" t="str">
        <f t="shared" si="8"/>
        <v>no repeat</v>
      </c>
      <c r="V85" s="11" t="str">
        <f t="shared" si="5"/>
        <v>April</v>
      </c>
      <c r="W85" s="13">
        <v>42118</v>
      </c>
      <c r="X85" s="11">
        <f t="shared" si="6"/>
        <v>1</v>
      </c>
      <c r="Y85" s="12">
        <v>251.4084</v>
      </c>
      <c r="Z85" s="12">
        <v>5</v>
      </c>
      <c r="AA85" s="12">
        <v>929.57</v>
      </c>
      <c r="AB85" s="12">
        <v>91090</v>
      </c>
      <c r="AC85" s="12">
        <f>DataSheet!$E1250-DataSheet!$D1250</f>
        <v>15.65</v>
      </c>
      <c r="AD85" s="12" t="str">
        <f>_xlfn.IFS(DataSheet!$O1250="Central","Chris",DataSheet!$O1250="East","Erin",DataSheet!$O1250="South","Sam",DataSheet!$O1250="West","William.")</f>
        <v>Chris</v>
      </c>
      <c r="AE85">
        <f t="shared" si="9"/>
        <v>2</v>
      </c>
    </row>
    <row r="86" spans="1:31" ht="15.75" customHeight="1" x14ac:dyDescent="0.3">
      <c r="A86" s="7">
        <v>151</v>
      </c>
      <c r="B86" s="7" t="s">
        <v>246</v>
      </c>
      <c r="C86" s="7" t="s">
        <v>52</v>
      </c>
      <c r="D86" s="7">
        <v>0.09</v>
      </c>
      <c r="E86" s="7">
        <v>32.979999999999997</v>
      </c>
      <c r="F86" s="7">
        <v>5.5</v>
      </c>
      <c r="G86" s="7" t="s">
        <v>53</v>
      </c>
      <c r="H86" s="7" t="s">
        <v>44</v>
      </c>
      <c r="I86" s="7" t="s">
        <v>81</v>
      </c>
      <c r="J86" s="7" t="s">
        <v>184</v>
      </c>
      <c r="K86" s="7" t="s">
        <v>63</v>
      </c>
      <c r="L86" s="7" t="s">
        <v>247</v>
      </c>
      <c r="M86" s="7">
        <v>0.75</v>
      </c>
      <c r="N86" s="7" t="s">
        <v>37</v>
      </c>
      <c r="O86" s="7" t="s">
        <v>140</v>
      </c>
      <c r="P86" s="7" t="s">
        <v>248</v>
      </c>
      <c r="Q86" s="7" t="s">
        <v>249</v>
      </c>
      <c r="R86" s="7">
        <v>37664</v>
      </c>
      <c r="S86" s="8">
        <v>42026</v>
      </c>
      <c r="T86" s="9">
        <f t="shared" si="7"/>
        <v>1</v>
      </c>
      <c r="U86" s="10">
        <f t="shared" si="8"/>
        <v>88</v>
      </c>
      <c r="V86" s="11" t="str">
        <f t="shared" si="5"/>
        <v>January</v>
      </c>
      <c r="W86" s="8">
        <v>42027</v>
      </c>
      <c r="X86" s="11">
        <f t="shared" si="6"/>
        <v>1</v>
      </c>
      <c r="Y86" s="7">
        <v>-20.257999999999999</v>
      </c>
      <c r="Z86" s="7">
        <v>2</v>
      </c>
      <c r="AA86" s="7">
        <v>62.46</v>
      </c>
      <c r="AB86" s="7">
        <v>89521</v>
      </c>
      <c r="AC86" s="7">
        <f>DataSheet!$E269-DataSheet!$D269</f>
        <v>55.97</v>
      </c>
      <c r="AD86" s="12" t="str">
        <f>_xlfn.IFS(DataSheet!$O269="Central","Chris",DataSheet!$O269="East","Erin",DataSheet!$O269="South","Sam",DataSheet!$O269="West","William.")</f>
        <v>Sam</v>
      </c>
      <c r="AE86">
        <f t="shared" si="9"/>
        <v>2</v>
      </c>
    </row>
    <row r="87" spans="1:31" ht="15.75" customHeight="1" x14ac:dyDescent="0.3">
      <c r="A87" s="7">
        <v>151</v>
      </c>
      <c r="B87" s="7" t="s">
        <v>246</v>
      </c>
      <c r="C87" s="7" t="s">
        <v>30</v>
      </c>
      <c r="D87" s="7">
        <v>0.09</v>
      </c>
      <c r="E87" s="7">
        <v>5.98</v>
      </c>
      <c r="F87" s="7">
        <v>2.5</v>
      </c>
      <c r="G87" s="7" t="s">
        <v>53</v>
      </c>
      <c r="H87" s="7" t="s">
        <v>44</v>
      </c>
      <c r="I87" s="7" t="s">
        <v>33</v>
      </c>
      <c r="J87" s="7" t="s">
        <v>73</v>
      </c>
      <c r="K87" s="7" t="s">
        <v>63</v>
      </c>
      <c r="L87" s="7" t="s">
        <v>250</v>
      </c>
      <c r="M87" s="7">
        <v>0.36</v>
      </c>
      <c r="N87" s="7" t="s">
        <v>37</v>
      </c>
      <c r="O87" s="7" t="s">
        <v>140</v>
      </c>
      <c r="P87" s="7" t="s">
        <v>248</v>
      </c>
      <c r="Q87" s="7" t="s">
        <v>249</v>
      </c>
      <c r="R87" s="7">
        <v>37664</v>
      </c>
      <c r="S87" s="8">
        <v>42114</v>
      </c>
      <c r="T87" s="9">
        <f t="shared" si="7"/>
        <v>0</v>
      </c>
      <c r="U87" s="10" t="str">
        <f t="shared" si="8"/>
        <v>no repeat</v>
      </c>
      <c r="V87" s="11" t="str">
        <f t="shared" si="5"/>
        <v>April</v>
      </c>
      <c r="W87" s="8">
        <v>42116</v>
      </c>
      <c r="X87" s="11">
        <f t="shared" si="6"/>
        <v>2</v>
      </c>
      <c r="Y87" s="7">
        <v>13.896000000000001</v>
      </c>
      <c r="Z87" s="7">
        <v>5</v>
      </c>
      <c r="AA87" s="7">
        <v>28.11</v>
      </c>
      <c r="AB87" s="7">
        <v>89523</v>
      </c>
      <c r="AC87" s="7">
        <f>DataSheet!$E1213-DataSheet!$D1213</f>
        <v>4.9800000000000004</v>
      </c>
      <c r="AD87" s="12" t="str">
        <f>_xlfn.IFS(DataSheet!$O1213="Central","Chris",DataSheet!$O1213="East","Erin",DataSheet!$O1213="South","Sam",DataSheet!$O1213="West","William.")</f>
        <v>Chris</v>
      </c>
      <c r="AE87">
        <f t="shared" si="9"/>
        <v>2</v>
      </c>
    </row>
    <row r="88" spans="1:31" ht="15.75" customHeight="1" x14ac:dyDescent="0.3">
      <c r="A88" s="7">
        <v>152</v>
      </c>
      <c r="B88" s="7" t="s">
        <v>251</v>
      </c>
      <c r="C88" s="7" t="s">
        <v>52</v>
      </c>
      <c r="D88" s="7">
        <v>0.09</v>
      </c>
      <c r="E88" s="7">
        <v>2.88</v>
      </c>
      <c r="F88" s="7">
        <v>0.7</v>
      </c>
      <c r="G88" s="7" t="s">
        <v>53</v>
      </c>
      <c r="H88" s="7" t="s">
        <v>118</v>
      </c>
      <c r="I88" s="7" t="s">
        <v>33</v>
      </c>
      <c r="J88" s="7" t="s">
        <v>34</v>
      </c>
      <c r="K88" s="7" t="s">
        <v>35</v>
      </c>
      <c r="L88" s="7" t="s">
        <v>252</v>
      </c>
      <c r="M88" s="7">
        <v>0.56000000000000005</v>
      </c>
      <c r="N88" s="7" t="s">
        <v>37</v>
      </c>
      <c r="O88" s="7" t="s">
        <v>140</v>
      </c>
      <c r="P88" s="7" t="s">
        <v>248</v>
      </c>
      <c r="Q88" s="7" t="s">
        <v>253</v>
      </c>
      <c r="R88" s="7">
        <v>37918</v>
      </c>
      <c r="S88" s="8">
        <v>42019</v>
      </c>
      <c r="T88" s="9">
        <f t="shared" si="7"/>
        <v>1</v>
      </c>
      <c r="U88" s="10">
        <f t="shared" si="8"/>
        <v>73</v>
      </c>
      <c r="V88" s="11" t="str">
        <f t="shared" si="5"/>
        <v>January</v>
      </c>
      <c r="W88" s="8">
        <v>42020</v>
      </c>
      <c r="X88" s="11">
        <f t="shared" si="6"/>
        <v>1</v>
      </c>
      <c r="Y88" s="7">
        <v>-172.71799999999999</v>
      </c>
      <c r="Z88" s="7">
        <v>2</v>
      </c>
      <c r="AA88" s="7">
        <v>5.5</v>
      </c>
      <c r="AB88" s="7">
        <v>89520</v>
      </c>
      <c r="AC88" s="7">
        <f>DataSheet!$E181-DataSheet!$D181</f>
        <v>296.12</v>
      </c>
      <c r="AD88" s="12" t="str">
        <f>_xlfn.IFS(DataSheet!$O181="Central","Chris",DataSheet!$O181="East","Erin",DataSheet!$O181="South","Sam",DataSheet!$O181="West","William.")</f>
        <v>Erin</v>
      </c>
      <c r="AE88">
        <f t="shared" si="9"/>
        <v>4</v>
      </c>
    </row>
    <row r="89" spans="1:31" ht="15.75" customHeight="1" x14ac:dyDescent="0.3">
      <c r="A89" s="12">
        <v>152</v>
      </c>
      <c r="B89" s="12" t="s">
        <v>251</v>
      </c>
      <c r="C89" s="12" t="s">
        <v>30</v>
      </c>
      <c r="D89" s="12">
        <v>0.01</v>
      </c>
      <c r="E89" s="12">
        <v>65.989999999999995</v>
      </c>
      <c r="F89" s="12">
        <v>8.99</v>
      </c>
      <c r="G89" s="12" t="s">
        <v>53</v>
      </c>
      <c r="H89" s="12" t="s">
        <v>118</v>
      </c>
      <c r="I89" s="12" t="s">
        <v>81</v>
      </c>
      <c r="J89" s="12" t="s">
        <v>82</v>
      </c>
      <c r="K89" s="12" t="s">
        <v>63</v>
      </c>
      <c r="L89" s="12" t="s">
        <v>254</v>
      </c>
      <c r="M89" s="12">
        <v>0.6</v>
      </c>
      <c r="N89" s="12" t="s">
        <v>37</v>
      </c>
      <c r="O89" s="12" t="s">
        <v>140</v>
      </c>
      <c r="P89" s="12" t="s">
        <v>248</v>
      </c>
      <c r="Q89" s="12" t="s">
        <v>253</v>
      </c>
      <c r="R89" s="12">
        <v>37918</v>
      </c>
      <c r="S89" s="13">
        <v>42092</v>
      </c>
      <c r="T89" s="9">
        <f t="shared" si="7"/>
        <v>1</v>
      </c>
      <c r="U89" s="10">
        <f t="shared" si="8"/>
        <v>21</v>
      </c>
      <c r="V89" s="11" t="str">
        <f t="shared" si="5"/>
        <v>March</v>
      </c>
      <c r="W89" s="13">
        <v>42095</v>
      </c>
      <c r="X89" s="11">
        <f t="shared" si="6"/>
        <v>3</v>
      </c>
      <c r="Y89" s="12">
        <v>97.86</v>
      </c>
      <c r="Z89" s="12">
        <v>5</v>
      </c>
      <c r="AA89" s="12">
        <v>292.23</v>
      </c>
      <c r="AB89" s="12">
        <v>89524</v>
      </c>
      <c r="AC89" s="12">
        <f>DataSheet!$E978-DataSheet!$D978</f>
        <v>60.61</v>
      </c>
      <c r="AD89" s="12" t="str">
        <f>_xlfn.IFS(DataSheet!$O978="Central","Chris",DataSheet!$O978="East","Erin",DataSheet!$O978="South","Sam",DataSheet!$O978="West","William.")</f>
        <v>Chris</v>
      </c>
      <c r="AE89">
        <f t="shared" si="9"/>
        <v>4</v>
      </c>
    </row>
    <row r="90" spans="1:31" ht="15.75" customHeight="1" x14ac:dyDescent="0.3">
      <c r="A90" s="7">
        <v>152</v>
      </c>
      <c r="B90" s="7" t="s">
        <v>251</v>
      </c>
      <c r="C90" s="7" t="s">
        <v>109</v>
      </c>
      <c r="D90" s="7">
        <v>0.01</v>
      </c>
      <c r="E90" s="7">
        <v>79.52</v>
      </c>
      <c r="F90" s="7">
        <v>48.2</v>
      </c>
      <c r="G90" s="7" t="s">
        <v>53</v>
      </c>
      <c r="H90" s="7" t="s">
        <v>44</v>
      </c>
      <c r="I90" s="7" t="s">
        <v>45</v>
      </c>
      <c r="J90" s="7" t="s">
        <v>54</v>
      </c>
      <c r="K90" s="7" t="s">
        <v>90</v>
      </c>
      <c r="L90" s="7" t="s">
        <v>255</v>
      </c>
      <c r="M90" s="7">
        <v>0.74</v>
      </c>
      <c r="N90" s="7" t="s">
        <v>37</v>
      </c>
      <c r="O90" s="7" t="s">
        <v>140</v>
      </c>
      <c r="P90" s="7" t="s">
        <v>248</v>
      </c>
      <c r="Q90" s="7" t="s">
        <v>253</v>
      </c>
      <c r="R90" s="7">
        <v>37918</v>
      </c>
      <c r="S90" s="8">
        <v>42113</v>
      </c>
      <c r="T90" s="9">
        <f t="shared" si="7"/>
        <v>1</v>
      </c>
      <c r="U90" s="10">
        <f t="shared" si="8"/>
        <v>60</v>
      </c>
      <c r="V90" s="11" t="str">
        <f t="shared" si="5"/>
        <v>April</v>
      </c>
      <c r="W90" s="8">
        <v>42120</v>
      </c>
      <c r="X90" s="11">
        <f t="shared" si="6"/>
        <v>7</v>
      </c>
      <c r="Y90" s="7">
        <v>-40.683999999999997</v>
      </c>
      <c r="Z90" s="7">
        <v>8</v>
      </c>
      <c r="AA90" s="7">
        <v>667.84</v>
      </c>
      <c r="AB90" s="7">
        <v>89522</v>
      </c>
      <c r="AC90" s="7">
        <f>DataSheet!$E1205-DataSheet!$D1205</f>
        <v>140.75</v>
      </c>
      <c r="AD90" s="12" t="str">
        <f>_xlfn.IFS(DataSheet!$O1205="Central","Chris",DataSheet!$O1205="East","Erin",DataSheet!$O1205="South","Sam",DataSheet!$O1205="West","William.")</f>
        <v>Erin</v>
      </c>
      <c r="AE90">
        <f t="shared" si="9"/>
        <v>4</v>
      </c>
    </row>
    <row r="91" spans="1:31" ht="15.75" customHeight="1" x14ac:dyDescent="0.3">
      <c r="A91" s="12">
        <v>152</v>
      </c>
      <c r="B91" s="12" t="s">
        <v>251</v>
      </c>
      <c r="C91" s="12" t="s">
        <v>109</v>
      </c>
      <c r="D91" s="12">
        <v>0.1</v>
      </c>
      <c r="E91" s="12">
        <v>39.979999999999997</v>
      </c>
      <c r="F91" s="12">
        <v>4</v>
      </c>
      <c r="G91" s="12" t="s">
        <v>53</v>
      </c>
      <c r="H91" s="12" t="s">
        <v>62</v>
      </c>
      <c r="I91" s="12" t="s">
        <v>81</v>
      </c>
      <c r="J91" s="12" t="s">
        <v>184</v>
      </c>
      <c r="K91" s="12" t="s">
        <v>63</v>
      </c>
      <c r="L91" s="12" t="s">
        <v>256</v>
      </c>
      <c r="M91" s="12">
        <v>0.7</v>
      </c>
      <c r="N91" s="12" t="s">
        <v>37</v>
      </c>
      <c r="O91" s="12" t="s">
        <v>140</v>
      </c>
      <c r="P91" s="12" t="s">
        <v>248</v>
      </c>
      <c r="Q91" s="12" t="s">
        <v>253</v>
      </c>
      <c r="R91" s="12">
        <v>37918</v>
      </c>
      <c r="S91" s="13">
        <v>42173</v>
      </c>
      <c r="T91" s="9">
        <f t="shared" si="7"/>
        <v>0</v>
      </c>
      <c r="U91" s="10" t="str">
        <f t="shared" si="8"/>
        <v>no repeat</v>
      </c>
      <c r="V91" s="11" t="str">
        <f t="shared" si="5"/>
        <v>June</v>
      </c>
      <c r="W91" s="13">
        <v>42177</v>
      </c>
      <c r="X91" s="11">
        <f t="shared" si="6"/>
        <v>4</v>
      </c>
      <c r="Y91" s="12">
        <v>360.24</v>
      </c>
      <c r="Z91" s="12">
        <v>21</v>
      </c>
      <c r="AA91" s="12">
        <v>772.56</v>
      </c>
      <c r="AB91" s="12">
        <v>89525</v>
      </c>
      <c r="AC91" s="12">
        <f>DataSheet!$E1818-DataSheet!$D1818</f>
        <v>200.94</v>
      </c>
      <c r="AD91" s="12" t="str">
        <f>_xlfn.IFS(DataSheet!$O1818="Central","Chris",DataSheet!$O1818="East","Erin",DataSheet!$O1818="South","Sam",DataSheet!$O1818="West","William.")</f>
        <v>William.</v>
      </c>
      <c r="AE91">
        <f t="shared" si="9"/>
        <v>4</v>
      </c>
    </row>
    <row r="92" spans="1:31" ht="15.75" customHeight="1" x14ac:dyDescent="0.3">
      <c r="A92" s="7">
        <v>156</v>
      </c>
      <c r="B92" s="7" t="s">
        <v>257</v>
      </c>
      <c r="C92" s="7" t="s">
        <v>30</v>
      </c>
      <c r="D92" s="7">
        <v>0.03</v>
      </c>
      <c r="E92" s="7">
        <v>10.89</v>
      </c>
      <c r="F92" s="7">
        <v>4.5</v>
      </c>
      <c r="G92" s="7" t="s">
        <v>53</v>
      </c>
      <c r="H92" s="7" t="s">
        <v>32</v>
      </c>
      <c r="I92" s="7" t="s">
        <v>33</v>
      </c>
      <c r="J92" s="7" t="s">
        <v>258</v>
      </c>
      <c r="K92" s="7" t="s">
        <v>63</v>
      </c>
      <c r="L92" s="7" t="s">
        <v>259</v>
      </c>
      <c r="M92" s="7">
        <v>0.59</v>
      </c>
      <c r="N92" s="7" t="s">
        <v>37</v>
      </c>
      <c r="O92" s="7" t="s">
        <v>38</v>
      </c>
      <c r="P92" s="7" t="s">
        <v>260</v>
      </c>
      <c r="Q92" s="7" t="s">
        <v>261</v>
      </c>
      <c r="R92" s="7">
        <v>80525</v>
      </c>
      <c r="S92" s="8">
        <v>42029</v>
      </c>
      <c r="T92" s="9">
        <f t="shared" si="7"/>
        <v>1</v>
      </c>
      <c r="U92" s="10">
        <f t="shared" si="8"/>
        <v>109</v>
      </c>
      <c r="V92" s="11" t="str">
        <f t="shared" si="5"/>
        <v>January</v>
      </c>
      <c r="W92" s="8">
        <v>42030</v>
      </c>
      <c r="X92" s="11">
        <f t="shared" si="6"/>
        <v>1</v>
      </c>
      <c r="Y92" s="7">
        <v>-18.64</v>
      </c>
      <c r="Z92" s="7">
        <v>3</v>
      </c>
      <c r="AA92" s="7">
        <v>33.82</v>
      </c>
      <c r="AB92" s="7">
        <v>87672</v>
      </c>
      <c r="AC92" s="7">
        <f>DataSheet!$E297-DataSheet!$D297</f>
        <v>124.41</v>
      </c>
      <c r="AD92" s="12" t="str">
        <f>_xlfn.IFS(DataSheet!$O297="Central","Chris",DataSheet!$O297="East","Erin",DataSheet!$O297="South","Sam",DataSheet!$O297="West","William.")</f>
        <v>William.</v>
      </c>
      <c r="AE92">
        <f t="shared" si="9"/>
        <v>2</v>
      </c>
    </row>
    <row r="93" spans="1:31" ht="15.75" customHeight="1" x14ac:dyDescent="0.3">
      <c r="A93" s="7">
        <v>156</v>
      </c>
      <c r="B93" s="7" t="s">
        <v>257</v>
      </c>
      <c r="C93" s="7" t="s">
        <v>52</v>
      </c>
      <c r="D93" s="7">
        <v>0.01</v>
      </c>
      <c r="E93" s="7">
        <v>95.99</v>
      </c>
      <c r="F93" s="7">
        <v>4.9000000000000004</v>
      </c>
      <c r="G93" s="7" t="s">
        <v>53</v>
      </c>
      <c r="H93" s="7" t="s">
        <v>32</v>
      </c>
      <c r="I93" s="7" t="s">
        <v>81</v>
      </c>
      <c r="J93" s="7" t="s">
        <v>82</v>
      </c>
      <c r="K93" s="7" t="s">
        <v>63</v>
      </c>
      <c r="L93" s="7" t="s">
        <v>262</v>
      </c>
      <c r="M93" s="7">
        <v>0.56000000000000005</v>
      </c>
      <c r="N93" s="7" t="s">
        <v>37</v>
      </c>
      <c r="O93" s="7" t="s">
        <v>38</v>
      </c>
      <c r="P93" s="7" t="s">
        <v>260</v>
      </c>
      <c r="Q93" s="7" t="s">
        <v>261</v>
      </c>
      <c r="R93" s="7">
        <v>80525</v>
      </c>
      <c r="S93" s="8">
        <v>42138</v>
      </c>
      <c r="T93" s="9">
        <f t="shared" si="7"/>
        <v>0</v>
      </c>
      <c r="U93" s="10" t="str">
        <f t="shared" si="8"/>
        <v>no repeat</v>
      </c>
      <c r="V93" s="11" t="str">
        <f t="shared" si="5"/>
        <v>May</v>
      </c>
      <c r="W93" s="8">
        <v>42139</v>
      </c>
      <c r="X93" s="11">
        <f t="shared" si="6"/>
        <v>1</v>
      </c>
      <c r="Y93" s="7">
        <v>713.88</v>
      </c>
      <c r="Z93" s="7">
        <v>13</v>
      </c>
      <c r="AA93" s="7">
        <v>1050.08</v>
      </c>
      <c r="AB93" s="7">
        <v>87671</v>
      </c>
      <c r="AC93" s="7">
        <f>DataSheet!$E1441-DataSheet!$D1441</f>
        <v>12.97</v>
      </c>
      <c r="AD93" s="12" t="str">
        <f>_xlfn.IFS(DataSheet!$O1441="Central","Chris",DataSheet!$O1441="East","Erin",DataSheet!$O1441="South","Sam",DataSheet!$O1441="West","William.")</f>
        <v>Chris</v>
      </c>
      <c r="AE93">
        <f t="shared" si="9"/>
        <v>2</v>
      </c>
    </row>
    <row r="94" spans="1:31" ht="15.75" customHeight="1" x14ac:dyDescent="0.3">
      <c r="A94" s="12">
        <v>164</v>
      </c>
      <c r="B94" s="12" t="s">
        <v>263</v>
      </c>
      <c r="C94" s="12" t="s">
        <v>61</v>
      </c>
      <c r="D94" s="12">
        <v>0.05</v>
      </c>
      <c r="E94" s="12">
        <v>100.98</v>
      </c>
      <c r="F94" s="12">
        <v>35.840000000000003</v>
      </c>
      <c r="G94" s="12" t="s">
        <v>43</v>
      </c>
      <c r="H94" s="12" t="s">
        <v>44</v>
      </c>
      <c r="I94" s="12" t="s">
        <v>45</v>
      </c>
      <c r="J94" s="12" t="s">
        <v>195</v>
      </c>
      <c r="K94" s="12" t="s">
        <v>125</v>
      </c>
      <c r="L94" s="12" t="s">
        <v>264</v>
      </c>
      <c r="M94" s="12">
        <v>0.62</v>
      </c>
      <c r="N94" s="12" t="s">
        <v>37</v>
      </c>
      <c r="O94" s="12" t="s">
        <v>38</v>
      </c>
      <c r="P94" s="12" t="s">
        <v>39</v>
      </c>
      <c r="Q94" s="12" t="s">
        <v>265</v>
      </c>
      <c r="R94" s="12">
        <v>99352</v>
      </c>
      <c r="S94" s="13">
        <v>42006</v>
      </c>
      <c r="T94" s="9">
        <f t="shared" si="7"/>
        <v>1</v>
      </c>
      <c r="U94" s="10">
        <f t="shared" si="8"/>
        <v>0</v>
      </c>
      <c r="V94" s="11" t="str">
        <f t="shared" si="5"/>
        <v>January</v>
      </c>
      <c r="W94" s="13">
        <v>42008</v>
      </c>
      <c r="X94" s="11">
        <f t="shared" si="6"/>
        <v>2</v>
      </c>
      <c r="Y94" s="12">
        <v>-111.4</v>
      </c>
      <c r="Z94" s="12">
        <v>7</v>
      </c>
      <c r="AA94" s="12">
        <v>715.55</v>
      </c>
      <c r="AB94" s="12">
        <v>89961</v>
      </c>
      <c r="AC94" s="12">
        <f>DataSheet!$E20-DataSheet!$D20</f>
        <v>4.0999999999999996</v>
      </c>
      <c r="AD94" s="12" t="str">
        <f>_xlfn.IFS(DataSheet!$O20="Central","Chris",DataSheet!$O20="East","Erin",DataSheet!$O20="South","Sam",DataSheet!$O20="West","William.")</f>
        <v>William.</v>
      </c>
      <c r="AE94">
        <f t="shared" si="9"/>
        <v>2</v>
      </c>
    </row>
    <row r="95" spans="1:31" ht="15.75" customHeight="1" x14ac:dyDescent="0.3">
      <c r="A95" s="7">
        <v>164</v>
      </c>
      <c r="B95" s="7" t="s">
        <v>263</v>
      </c>
      <c r="C95" s="7" t="s">
        <v>61</v>
      </c>
      <c r="D95" s="7">
        <v>0.02</v>
      </c>
      <c r="E95" s="7">
        <v>4.9800000000000004</v>
      </c>
      <c r="F95" s="7">
        <v>5.49</v>
      </c>
      <c r="G95" s="7" t="s">
        <v>53</v>
      </c>
      <c r="H95" s="7" t="s">
        <v>44</v>
      </c>
      <c r="I95" s="7" t="s">
        <v>33</v>
      </c>
      <c r="J95" s="7" t="s">
        <v>97</v>
      </c>
      <c r="K95" s="7" t="s">
        <v>63</v>
      </c>
      <c r="L95" s="7" t="s">
        <v>266</v>
      </c>
      <c r="M95" s="7">
        <v>0.38</v>
      </c>
      <c r="N95" s="7" t="s">
        <v>37</v>
      </c>
      <c r="O95" s="7" t="s">
        <v>38</v>
      </c>
      <c r="P95" s="7" t="s">
        <v>39</v>
      </c>
      <c r="Q95" s="7" t="s">
        <v>265</v>
      </c>
      <c r="R95" s="7">
        <v>99352</v>
      </c>
      <c r="S95" s="8">
        <v>42006</v>
      </c>
      <c r="T95" s="9">
        <f t="shared" si="7"/>
        <v>0</v>
      </c>
      <c r="U95" s="10" t="str">
        <f t="shared" si="8"/>
        <v>no repeat</v>
      </c>
      <c r="V95" s="11" t="str">
        <f t="shared" si="5"/>
        <v>January</v>
      </c>
      <c r="W95" s="8">
        <v>42007</v>
      </c>
      <c r="X95" s="11">
        <f t="shared" si="6"/>
        <v>1</v>
      </c>
      <c r="Y95" s="7">
        <v>-77.03</v>
      </c>
      <c r="Z95" s="7">
        <v>9</v>
      </c>
      <c r="AA95" s="7">
        <v>45.63</v>
      </c>
      <c r="AB95" s="7">
        <v>89961</v>
      </c>
      <c r="AC95" s="7">
        <f>DataSheet!$E21-DataSheet!$D21</f>
        <v>125.89999999999999</v>
      </c>
      <c r="AD95" s="12" t="str">
        <f>_xlfn.IFS(DataSheet!$O21="Central","Chris",DataSheet!$O21="East","Erin",DataSheet!$O21="South","Sam",DataSheet!$O21="West","William.")</f>
        <v>William.</v>
      </c>
      <c r="AE95">
        <f t="shared" si="9"/>
        <v>2</v>
      </c>
    </row>
    <row r="96" spans="1:31" ht="15.75" customHeight="1" x14ac:dyDescent="0.3">
      <c r="A96" s="7">
        <v>166</v>
      </c>
      <c r="B96" s="7" t="s">
        <v>267</v>
      </c>
      <c r="C96" s="7" t="s">
        <v>109</v>
      </c>
      <c r="D96" s="7">
        <v>0.08</v>
      </c>
      <c r="E96" s="7">
        <v>399.98</v>
      </c>
      <c r="F96" s="7">
        <v>12.06</v>
      </c>
      <c r="G96" s="7" t="s">
        <v>43</v>
      </c>
      <c r="H96" s="7" t="s">
        <v>118</v>
      </c>
      <c r="I96" s="7" t="s">
        <v>81</v>
      </c>
      <c r="J96" s="7" t="s">
        <v>89</v>
      </c>
      <c r="K96" s="7" t="s">
        <v>125</v>
      </c>
      <c r="L96" s="7" t="s">
        <v>268</v>
      </c>
      <c r="M96" s="7">
        <v>0.56000000000000005</v>
      </c>
      <c r="N96" s="7" t="s">
        <v>37</v>
      </c>
      <c r="O96" s="7" t="s">
        <v>140</v>
      </c>
      <c r="P96" s="7" t="s">
        <v>248</v>
      </c>
      <c r="Q96" s="7" t="s">
        <v>269</v>
      </c>
      <c r="R96" s="7">
        <v>37087</v>
      </c>
      <c r="S96" s="8">
        <v>42015</v>
      </c>
      <c r="T96" s="9">
        <f t="shared" si="7"/>
        <v>0</v>
      </c>
      <c r="U96" s="10" t="str">
        <f t="shared" si="8"/>
        <v>no repeat</v>
      </c>
      <c r="V96" s="11" t="str">
        <f t="shared" si="5"/>
        <v>January</v>
      </c>
      <c r="W96" s="8">
        <v>42022</v>
      </c>
      <c r="X96" s="11">
        <f t="shared" si="6"/>
        <v>7</v>
      </c>
      <c r="Y96" s="7">
        <v>28.514099999999999</v>
      </c>
      <c r="Z96" s="7">
        <v>5</v>
      </c>
      <c r="AA96" s="7">
        <v>1839.91</v>
      </c>
      <c r="AB96" s="7">
        <v>89426</v>
      </c>
      <c r="AC96" s="7">
        <f>DataSheet!$E135-DataSheet!$D135</f>
        <v>19.88</v>
      </c>
      <c r="AD96" s="12" t="str">
        <f>_xlfn.IFS(DataSheet!$O135="Central","Chris",DataSheet!$O135="East","Erin",DataSheet!$O135="South","Sam",DataSheet!$O135="West","William.")</f>
        <v>William.</v>
      </c>
      <c r="AE96">
        <f t="shared" si="9"/>
        <v>1</v>
      </c>
    </row>
    <row r="97" spans="1:31" ht="15.75" customHeight="1" x14ac:dyDescent="0.3">
      <c r="A97" s="12">
        <v>169</v>
      </c>
      <c r="B97" s="12" t="s">
        <v>270</v>
      </c>
      <c r="C97" s="12" t="s">
        <v>109</v>
      </c>
      <c r="D97" s="12">
        <v>0.08</v>
      </c>
      <c r="E97" s="12">
        <v>43.22</v>
      </c>
      <c r="F97" s="12">
        <v>16.71</v>
      </c>
      <c r="G97" s="12" t="s">
        <v>53</v>
      </c>
      <c r="H97" s="12" t="s">
        <v>32</v>
      </c>
      <c r="I97" s="12" t="s">
        <v>81</v>
      </c>
      <c r="J97" s="12" t="s">
        <v>184</v>
      </c>
      <c r="K97" s="12" t="s">
        <v>63</v>
      </c>
      <c r="L97" s="12" t="s">
        <v>271</v>
      </c>
      <c r="M97" s="12">
        <v>0.66</v>
      </c>
      <c r="N97" s="12" t="s">
        <v>37</v>
      </c>
      <c r="O97" s="12" t="s">
        <v>140</v>
      </c>
      <c r="P97" s="12" t="s">
        <v>175</v>
      </c>
      <c r="Q97" s="12" t="s">
        <v>272</v>
      </c>
      <c r="R97" s="12">
        <v>70802</v>
      </c>
      <c r="S97" s="13">
        <v>42007</v>
      </c>
      <c r="T97" s="9">
        <f t="shared" si="7"/>
        <v>1</v>
      </c>
      <c r="U97" s="10">
        <f t="shared" si="8"/>
        <v>0</v>
      </c>
      <c r="V97" s="11" t="str">
        <f t="shared" si="5"/>
        <v>January</v>
      </c>
      <c r="W97" s="13">
        <v>42009</v>
      </c>
      <c r="X97" s="11">
        <f t="shared" si="6"/>
        <v>2</v>
      </c>
      <c r="Y97" s="12">
        <v>280.27458000000001</v>
      </c>
      <c r="Z97" s="12">
        <v>3</v>
      </c>
      <c r="AA97" s="12">
        <v>130.62</v>
      </c>
      <c r="AB97" s="12">
        <v>87463</v>
      </c>
      <c r="AC97" s="12">
        <f>DataSheet!$E38-DataSheet!$D38</f>
        <v>291.73</v>
      </c>
      <c r="AD97" s="12" t="str">
        <f>_xlfn.IFS(DataSheet!$O38="Central","Chris",DataSheet!$O38="East","Erin",DataSheet!$O38="South","Sam",DataSheet!$O38="West","William.")</f>
        <v>Erin</v>
      </c>
      <c r="AE97">
        <f t="shared" si="9"/>
        <v>3</v>
      </c>
    </row>
    <row r="98" spans="1:31" ht="15.75" customHeight="1" x14ac:dyDescent="0.3">
      <c r="A98" s="7">
        <v>169</v>
      </c>
      <c r="B98" s="7" t="s">
        <v>270</v>
      </c>
      <c r="C98" s="7" t="s">
        <v>109</v>
      </c>
      <c r="D98" s="7">
        <v>0.05</v>
      </c>
      <c r="E98" s="7">
        <v>574.74</v>
      </c>
      <c r="F98" s="7">
        <v>24.49</v>
      </c>
      <c r="G98" s="7" t="s">
        <v>53</v>
      </c>
      <c r="H98" s="7" t="s">
        <v>32</v>
      </c>
      <c r="I98" s="7" t="s">
        <v>81</v>
      </c>
      <c r="J98" s="7" t="s">
        <v>89</v>
      </c>
      <c r="K98" s="7" t="s">
        <v>240</v>
      </c>
      <c r="L98" s="7" t="s">
        <v>273</v>
      </c>
      <c r="M98" s="7">
        <v>0.37</v>
      </c>
      <c r="N98" s="7" t="s">
        <v>37</v>
      </c>
      <c r="O98" s="7" t="s">
        <v>140</v>
      </c>
      <c r="P98" s="7" t="s">
        <v>175</v>
      </c>
      <c r="Q98" s="7" t="s">
        <v>272</v>
      </c>
      <c r="R98" s="7">
        <v>70802</v>
      </c>
      <c r="S98" s="8">
        <v>42007</v>
      </c>
      <c r="T98" s="9">
        <f t="shared" si="7"/>
        <v>1</v>
      </c>
      <c r="U98" s="10">
        <f t="shared" si="8"/>
        <v>0</v>
      </c>
      <c r="V98" s="11" t="str">
        <f t="shared" si="5"/>
        <v>January</v>
      </c>
      <c r="W98" s="8">
        <v>42014</v>
      </c>
      <c r="X98" s="11">
        <f t="shared" si="6"/>
        <v>7</v>
      </c>
      <c r="Y98" s="7">
        <v>-112.4263</v>
      </c>
      <c r="Z98" s="7">
        <v>12</v>
      </c>
      <c r="AA98" s="7">
        <v>6945.16</v>
      </c>
      <c r="AB98" s="7">
        <v>87463</v>
      </c>
      <c r="AC98" s="7">
        <f>DataSheet!$E39-DataSheet!$D39</f>
        <v>100.91000000000001</v>
      </c>
      <c r="AD98" s="12" t="str">
        <f>_xlfn.IFS(DataSheet!$O39="Central","Chris",DataSheet!$O39="East","Erin",DataSheet!$O39="South","Sam",DataSheet!$O39="West","William.")</f>
        <v>Erin</v>
      </c>
      <c r="AE98">
        <f t="shared" si="9"/>
        <v>3</v>
      </c>
    </row>
    <row r="99" spans="1:31" ht="15.75" customHeight="1" x14ac:dyDescent="0.3">
      <c r="A99" s="12">
        <v>169</v>
      </c>
      <c r="B99" s="12" t="s">
        <v>270</v>
      </c>
      <c r="C99" s="12" t="s">
        <v>109</v>
      </c>
      <c r="D99" s="12">
        <v>0.04</v>
      </c>
      <c r="E99" s="12">
        <v>10.14</v>
      </c>
      <c r="F99" s="12">
        <v>2.27</v>
      </c>
      <c r="G99" s="12" t="s">
        <v>53</v>
      </c>
      <c r="H99" s="12" t="s">
        <v>32</v>
      </c>
      <c r="I99" s="12" t="s">
        <v>33</v>
      </c>
      <c r="J99" s="12" t="s">
        <v>97</v>
      </c>
      <c r="K99" s="12" t="s">
        <v>35</v>
      </c>
      <c r="L99" s="12" t="s">
        <v>274</v>
      </c>
      <c r="M99" s="12">
        <v>0.36</v>
      </c>
      <c r="N99" s="12" t="s">
        <v>37</v>
      </c>
      <c r="O99" s="12" t="s">
        <v>140</v>
      </c>
      <c r="P99" s="12" t="s">
        <v>175</v>
      </c>
      <c r="Q99" s="12" t="s">
        <v>272</v>
      </c>
      <c r="R99" s="12">
        <v>70802</v>
      </c>
      <c r="S99" s="13">
        <v>42007</v>
      </c>
      <c r="T99" s="9">
        <f t="shared" si="7"/>
        <v>0</v>
      </c>
      <c r="U99" s="10" t="str">
        <f t="shared" si="8"/>
        <v>no repeat</v>
      </c>
      <c r="V99" s="11" t="str">
        <f t="shared" si="5"/>
        <v>January</v>
      </c>
      <c r="W99" s="13">
        <v>42011</v>
      </c>
      <c r="X99" s="11">
        <f t="shared" si="6"/>
        <v>4</v>
      </c>
      <c r="Y99" s="12">
        <v>24.923999999999999</v>
      </c>
      <c r="Z99" s="12">
        <v>3</v>
      </c>
      <c r="AA99" s="12">
        <v>30.94</v>
      </c>
      <c r="AB99" s="12">
        <v>87463</v>
      </c>
      <c r="AC99" s="12">
        <f>DataSheet!$E40-DataSheet!$D40</f>
        <v>155.01</v>
      </c>
      <c r="AD99" s="12" t="str">
        <f>_xlfn.IFS(DataSheet!$O40="Central","Chris",DataSheet!$O40="East","Erin",DataSheet!$O40="South","Sam",DataSheet!$O40="West","William.")</f>
        <v>Erin</v>
      </c>
      <c r="AE99">
        <f t="shared" si="9"/>
        <v>3</v>
      </c>
    </row>
    <row r="100" spans="1:31" ht="15.75" customHeight="1" x14ac:dyDescent="0.3">
      <c r="A100" s="7">
        <v>171</v>
      </c>
      <c r="B100" s="7" t="s">
        <v>275</v>
      </c>
      <c r="C100" s="7" t="s">
        <v>52</v>
      </c>
      <c r="D100" s="7">
        <v>0.05</v>
      </c>
      <c r="E100" s="7">
        <v>1.88</v>
      </c>
      <c r="F100" s="7">
        <v>1.49</v>
      </c>
      <c r="G100" s="7" t="s">
        <v>53</v>
      </c>
      <c r="H100" s="7" t="s">
        <v>32</v>
      </c>
      <c r="I100" s="7" t="s">
        <v>33</v>
      </c>
      <c r="J100" s="7" t="s">
        <v>113</v>
      </c>
      <c r="K100" s="7" t="s">
        <v>63</v>
      </c>
      <c r="L100" s="7" t="s">
        <v>276</v>
      </c>
      <c r="M100" s="7">
        <v>0.37</v>
      </c>
      <c r="N100" s="7" t="s">
        <v>37</v>
      </c>
      <c r="O100" s="7" t="s">
        <v>57</v>
      </c>
      <c r="P100" s="7" t="s">
        <v>58</v>
      </c>
      <c r="Q100" s="7" t="s">
        <v>277</v>
      </c>
      <c r="R100" s="7">
        <v>7024</v>
      </c>
      <c r="S100" s="8">
        <v>42107</v>
      </c>
      <c r="T100" s="9">
        <f t="shared" si="7"/>
        <v>0</v>
      </c>
      <c r="U100" s="10" t="str">
        <f t="shared" si="8"/>
        <v>no repeat</v>
      </c>
      <c r="V100" s="11" t="str">
        <f t="shared" si="5"/>
        <v>April</v>
      </c>
      <c r="W100" s="8">
        <v>42109</v>
      </c>
      <c r="X100" s="11">
        <f t="shared" si="6"/>
        <v>2</v>
      </c>
      <c r="Y100" s="7">
        <v>-2.9095</v>
      </c>
      <c r="Z100" s="7">
        <v>1</v>
      </c>
      <c r="AA100" s="7">
        <v>3.42</v>
      </c>
      <c r="AB100" s="7">
        <v>87464</v>
      </c>
      <c r="AC100" s="7">
        <f>DataSheet!$E1151-DataSheet!$D1151</f>
        <v>3.88</v>
      </c>
      <c r="AD100" s="12" t="str">
        <f>_xlfn.IFS(DataSheet!$O1151="Central","Chris",DataSheet!$O1151="East","Erin",DataSheet!$O1151="South","Sam",DataSheet!$O1151="West","William.")</f>
        <v>Erin</v>
      </c>
      <c r="AE100">
        <f t="shared" si="9"/>
        <v>1</v>
      </c>
    </row>
    <row r="101" spans="1:31" ht="15.75" customHeight="1" x14ac:dyDescent="0.3">
      <c r="A101" s="7">
        <v>181</v>
      </c>
      <c r="B101" s="7" t="s">
        <v>278</v>
      </c>
      <c r="C101" s="7" t="s">
        <v>52</v>
      </c>
      <c r="D101" s="7">
        <v>0.02</v>
      </c>
      <c r="E101" s="7">
        <v>49.99</v>
      </c>
      <c r="F101" s="7">
        <v>19.989999999999998</v>
      </c>
      <c r="G101" s="7" t="s">
        <v>53</v>
      </c>
      <c r="H101" s="7" t="s">
        <v>62</v>
      </c>
      <c r="I101" s="7" t="s">
        <v>81</v>
      </c>
      <c r="J101" s="7" t="s">
        <v>184</v>
      </c>
      <c r="K101" s="7" t="s">
        <v>63</v>
      </c>
      <c r="L101" s="7" t="s">
        <v>279</v>
      </c>
      <c r="M101" s="7">
        <v>0.41</v>
      </c>
      <c r="N101" s="7" t="s">
        <v>37</v>
      </c>
      <c r="O101" s="7" t="s">
        <v>38</v>
      </c>
      <c r="P101" s="7" t="s">
        <v>49</v>
      </c>
      <c r="Q101" s="7" t="s">
        <v>280</v>
      </c>
      <c r="R101" s="7">
        <v>94122</v>
      </c>
      <c r="S101" s="8">
        <v>42056</v>
      </c>
      <c r="T101" s="9">
        <f t="shared" si="7"/>
        <v>1</v>
      </c>
      <c r="U101" s="10">
        <f t="shared" si="8"/>
        <v>90</v>
      </c>
      <c r="V101" s="11" t="str">
        <f t="shared" si="5"/>
        <v>February</v>
      </c>
      <c r="W101" s="8">
        <v>42056</v>
      </c>
      <c r="X101" s="11">
        <f t="shared" si="6"/>
        <v>0</v>
      </c>
      <c r="Y101" s="7">
        <v>-76.89</v>
      </c>
      <c r="Z101" s="7">
        <v>18</v>
      </c>
      <c r="AA101" s="7">
        <v>901.81</v>
      </c>
      <c r="AB101" s="7">
        <v>38087</v>
      </c>
      <c r="AC101" s="7">
        <f>DataSheet!$E595-DataSheet!$D595</f>
        <v>22.34</v>
      </c>
      <c r="AD101" s="12" t="str">
        <f>_xlfn.IFS(DataSheet!$O595="Central","Chris",DataSheet!$O595="East","Erin",DataSheet!$O595="South","Sam",DataSheet!$O595="West","William.")</f>
        <v>Erin</v>
      </c>
      <c r="AE101">
        <f t="shared" si="9"/>
        <v>2</v>
      </c>
    </row>
    <row r="102" spans="1:31" ht="15.75" customHeight="1" x14ac:dyDescent="0.3">
      <c r="A102" s="7">
        <v>181</v>
      </c>
      <c r="B102" s="7" t="s">
        <v>278</v>
      </c>
      <c r="C102" s="7" t="s">
        <v>30</v>
      </c>
      <c r="D102" s="7">
        <v>7.0000000000000007E-2</v>
      </c>
      <c r="E102" s="7">
        <v>1.68</v>
      </c>
      <c r="F102" s="7">
        <v>1.57</v>
      </c>
      <c r="G102" s="7" t="s">
        <v>53</v>
      </c>
      <c r="H102" s="7" t="s">
        <v>32</v>
      </c>
      <c r="I102" s="7" t="s">
        <v>33</v>
      </c>
      <c r="J102" s="7" t="s">
        <v>34</v>
      </c>
      <c r="K102" s="7" t="s">
        <v>35</v>
      </c>
      <c r="L102" s="7" t="s">
        <v>100</v>
      </c>
      <c r="M102" s="7">
        <v>0.59</v>
      </c>
      <c r="N102" s="7" t="s">
        <v>37</v>
      </c>
      <c r="O102" s="7" t="s">
        <v>38</v>
      </c>
      <c r="P102" s="7" t="s">
        <v>49</v>
      </c>
      <c r="Q102" s="7" t="s">
        <v>280</v>
      </c>
      <c r="R102" s="7">
        <v>94122</v>
      </c>
      <c r="S102" s="8">
        <v>42146</v>
      </c>
      <c r="T102" s="9">
        <f t="shared" si="7"/>
        <v>0</v>
      </c>
      <c r="U102" s="10" t="str">
        <f t="shared" si="8"/>
        <v>no repeat</v>
      </c>
      <c r="V102" s="11" t="str">
        <f t="shared" si="5"/>
        <v>May</v>
      </c>
      <c r="W102" s="8">
        <v>42147</v>
      </c>
      <c r="X102" s="11">
        <f t="shared" si="6"/>
        <v>1</v>
      </c>
      <c r="Y102" s="7">
        <v>-35.75</v>
      </c>
      <c r="Z102" s="7">
        <v>116</v>
      </c>
      <c r="AA102" s="7">
        <v>186.59</v>
      </c>
      <c r="AB102" s="7">
        <v>3585</v>
      </c>
      <c r="AC102" s="7">
        <f>DataSheet!$E1539-DataSheet!$D1539</f>
        <v>220.97</v>
      </c>
      <c r="AD102" s="12" t="str">
        <f>_xlfn.IFS(DataSheet!$O1539="Central","Chris",DataSheet!$O1539="East","Erin",DataSheet!$O1539="South","Sam",DataSheet!$O1539="West","William.")</f>
        <v>William.</v>
      </c>
      <c r="AE102">
        <f t="shared" si="9"/>
        <v>2</v>
      </c>
    </row>
    <row r="103" spans="1:31" ht="15.75" customHeight="1" x14ac:dyDescent="0.3">
      <c r="A103" s="12">
        <v>184</v>
      </c>
      <c r="B103" s="12" t="s">
        <v>281</v>
      </c>
      <c r="C103" s="12" t="s">
        <v>52</v>
      </c>
      <c r="D103" s="12">
        <v>0.02</v>
      </c>
      <c r="E103" s="12">
        <v>49.99</v>
      </c>
      <c r="F103" s="12">
        <v>19.989999999999998</v>
      </c>
      <c r="G103" s="12" t="s">
        <v>53</v>
      </c>
      <c r="H103" s="12" t="s">
        <v>62</v>
      </c>
      <c r="I103" s="12" t="s">
        <v>81</v>
      </c>
      <c r="J103" s="12" t="s">
        <v>184</v>
      </c>
      <c r="K103" s="12" t="s">
        <v>63</v>
      </c>
      <c r="L103" s="12" t="s">
        <v>279</v>
      </c>
      <c r="M103" s="12">
        <v>0.41</v>
      </c>
      <c r="N103" s="12" t="s">
        <v>37</v>
      </c>
      <c r="O103" s="12" t="s">
        <v>57</v>
      </c>
      <c r="P103" s="12" t="s">
        <v>197</v>
      </c>
      <c r="Q103" s="12" t="s">
        <v>282</v>
      </c>
      <c r="R103" s="12">
        <v>2474</v>
      </c>
      <c r="S103" s="13">
        <v>42056</v>
      </c>
      <c r="T103" s="9">
        <f t="shared" si="7"/>
        <v>0</v>
      </c>
      <c r="U103" s="10" t="str">
        <f t="shared" si="8"/>
        <v>no repeat</v>
      </c>
      <c r="V103" s="11" t="str">
        <f t="shared" si="5"/>
        <v>February</v>
      </c>
      <c r="W103" s="13">
        <v>42056</v>
      </c>
      <c r="X103" s="11">
        <f t="shared" si="6"/>
        <v>0</v>
      </c>
      <c r="Y103" s="12">
        <v>-76.89</v>
      </c>
      <c r="Z103" s="12">
        <v>5</v>
      </c>
      <c r="AA103" s="12">
        <v>250.5</v>
      </c>
      <c r="AB103" s="12">
        <v>88360</v>
      </c>
      <c r="AC103" s="12">
        <f>DataSheet!$E596-DataSheet!$D596</f>
        <v>17.720000000000002</v>
      </c>
      <c r="AD103" s="12" t="str">
        <f>_xlfn.IFS(DataSheet!$O596="Central","Chris",DataSheet!$O596="East","Erin",DataSheet!$O596="South","Sam",DataSheet!$O596="West","William.")</f>
        <v>Erin</v>
      </c>
      <c r="AE103">
        <f t="shared" si="9"/>
        <v>1</v>
      </c>
    </row>
    <row r="104" spans="1:31" ht="15.75" customHeight="1" x14ac:dyDescent="0.3">
      <c r="A104" s="12">
        <v>188</v>
      </c>
      <c r="B104" s="12" t="s">
        <v>283</v>
      </c>
      <c r="C104" s="12" t="s">
        <v>30</v>
      </c>
      <c r="D104" s="12">
        <v>7.0000000000000007E-2</v>
      </c>
      <c r="E104" s="12">
        <v>10.06</v>
      </c>
      <c r="F104" s="12">
        <v>2.06</v>
      </c>
      <c r="G104" s="12" t="s">
        <v>53</v>
      </c>
      <c r="H104" s="12" t="s">
        <v>32</v>
      </c>
      <c r="I104" s="12" t="s">
        <v>33</v>
      </c>
      <c r="J104" s="12" t="s">
        <v>97</v>
      </c>
      <c r="K104" s="12" t="s">
        <v>35</v>
      </c>
      <c r="L104" s="12" t="s">
        <v>284</v>
      </c>
      <c r="M104" s="12">
        <v>0.39</v>
      </c>
      <c r="N104" s="12" t="s">
        <v>37</v>
      </c>
      <c r="O104" s="12" t="s">
        <v>65</v>
      </c>
      <c r="P104" s="12" t="s">
        <v>134</v>
      </c>
      <c r="Q104" s="12" t="s">
        <v>285</v>
      </c>
      <c r="R104" s="12">
        <v>76240</v>
      </c>
      <c r="S104" s="13">
        <v>42146</v>
      </c>
      <c r="T104" s="9">
        <f t="shared" si="7"/>
        <v>1</v>
      </c>
      <c r="U104" s="10">
        <f t="shared" si="8"/>
        <v>0</v>
      </c>
      <c r="V104" s="11" t="str">
        <f t="shared" si="5"/>
        <v>May</v>
      </c>
      <c r="W104" s="13">
        <v>42146</v>
      </c>
      <c r="X104" s="11">
        <f t="shared" si="6"/>
        <v>0</v>
      </c>
      <c r="Y104" s="12">
        <v>152.65559999999999</v>
      </c>
      <c r="Z104" s="12">
        <v>23</v>
      </c>
      <c r="AA104" s="12">
        <v>221.24</v>
      </c>
      <c r="AB104" s="12">
        <v>88361</v>
      </c>
      <c r="AC104" s="12">
        <f>DataSheet!$E1540-DataSheet!$D1540</f>
        <v>9.9</v>
      </c>
      <c r="AD104" s="12" t="str">
        <f>_xlfn.IFS(DataSheet!$O1540="Central","Chris",DataSheet!$O1540="East","Erin",DataSheet!$O1540="South","Sam",DataSheet!$O1540="West","William.")</f>
        <v>Erin</v>
      </c>
      <c r="AE104">
        <f t="shared" si="9"/>
        <v>2</v>
      </c>
    </row>
    <row r="105" spans="1:31" ht="15.75" customHeight="1" x14ac:dyDescent="0.3">
      <c r="A105" s="7">
        <v>188</v>
      </c>
      <c r="B105" s="7" t="s">
        <v>283</v>
      </c>
      <c r="C105" s="7" t="s">
        <v>30</v>
      </c>
      <c r="D105" s="7">
        <v>7.0000000000000007E-2</v>
      </c>
      <c r="E105" s="7">
        <v>1.68</v>
      </c>
      <c r="F105" s="7">
        <v>1.57</v>
      </c>
      <c r="G105" s="7" t="s">
        <v>53</v>
      </c>
      <c r="H105" s="7" t="s">
        <v>32</v>
      </c>
      <c r="I105" s="7" t="s">
        <v>33</v>
      </c>
      <c r="J105" s="7" t="s">
        <v>34</v>
      </c>
      <c r="K105" s="7" t="s">
        <v>35</v>
      </c>
      <c r="L105" s="7" t="s">
        <v>100</v>
      </c>
      <c r="M105" s="7">
        <v>0.59</v>
      </c>
      <c r="N105" s="7" t="s">
        <v>37</v>
      </c>
      <c r="O105" s="7" t="s">
        <v>65</v>
      </c>
      <c r="P105" s="7" t="s">
        <v>134</v>
      </c>
      <c r="Q105" s="7" t="s">
        <v>285</v>
      </c>
      <c r="R105" s="7">
        <v>76240</v>
      </c>
      <c r="S105" s="8">
        <v>42146</v>
      </c>
      <c r="T105" s="9">
        <f t="shared" si="7"/>
        <v>0</v>
      </c>
      <c r="U105" s="10" t="str">
        <f t="shared" si="8"/>
        <v>no repeat</v>
      </c>
      <c r="V105" s="11" t="str">
        <f t="shared" si="5"/>
        <v>May</v>
      </c>
      <c r="W105" s="8">
        <v>42147</v>
      </c>
      <c r="X105" s="11">
        <f t="shared" si="6"/>
        <v>1</v>
      </c>
      <c r="Y105" s="7">
        <v>7.15</v>
      </c>
      <c r="Z105" s="7">
        <v>29</v>
      </c>
      <c r="AA105" s="7">
        <v>46.65</v>
      </c>
      <c r="AB105" s="7">
        <v>88361</v>
      </c>
      <c r="AC105" s="7">
        <f>DataSheet!$E1541-DataSheet!$D1541</f>
        <v>220.97</v>
      </c>
      <c r="AD105" s="12" t="str">
        <f>_xlfn.IFS(DataSheet!$O1541="Central","Chris",DataSheet!$O1541="East","Erin",DataSheet!$O1541="South","Sam",DataSheet!$O1541="West","William.")</f>
        <v>Erin</v>
      </c>
      <c r="AE105">
        <f t="shared" si="9"/>
        <v>2</v>
      </c>
    </row>
    <row r="106" spans="1:31" ht="15.75" customHeight="1" x14ac:dyDescent="0.3">
      <c r="A106" s="12">
        <v>190</v>
      </c>
      <c r="B106" s="12" t="s">
        <v>286</v>
      </c>
      <c r="C106" s="12" t="s">
        <v>30</v>
      </c>
      <c r="D106" s="12">
        <v>0.1</v>
      </c>
      <c r="E106" s="12">
        <v>58.1</v>
      </c>
      <c r="F106" s="12">
        <v>1.49</v>
      </c>
      <c r="G106" s="12" t="s">
        <v>53</v>
      </c>
      <c r="H106" s="12" t="s">
        <v>32</v>
      </c>
      <c r="I106" s="12" t="s">
        <v>33</v>
      </c>
      <c r="J106" s="12" t="s">
        <v>113</v>
      </c>
      <c r="K106" s="12" t="s">
        <v>63</v>
      </c>
      <c r="L106" s="12" t="s">
        <v>287</v>
      </c>
      <c r="M106" s="12">
        <v>0.38</v>
      </c>
      <c r="N106" s="12" t="s">
        <v>37</v>
      </c>
      <c r="O106" s="12" t="s">
        <v>65</v>
      </c>
      <c r="P106" s="12" t="s">
        <v>182</v>
      </c>
      <c r="Q106" s="12" t="s">
        <v>288</v>
      </c>
      <c r="R106" s="12">
        <v>60004</v>
      </c>
      <c r="S106" s="13">
        <v>42047</v>
      </c>
      <c r="T106" s="9">
        <f t="shared" si="7"/>
        <v>0</v>
      </c>
      <c r="U106" s="10" t="str">
        <f t="shared" si="8"/>
        <v>no repeat</v>
      </c>
      <c r="V106" s="11" t="str">
        <f t="shared" si="5"/>
        <v>February</v>
      </c>
      <c r="W106" s="13">
        <v>42048</v>
      </c>
      <c r="X106" s="11">
        <f t="shared" si="6"/>
        <v>1</v>
      </c>
      <c r="Y106" s="12">
        <v>113.6499</v>
      </c>
      <c r="Z106" s="12">
        <v>3</v>
      </c>
      <c r="AA106" s="12">
        <v>164.71</v>
      </c>
      <c r="AB106" s="12">
        <v>89092</v>
      </c>
      <c r="AC106" s="12">
        <f>DataSheet!$E492-DataSheet!$D492</f>
        <v>125.94999999999999</v>
      </c>
      <c r="AD106" s="12" t="str">
        <f>_xlfn.IFS(DataSheet!$O492="Central","Chris",DataSheet!$O492="East","Erin",DataSheet!$O492="South","Sam",DataSheet!$O492="West","William.")</f>
        <v>Chris</v>
      </c>
      <c r="AE106">
        <f t="shared" si="9"/>
        <v>1</v>
      </c>
    </row>
    <row r="107" spans="1:31" ht="15.75" customHeight="1" x14ac:dyDescent="0.3">
      <c r="A107" s="7">
        <v>191</v>
      </c>
      <c r="B107" s="7" t="s">
        <v>289</v>
      </c>
      <c r="C107" s="7" t="s">
        <v>30</v>
      </c>
      <c r="D107" s="7">
        <v>0.01</v>
      </c>
      <c r="E107" s="7">
        <v>80.48</v>
      </c>
      <c r="F107" s="7">
        <v>4.5</v>
      </c>
      <c r="G107" s="7" t="s">
        <v>53</v>
      </c>
      <c r="H107" s="7" t="s">
        <v>32</v>
      </c>
      <c r="I107" s="7" t="s">
        <v>33</v>
      </c>
      <c r="J107" s="7" t="s">
        <v>258</v>
      </c>
      <c r="K107" s="7" t="s">
        <v>63</v>
      </c>
      <c r="L107" s="7" t="s">
        <v>290</v>
      </c>
      <c r="M107" s="7">
        <v>0.55000000000000004</v>
      </c>
      <c r="N107" s="7" t="s">
        <v>37</v>
      </c>
      <c r="O107" s="7" t="s">
        <v>65</v>
      </c>
      <c r="P107" s="7" t="s">
        <v>182</v>
      </c>
      <c r="Q107" s="7" t="s">
        <v>291</v>
      </c>
      <c r="R107" s="7">
        <v>60505</v>
      </c>
      <c r="S107" s="8">
        <v>42047</v>
      </c>
      <c r="T107" s="9">
        <f t="shared" si="7"/>
        <v>1</v>
      </c>
      <c r="U107" s="10">
        <f t="shared" si="8"/>
        <v>56</v>
      </c>
      <c r="V107" s="11" t="str">
        <f t="shared" si="5"/>
        <v>February</v>
      </c>
      <c r="W107" s="8">
        <v>42050</v>
      </c>
      <c r="X107" s="11">
        <f t="shared" si="6"/>
        <v>3</v>
      </c>
      <c r="Y107" s="7">
        <v>-35.474400000000003</v>
      </c>
      <c r="Z107" s="7">
        <v>1</v>
      </c>
      <c r="AA107" s="7">
        <v>79.680000000000007</v>
      </c>
      <c r="AB107" s="7">
        <v>89092</v>
      </c>
      <c r="AC107" s="7">
        <f>DataSheet!$E493-DataSheet!$D493</f>
        <v>8.33</v>
      </c>
      <c r="AD107" s="12" t="str">
        <f>_xlfn.IFS(DataSheet!$O493="Central","Chris",DataSheet!$O493="East","Erin",DataSheet!$O493="South","Sam",DataSheet!$O493="West","William.")</f>
        <v>Erin</v>
      </c>
      <c r="AE107">
        <f t="shared" si="9"/>
        <v>4</v>
      </c>
    </row>
    <row r="108" spans="1:31" ht="15.75" customHeight="1" x14ac:dyDescent="0.3">
      <c r="A108" s="12">
        <v>191</v>
      </c>
      <c r="B108" s="12" t="s">
        <v>289</v>
      </c>
      <c r="C108" s="12" t="s">
        <v>42</v>
      </c>
      <c r="D108" s="12">
        <v>0.05</v>
      </c>
      <c r="E108" s="12">
        <v>3.8</v>
      </c>
      <c r="F108" s="12">
        <v>1.49</v>
      </c>
      <c r="G108" s="12" t="s">
        <v>53</v>
      </c>
      <c r="H108" s="12" t="s">
        <v>32</v>
      </c>
      <c r="I108" s="12" t="s">
        <v>33</v>
      </c>
      <c r="J108" s="12" t="s">
        <v>113</v>
      </c>
      <c r="K108" s="12" t="s">
        <v>63</v>
      </c>
      <c r="L108" s="12" t="s">
        <v>129</v>
      </c>
      <c r="M108" s="12">
        <v>0.38</v>
      </c>
      <c r="N108" s="12" t="s">
        <v>37</v>
      </c>
      <c r="O108" s="12" t="s">
        <v>65</v>
      </c>
      <c r="P108" s="12" t="s">
        <v>182</v>
      </c>
      <c r="Q108" s="12" t="s">
        <v>291</v>
      </c>
      <c r="R108" s="12">
        <v>60505</v>
      </c>
      <c r="S108" s="13">
        <v>42103</v>
      </c>
      <c r="T108" s="9">
        <f t="shared" si="7"/>
        <v>1</v>
      </c>
      <c r="U108" s="10">
        <f t="shared" si="8"/>
        <v>0</v>
      </c>
      <c r="V108" s="11" t="str">
        <f t="shared" si="5"/>
        <v>April</v>
      </c>
      <c r="W108" s="13">
        <v>42105</v>
      </c>
      <c r="X108" s="11">
        <f t="shared" si="6"/>
        <v>2</v>
      </c>
      <c r="Y108" s="12">
        <v>14.467000000000001</v>
      </c>
      <c r="Z108" s="12">
        <v>14</v>
      </c>
      <c r="AA108" s="12">
        <v>53.26</v>
      </c>
      <c r="AB108" s="12">
        <v>89093</v>
      </c>
      <c r="AC108" s="12">
        <f>DataSheet!$E1120-DataSheet!$D1120</f>
        <v>424.15</v>
      </c>
      <c r="AD108" s="12" t="str">
        <f>_xlfn.IFS(DataSheet!$O1120="Central","Chris",DataSheet!$O1120="East","Erin",DataSheet!$O1120="South","Sam",DataSheet!$O1120="West","William.")</f>
        <v>Chris</v>
      </c>
      <c r="AE108">
        <f t="shared" si="9"/>
        <v>4</v>
      </c>
    </row>
    <row r="109" spans="1:31" ht="15.75" customHeight="1" x14ac:dyDescent="0.3">
      <c r="A109" s="7">
        <v>191</v>
      </c>
      <c r="B109" s="7" t="s">
        <v>289</v>
      </c>
      <c r="C109" s="7" t="s">
        <v>42</v>
      </c>
      <c r="D109" s="7">
        <v>0.09</v>
      </c>
      <c r="E109" s="7">
        <v>30.73</v>
      </c>
      <c r="F109" s="7">
        <v>4</v>
      </c>
      <c r="G109" s="7" t="s">
        <v>53</v>
      </c>
      <c r="H109" s="7" t="s">
        <v>32</v>
      </c>
      <c r="I109" s="7" t="s">
        <v>81</v>
      </c>
      <c r="J109" s="7" t="s">
        <v>184</v>
      </c>
      <c r="K109" s="7" t="s">
        <v>63</v>
      </c>
      <c r="L109" s="7" t="s">
        <v>292</v>
      </c>
      <c r="M109" s="7">
        <v>0.75</v>
      </c>
      <c r="N109" s="7" t="s">
        <v>37</v>
      </c>
      <c r="O109" s="7" t="s">
        <v>65</v>
      </c>
      <c r="P109" s="7" t="s">
        <v>182</v>
      </c>
      <c r="Q109" s="7" t="s">
        <v>291</v>
      </c>
      <c r="R109" s="7">
        <v>60505</v>
      </c>
      <c r="S109" s="8">
        <v>42103</v>
      </c>
      <c r="T109" s="9">
        <f t="shared" si="7"/>
        <v>1</v>
      </c>
      <c r="U109" s="10">
        <f t="shared" si="8"/>
        <v>0</v>
      </c>
      <c r="V109" s="11" t="str">
        <f t="shared" si="5"/>
        <v>April</v>
      </c>
      <c r="W109" s="8">
        <v>42103</v>
      </c>
      <c r="X109" s="11">
        <f t="shared" si="6"/>
        <v>0</v>
      </c>
      <c r="Y109" s="7">
        <v>-99.986400000000003</v>
      </c>
      <c r="Z109" s="7">
        <v>7</v>
      </c>
      <c r="AA109" s="7">
        <v>203.49</v>
      </c>
      <c r="AB109" s="7">
        <v>89093</v>
      </c>
      <c r="AC109" s="7">
        <f>DataSheet!$E1121-DataSheet!$D1121</f>
        <v>195.93</v>
      </c>
      <c r="AD109" s="12" t="str">
        <f>_xlfn.IFS(DataSheet!$O1121="Central","Chris",DataSheet!$O1121="East","Erin",DataSheet!$O1121="South","Sam",DataSheet!$O1121="West","William.")</f>
        <v>Chris</v>
      </c>
      <c r="AE109">
        <f t="shared" si="9"/>
        <v>4</v>
      </c>
    </row>
    <row r="110" spans="1:31" ht="15.75" customHeight="1" x14ac:dyDescent="0.3">
      <c r="A110" s="12">
        <v>191</v>
      </c>
      <c r="B110" s="12" t="s">
        <v>289</v>
      </c>
      <c r="C110" s="12" t="s">
        <v>42</v>
      </c>
      <c r="D110" s="12">
        <v>0</v>
      </c>
      <c r="E110" s="12">
        <v>125.99</v>
      </c>
      <c r="F110" s="12">
        <v>8.08</v>
      </c>
      <c r="G110" s="12" t="s">
        <v>53</v>
      </c>
      <c r="H110" s="12" t="s">
        <v>32</v>
      </c>
      <c r="I110" s="12" t="s">
        <v>81</v>
      </c>
      <c r="J110" s="12" t="s">
        <v>82</v>
      </c>
      <c r="K110" s="12" t="s">
        <v>63</v>
      </c>
      <c r="L110" s="12" t="s">
        <v>293</v>
      </c>
      <c r="M110" s="12">
        <v>0.56999999999999995</v>
      </c>
      <c r="N110" s="12" t="s">
        <v>37</v>
      </c>
      <c r="O110" s="12" t="s">
        <v>65</v>
      </c>
      <c r="P110" s="12" t="s">
        <v>182</v>
      </c>
      <c r="Q110" s="12" t="s">
        <v>291</v>
      </c>
      <c r="R110" s="12">
        <v>60505</v>
      </c>
      <c r="S110" s="13">
        <v>42103</v>
      </c>
      <c r="T110" s="9">
        <f t="shared" si="7"/>
        <v>0</v>
      </c>
      <c r="U110" s="10" t="str">
        <f t="shared" si="8"/>
        <v>no repeat</v>
      </c>
      <c r="V110" s="11" t="str">
        <f t="shared" si="5"/>
        <v>April</v>
      </c>
      <c r="W110" s="13">
        <v>42104</v>
      </c>
      <c r="X110" s="11">
        <f t="shared" si="6"/>
        <v>1</v>
      </c>
      <c r="Y110" s="12">
        <v>1348.59672</v>
      </c>
      <c r="Z110" s="12">
        <v>22</v>
      </c>
      <c r="AA110" s="12">
        <v>2356.0100000000002</v>
      </c>
      <c r="AB110" s="12">
        <v>89093</v>
      </c>
      <c r="AC110" s="12">
        <f>DataSheet!$E1122-DataSheet!$D1122</f>
        <v>15.25</v>
      </c>
      <c r="AD110" s="12" t="str">
        <f>_xlfn.IFS(DataSheet!$O1122="Central","Chris",DataSheet!$O1122="East","Erin",DataSheet!$O1122="South","Sam",DataSheet!$O1122="West","William.")</f>
        <v>Sam</v>
      </c>
      <c r="AE110">
        <f t="shared" si="9"/>
        <v>4</v>
      </c>
    </row>
    <row r="111" spans="1:31" ht="15.75" customHeight="1" x14ac:dyDescent="0.3">
      <c r="A111" s="7">
        <v>193</v>
      </c>
      <c r="B111" s="7" t="s">
        <v>294</v>
      </c>
      <c r="C111" s="7" t="s">
        <v>42</v>
      </c>
      <c r="D111" s="7">
        <v>0</v>
      </c>
      <c r="E111" s="7">
        <v>213.45</v>
      </c>
      <c r="F111" s="7">
        <v>14.7</v>
      </c>
      <c r="G111" s="7" t="s">
        <v>43</v>
      </c>
      <c r="H111" s="7" t="s">
        <v>32</v>
      </c>
      <c r="I111" s="7" t="s">
        <v>81</v>
      </c>
      <c r="J111" s="7" t="s">
        <v>89</v>
      </c>
      <c r="K111" s="7" t="s">
        <v>47</v>
      </c>
      <c r="L111" s="7" t="s">
        <v>295</v>
      </c>
      <c r="M111" s="7">
        <v>0.59</v>
      </c>
      <c r="N111" s="7" t="s">
        <v>37</v>
      </c>
      <c r="O111" s="7" t="s">
        <v>38</v>
      </c>
      <c r="P111" s="7" t="s">
        <v>216</v>
      </c>
      <c r="Q111" s="7" t="s">
        <v>217</v>
      </c>
      <c r="R111" s="7">
        <v>84041</v>
      </c>
      <c r="S111" s="8">
        <v>42007</v>
      </c>
      <c r="T111" s="9">
        <f t="shared" si="7"/>
        <v>1</v>
      </c>
      <c r="U111" s="10">
        <f t="shared" si="8"/>
        <v>86</v>
      </c>
      <c r="V111" s="11" t="str">
        <f t="shared" si="5"/>
        <v>January</v>
      </c>
      <c r="W111" s="8">
        <v>42009</v>
      </c>
      <c r="X111" s="11">
        <f t="shared" si="6"/>
        <v>2</v>
      </c>
      <c r="Y111" s="7">
        <v>-560.81417999999996</v>
      </c>
      <c r="Z111" s="7">
        <v>1</v>
      </c>
      <c r="AA111" s="7">
        <v>224.12</v>
      </c>
      <c r="AB111" s="7">
        <v>90430</v>
      </c>
      <c r="AC111" s="7">
        <f>DataSheet!$E43-DataSheet!$D43</f>
        <v>296.14</v>
      </c>
      <c r="AD111" s="12" t="str">
        <f>_xlfn.IFS(DataSheet!$O43="Central","Chris",DataSheet!$O43="East","Erin",DataSheet!$O43="South","Sam",DataSheet!$O43="West","William.")</f>
        <v>Erin</v>
      </c>
      <c r="AE111">
        <f t="shared" si="9"/>
        <v>2</v>
      </c>
    </row>
    <row r="112" spans="1:31" ht="15.75" customHeight="1" x14ac:dyDescent="0.3">
      <c r="A112" s="7">
        <v>193</v>
      </c>
      <c r="B112" s="7" t="s">
        <v>294</v>
      </c>
      <c r="C112" s="7" t="s">
        <v>61</v>
      </c>
      <c r="D112" s="7">
        <v>7.0000000000000007E-2</v>
      </c>
      <c r="E112" s="7">
        <v>6.54</v>
      </c>
      <c r="F112" s="7">
        <v>5.27</v>
      </c>
      <c r="G112" s="7" t="s">
        <v>53</v>
      </c>
      <c r="H112" s="7" t="s">
        <v>32</v>
      </c>
      <c r="I112" s="7" t="s">
        <v>33</v>
      </c>
      <c r="J112" s="7" t="s">
        <v>113</v>
      </c>
      <c r="K112" s="7" t="s">
        <v>63</v>
      </c>
      <c r="L112" s="7" t="s">
        <v>296</v>
      </c>
      <c r="M112" s="7">
        <v>0.36</v>
      </c>
      <c r="N112" s="7" t="s">
        <v>37</v>
      </c>
      <c r="O112" s="7" t="s">
        <v>38</v>
      </c>
      <c r="P112" s="7" t="s">
        <v>216</v>
      </c>
      <c r="Q112" s="7" t="s">
        <v>217</v>
      </c>
      <c r="R112" s="7">
        <v>84041</v>
      </c>
      <c r="S112" s="8">
        <v>42093</v>
      </c>
      <c r="T112" s="9">
        <f t="shared" si="7"/>
        <v>0</v>
      </c>
      <c r="U112" s="10" t="str">
        <f t="shared" si="8"/>
        <v>no repeat</v>
      </c>
      <c r="V112" s="11" t="str">
        <f t="shared" si="5"/>
        <v>March</v>
      </c>
      <c r="W112" s="8">
        <v>42095</v>
      </c>
      <c r="X112" s="11">
        <f t="shared" si="6"/>
        <v>2</v>
      </c>
      <c r="Y112" s="7">
        <v>-66.044499999999999</v>
      </c>
      <c r="Z112" s="7">
        <v>21</v>
      </c>
      <c r="AA112" s="7">
        <v>140.30000000000001</v>
      </c>
      <c r="AB112" s="7">
        <v>90432</v>
      </c>
      <c r="AC112" s="7">
        <f>DataSheet!$E995-DataSheet!$D995</f>
        <v>5.05</v>
      </c>
      <c r="AD112" s="12" t="str">
        <f>_xlfn.IFS(DataSheet!$O995="Central","Chris",DataSheet!$O995="East","Erin",DataSheet!$O995="South","Sam",DataSheet!$O995="West","William.")</f>
        <v>William.</v>
      </c>
      <c r="AE112">
        <f t="shared" si="9"/>
        <v>2</v>
      </c>
    </row>
    <row r="113" spans="1:31" ht="15.75" customHeight="1" x14ac:dyDescent="0.3">
      <c r="A113" s="7">
        <v>194</v>
      </c>
      <c r="B113" s="7" t="s">
        <v>297</v>
      </c>
      <c r="C113" s="7" t="s">
        <v>42</v>
      </c>
      <c r="D113" s="7">
        <v>0.02</v>
      </c>
      <c r="E113" s="7">
        <v>6.48</v>
      </c>
      <c r="F113" s="7">
        <v>9.17</v>
      </c>
      <c r="G113" s="7" t="s">
        <v>53</v>
      </c>
      <c r="H113" s="7" t="s">
        <v>32</v>
      </c>
      <c r="I113" s="7" t="s">
        <v>33</v>
      </c>
      <c r="J113" s="7" t="s">
        <v>97</v>
      </c>
      <c r="K113" s="7" t="s">
        <v>63</v>
      </c>
      <c r="L113" s="7" t="s">
        <v>298</v>
      </c>
      <c r="M113" s="7">
        <v>0.37</v>
      </c>
      <c r="N113" s="7" t="s">
        <v>37</v>
      </c>
      <c r="O113" s="7" t="s">
        <v>38</v>
      </c>
      <c r="P113" s="7" t="s">
        <v>216</v>
      </c>
      <c r="Q113" s="7" t="s">
        <v>299</v>
      </c>
      <c r="R113" s="7">
        <v>84043</v>
      </c>
      <c r="S113" s="8">
        <v>42014</v>
      </c>
      <c r="T113" s="9">
        <f t="shared" si="7"/>
        <v>1</v>
      </c>
      <c r="U113" s="10">
        <f t="shared" si="8"/>
        <v>79</v>
      </c>
      <c r="V113" s="11" t="str">
        <f t="shared" si="5"/>
        <v>January</v>
      </c>
      <c r="W113" s="8">
        <v>42015</v>
      </c>
      <c r="X113" s="11">
        <f t="shared" si="6"/>
        <v>1</v>
      </c>
      <c r="Y113" s="7">
        <v>-105.68519999999999</v>
      </c>
      <c r="Z113" s="7">
        <v>4</v>
      </c>
      <c r="AA113" s="7">
        <v>28.2</v>
      </c>
      <c r="AB113" s="7">
        <v>90431</v>
      </c>
      <c r="AC113" s="7">
        <f>DataSheet!$E133-DataSheet!$D133</f>
        <v>3.28</v>
      </c>
      <c r="AD113" s="12" t="str">
        <f>_xlfn.IFS(DataSheet!$O133="Central","Chris",DataSheet!$O133="East","Erin",DataSheet!$O133="South","Sam",DataSheet!$O133="West","William.")</f>
        <v>Chris</v>
      </c>
      <c r="AE113">
        <f t="shared" si="9"/>
        <v>2</v>
      </c>
    </row>
    <row r="114" spans="1:31" ht="15.75" customHeight="1" x14ac:dyDescent="0.3">
      <c r="A114" s="12">
        <v>194</v>
      </c>
      <c r="B114" s="12" t="s">
        <v>297</v>
      </c>
      <c r="C114" s="12" t="s">
        <v>61</v>
      </c>
      <c r="D114" s="12">
        <v>0.09</v>
      </c>
      <c r="E114" s="12">
        <v>3.29</v>
      </c>
      <c r="F114" s="12">
        <v>1.35</v>
      </c>
      <c r="G114" s="12" t="s">
        <v>53</v>
      </c>
      <c r="H114" s="12" t="s">
        <v>32</v>
      </c>
      <c r="I114" s="12" t="s">
        <v>33</v>
      </c>
      <c r="J114" s="12" t="s">
        <v>70</v>
      </c>
      <c r="K114" s="12" t="s">
        <v>35</v>
      </c>
      <c r="L114" s="12" t="s">
        <v>300</v>
      </c>
      <c r="M114" s="12">
        <v>0.4</v>
      </c>
      <c r="N114" s="12" t="s">
        <v>37</v>
      </c>
      <c r="O114" s="12" t="s">
        <v>38</v>
      </c>
      <c r="P114" s="12" t="s">
        <v>216</v>
      </c>
      <c r="Q114" s="12" t="s">
        <v>299</v>
      </c>
      <c r="R114" s="12">
        <v>84043</v>
      </c>
      <c r="S114" s="13">
        <v>42093</v>
      </c>
      <c r="T114" s="9">
        <f t="shared" si="7"/>
        <v>0</v>
      </c>
      <c r="U114" s="10" t="str">
        <f t="shared" si="8"/>
        <v>no repeat</v>
      </c>
      <c r="V114" s="11" t="str">
        <f t="shared" si="5"/>
        <v>March</v>
      </c>
      <c r="W114" s="13">
        <v>42095</v>
      </c>
      <c r="X114" s="11">
        <f t="shared" si="6"/>
        <v>2</v>
      </c>
      <c r="Y114" s="12">
        <v>15.66</v>
      </c>
      <c r="Z114" s="12">
        <v>23</v>
      </c>
      <c r="AA114" s="12">
        <v>71.55</v>
      </c>
      <c r="AB114" s="12">
        <v>90432</v>
      </c>
      <c r="AC114" s="12">
        <f>DataSheet!$E996-DataSheet!$D996</f>
        <v>55.48</v>
      </c>
      <c r="AD114" s="12" t="str">
        <f>_xlfn.IFS(DataSheet!$O996="Central","Chris",DataSheet!$O996="East","Erin",DataSheet!$O996="South","Sam",DataSheet!$O996="West","William.")</f>
        <v>William.</v>
      </c>
      <c r="AE114">
        <f t="shared" si="9"/>
        <v>2</v>
      </c>
    </row>
    <row r="115" spans="1:31" ht="15.75" customHeight="1" x14ac:dyDescent="0.3">
      <c r="A115" s="12">
        <v>197</v>
      </c>
      <c r="B115" s="12" t="s">
        <v>301</v>
      </c>
      <c r="C115" s="12" t="s">
        <v>52</v>
      </c>
      <c r="D115" s="12">
        <v>0</v>
      </c>
      <c r="E115" s="12">
        <v>161.55000000000001</v>
      </c>
      <c r="F115" s="12">
        <v>19.989999999999998</v>
      </c>
      <c r="G115" s="12" t="s">
        <v>53</v>
      </c>
      <c r="H115" s="12" t="s">
        <v>62</v>
      </c>
      <c r="I115" s="12" t="s">
        <v>33</v>
      </c>
      <c r="J115" s="12" t="s">
        <v>145</v>
      </c>
      <c r="K115" s="12" t="s">
        <v>63</v>
      </c>
      <c r="L115" s="12" t="s">
        <v>167</v>
      </c>
      <c r="M115" s="12">
        <v>0.66</v>
      </c>
      <c r="N115" s="12" t="s">
        <v>37</v>
      </c>
      <c r="O115" s="12" t="s">
        <v>65</v>
      </c>
      <c r="P115" s="12" t="s">
        <v>187</v>
      </c>
      <c r="Q115" s="12" t="s">
        <v>302</v>
      </c>
      <c r="R115" s="12">
        <v>66212</v>
      </c>
      <c r="S115" s="13">
        <v>42096</v>
      </c>
      <c r="T115" s="9">
        <f t="shared" si="7"/>
        <v>0</v>
      </c>
      <c r="U115" s="10" t="str">
        <f t="shared" si="8"/>
        <v>no repeat</v>
      </c>
      <c r="V115" s="11" t="str">
        <f t="shared" si="5"/>
        <v>April</v>
      </c>
      <c r="W115" s="13">
        <v>42098</v>
      </c>
      <c r="X115" s="11">
        <f t="shared" si="6"/>
        <v>2</v>
      </c>
      <c r="Y115" s="12">
        <v>1167.1579999999999</v>
      </c>
      <c r="Z115" s="12">
        <v>19</v>
      </c>
      <c r="AA115" s="12">
        <v>3108.98</v>
      </c>
      <c r="AB115" s="12">
        <v>88921</v>
      </c>
      <c r="AC115" s="12">
        <f>DataSheet!$E1016-DataSheet!$D1016</f>
        <v>100.91000000000001</v>
      </c>
      <c r="AD115" s="12" t="str">
        <f>_xlfn.IFS(DataSheet!$O1016="Central","Chris",DataSheet!$O1016="East","Erin",DataSheet!$O1016="South","Sam",DataSheet!$O1016="West","William.")</f>
        <v>Chris</v>
      </c>
      <c r="AE115">
        <f t="shared" si="9"/>
        <v>1</v>
      </c>
    </row>
    <row r="116" spans="1:31" ht="15.75" customHeight="1" x14ac:dyDescent="0.3">
      <c r="A116" s="7">
        <v>198</v>
      </c>
      <c r="B116" s="7" t="s">
        <v>303</v>
      </c>
      <c r="C116" s="7" t="s">
        <v>52</v>
      </c>
      <c r="D116" s="7">
        <v>0</v>
      </c>
      <c r="E116" s="7">
        <v>161.55000000000001</v>
      </c>
      <c r="F116" s="7">
        <v>19.989999999999998</v>
      </c>
      <c r="G116" s="7" t="s">
        <v>53</v>
      </c>
      <c r="H116" s="7" t="s">
        <v>62</v>
      </c>
      <c r="I116" s="7" t="s">
        <v>33</v>
      </c>
      <c r="J116" s="7" t="s">
        <v>145</v>
      </c>
      <c r="K116" s="7" t="s">
        <v>63</v>
      </c>
      <c r="L116" s="7" t="s">
        <v>167</v>
      </c>
      <c r="M116" s="7">
        <v>0.66</v>
      </c>
      <c r="N116" s="7" t="s">
        <v>37</v>
      </c>
      <c r="O116" s="7" t="s">
        <v>65</v>
      </c>
      <c r="P116" s="7" t="s">
        <v>304</v>
      </c>
      <c r="Q116" s="7" t="s">
        <v>305</v>
      </c>
      <c r="R116" s="7">
        <v>48138</v>
      </c>
      <c r="S116" s="8">
        <v>42096</v>
      </c>
      <c r="T116" s="9">
        <f t="shared" si="7"/>
        <v>0</v>
      </c>
      <c r="U116" s="10" t="str">
        <f t="shared" si="8"/>
        <v>no repeat</v>
      </c>
      <c r="V116" s="11" t="str">
        <f t="shared" si="5"/>
        <v>April</v>
      </c>
      <c r="W116" s="8">
        <v>42098</v>
      </c>
      <c r="X116" s="11">
        <f t="shared" si="6"/>
        <v>2</v>
      </c>
      <c r="Y116" s="7">
        <v>1014.92</v>
      </c>
      <c r="Z116" s="7">
        <v>77</v>
      </c>
      <c r="AA116" s="7">
        <v>12599.55</v>
      </c>
      <c r="AB116" s="7">
        <v>51072</v>
      </c>
      <c r="AC116" s="7">
        <f>DataSheet!$E1017-DataSheet!$D1017</f>
        <v>85.96</v>
      </c>
      <c r="AD116" s="12" t="str">
        <f>_xlfn.IFS(DataSheet!$O1017="Central","Chris",DataSheet!$O1017="East","Erin",DataSheet!$O1017="South","Sam",DataSheet!$O1017="West","William.")</f>
        <v>Chris</v>
      </c>
      <c r="AE116">
        <f t="shared" si="9"/>
        <v>1</v>
      </c>
    </row>
    <row r="117" spans="1:31" ht="15.75" customHeight="1" x14ac:dyDescent="0.3">
      <c r="A117" s="12">
        <v>202</v>
      </c>
      <c r="B117" s="12" t="s">
        <v>306</v>
      </c>
      <c r="C117" s="12" t="s">
        <v>30</v>
      </c>
      <c r="D117" s="12">
        <v>0.03</v>
      </c>
      <c r="E117" s="12">
        <v>7.37</v>
      </c>
      <c r="F117" s="12">
        <v>5.53</v>
      </c>
      <c r="G117" s="12" t="s">
        <v>53</v>
      </c>
      <c r="H117" s="12" t="s">
        <v>32</v>
      </c>
      <c r="I117" s="12" t="s">
        <v>81</v>
      </c>
      <c r="J117" s="12" t="s">
        <v>184</v>
      </c>
      <c r="K117" s="12" t="s">
        <v>55</v>
      </c>
      <c r="L117" s="12" t="s">
        <v>307</v>
      </c>
      <c r="M117" s="12">
        <v>0.69</v>
      </c>
      <c r="N117" s="12" t="s">
        <v>37</v>
      </c>
      <c r="O117" s="12" t="s">
        <v>65</v>
      </c>
      <c r="P117" s="12" t="s">
        <v>308</v>
      </c>
      <c r="Q117" s="12" t="s">
        <v>309</v>
      </c>
      <c r="R117" s="12">
        <v>74006</v>
      </c>
      <c r="S117" s="13">
        <v>42020</v>
      </c>
      <c r="T117" s="9">
        <f t="shared" si="7"/>
        <v>1</v>
      </c>
      <c r="U117" s="10">
        <f t="shared" si="8"/>
        <v>101</v>
      </c>
      <c r="V117" s="11" t="str">
        <f t="shared" si="5"/>
        <v>January</v>
      </c>
      <c r="W117" s="13">
        <v>42022</v>
      </c>
      <c r="X117" s="11">
        <f t="shared" si="6"/>
        <v>2</v>
      </c>
      <c r="Y117" s="12">
        <v>-133.69999999999999</v>
      </c>
      <c r="Z117" s="12">
        <v>11</v>
      </c>
      <c r="AA117" s="12">
        <v>85.79</v>
      </c>
      <c r="AB117" s="12">
        <v>88972</v>
      </c>
      <c r="AC117" s="12">
        <f>DataSheet!$E200-DataSheet!$D200</f>
        <v>5.3500000000000005</v>
      </c>
      <c r="AD117" s="12" t="str">
        <f>_xlfn.IFS(DataSheet!$O200="Central","Chris",DataSheet!$O200="East","Erin",DataSheet!$O200="South","Sam",DataSheet!$O200="West","William.")</f>
        <v>Erin</v>
      </c>
      <c r="AE117">
        <f t="shared" si="9"/>
        <v>2</v>
      </c>
    </row>
    <row r="118" spans="1:31" ht="15.75" customHeight="1" x14ac:dyDescent="0.3">
      <c r="A118" s="12">
        <v>202</v>
      </c>
      <c r="B118" s="12" t="s">
        <v>306</v>
      </c>
      <c r="C118" s="12" t="s">
        <v>42</v>
      </c>
      <c r="D118" s="12">
        <v>0.09</v>
      </c>
      <c r="E118" s="12">
        <v>12.28</v>
      </c>
      <c r="F118" s="12">
        <v>4.8600000000000003</v>
      </c>
      <c r="G118" s="12" t="s">
        <v>53</v>
      </c>
      <c r="H118" s="12" t="s">
        <v>32</v>
      </c>
      <c r="I118" s="12" t="s">
        <v>33</v>
      </c>
      <c r="J118" s="12" t="s">
        <v>97</v>
      </c>
      <c r="K118" s="12" t="s">
        <v>63</v>
      </c>
      <c r="L118" s="12" t="s">
        <v>310</v>
      </c>
      <c r="M118" s="12">
        <v>0.38</v>
      </c>
      <c r="N118" s="12" t="s">
        <v>37</v>
      </c>
      <c r="O118" s="12" t="s">
        <v>65</v>
      </c>
      <c r="P118" s="12" t="s">
        <v>308</v>
      </c>
      <c r="Q118" s="12" t="s">
        <v>309</v>
      </c>
      <c r="R118" s="12">
        <v>74006</v>
      </c>
      <c r="S118" s="13">
        <v>42121</v>
      </c>
      <c r="T118" s="9">
        <f t="shared" si="7"/>
        <v>0</v>
      </c>
      <c r="U118" s="10" t="str">
        <f t="shared" si="8"/>
        <v>no repeat</v>
      </c>
      <c r="V118" s="11" t="str">
        <f t="shared" si="5"/>
        <v>April</v>
      </c>
      <c r="W118" s="13">
        <v>42122</v>
      </c>
      <c r="X118" s="11">
        <f t="shared" si="6"/>
        <v>1</v>
      </c>
      <c r="Y118" s="12">
        <v>1.73</v>
      </c>
      <c r="Z118" s="12">
        <v>3</v>
      </c>
      <c r="AA118" s="12">
        <v>34.65</v>
      </c>
      <c r="AB118" s="12">
        <v>88971</v>
      </c>
      <c r="AC118" s="12">
        <f>DataSheet!$E1280-DataSheet!$D1280</f>
        <v>21.34</v>
      </c>
      <c r="AD118" s="12" t="str">
        <f>_xlfn.IFS(DataSheet!$O1280="Central","Chris",DataSheet!$O1280="East","Erin",DataSheet!$O1280="South","Sam",DataSheet!$O1280="West","William.")</f>
        <v>William.</v>
      </c>
      <c r="AE118">
        <f t="shared" si="9"/>
        <v>2</v>
      </c>
    </row>
    <row r="119" spans="1:31" ht="15.75" customHeight="1" x14ac:dyDescent="0.3">
      <c r="A119" s="12">
        <v>210</v>
      </c>
      <c r="B119" s="12" t="s">
        <v>311</v>
      </c>
      <c r="C119" s="12" t="s">
        <v>109</v>
      </c>
      <c r="D119" s="12">
        <v>0.05</v>
      </c>
      <c r="E119" s="12">
        <v>1.86</v>
      </c>
      <c r="F119" s="12">
        <v>2.58</v>
      </c>
      <c r="G119" s="12" t="s">
        <v>53</v>
      </c>
      <c r="H119" s="12" t="s">
        <v>44</v>
      </c>
      <c r="I119" s="12" t="s">
        <v>33</v>
      </c>
      <c r="J119" s="12" t="s">
        <v>70</v>
      </c>
      <c r="K119" s="12" t="s">
        <v>35</v>
      </c>
      <c r="L119" s="12" t="s">
        <v>312</v>
      </c>
      <c r="M119" s="12">
        <v>0.82</v>
      </c>
      <c r="N119" s="12" t="s">
        <v>37</v>
      </c>
      <c r="O119" s="12" t="s">
        <v>57</v>
      </c>
      <c r="P119" s="12" t="s">
        <v>75</v>
      </c>
      <c r="Q119" s="12" t="s">
        <v>313</v>
      </c>
      <c r="R119" s="12">
        <v>12180</v>
      </c>
      <c r="S119" s="13">
        <v>42021</v>
      </c>
      <c r="T119" s="9">
        <f t="shared" si="7"/>
        <v>1</v>
      </c>
      <c r="U119" s="10">
        <f t="shared" si="8"/>
        <v>136</v>
      </c>
      <c r="V119" s="11" t="str">
        <f t="shared" si="5"/>
        <v>January</v>
      </c>
      <c r="W119" s="13">
        <v>42025</v>
      </c>
      <c r="X119" s="11">
        <f t="shared" si="6"/>
        <v>4</v>
      </c>
      <c r="Y119" s="12">
        <v>-66.62</v>
      </c>
      <c r="Z119" s="12">
        <v>9</v>
      </c>
      <c r="AA119" s="12">
        <v>17.61</v>
      </c>
      <c r="AB119" s="12">
        <v>85965</v>
      </c>
      <c r="AC119" s="12">
        <f>DataSheet!$E214-DataSheet!$D214</f>
        <v>34.959999999999994</v>
      </c>
      <c r="AD119" s="12" t="str">
        <f>_xlfn.IFS(DataSheet!$O214="Central","Chris",DataSheet!$O214="East","Erin",DataSheet!$O214="South","Sam",DataSheet!$O214="West","William.")</f>
        <v>Chris</v>
      </c>
      <c r="AE119">
        <f t="shared" si="9"/>
        <v>4</v>
      </c>
    </row>
    <row r="120" spans="1:31" ht="15.75" customHeight="1" x14ac:dyDescent="0.3">
      <c r="A120" s="7">
        <v>210</v>
      </c>
      <c r="B120" s="7" t="s">
        <v>311</v>
      </c>
      <c r="C120" s="7" t="s">
        <v>61</v>
      </c>
      <c r="D120" s="7">
        <v>0.09</v>
      </c>
      <c r="E120" s="7">
        <v>5.4</v>
      </c>
      <c r="F120" s="7">
        <v>7.78</v>
      </c>
      <c r="G120" s="7" t="s">
        <v>31</v>
      </c>
      <c r="H120" s="7" t="s">
        <v>44</v>
      </c>
      <c r="I120" s="7" t="s">
        <v>33</v>
      </c>
      <c r="J120" s="7" t="s">
        <v>113</v>
      </c>
      <c r="K120" s="7" t="s">
        <v>63</v>
      </c>
      <c r="L120" s="7" t="s">
        <v>314</v>
      </c>
      <c r="M120" s="7">
        <v>0.37</v>
      </c>
      <c r="N120" s="7" t="s">
        <v>37</v>
      </c>
      <c r="O120" s="7" t="s">
        <v>57</v>
      </c>
      <c r="P120" s="7" t="s">
        <v>75</v>
      </c>
      <c r="Q120" s="7" t="s">
        <v>313</v>
      </c>
      <c r="R120" s="7">
        <v>12180</v>
      </c>
      <c r="S120" s="8">
        <v>42157</v>
      </c>
      <c r="T120" s="9">
        <f t="shared" si="7"/>
        <v>1</v>
      </c>
      <c r="U120" s="10">
        <f t="shared" si="8"/>
        <v>0</v>
      </c>
      <c r="V120" s="11" t="str">
        <f t="shared" si="5"/>
        <v>June</v>
      </c>
      <c r="W120" s="8">
        <v>42157</v>
      </c>
      <c r="X120" s="11">
        <f t="shared" si="6"/>
        <v>0</v>
      </c>
      <c r="Y120" s="7">
        <v>-21.487749999999998</v>
      </c>
      <c r="Z120" s="7">
        <v>4</v>
      </c>
      <c r="AA120" s="7">
        <v>27.3</v>
      </c>
      <c r="AB120" s="7">
        <v>85966</v>
      </c>
      <c r="AC120" s="7">
        <f>DataSheet!$E1653-DataSheet!$D1653</f>
        <v>11.450000000000001</v>
      </c>
      <c r="AD120" s="12" t="str">
        <f>_xlfn.IFS(DataSheet!$O1653="Central","Chris",DataSheet!$O1653="East","Erin",DataSheet!$O1653="South","Sam",DataSheet!$O1653="West","William.")</f>
        <v>William.</v>
      </c>
      <c r="AE120">
        <f t="shared" si="9"/>
        <v>4</v>
      </c>
    </row>
    <row r="121" spans="1:31" ht="15.75" customHeight="1" x14ac:dyDescent="0.3">
      <c r="A121" s="12">
        <v>210</v>
      </c>
      <c r="B121" s="12" t="s">
        <v>311</v>
      </c>
      <c r="C121" s="12" t="s">
        <v>61</v>
      </c>
      <c r="D121" s="12">
        <v>0.02</v>
      </c>
      <c r="E121" s="12">
        <v>20.28</v>
      </c>
      <c r="F121" s="12">
        <v>6.68</v>
      </c>
      <c r="G121" s="12" t="s">
        <v>53</v>
      </c>
      <c r="H121" s="12" t="s">
        <v>44</v>
      </c>
      <c r="I121" s="12" t="s">
        <v>45</v>
      </c>
      <c r="J121" s="12" t="s">
        <v>54</v>
      </c>
      <c r="K121" s="12" t="s">
        <v>63</v>
      </c>
      <c r="L121" s="12" t="s">
        <v>315</v>
      </c>
      <c r="M121" s="12">
        <v>0.53</v>
      </c>
      <c r="N121" s="12" t="s">
        <v>37</v>
      </c>
      <c r="O121" s="12" t="s">
        <v>57</v>
      </c>
      <c r="P121" s="12" t="s">
        <v>75</v>
      </c>
      <c r="Q121" s="12" t="s">
        <v>313</v>
      </c>
      <c r="R121" s="12">
        <v>12180</v>
      </c>
      <c r="S121" s="13">
        <v>42157</v>
      </c>
      <c r="T121" s="9">
        <f t="shared" si="7"/>
        <v>1</v>
      </c>
      <c r="U121" s="10">
        <f t="shared" si="8"/>
        <v>0</v>
      </c>
      <c r="V121" s="11" t="str">
        <f t="shared" si="5"/>
        <v>June</v>
      </c>
      <c r="W121" s="13">
        <v>42157</v>
      </c>
      <c r="X121" s="11">
        <f t="shared" si="6"/>
        <v>0</v>
      </c>
      <c r="Y121" s="12">
        <v>44.677500000000002</v>
      </c>
      <c r="Z121" s="12">
        <v>3</v>
      </c>
      <c r="AA121" s="12">
        <v>64.75</v>
      </c>
      <c r="AB121" s="12">
        <v>85966</v>
      </c>
      <c r="AC121" s="12">
        <f>DataSheet!$E1654-DataSheet!$D1654</f>
        <v>35.43</v>
      </c>
      <c r="AD121" s="12" t="str">
        <f>_xlfn.IFS(DataSheet!$O1654="Central","Chris",DataSheet!$O1654="East","Erin",DataSheet!$O1654="South","Sam",DataSheet!$O1654="West","William.")</f>
        <v>Erin</v>
      </c>
      <c r="AE121">
        <f t="shared" si="9"/>
        <v>4</v>
      </c>
    </row>
    <row r="122" spans="1:31" ht="15.75" customHeight="1" x14ac:dyDescent="0.3">
      <c r="A122" s="7">
        <v>210</v>
      </c>
      <c r="B122" s="7" t="s">
        <v>311</v>
      </c>
      <c r="C122" s="7" t="s">
        <v>61</v>
      </c>
      <c r="D122" s="7">
        <v>0</v>
      </c>
      <c r="E122" s="7">
        <v>11.55</v>
      </c>
      <c r="F122" s="7">
        <v>2.36</v>
      </c>
      <c r="G122" s="7" t="s">
        <v>53</v>
      </c>
      <c r="H122" s="7" t="s">
        <v>44</v>
      </c>
      <c r="I122" s="7" t="s">
        <v>33</v>
      </c>
      <c r="J122" s="7" t="s">
        <v>34</v>
      </c>
      <c r="K122" s="7" t="s">
        <v>35</v>
      </c>
      <c r="L122" s="7" t="s">
        <v>316</v>
      </c>
      <c r="M122" s="7">
        <v>0.55000000000000004</v>
      </c>
      <c r="N122" s="7" t="s">
        <v>37</v>
      </c>
      <c r="O122" s="7" t="s">
        <v>57</v>
      </c>
      <c r="P122" s="7" t="s">
        <v>75</v>
      </c>
      <c r="Q122" s="7" t="s">
        <v>313</v>
      </c>
      <c r="R122" s="7">
        <v>12180</v>
      </c>
      <c r="S122" s="8">
        <v>42157</v>
      </c>
      <c r="T122" s="9">
        <f t="shared" si="7"/>
        <v>0</v>
      </c>
      <c r="U122" s="10" t="str">
        <f t="shared" si="8"/>
        <v>no repeat</v>
      </c>
      <c r="V122" s="11" t="str">
        <f t="shared" si="5"/>
        <v>June</v>
      </c>
      <c r="W122" s="8">
        <v>42158</v>
      </c>
      <c r="X122" s="11">
        <f t="shared" si="6"/>
        <v>1</v>
      </c>
      <c r="Y122" s="7">
        <v>23.594999999999999</v>
      </c>
      <c r="Z122" s="7">
        <v>5</v>
      </c>
      <c r="AA122" s="7">
        <v>62.98</v>
      </c>
      <c r="AB122" s="7">
        <v>85966</v>
      </c>
      <c r="AC122" s="7">
        <f>DataSheet!$E1655-DataSheet!$D1655</f>
        <v>3.78</v>
      </c>
      <c r="AD122" s="12" t="str">
        <f>_xlfn.IFS(DataSheet!$O1655="Central","Chris",DataSheet!$O1655="East","Erin",DataSheet!$O1655="South","Sam",DataSheet!$O1655="West","William.")</f>
        <v>Erin</v>
      </c>
      <c r="AE122">
        <f t="shared" si="9"/>
        <v>4</v>
      </c>
    </row>
    <row r="123" spans="1:31" ht="15.75" customHeight="1" x14ac:dyDescent="0.3">
      <c r="A123" s="12">
        <v>211</v>
      </c>
      <c r="B123" s="12" t="s">
        <v>317</v>
      </c>
      <c r="C123" s="12" t="s">
        <v>61</v>
      </c>
      <c r="D123" s="12">
        <v>0.01</v>
      </c>
      <c r="E123" s="12">
        <v>10.06</v>
      </c>
      <c r="F123" s="12">
        <v>2.06</v>
      </c>
      <c r="G123" s="12" t="s">
        <v>53</v>
      </c>
      <c r="H123" s="12" t="s">
        <v>118</v>
      </c>
      <c r="I123" s="12" t="s">
        <v>33</v>
      </c>
      <c r="J123" s="12" t="s">
        <v>97</v>
      </c>
      <c r="K123" s="12" t="s">
        <v>35</v>
      </c>
      <c r="L123" s="12" t="s">
        <v>284</v>
      </c>
      <c r="M123" s="12">
        <v>0.39</v>
      </c>
      <c r="N123" s="12" t="s">
        <v>37</v>
      </c>
      <c r="O123" s="12" t="s">
        <v>57</v>
      </c>
      <c r="P123" s="12" t="s">
        <v>75</v>
      </c>
      <c r="Q123" s="12" t="s">
        <v>318</v>
      </c>
      <c r="R123" s="12">
        <v>13501</v>
      </c>
      <c r="S123" s="13">
        <v>42010</v>
      </c>
      <c r="T123" s="9">
        <f t="shared" si="7"/>
        <v>1</v>
      </c>
      <c r="U123" s="10">
        <f t="shared" si="8"/>
        <v>0</v>
      </c>
      <c r="V123" s="11" t="str">
        <f t="shared" si="5"/>
        <v>January</v>
      </c>
      <c r="W123" s="13">
        <v>42012</v>
      </c>
      <c r="X123" s="11">
        <f t="shared" si="6"/>
        <v>2</v>
      </c>
      <c r="Y123" s="12">
        <v>7.59</v>
      </c>
      <c r="Z123" s="12">
        <v>2</v>
      </c>
      <c r="AA123" s="12">
        <v>21.2</v>
      </c>
      <c r="AB123" s="12">
        <v>85964</v>
      </c>
      <c r="AC123" s="12">
        <f>DataSheet!$E78-DataSheet!$D78</f>
        <v>18.93</v>
      </c>
      <c r="AD123" s="12" t="str">
        <f>_xlfn.IFS(DataSheet!$O78="Central","Chris",DataSheet!$O78="East","Erin",DataSheet!$O78="South","Sam",DataSheet!$O78="West","William.")</f>
        <v>William.</v>
      </c>
      <c r="AE123">
        <f t="shared" si="9"/>
        <v>3</v>
      </c>
    </row>
    <row r="124" spans="1:31" ht="15.75" customHeight="1" x14ac:dyDescent="0.3">
      <c r="A124" s="7">
        <v>211</v>
      </c>
      <c r="B124" s="7" t="s">
        <v>317</v>
      </c>
      <c r="C124" s="7" t="s">
        <v>61</v>
      </c>
      <c r="D124" s="7">
        <v>0</v>
      </c>
      <c r="E124" s="7">
        <v>65.989999999999995</v>
      </c>
      <c r="F124" s="7">
        <v>5.92</v>
      </c>
      <c r="G124" s="7" t="s">
        <v>53</v>
      </c>
      <c r="H124" s="7" t="s">
        <v>118</v>
      </c>
      <c r="I124" s="7" t="s">
        <v>81</v>
      </c>
      <c r="J124" s="7" t="s">
        <v>82</v>
      </c>
      <c r="K124" s="7" t="s">
        <v>63</v>
      </c>
      <c r="L124" s="7" t="s">
        <v>319</v>
      </c>
      <c r="M124" s="7">
        <v>0.55000000000000004</v>
      </c>
      <c r="N124" s="7" t="s">
        <v>37</v>
      </c>
      <c r="O124" s="7" t="s">
        <v>57</v>
      </c>
      <c r="P124" s="7" t="s">
        <v>75</v>
      </c>
      <c r="Q124" s="7" t="s">
        <v>318</v>
      </c>
      <c r="R124" s="7">
        <v>13501</v>
      </c>
      <c r="S124" s="8">
        <v>42010</v>
      </c>
      <c r="T124" s="9">
        <f t="shared" si="7"/>
        <v>1</v>
      </c>
      <c r="U124" s="10">
        <f t="shared" si="8"/>
        <v>147</v>
      </c>
      <c r="V124" s="11" t="str">
        <f t="shared" si="5"/>
        <v>January</v>
      </c>
      <c r="W124" s="8">
        <v>42012</v>
      </c>
      <c r="X124" s="11">
        <f t="shared" si="6"/>
        <v>2</v>
      </c>
      <c r="Y124" s="7">
        <v>-107.98699999999999</v>
      </c>
      <c r="Z124" s="7">
        <v>3</v>
      </c>
      <c r="AA124" s="7">
        <v>173.32</v>
      </c>
      <c r="AB124" s="7">
        <v>85964</v>
      </c>
      <c r="AC124" s="7">
        <f>DataSheet!$E79-DataSheet!$D79</f>
        <v>10.89</v>
      </c>
      <c r="AD124" s="12" t="str">
        <f>_xlfn.IFS(DataSheet!$O79="Central","Chris",DataSheet!$O79="East","Erin",DataSheet!$O79="South","Sam",DataSheet!$O79="West","William.")</f>
        <v>William.</v>
      </c>
      <c r="AE124">
        <f t="shared" si="9"/>
        <v>3</v>
      </c>
    </row>
    <row r="125" spans="1:31" ht="15.75" customHeight="1" x14ac:dyDescent="0.3">
      <c r="A125" s="12">
        <v>211</v>
      </c>
      <c r="B125" s="12" t="s">
        <v>317</v>
      </c>
      <c r="C125" s="12" t="s">
        <v>61</v>
      </c>
      <c r="D125" s="12">
        <v>0.05</v>
      </c>
      <c r="E125" s="12">
        <v>2.08</v>
      </c>
      <c r="F125" s="12">
        <v>2.56</v>
      </c>
      <c r="G125" s="12" t="s">
        <v>53</v>
      </c>
      <c r="H125" s="12" t="s">
        <v>44</v>
      </c>
      <c r="I125" s="12" t="s">
        <v>33</v>
      </c>
      <c r="J125" s="12" t="s">
        <v>178</v>
      </c>
      <c r="K125" s="12" t="s">
        <v>55</v>
      </c>
      <c r="L125" s="12" t="s">
        <v>320</v>
      </c>
      <c r="M125" s="12">
        <v>0.55000000000000004</v>
      </c>
      <c r="N125" s="12" t="s">
        <v>37</v>
      </c>
      <c r="O125" s="12" t="s">
        <v>57</v>
      </c>
      <c r="P125" s="12" t="s">
        <v>75</v>
      </c>
      <c r="Q125" s="12" t="s">
        <v>318</v>
      </c>
      <c r="R125" s="12">
        <v>13501</v>
      </c>
      <c r="S125" s="13">
        <v>42157</v>
      </c>
      <c r="T125" s="9">
        <f t="shared" si="7"/>
        <v>0</v>
      </c>
      <c r="U125" s="10" t="str">
        <f t="shared" si="8"/>
        <v>no repeat</v>
      </c>
      <c r="V125" s="11" t="str">
        <f t="shared" si="5"/>
        <v>June</v>
      </c>
      <c r="W125" s="13">
        <v>42158</v>
      </c>
      <c r="X125" s="11">
        <f t="shared" si="6"/>
        <v>1</v>
      </c>
      <c r="Y125" s="12">
        <v>-36.25</v>
      </c>
      <c r="Z125" s="12">
        <v>20</v>
      </c>
      <c r="AA125" s="12">
        <v>42.29</v>
      </c>
      <c r="AB125" s="12">
        <v>85966</v>
      </c>
      <c r="AC125" s="12">
        <f>DataSheet!$E1656-DataSheet!$D1656</f>
        <v>47.87</v>
      </c>
      <c r="AD125" s="12" t="str">
        <f>_xlfn.IFS(DataSheet!$O1656="Central","Chris",DataSheet!$O1656="East","Erin",DataSheet!$O1656="South","Sam",DataSheet!$O1656="West","William.")</f>
        <v>Erin</v>
      </c>
      <c r="AE125">
        <f t="shared" si="9"/>
        <v>3</v>
      </c>
    </row>
    <row r="126" spans="1:31" ht="15.75" customHeight="1" x14ac:dyDescent="0.3">
      <c r="A126" s="12">
        <v>218</v>
      </c>
      <c r="B126" s="12" t="s">
        <v>321</v>
      </c>
      <c r="C126" s="12" t="s">
        <v>61</v>
      </c>
      <c r="D126" s="12">
        <v>0.05</v>
      </c>
      <c r="E126" s="12">
        <v>119.99</v>
      </c>
      <c r="F126" s="12">
        <v>56.14</v>
      </c>
      <c r="G126" s="12" t="s">
        <v>43</v>
      </c>
      <c r="H126" s="12" t="s">
        <v>118</v>
      </c>
      <c r="I126" s="12" t="s">
        <v>81</v>
      </c>
      <c r="J126" s="12" t="s">
        <v>89</v>
      </c>
      <c r="K126" s="12" t="s">
        <v>125</v>
      </c>
      <c r="L126" s="12" t="s">
        <v>322</v>
      </c>
      <c r="M126" s="12">
        <v>0.39</v>
      </c>
      <c r="N126" s="12" t="s">
        <v>37</v>
      </c>
      <c r="O126" s="12" t="s">
        <v>38</v>
      </c>
      <c r="P126" s="12" t="s">
        <v>216</v>
      </c>
      <c r="Q126" s="12" t="s">
        <v>323</v>
      </c>
      <c r="R126" s="12">
        <v>84107</v>
      </c>
      <c r="S126" s="13">
        <v>42164</v>
      </c>
      <c r="T126" s="9">
        <f t="shared" si="7"/>
        <v>0</v>
      </c>
      <c r="U126" s="10" t="str">
        <f t="shared" si="8"/>
        <v>no repeat</v>
      </c>
      <c r="V126" s="11" t="str">
        <f t="shared" si="5"/>
        <v>June</v>
      </c>
      <c r="W126" s="13">
        <v>42166</v>
      </c>
      <c r="X126" s="11">
        <f t="shared" si="6"/>
        <v>2</v>
      </c>
      <c r="Y126" s="12">
        <v>-102.5121</v>
      </c>
      <c r="Z126" s="12">
        <v>6</v>
      </c>
      <c r="AA126" s="12">
        <v>730.37</v>
      </c>
      <c r="AB126" s="12">
        <v>88048</v>
      </c>
      <c r="AC126" s="12">
        <f>DataSheet!$E1722-DataSheet!$D1722</f>
        <v>499.96000000000004</v>
      </c>
      <c r="AD126" s="12" t="str">
        <f>_xlfn.IFS(DataSheet!$O1722="Central","Chris",DataSheet!$O1722="East","Erin",DataSheet!$O1722="South","Sam",DataSheet!$O1722="West","William.")</f>
        <v>William.</v>
      </c>
      <c r="AE126">
        <f t="shared" si="9"/>
        <v>1</v>
      </c>
    </row>
    <row r="127" spans="1:31" ht="15.75" customHeight="1" x14ac:dyDescent="0.3">
      <c r="A127" s="12">
        <v>228</v>
      </c>
      <c r="B127" s="12" t="s">
        <v>324</v>
      </c>
      <c r="C127" s="12" t="s">
        <v>61</v>
      </c>
      <c r="D127" s="12">
        <v>0.03</v>
      </c>
      <c r="E127" s="12">
        <v>60.89</v>
      </c>
      <c r="F127" s="12">
        <v>32.409999999999997</v>
      </c>
      <c r="G127" s="12" t="s">
        <v>43</v>
      </c>
      <c r="H127" s="12" t="s">
        <v>62</v>
      </c>
      <c r="I127" s="12" t="s">
        <v>45</v>
      </c>
      <c r="J127" s="12" t="s">
        <v>46</v>
      </c>
      <c r="K127" s="12" t="s">
        <v>47</v>
      </c>
      <c r="L127" s="12" t="s">
        <v>325</v>
      </c>
      <c r="M127" s="12">
        <v>0.56000000000000005</v>
      </c>
      <c r="N127" s="12" t="s">
        <v>37</v>
      </c>
      <c r="O127" s="12" t="s">
        <v>140</v>
      </c>
      <c r="P127" s="12" t="s">
        <v>326</v>
      </c>
      <c r="Q127" s="12" t="s">
        <v>327</v>
      </c>
      <c r="R127" s="12">
        <v>28227</v>
      </c>
      <c r="S127" s="13">
        <v>42096</v>
      </c>
      <c r="T127" s="9">
        <f t="shared" si="7"/>
        <v>0</v>
      </c>
      <c r="U127" s="10" t="str">
        <f t="shared" si="8"/>
        <v>no repeat</v>
      </c>
      <c r="V127" s="11" t="str">
        <f t="shared" si="5"/>
        <v>April</v>
      </c>
      <c r="W127" s="13">
        <v>42097</v>
      </c>
      <c r="X127" s="11">
        <f t="shared" si="6"/>
        <v>1</v>
      </c>
      <c r="Y127" s="12">
        <v>36.353999999999999</v>
      </c>
      <c r="Z127" s="12">
        <v>7</v>
      </c>
      <c r="AA127" s="12">
        <v>450.49</v>
      </c>
      <c r="AB127" s="12">
        <v>88527</v>
      </c>
      <c r="AC127" s="12">
        <f>DataSheet!$E1020-DataSheet!$D1020</f>
        <v>5.9600000000000009</v>
      </c>
      <c r="AD127" s="12" t="str">
        <f>_xlfn.IFS(DataSheet!$O1020="Central","Chris",DataSheet!$O1020="East","Erin",DataSheet!$O1020="South","Sam",DataSheet!$O1020="West","William.")</f>
        <v>Chris</v>
      </c>
      <c r="AE127">
        <f t="shared" si="9"/>
        <v>1</v>
      </c>
    </row>
    <row r="128" spans="1:31" ht="15.75" customHeight="1" x14ac:dyDescent="0.3">
      <c r="A128" s="12">
        <v>233</v>
      </c>
      <c r="B128" s="12" t="s">
        <v>328</v>
      </c>
      <c r="C128" s="12" t="s">
        <v>61</v>
      </c>
      <c r="D128" s="12">
        <v>7.0000000000000007E-2</v>
      </c>
      <c r="E128" s="12">
        <v>5.81</v>
      </c>
      <c r="F128" s="12">
        <v>8.49</v>
      </c>
      <c r="G128" s="12" t="s">
        <v>53</v>
      </c>
      <c r="H128" s="12" t="s">
        <v>62</v>
      </c>
      <c r="I128" s="12" t="s">
        <v>33</v>
      </c>
      <c r="J128" s="12" t="s">
        <v>113</v>
      </c>
      <c r="K128" s="12" t="s">
        <v>63</v>
      </c>
      <c r="L128" s="12" t="s">
        <v>329</v>
      </c>
      <c r="M128" s="12">
        <v>0.39</v>
      </c>
      <c r="N128" s="12" t="s">
        <v>37</v>
      </c>
      <c r="O128" s="12" t="s">
        <v>65</v>
      </c>
      <c r="P128" s="12" t="s">
        <v>182</v>
      </c>
      <c r="Q128" s="12" t="s">
        <v>330</v>
      </c>
      <c r="R128" s="12">
        <v>60462</v>
      </c>
      <c r="S128" s="13">
        <v>42055</v>
      </c>
      <c r="T128" s="9">
        <f t="shared" si="7"/>
        <v>1</v>
      </c>
      <c r="U128" s="10">
        <f t="shared" si="8"/>
        <v>0</v>
      </c>
      <c r="V128" s="11" t="str">
        <f t="shared" si="5"/>
        <v>February</v>
      </c>
      <c r="W128" s="13">
        <v>42057</v>
      </c>
      <c r="X128" s="11">
        <f t="shared" si="6"/>
        <v>2</v>
      </c>
      <c r="Y128" s="12">
        <v>-243.23650000000001</v>
      </c>
      <c r="Z128" s="12">
        <v>10</v>
      </c>
      <c r="AA128" s="12">
        <v>58.8</v>
      </c>
      <c r="AB128" s="12">
        <v>90237</v>
      </c>
      <c r="AC128" s="12">
        <f>DataSheet!$E590-DataSheet!$D590</f>
        <v>26.3</v>
      </c>
      <c r="AD128" s="12" t="str">
        <f>_xlfn.IFS(DataSheet!$O590="Central","Chris",DataSheet!$O590="East","Erin",DataSheet!$O590="South","Sam",DataSheet!$O590="West","William.")</f>
        <v>William.</v>
      </c>
      <c r="AE128">
        <f t="shared" si="9"/>
        <v>2</v>
      </c>
    </row>
    <row r="129" spans="1:31" ht="15.75" customHeight="1" x14ac:dyDescent="0.3">
      <c r="A129" s="7">
        <v>233</v>
      </c>
      <c r="B129" s="7" t="s">
        <v>328</v>
      </c>
      <c r="C129" s="7" t="s">
        <v>61</v>
      </c>
      <c r="D129" s="7">
        <v>0.04</v>
      </c>
      <c r="E129" s="7">
        <v>9.65</v>
      </c>
      <c r="F129" s="7">
        <v>6.22</v>
      </c>
      <c r="G129" s="7" t="s">
        <v>53</v>
      </c>
      <c r="H129" s="7" t="s">
        <v>62</v>
      </c>
      <c r="I129" s="7" t="s">
        <v>45</v>
      </c>
      <c r="J129" s="7" t="s">
        <v>54</v>
      </c>
      <c r="K129" s="7" t="s">
        <v>63</v>
      </c>
      <c r="L129" s="7" t="s">
        <v>331</v>
      </c>
      <c r="M129" s="7">
        <v>0.55000000000000004</v>
      </c>
      <c r="N129" s="7" t="s">
        <v>37</v>
      </c>
      <c r="O129" s="7" t="s">
        <v>65</v>
      </c>
      <c r="P129" s="7" t="s">
        <v>182</v>
      </c>
      <c r="Q129" s="7" t="s">
        <v>330</v>
      </c>
      <c r="R129" s="7">
        <v>60462</v>
      </c>
      <c r="S129" s="8">
        <v>42055</v>
      </c>
      <c r="T129" s="9">
        <f t="shared" si="7"/>
        <v>0</v>
      </c>
      <c r="U129" s="10" t="str">
        <f t="shared" si="8"/>
        <v>no repeat</v>
      </c>
      <c r="V129" s="11" t="str">
        <f t="shared" si="5"/>
        <v>February</v>
      </c>
      <c r="W129" s="8">
        <v>42056</v>
      </c>
      <c r="X129" s="11">
        <f t="shared" si="6"/>
        <v>1</v>
      </c>
      <c r="Y129" s="7">
        <v>-53.62</v>
      </c>
      <c r="Z129" s="7">
        <v>12</v>
      </c>
      <c r="AA129" s="7">
        <v>120.47</v>
      </c>
      <c r="AB129" s="7">
        <v>90237</v>
      </c>
      <c r="AC129" s="7">
        <f>DataSheet!$E591-DataSheet!$D591</f>
        <v>20.93</v>
      </c>
      <c r="AD129" s="12" t="str">
        <f>_xlfn.IFS(DataSheet!$O591="Central","Chris",DataSheet!$O591="East","Erin",DataSheet!$O591="South","Sam",DataSheet!$O591="West","William.")</f>
        <v>William.</v>
      </c>
      <c r="AE129">
        <f t="shared" si="9"/>
        <v>2</v>
      </c>
    </row>
    <row r="130" spans="1:31" ht="15.75" customHeight="1" x14ac:dyDescent="0.3">
      <c r="A130" s="7">
        <v>234</v>
      </c>
      <c r="B130" s="7" t="s">
        <v>332</v>
      </c>
      <c r="C130" s="7" t="s">
        <v>52</v>
      </c>
      <c r="D130" s="7">
        <v>0.06</v>
      </c>
      <c r="E130" s="7">
        <v>279.81</v>
      </c>
      <c r="F130" s="7">
        <v>23.19</v>
      </c>
      <c r="G130" s="7" t="s">
        <v>43</v>
      </c>
      <c r="H130" s="7" t="s">
        <v>62</v>
      </c>
      <c r="I130" s="7" t="s">
        <v>33</v>
      </c>
      <c r="J130" s="7" t="s">
        <v>258</v>
      </c>
      <c r="K130" s="7" t="s">
        <v>47</v>
      </c>
      <c r="L130" s="7" t="s">
        <v>333</v>
      </c>
      <c r="M130" s="7">
        <v>0.59</v>
      </c>
      <c r="N130" s="7" t="s">
        <v>37</v>
      </c>
      <c r="O130" s="7" t="s">
        <v>65</v>
      </c>
      <c r="P130" s="7" t="s">
        <v>334</v>
      </c>
      <c r="Q130" s="7" t="s">
        <v>335</v>
      </c>
      <c r="R130" s="7">
        <v>50208</v>
      </c>
      <c r="S130" s="8">
        <v>42040</v>
      </c>
      <c r="T130" s="9">
        <f t="shared" si="7"/>
        <v>1</v>
      </c>
      <c r="U130" s="10">
        <f t="shared" si="8"/>
        <v>50</v>
      </c>
      <c r="V130" s="11" t="str">
        <f t="shared" ref="V130:V193" si="10">TEXT(S130,"mmmm")</f>
        <v>February</v>
      </c>
      <c r="W130" s="8">
        <v>42041</v>
      </c>
      <c r="X130" s="11">
        <f t="shared" ref="X130:X193" si="11">_xlfn.DAYS(W130,S130)</f>
        <v>1</v>
      </c>
      <c r="Y130" s="7">
        <v>1103.9724000000001</v>
      </c>
      <c r="Z130" s="7">
        <v>6</v>
      </c>
      <c r="AA130" s="7">
        <v>1599.96</v>
      </c>
      <c r="AB130" s="7">
        <v>90236</v>
      </c>
      <c r="AC130" s="7">
        <f>DataSheet!$E413-DataSheet!$D413</f>
        <v>7.2700000000000005</v>
      </c>
      <c r="AD130" s="12" t="str">
        <f>_xlfn.IFS(DataSheet!$O413="Central","Chris",DataSheet!$O413="East","Erin",DataSheet!$O413="South","Sam",DataSheet!$O413="West","William.")</f>
        <v>Chris</v>
      </c>
      <c r="AE130">
        <f t="shared" si="9"/>
        <v>4</v>
      </c>
    </row>
    <row r="131" spans="1:31" ht="15.75" customHeight="1" x14ac:dyDescent="0.3">
      <c r="A131" s="12">
        <v>234</v>
      </c>
      <c r="B131" s="12" t="s">
        <v>332</v>
      </c>
      <c r="C131" s="12" t="s">
        <v>30</v>
      </c>
      <c r="D131" s="12">
        <v>0.03</v>
      </c>
      <c r="E131" s="12">
        <v>28.53</v>
      </c>
      <c r="F131" s="12">
        <v>1.49</v>
      </c>
      <c r="G131" s="12" t="s">
        <v>53</v>
      </c>
      <c r="H131" s="12" t="s">
        <v>62</v>
      </c>
      <c r="I131" s="12" t="s">
        <v>33</v>
      </c>
      <c r="J131" s="12" t="s">
        <v>113</v>
      </c>
      <c r="K131" s="12" t="s">
        <v>63</v>
      </c>
      <c r="L131" s="12" t="s">
        <v>336</v>
      </c>
      <c r="M131" s="12">
        <v>0.38</v>
      </c>
      <c r="N131" s="12" t="s">
        <v>37</v>
      </c>
      <c r="O131" s="12" t="s">
        <v>65</v>
      </c>
      <c r="P131" s="12" t="s">
        <v>334</v>
      </c>
      <c r="Q131" s="12" t="s">
        <v>335</v>
      </c>
      <c r="R131" s="12">
        <v>50208</v>
      </c>
      <c r="S131" s="13">
        <v>42090</v>
      </c>
      <c r="T131" s="9">
        <f t="shared" ref="T131:T194" si="12">IF(A131=A132,1,0)</f>
        <v>1</v>
      </c>
      <c r="U131" s="10">
        <f t="shared" ref="U131:U194" si="13">IF(T131=1,S132-S131,"no repeat")</f>
        <v>0</v>
      </c>
      <c r="V131" s="11" t="str">
        <f t="shared" si="10"/>
        <v>March</v>
      </c>
      <c r="W131" s="13">
        <v>42092</v>
      </c>
      <c r="X131" s="11">
        <f t="shared" si="11"/>
        <v>2</v>
      </c>
      <c r="Y131" s="12">
        <v>136.33709999999999</v>
      </c>
      <c r="Z131" s="12">
        <v>7</v>
      </c>
      <c r="AA131" s="12">
        <v>197.59</v>
      </c>
      <c r="AB131" s="12">
        <v>90238</v>
      </c>
      <c r="AC131" s="12">
        <f>DataSheet!$E954-DataSheet!$D954</f>
        <v>17.669999999999998</v>
      </c>
      <c r="AD131" s="12" t="str">
        <f>_xlfn.IFS(DataSheet!$O954="Central","Chris",DataSheet!$O954="East","Erin",DataSheet!$O954="South","Sam",DataSheet!$O954="West","William.")</f>
        <v>William.</v>
      </c>
      <c r="AE131">
        <f t="shared" si="9"/>
        <v>4</v>
      </c>
    </row>
    <row r="132" spans="1:31" ht="15.75" customHeight="1" x14ac:dyDescent="0.3">
      <c r="A132" s="7">
        <v>234</v>
      </c>
      <c r="B132" s="7" t="s">
        <v>332</v>
      </c>
      <c r="C132" s="7" t="s">
        <v>30</v>
      </c>
      <c r="D132" s="7">
        <v>0.01</v>
      </c>
      <c r="E132" s="7">
        <v>15.28</v>
      </c>
      <c r="F132" s="7">
        <v>1.99</v>
      </c>
      <c r="G132" s="7" t="s">
        <v>53</v>
      </c>
      <c r="H132" s="7" t="s">
        <v>62</v>
      </c>
      <c r="I132" s="7" t="s">
        <v>81</v>
      </c>
      <c r="J132" s="7" t="s">
        <v>184</v>
      </c>
      <c r="K132" s="7" t="s">
        <v>55</v>
      </c>
      <c r="L132" s="7" t="s">
        <v>337</v>
      </c>
      <c r="M132" s="7">
        <v>0.42</v>
      </c>
      <c r="N132" s="7" t="s">
        <v>37</v>
      </c>
      <c r="O132" s="7" t="s">
        <v>65</v>
      </c>
      <c r="P132" s="7" t="s">
        <v>334</v>
      </c>
      <c r="Q132" s="7" t="s">
        <v>335</v>
      </c>
      <c r="R132" s="7">
        <v>50208</v>
      </c>
      <c r="S132" s="8">
        <v>42090</v>
      </c>
      <c r="T132" s="9">
        <f t="shared" si="12"/>
        <v>1</v>
      </c>
      <c r="U132" s="10">
        <f t="shared" si="13"/>
        <v>32</v>
      </c>
      <c r="V132" s="11" t="str">
        <f t="shared" si="10"/>
        <v>March</v>
      </c>
      <c r="W132" s="8">
        <v>42092</v>
      </c>
      <c r="X132" s="11">
        <f t="shared" si="11"/>
        <v>2</v>
      </c>
      <c r="Y132" s="7">
        <v>-12.46</v>
      </c>
      <c r="Z132" s="7">
        <v>2</v>
      </c>
      <c r="AA132" s="7">
        <v>33.04</v>
      </c>
      <c r="AB132" s="7">
        <v>90238</v>
      </c>
      <c r="AC132" s="7">
        <f>DataSheet!$E955-DataSheet!$D955</f>
        <v>12.4</v>
      </c>
      <c r="AD132" s="12" t="str">
        <f>_xlfn.IFS(DataSheet!$O955="Central","Chris",DataSheet!$O955="East","Erin",DataSheet!$O955="South","Sam",DataSheet!$O955="West","William.")</f>
        <v>William.</v>
      </c>
      <c r="AE132">
        <f t="shared" ref="AE132:AE195" si="14">COUNTIF($B$2:$B$1937,$B132)</f>
        <v>4</v>
      </c>
    </row>
    <row r="133" spans="1:31" ht="15.75" customHeight="1" x14ac:dyDescent="0.3">
      <c r="A133" s="12">
        <v>234</v>
      </c>
      <c r="B133" s="12" t="s">
        <v>332</v>
      </c>
      <c r="C133" s="12" t="s">
        <v>109</v>
      </c>
      <c r="D133" s="12">
        <v>0.06</v>
      </c>
      <c r="E133" s="12">
        <v>3.34</v>
      </c>
      <c r="F133" s="12">
        <v>7.49</v>
      </c>
      <c r="G133" s="12" t="s">
        <v>31</v>
      </c>
      <c r="H133" s="12" t="s">
        <v>62</v>
      </c>
      <c r="I133" s="12" t="s">
        <v>33</v>
      </c>
      <c r="J133" s="12" t="s">
        <v>34</v>
      </c>
      <c r="K133" s="12" t="s">
        <v>35</v>
      </c>
      <c r="L133" s="12" t="s">
        <v>338</v>
      </c>
      <c r="M133" s="12">
        <v>0.54</v>
      </c>
      <c r="N133" s="12" t="s">
        <v>37</v>
      </c>
      <c r="O133" s="12" t="s">
        <v>65</v>
      </c>
      <c r="P133" s="12" t="s">
        <v>334</v>
      </c>
      <c r="Q133" s="12" t="s">
        <v>335</v>
      </c>
      <c r="R133" s="12">
        <v>50208</v>
      </c>
      <c r="S133" s="13">
        <v>42122</v>
      </c>
      <c r="T133" s="9">
        <f t="shared" si="12"/>
        <v>0</v>
      </c>
      <c r="U133" s="10" t="str">
        <f t="shared" si="13"/>
        <v>no repeat</v>
      </c>
      <c r="V133" s="11" t="str">
        <f t="shared" si="10"/>
        <v>April</v>
      </c>
      <c r="W133" s="13">
        <v>42124</v>
      </c>
      <c r="X133" s="11">
        <f t="shared" si="11"/>
        <v>2</v>
      </c>
      <c r="Y133" s="12">
        <v>-175.86</v>
      </c>
      <c r="Z133" s="12">
        <v>8</v>
      </c>
      <c r="AA133" s="12">
        <v>27.45</v>
      </c>
      <c r="AB133" s="12">
        <v>90239</v>
      </c>
      <c r="AC133" s="12">
        <f>DataSheet!$E1296-DataSheet!$D1296</f>
        <v>59.699999999999996</v>
      </c>
      <c r="AD133" s="12" t="str">
        <f>_xlfn.IFS(DataSheet!$O1296="Central","Chris",DataSheet!$O1296="East","Erin",DataSheet!$O1296="South","Sam",DataSheet!$O1296="West","William.")</f>
        <v>Erin</v>
      </c>
      <c r="AE133">
        <f t="shared" si="14"/>
        <v>4</v>
      </c>
    </row>
    <row r="134" spans="1:31" ht="15.75" customHeight="1" x14ac:dyDescent="0.3">
      <c r="A134" s="7">
        <v>236</v>
      </c>
      <c r="B134" s="7" t="s">
        <v>339</v>
      </c>
      <c r="C134" s="7" t="s">
        <v>42</v>
      </c>
      <c r="D134" s="7">
        <v>0</v>
      </c>
      <c r="E134" s="7">
        <v>442.14</v>
      </c>
      <c r="F134" s="7">
        <v>14.7</v>
      </c>
      <c r="G134" s="7" t="s">
        <v>43</v>
      </c>
      <c r="H134" s="7" t="s">
        <v>32</v>
      </c>
      <c r="I134" s="7" t="s">
        <v>81</v>
      </c>
      <c r="J134" s="7" t="s">
        <v>89</v>
      </c>
      <c r="K134" s="7" t="s">
        <v>47</v>
      </c>
      <c r="L134" s="7" t="s">
        <v>340</v>
      </c>
      <c r="M134" s="7">
        <v>0.56000000000000005</v>
      </c>
      <c r="N134" s="7" t="s">
        <v>37</v>
      </c>
      <c r="O134" s="7" t="s">
        <v>38</v>
      </c>
      <c r="P134" s="7" t="s">
        <v>260</v>
      </c>
      <c r="Q134" s="7" t="s">
        <v>341</v>
      </c>
      <c r="R134" s="7">
        <v>80027</v>
      </c>
      <c r="S134" s="8">
        <v>42057</v>
      </c>
      <c r="T134" s="9">
        <f t="shared" si="12"/>
        <v>0</v>
      </c>
      <c r="U134" s="10" t="str">
        <f t="shared" si="13"/>
        <v>no repeat</v>
      </c>
      <c r="V134" s="11" t="str">
        <f t="shared" si="10"/>
        <v>February</v>
      </c>
      <c r="W134" s="8">
        <v>42057</v>
      </c>
      <c r="X134" s="11">
        <f t="shared" si="11"/>
        <v>0</v>
      </c>
      <c r="Y134" s="7">
        <v>3294.8258999999998</v>
      </c>
      <c r="Z134" s="7">
        <v>10</v>
      </c>
      <c r="AA134" s="7">
        <v>4775.1099999999997</v>
      </c>
      <c r="AB134" s="7">
        <v>86621</v>
      </c>
      <c r="AC134" s="7">
        <f>DataSheet!$E607-DataSheet!$D607</f>
        <v>37.919999999999995</v>
      </c>
      <c r="AD134" s="12" t="str">
        <f>_xlfn.IFS(DataSheet!$O607="Central","Chris",DataSheet!$O607="East","Erin",DataSheet!$O607="South","Sam",DataSheet!$O607="West","William.")</f>
        <v>Erin</v>
      </c>
      <c r="AE134">
        <f t="shared" si="14"/>
        <v>1</v>
      </c>
    </row>
    <row r="135" spans="1:31" ht="15.75" customHeight="1" x14ac:dyDescent="0.3">
      <c r="A135" s="12">
        <v>240</v>
      </c>
      <c r="B135" s="12" t="s">
        <v>342</v>
      </c>
      <c r="C135" s="12" t="s">
        <v>61</v>
      </c>
      <c r="D135" s="12">
        <v>0.1</v>
      </c>
      <c r="E135" s="12">
        <v>19.98</v>
      </c>
      <c r="F135" s="12">
        <v>5.77</v>
      </c>
      <c r="G135" s="12" t="s">
        <v>31</v>
      </c>
      <c r="H135" s="12" t="s">
        <v>62</v>
      </c>
      <c r="I135" s="12" t="s">
        <v>33</v>
      </c>
      <c r="J135" s="12" t="s">
        <v>97</v>
      </c>
      <c r="K135" s="12" t="s">
        <v>63</v>
      </c>
      <c r="L135" s="12" t="s">
        <v>343</v>
      </c>
      <c r="M135" s="12">
        <v>0.38</v>
      </c>
      <c r="N135" s="12" t="s">
        <v>37</v>
      </c>
      <c r="O135" s="12" t="s">
        <v>38</v>
      </c>
      <c r="P135" s="12" t="s">
        <v>260</v>
      </c>
      <c r="Q135" s="12" t="s">
        <v>344</v>
      </c>
      <c r="R135" s="12">
        <v>80817</v>
      </c>
      <c r="S135" s="13">
        <v>42114</v>
      </c>
      <c r="T135" s="9">
        <f t="shared" si="12"/>
        <v>0</v>
      </c>
      <c r="U135" s="10" t="str">
        <f t="shared" si="13"/>
        <v>no repeat</v>
      </c>
      <c r="V135" s="11" t="str">
        <f t="shared" si="10"/>
        <v>April</v>
      </c>
      <c r="W135" s="13">
        <v>42114</v>
      </c>
      <c r="X135" s="11">
        <f t="shared" si="11"/>
        <v>0</v>
      </c>
      <c r="Y135" s="12">
        <v>35.090000000000003</v>
      </c>
      <c r="Z135" s="12">
        <v>3</v>
      </c>
      <c r="AA135" s="12">
        <v>57.41</v>
      </c>
      <c r="AB135" s="12">
        <v>90479</v>
      </c>
      <c r="AC135" s="12">
        <f>DataSheet!$E1220-DataSheet!$D1220</f>
        <v>6.9200000000000008</v>
      </c>
      <c r="AD135" s="12" t="str">
        <f>_xlfn.IFS(DataSheet!$O1220="Central","Chris",DataSheet!$O1220="East","Erin",DataSheet!$O1220="South","Sam",DataSheet!$O1220="West","William.")</f>
        <v>Sam</v>
      </c>
      <c r="AE135">
        <f t="shared" si="14"/>
        <v>1</v>
      </c>
    </row>
    <row r="136" spans="1:31" ht="15.75" customHeight="1" x14ac:dyDescent="0.3">
      <c r="A136" s="7">
        <v>241</v>
      </c>
      <c r="B136" s="7" t="s">
        <v>345</v>
      </c>
      <c r="C136" s="7" t="s">
        <v>61</v>
      </c>
      <c r="D136" s="7">
        <v>0.06</v>
      </c>
      <c r="E136" s="7">
        <v>259.70999999999998</v>
      </c>
      <c r="F136" s="7">
        <v>66.67</v>
      </c>
      <c r="G136" s="7" t="s">
        <v>43</v>
      </c>
      <c r="H136" s="7" t="s">
        <v>62</v>
      </c>
      <c r="I136" s="7" t="s">
        <v>45</v>
      </c>
      <c r="J136" s="7" t="s">
        <v>156</v>
      </c>
      <c r="K136" s="7" t="s">
        <v>125</v>
      </c>
      <c r="L136" s="7" t="s">
        <v>346</v>
      </c>
      <c r="M136" s="7">
        <v>0.61</v>
      </c>
      <c r="N136" s="7" t="s">
        <v>37</v>
      </c>
      <c r="O136" s="7" t="s">
        <v>38</v>
      </c>
      <c r="P136" s="7" t="s">
        <v>260</v>
      </c>
      <c r="Q136" s="7" t="s">
        <v>347</v>
      </c>
      <c r="R136" s="7">
        <v>81503</v>
      </c>
      <c r="S136" s="8">
        <v>42114</v>
      </c>
      <c r="T136" s="9">
        <f t="shared" si="12"/>
        <v>1</v>
      </c>
      <c r="U136" s="10">
        <f t="shared" si="13"/>
        <v>36</v>
      </c>
      <c r="V136" s="11" t="str">
        <f t="shared" si="10"/>
        <v>April</v>
      </c>
      <c r="W136" s="8">
        <v>42115</v>
      </c>
      <c r="X136" s="11">
        <f t="shared" si="11"/>
        <v>1</v>
      </c>
      <c r="Y136" s="7">
        <v>785.63</v>
      </c>
      <c r="Z136" s="7">
        <v>11</v>
      </c>
      <c r="AA136" s="7">
        <v>2809.87</v>
      </c>
      <c r="AB136" s="7">
        <v>90479</v>
      </c>
      <c r="AC136" s="7">
        <f>DataSheet!$E1221-DataSheet!$D1221</f>
        <v>199.9</v>
      </c>
      <c r="AD136" s="12" t="str">
        <f>_xlfn.IFS(DataSheet!$O1221="Central","Chris",DataSheet!$O1221="East","Erin",DataSheet!$O1221="South","Sam",DataSheet!$O1221="West","William.")</f>
        <v>Erin</v>
      </c>
      <c r="AE136">
        <f t="shared" si="14"/>
        <v>3</v>
      </c>
    </row>
    <row r="137" spans="1:31" ht="15.75" customHeight="1" x14ac:dyDescent="0.3">
      <c r="A137" s="7">
        <v>241</v>
      </c>
      <c r="B137" s="7" t="s">
        <v>345</v>
      </c>
      <c r="C137" s="7" t="s">
        <v>109</v>
      </c>
      <c r="D137" s="7">
        <v>0.01</v>
      </c>
      <c r="E137" s="7">
        <v>5.94</v>
      </c>
      <c r="F137" s="7">
        <v>9.92</v>
      </c>
      <c r="G137" s="7" t="s">
        <v>53</v>
      </c>
      <c r="H137" s="7" t="s">
        <v>62</v>
      </c>
      <c r="I137" s="7" t="s">
        <v>33</v>
      </c>
      <c r="J137" s="7" t="s">
        <v>113</v>
      </c>
      <c r="K137" s="7" t="s">
        <v>63</v>
      </c>
      <c r="L137" s="7" t="s">
        <v>348</v>
      </c>
      <c r="M137" s="7">
        <v>0.38</v>
      </c>
      <c r="N137" s="7" t="s">
        <v>37</v>
      </c>
      <c r="O137" s="7" t="s">
        <v>38</v>
      </c>
      <c r="P137" s="7" t="s">
        <v>260</v>
      </c>
      <c r="Q137" s="7" t="s">
        <v>347</v>
      </c>
      <c r="R137" s="7">
        <v>81503</v>
      </c>
      <c r="S137" s="8">
        <v>42150</v>
      </c>
      <c r="T137" s="9">
        <f t="shared" si="12"/>
        <v>1</v>
      </c>
      <c r="U137" s="10">
        <f t="shared" si="13"/>
        <v>0</v>
      </c>
      <c r="V137" s="11" t="str">
        <f t="shared" si="10"/>
        <v>May</v>
      </c>
      <c r="W137" s="8">
        <v>42157</v>
      </c>
      <c r="X137" s="11">
        <f t="shared" si="11"/>
        <v>7</v>
      </c>
      <c r="Y137" s="7">
        <v>-256.51900000000001</v>
      </c>
      <c r="Z137" s="7">
        <v>13</v>
      </c>
      <c r="AA137" s="7">
        <v>79.930000000000007</v>
      </c>
      <c r="AB137" s="7">
        <v>90480</v>
      </c>
      <c r="AC137" s="7">
        <f>DataSheet!$E1597-DataSheet!$D1597</f>
        <v>2.88</v>
      </c>
      <c r="AD137" s="12" t="str">
        <f>_xlfn.IFS(DataSheet!$O1597="Central","Chris",DataSheet!$O1597="East","Erin",DataSheet!$O1597="South","Sam",DataSheet!$O1597="West","William.")</f>
        <v>Sam</v>
      </c>
      <c r="AE137">
        <f t="shared" si="14"/>
        <v>3</v>
      </c>
    </row>
    <row r="138" spans="1:31" ht="15.75" customHeight="1" x14ac:dyDescent="0.3">
      <c r="A138" s="12">
        <v>241</v>
      </c>
      <c r="B138" s="12" t="s">
        <v>345</v>
      </c>
      <c r="C138" s="12" t="s">
        <v>109</v>
      </c>
      <c r="D138" s="12">
        <v>0.02</v>
      </c>
      <c r="E138" s="12">
        <v>125.99</v>
      </c>
      <c r="F138" s="12">
        <v>3</v>
      </c>
      <c r="G138" s="12" t="s">
        <v>53</v>
      </c>
      <c r="H138" s="12" t="s">
        <v>62</v>
      </c>
      <c r="I138" s="12" t="s">
        <v>81</v>
      </c>
      <c r="J138" s="12" t="s">
        <v>82</v>
      </c>
      <c r="K138" s="12" t="s">
        <v>63</v>
      </c>
      <c r="L138" s="12" t="s">
        <v>349</v>
      </c>
      <c r="M138" s="12">
        <v>0.59</v>
      </c>
      <c r="N138" s="12" t="s">
        <v>37</v>
      </c>
      <c r="O138" s="12" t="s">
        <v>38</v>
      </c>
      <c r="P138" s="12" t="s">
        <v>260</v>
      </c>
      <c r="Q138" s="12" t="s">
        <v>347</v>
      </c>
      <c r="R138" s="12">
        <v>81503</v>
      </c>
      <c r="S138" s="13">
        <v>42150</v>
      </c>
      <c r="T138" s="9">
        <f t="shared" si="12"/>
        <v>0</v>
      </c>
      <c r="U138" s="10" t="str">
        <f t="shared" si="13"/>
        <v>no repeat</v>
      </c>
      <c r="V138" s="11" t="str">
        <f t="shared" si="10"/>
        <v>May</v>
      </c>
      <c r="W138" s="13">
        <v>42150</v>
      </c>
      <c r="X138" s="11">
        <f t="shared" si="11"/>
        <v>0</v>
      </c>
      <c r="Y138" s="12">
        <v>398.358</v>
      </c>
      <c r="Z138" s="12">
        <v>8</v>
      </c>
      <c r="AA138" s="12">
        <v>873.18</v>
      </c>
      <c r="AB138" s="12">
        <v>90480</v>
      </c>
      <c r="AC138" s="12">
        <f>DataSheet!$E1598-DataSheet!$D1598</f>
        <v>67.239999999999995</v>
      </c>
      <c r="AD138" s="12" t="str">
        <f>_xlfn.IFS(DataSheet!$O1598="Central","Chris",DataSheet!$O1598="East","Erin",DataSheet!$O1598="South","Sam",DataSheet!$O1598="West","William.")</f>
        <v>Sam</v>
      </c>
      <c r="AE138">
        <f t="shared" si="14"/>
        <v>3</v>
      </c>
    </row>
    <row r="139" spans="1:31" ht="15.75" customHeight="1" x14ac:dyDescent="0.3">
      <c r="A139" s="12">
        <v>247</v>
      </c>
      <c r="B139" s="12" t="s">
        <v>350</v>
      </c>
      <c r="C139" s="12" t="s">
        <v>61</v>
      </c>
      <c r="D139" s="12">
        <v>0.02</v>
      </c>
      <c r="E139" s="12">
        <v>146.05000000000001</v>
      </c>
      <c r="F139" s="12">
        <v>80.2</v>
      </c>
      <c r="G139" s="12" t="s">
        <v>43</v>
      </c>
      <c r="H139" s="12" t="s">
        <v>32</v>
      </c>
      <c r="I139" s="12" t="s">
        <v>45</v>
      </c>
      <c r="J139" s="12" t="s">
        <v>156</v>
      </c>
      <c r="K139" s="12" t="s">
        <v>125</v>
      </c>
      <c r="L139" s="12" t="s">
        <v>351</v>
      </c>
      <c r="M139" s="12">
        <v>0.71</v>
      </c>
      <c r="N139" s="12" t="s">
        <v>37</v>
      </c>
      <c r="O139" s="12" t="s">
        <v>140</v>
      </c>
      <c r="P139" s="12" t="s">
        <v>248</v>
      </c>
      <c r="Q139" s="12" t="s">
        <v>352</v>
      </c>
      <c r="R139" s="12">
        <v>37804</v>
      </c>
      <c r="S139" s="13">
        <v>42058</v>
      </c>
      <c r="T139" s="9">
        <f t="shared" si="12"/>
        <v>1</v>
      </c>
      <c r="U139" s="10">
        <f t="shared" si="13"/>
        <v>0</v>
      </c>
      <c r="V139" s="11" t="str">
        <f t="shared" si="10"/>
        <v>February</v>
      </c>
      <c r="W139" s="13">
        <v>42058</v>
      </c>
      <c r="X139" s="11">
        <f t="shared" si="11"/>
        <v>0</v>
      </c>
      <c r="Y139" s="12">
        <v>-101.19199999999999</v>
      </c>
      <c r="Z139" s="12">
        <v>5</v>
      </c>
      <c r="AA139" s="12">
        <v>798.69</v>
      </c>
      <c r="AB139" s="12">
        <v>89139</v>
      </c>
      <c r="AC139" s="12">
        <f>DataSheet!$E620-DataSheet!$D620</f>
        <v>300.95000000000005</v>
      </c>
      <c r="AD139" s="12" t="str">
        <f>_xlfn.IFS(DataSheet!$O620="Central","Chris",DataSheet!$O620="East","Erin",DataSheet!$O620="South","Sam",DataSheet!$O620="West","William.")</f>
        <v>William.</v>
      </c>
      <c r="AE139">
        <f t="shared" si="14"/>
        <v>3</v>
      </c>
    </row>
    <row r="140" spans="1:31" ht="15.75" customHeight="1" x14ac:dyDescent="0.3">
      <c r="A140" s="7">
        <v>247</v>
      </c>
      <c r="B140" s="7" t="s">
        <v>350</v>
      </c>
      <c r="C140" s="7" t="s">
        <v>61</v>
      </c>
      <c r="D140" s="7">
        <v>0.06</v>
      </c>
      <c r="E140" s="7">
        <v>65.989999999999995</v>
      </c>
      <c r="F140" s="7">
        <v>5.92</v>
      </c>
      <c r="G140" s="7" t="s">
        <v>53</v>
      </c>
      <c r="H140" s="7" t="s">
        <v>32</v>
      </c>
      <c r="I140" s="7" t="s">
        <v>81</v>
      </c>
      <c r="J140" s="7" t="s">
        <v>82</v>
      </c>
      <c r="K140" s="7" t="s">
        <v>63</v>
      </c>
      <c r="L140" s="7" t="s">
        <v>319</v>
      </c>
      <c r="M140" s="7">
        <v>0.55000000000000004</v>
      </c>
      <c r="N140" s="7" t="s">
        <v>37</v>
      </c>
      <c r="O140" s="7" t="s">
        <v>140</v>
      </c>
      <c r="P140" s="7" t="s">
        <v>248</v>
      </c>
      <c r="Q140" s="7" t="s">
        <v>352</v>
      </c>
      <c r="R140" s="7">
        <v>37804</v>
      </c>
      <c r="S140" s="8">
        <v>42058</v>
      </c>
      <c r="T140" s="9">
        <f t="shared" si="12"/>
        <v>1</v>
      </c>
      <c r="U140" s="10">
        <f t="shared" si="13"/>
        <v>26</v>
      </c>
      <c r="V140" s="11" t="str">
        <f t="shared" si="10"/>
        <v>February</v>
      </c>
      <c r="W140" s="8">
        <v>42059</v>
      </c>
      <c r="X140" s="11">
        <f t="shared" si="11"/>
        <v>1</v>
      </c>
      <c r="Y140" s="7">
        <v>-3.3319999999999999</v>
      </c>
      <c r="Z140" s="7">
        <v>14</v>
      </c>
      <c r="AA140" s="7">
        <v>792.11</v>
      </c>
      <c r="AB140" s="7">
        <v>89139</v>
      </c>
      <c r="AC140" s="7">
        <f>DataSheet!$E621-DataSheet!$D621</f>
        <v>2550.12</v>
      </c>
      <c r="AD140" s="12" t="str">
        <f>_xlfn.IFS(DataSheet!$O621="Central","Chris",DataSheet!$O621="East","Erin",DataSheet!$O621="South","Sam",DataSheet!$O621="West","William.")</f>
        <v>William.</v>
      </c>
      <c r="AE140">
        <f t="shared" si="14"/>
        <v>3</v>
      </c>
    </row>
    <row r="141" spans="1:31" ht="15.75" customHeight="1" x14ac:dyDescent="0.3">
      <c r="A141" s="12">
        <v>247</v>
      </c>
      <c r="B141" s="12" t="s">
        <v>350</v>
      </c>
      <c r="C141" s="12" t="s">
        <v>61</v>
      </c>
      <c r="D141" s="12">
        <v>0.09</v>
      </c>
      <c r="E141" s="12">
        <v>2.88</v>
      </c>
      <c r="F141" s="12">
        <v>0.99</v>
      </c>
      <c r="G141" s="12" t="s">
        <v>53</v>
      </c>
      <c r="H141" s="12" t="s">
        <v>32</v>
      </c>
      <c r="I141" s="12" t="s">
        <v>33</v>
      </c>
      <c r="J141" s="12" t="s">
        <v>138</v>
      </c>
      <c r="K141" s="12" t="s">
        <v>63</v>
      </c>
      <c r="L141" s="12" t="s">
        <v>353</v>
      </c>
      <c r="M141" s="12">
        <v>0.36</v>
      </c>
      <c r="N141" s="12" t="s">
        <v>37</v>
      </c>
      <c r="O141" s="12" t="s">
        <v>140</v>
      </c>
      <c r="P141" s="12" t="s">
        <v>248</v>
      </c>
      <c r="Q141" s="12" t="s">
        <v>352</v>
      </c>
      <c r="R141" s="12">
        <v>37804</v>
      </c>
      <c r="S141" s="13">
        <v>42084</v>
      </c>
      <c r="T141" s="9">
        <f t="shared" si="12"/>
        <v>0</v>
      </c>
      <c r="U141" s="10" t="str">
        <f t="shared" si="13"/>
        <v>no repeat</v>
      </c>
      <c r="V141" s="11" t="str">
        <f t="shared" si="10"/>
        <v>March</v>
      </c>
      <c r="W141" s="13">
        <v>42086</v>
      </c>
      <c r="X141" s="11">
        <f t="shared" si="11"/>
        <v>2</v>
      </c>
      <c r="Y141" s="12">
        <v>-145.08199999999999</v>
      </c>
      <c r="Z141" s="12">
        <v>10</v>
      </c>
      <c r="AA141" s="12">
        <v>28.73</v>
      </c>
      <c r="AB141" s="12">
        <v>89140</v>
      </c>
      <c r="AC141" s="12">
        <f>DataSheet!$E884-DataSheet!$D884</f>
        <v>15.15</v>
      </c>
      <c r="AD141" s="12" t="str">
        <f>_xlfn.IFS(DataSheet!$O884="Central","Chris",DataSheet!$O884="East","Erin",DataSheet!$O884="South","Sam",DataSheet!$O884="West","William.")</f>
        <v>Erin</v>
      </c>
      <c r="AE141">
        <f t="shared" si="14"/>
        <v>3</v>
      </c>
    </row>
    <row r="142" spans="1:31" ht="15.75" customHeight="1" x14ac:dyDescent="0.3">
      <c r="A142" s="12">
        <v>250</v>
      </c>
      <c r="B142" s="12" t="s">
        <v>354</v>
      </c>
      <c r="C142" s="12" t="s">
        <v>52</v>
      </c>
      <c r="D142" s="12">
        <v>0.02</v>
      </c>
      <c r="E142" s="12">
        <v>2.58</v>
      </c>
      <c r="F142" s="12">
        <v>1.3</v>
      </c>
      <c r="G142" s="12" t="s">
        <v>31</v>
      </c>
      <c r="H142" s="12" t="s">
        <v>32</v>
      </c>
      <c r="I142" s="12" t="s">
        <v>33</v>
      </c>
      <c r="J142" s="12" t="s">
        <v>34</v>
      </c>
      <c r="K142" s="12" t="s">
        <v>35</v>
      </c>
      <c r="L142" s="12" t="s">
        <v>355</v>
      </c>
      <c r="M142" s="12">
        <v>0.59</v>
      </c>
      <c r="N142" s="12" t="s">
        <v>37</v>
      </c>
      <c r="O142" s="12" t="s">
        <v>65</v>
      </c>
      <c r="P142" s="12" t="s">
        <v>66</v>
      </c>
      <c r="Q142" s="12" t="s">
        <v>356</v>
      </c>
      <c r="R142" s="12">
        <v>55423</v>
      </c>
      <c r="S142" s="13">
        <v>42152</v>
      </c>
      <c r="T142" s="9">
        <f t="shared" si="12"/>
        <v>1</v>
      </c>
      <c r="U142" s="10">
        <f t="shared" si="13"/>
        <v>0</v>
      </c>
      <c r="V142" s="11" t="str">
        <f t="shared" si="10"/>
        <v>May</v>
      </c>
      <c r="W142" s="13">
        <v>42153</v>
      </c>
      <c r="X142" s="11">
        <f t="shared" si="11"/>
        <v>1</v>
      </c>
      <c r="Y142" s="12">
        <v>1.1080000000000001</v>
      </c>
      <c r="Z142" s="12">
        <v>39</v>
      </c>
      <c r="AA142" s="12">
        <v>109.74</v>
      </c>
      <c r="AB142" s="12">
        <v>87214</v>
      </c>
      <c r="AC142" s="12">
        <f>DataSheet!$E1604-DataSheet!$D1604</f>
        <v>13.78</v>
      </c>
      <c r="AD142" s="12" t="str">
        <f>_xlfn.IFS(DataSheet!$O1604="Central","Chris",DataSheet!$O1604="East","Erin",DataSheet!$O1604="South","Sam",DataSheet!$O1604="West","William.")</f>
        <v>Chris</v>
      </c>
      <c r="AE142">
        <f t="shared" si="14"/>
        <v>2</v>
      </c>
    </row>
    <row r="143" spans="1:31" ht="15.75" customHeight="1" x14ac:dyDescent="0.3">
      <c r="A143" s="7">
        <v>250</v>
      </c>
      <c r="B143" s="7" t="s">
        <v>354</v>
      </c>
      <c r="C143" s="7" t="s">
        <v>52</v>
      </c>
      <c r="D143" s="7">
        <v>0.02</v>
      </c>
      <c r="E143" s="7">
        <v>65.989999999999995</v>
      </c>
      <c r="F143" s="7">
        <v>3.9</v>
      </c>
      <c r="G143" s="7" t="s">
        <v>53</v>
      </c>
      <c r="H143" s="7" t="s">
        <v>32</v>
      </c>
      <c r="I143" s="7" t="s">
        <v>81</v>
      </c>
      <c r="J143" s="7" t="s">
        <v>82</v>
      </c>
      <c r="K143" s="7" t="s">
        <v>63</v>
      </c>
      <c r="L143" s="7" t="s">
        <v>357</v>
      </c>
      <c r="M143" s="7">
        <v>0.55000000000000004</v>
      </c>
      <c r="N143" s="7" t="s">
        <v>37</v>
      </c>
      <c r="O143" s="7" t="s">
        <v>65</v>
      </c>
      <c r="P143" s="7" t="s">
        <v>66</v>
      </c>
      <c r="Q143" s="7" t="s">
        <v>356</v>
      </c>
      <c r="R143" s="7">
        <v>55423</v>
      </c>
      <c r="S143" s="8">
        <v>42152</v>
      </c>
      <c r="T143" s="9">
        <f t="shared" si="12"/>
        <v>0</v>
      </c>
      <c r="U143" s="10" t="str">
        <f t="shared" si="13"/>
        <v>no repeat</v>
      </c>
      <c r="V143" s="11" t="str">
        <f t="shared" si="10"/>
        <v>May</v>
      </c>
      <c r="W143" s="8">
        <v>42153</v>
      </c>
      <c r="X143" s="11">
        <f t="shared" si="11"/>
        <v>1</v>
      </c>
      <c r="Y143" s="7">
        <v>1061.3789999999999</v>
      </c>
      <c r="Z143" s="7">
        <v>27</v>
      </c>
      <c r="AA143" s="7">
        <v>1543.55</v>
      </c>
      <c r="AB143" s="7">
        <v>87214</v>
      </c>
      <c r="AC143" s="7">
        <f>DataSheet!$E1605-DataSheet!$D1605</f>
        <v>33.25</v>
      </c>
      <c r="AD143" s="12" t="str">
        <f>_xlfn.IFS(DataSheet!$O1605="Central","Chris",DataSheet!$O1605="East","Erin",DataSheet!$O1605="South","Sam",DataSheet!$O1605="West","William.")</f>
        <v>Chris</v>
      </c>
      <c r="AE143">
        <f t="shared" si="14"/>
        <v>2</v>
      </c>
    </row>
    <row r="144" spans="1:31" ht="15.75" customHeight="1" x14ac:dyDescent="0.3">
      <c r="A144" s="7">
        <v>254</v>
      </c>
      <c r="B144" s="7" t="s">
        <v>358</v>
      </c>
      <c r="C144" s="7" t="s">
        <v>61</v>
      </c>
      <c r="D144" s="7">
        <v>0.1</v>
      </c>
      <c r="E144" s="7">
        <v>280.98</v>
      </c>
      <c r="F144" s="7">
        <v>35.67</v>
      </c>
      <c r="G144" s="7" t="s">
        <v>43</v>
      </c>
      <c r="H144" s="7" t="s">
        <v>44</v>
      </c>
      <c r="I144" s="7" t="s">
        <v>45</v>
      </c>
      <c r="J144" s="7" t="s">
        <v>156</v>
      </c>
      <c r="K144" s="7" t="s">
        <v>125</v>
      </c>
      <c r="L144" s="7" t="s">
        <v>359</v>
      </c>
      <c r="M144" s="7">
        <v>0.66</v>
      </c>
      <c r="N144" s="7" t="s">
        <v>37</v>
      </c>
      <c r="O144" s="7" t="s">
        <v>38</v>
      </c>
      <c r="P144" s="7" t="s">
        <v>260</v>
      </c>
      <c r="Q144" s="7" t="s">
        <v>360</v>
      </c>
      <c r="R144" s="7">
        <v>80126</v>
      </c>
      <c r="S144" s="8">
        <v>42165</v>
      </c>
      <c r="T144" s="9">
        <f t="shared" si="12"/>
        <v>0</v>
      </c>
      <c r="U144" s="10" t="str">
        <f t="shared" si="13"/>
        <v>no repeat</v>
      </c>
      <c r="V144" s="11" t="str">
        <f t="shared" si="10"/>
        <v>June</v>
      </c>
      <c r="W144" s="8">
        <v>42166</v>
      </c>
      <c r="X144" s="11">
        <f t="shared" si="11"/>
        <v>1</v>
      </c>
      <c r="Y144" s="7">
        <v>-53.744999999999997</v>
      </c>
      <c r="Z144" s="7">
        <v>5</v>
      </c>
      <c r="AA144" s="7">
        <v>1332.82</v>
      </c>
      <c r="AB144" s="7">
        <v>86268</v>
      </c>
      <c r="AC144" s="7">
        <f>DataSheet!$E1727-DataSheet!$D1727</f>
        <v>120.95</v>
      </c>
      <c r="AD144" s="12" t="str">
        <f>_xlfn.IFS(DataSheet!$O1727="Central","Chris",DataSheet!$O1727="East","Erin",DataSheet!$O1727="South","Sam",DataSheet!$O1727="West","William.")</f>
        <v>Chris</v>
      </c>
      <c r="AE144">
        <f t="shared" si="14"/>
        <v>1</v>
      </c>
    </row>
    <row r="145" spans="1:31" ht="15.75" customHeight="1" x14ac:dyDescent="0.3">
      <c r="A145" s="7">
        <v>256</v>
      </c>
      <c r="B145" s="7" t="s">
        <v>361</v>
      </c>
      <c r="C145" s="7" t="s">
        <v>52</v>
      </c>
      <c r="D145" s="7">
        <v>0.03</v>
      </c>
      <c r="E145" s="7">
        <v>8.34</v>
      </c>
      <c r="F145" s="7">
        <v>2.64</v>
      </c>
      <c r="G145" s="7" t="s">
        <v>53</v>
      </c>
      <c r="H145" s="7" t="s">
        <v>44</v>
      </c>
      <c r="I145" s="7" t="s">
        <v>33</v>
      </c>
      <c r="J145" s="7" t="s">
        <v>178</v>
      </c>
      <c r="K145" s="7" t="s">
        <v>55</v>
      </c>
      <c r="L145" s="7" t="s">
        <v>362</v>
      </c>
      <c r="M145" s="7">
        <v>0.59</v>
      </c>
      <c r="N145" s="7" t="s">
        <v>37</v>
      </c>
      <c r="O145" s="7" t="s">
        <v>57</v>
      </c>
      <c r="P145" s="7" t="s">
        <v>238</v>
      </c>
      <c r="Q145" s="7" t="s">
        <v>363</v>
      </c>
      <c r="R145" s="7">
        <v>17331</v>
      </c>
      <c r="S145" s="8">
        <v>42035</v>
      </c>
      <c r="T145" s="9">
        <f t="shared" si="12"/>
        <v>0</v>
      </c>
      <c r="U145" s="10" t="str">
        <f t="shared" si="13"/>
        <v>no repeat</v>
      </c>
      <c r="V145" s="11" t="str">
        <f t="shared" si="10"/>
        <v>January</v>
      </c>
      <c r="W145" s="8">
        <v>42037</v>
      </c>
      <c r="X145" s="11">
        <f t="shared" si="11"/>
        <v>2</v>
      </c>
      <c r="Y145" s="7">
        <v>0.68400000000000005</v>
      </c>
      <c r="Z145" s="7">
        <v>4</v>
      </c>
      <c r="AA145" s="7">
        <v>34.64</v>
      </c>
      <c r="AB145" s="7">
        <v>86267</v>
      </c>
      <c r="AC145" s="7">
        <f>DataSheet!$E355-DataSheet!$D355</f>
        <v>13.33</v>
      </c>
      <c r="AD145" s="12" t="str">
        <f>_xlfn.IFS(DataSheet!$O355="Central","Chris",DataSheet!$O355="East","Erin",DataSheet!$O355="South","Sam",DataSheet!$O355="West","William.")</f>
        <v>William.</v>
      </c>
      <c r="AE145">
        <f t="shared" si="14"/>
        <v>1</v>
      </c>
    </row>
    <row r="146" spans="1:31" ht="15.75" customHeight="1" x14ac:dyDescent="0.3">
      <c r="A146" s="12">
        <v>258</v>
      </c>
      <c r="B146" s="12" t="s">
        <v>364</v>
      </c>
      <c r="C146" s="12" t="s">
        <v>61</v>
      </c>
      <c r="D146" s="12">
        <v>0.05</v>
      </c>
      <c r="E146" s="12">
        <v>17.48</v>
      </c>
      <c r="F146" s="12">
        <v>1.99</v>
      </c>
      <c r="G146" s="12" t="s">
        <v>53</v>
      </c>
      <c r="H146" s="12" t="s">
        <v>118</v>
      </c>
      <c r="I146" s="12" t="s">
        <v>81</v>
      </c>
      <c r="J146" s="12" t="s">
        <v>184</v>
      </c>
      <c r="K146" s="12" t="s">
        <v>55</v>
      </c>
      <c r="L146" s="12" t="s">
        <v>365</v>
      </c>
      <c r="M146" s="12">
        <v>0.45</v>
      </c>
      <c r="N146" s="12" t="s">
        <v>37</v>
      </c>
      <c r="O146" s="12" t="s">
        <v>140</v>
      </c>
      <c r="P146" s="12" t="s">
        <v>366</v>
      </c>
      <c r="Q146" s="12" t="s">
        <v>367</v>
      </c>
      <c r="R146" s="12">
        <v>33772</v>
      </c>
      <c r="S146" s="13">
        <v>42006</v>
      </c>
      <c r="T146" s="9">
        <f t="shared" si="12"/>
        <v>0</v>
      </c>
      <c r="U146" s="10" t="str">
        <f t="shared" si="13"/>
        <v>no repeat</v>
      </c>
      <c r="V146" s="11" t="str">
        <f t="shared" si="10"/>
        <v>January</v>
      </c>
      <c r="W146" s="13">
        <v>42008</v>
      </c>
      <c r="X146" s="11">
        <f t="shared" si="11"/>
        <v>2</v>
      </c>
      <c r="Y146" s="12">
        <v>-127.008</v>
      </c>
      <c r="Z146" s="12">
        <v>3</v>
      </c>
      <c r="AA146" s="12">
        <v>52.47</v>
      </c>
      <c r="AB146" s="12">
        <v>85858</v>
      </c>
      <c r="AC146" s="12">
        <f>DataSheet!$E22-DataSheet!$D22</f>
        <v>34.910000000000004</v>
      </c>
      <c r="AD146" s="12" t="str">
        <f>_xlfn.IFS(DataSheet!$O22="Central","Chris",DataSheet!$O22="East","Erin",DataSheet!$O22="South","Sam",DataSheet!$O22="West","William.")</f>
        <v>William.</v>
      </c>
      <c r="AE146">
        <f t="shared" si="14"/>
        <v>1</v>
      </c>
    </row>
    <row r="147" spans="1:31" ht="15.75" customHeight="1" x14ac:dyDescent="0.3">
      <c r="A147" s="12">
        <v>259</v>
      </c>
      <c r="B147" s="12" t="s">
        <v>368</v>
      </c>
      <c r="C147" s="12" t="s">
        <v>109</v>
      </c>
      <c r="D147" s="12">
        <v>0.09</v>
      </c>
      <c r="E147" s="12">
        <v>2.88</v>
      </c>
      <c r="F147" s="12">
        <v>0.7</v>
      </c>
      <c r="G147" s="12" t="s">
        <v>53</v>
      </c>
      <c r="H147" s="12" t="s">
        <v>118</v>
      </c>
      <c r="I147" s="12" t="s">
        <v>33</v>
      </c>
      <c r="J147" s="12" t="s">
        <v>34</v>
      </c>
      <c r="K147" s="12" t="s">
        <v>35</v>
      </c>
      <c r="L147" s="12" t="s">
        <v>369</v>
      </c>
      <c r="M147" s="12">
        <v>0.56000000000000005</v>
      </c>
      <c r="N147" s="12" t="s">
        <v>37</v>
      </c>
      <c r="O147" s="12" t="s">
        <v>38</v>
      </c>
      <c r="P147" s="12" t="s">
        <v>370</v>
      </c>
      <c r="Q147" s="12" t="s">
        <v>371</v>
      </c>
      <c r="R147" s="12">
        <v>87505</v>
      </c>
      <c r="S147" s="13">
        <v>42023</v>
      </c>
      <c r="T147" s="9">
        <f t="shared" si="12"/>
        <v>0</v>
      </c>
      <c r="U147" s="10" t="str">
        <f t="shared" si="13"/>
        <v>no repeat</v>
      </c>
      <c r="V147" s="11" t="str">
        <f t="shared" si="10"/>
        <v>January</v>
      </c>
      <c r="W147" s="13">
        <v>42023</v>
      </c>
      <c r="X147" s="11">
        <f t="shared" si="11"/>
        <v>0</v>
      </c>
      <c r="Y147" s="12">
        <v>5.7531999999999996</v>
      </c>
      <c r="Z147" s="12">
        <v>10</v>
      </c>
      <c r="AA147" s="12">
        <v>26.38</v>
      </c>
      <c r="AB147" s="12">
        <v>85857</v>
      </c>
      <c r="AC147" s="12">
        <f>DataSheet!$E240-DataSheet!$D240</f>
        <v>29.31</v>
      </c>
      <c r="AD147" s="12" t="str">
        <f>_xlfn.IFS(DataSheet!$O240="Central","Chris",DataSheet!$O240="East","Erin",DataSheet!$O240="South","Sam",DataSheet!$O240="West","William.")</f>
        <v>William.</v>
      </c>
      <c r="AE147">
        <f t="shared" si="14"/>
        <v>1</v>
      </c>
    </row>
    <row r="148" spans="1:31" ht="15.75" customHeight="1" x14ac:dyDescent="0.3">
      <c r="A148" s="12">
        <v>263</v>
      </c>
      <c r="B148" s="12" t="s">
        <v>372</v>
      </c>
      <c r="C148" s="12" t="s">
        <v>30</v>
      </c>
      <c r="D148" s="12">
        <v>0.05</v>
      </c>
      <c r="E148" s="12">
        <v>31.76</v>
      </c>
      <c r="F148" s="12">
        <v>45.51</v>
      </c>
      <c r="G148" s="12" t="s">
        <v>43</v>
      </c>
      <c r="H148" s="12" t="s">
        <v>62</v>
      </c>
      <c r="I148" s="12" t="s">
        <v>45</v>
      </c>
      <c r="J148" s="12" t="s">
        <v>156</v>
      </c>
      <c r="K148" s="12" t="s">
        <v>125</v>
      </c>
      <c r="L148" s="12" t="s">
        <v>373</v>
      </c>
      <c r="M148" s="12">
        <v>0.65</v>
      </c>
      <c r="N148" s="12" t="s">
        <v>37</v>
      </c>
      <c r="O148" s="12" t="s">
        <v>57</v>
      </c>
      <c r="P148" s="12" t="s">
        <v>158</v>
      </c>
      <c r="Q148" s="12" t="s">
        <v>374</v>
      </c>
      <c r="R148" s="12">
        <v>44106</v>
      </c>
      <c r="S148" s="13">
        <v>42025</v>
      </c>
      <c r="T148" s="9">
        <f t="shared" si="12"/>
        <v>0</v>
      </c>
      <c r="U148" s="10" t="str">
        <f t="shared" si="13"/>
        <v>no repeat</v>
      </c>
      <c r="V148" s="11" t="str">
        <f t="shared" si="10"/>
        <v>January</v>
      </c>
      <c r="W148" s="13">
        <v>42027</v>
      </c>
      <c r="X148" s="11">
        <f t="shared" si="11"/>
        <v>2</v>
      </c>
      <c r="Y148" s="12">
        <v>-2177.9860960000001</v>
      </c>
      <c r="Z148" s="12">
        <v>9</v>
      </c>
      <c r="AA148" s="12">
        <v>304.33999999999997</v>
      </c>
      <c r="AB148" s="12">
        <v>86297</v>
      </c>
      <c r="AC148" s="12">
        <f>DataSheet!$E252-DataSheet!$D252</f>
        <v>699.92</v>
      </c>
      <c r="AD148" s="12" t="str">
        <f>_xlfn.IFS(DataSheet!$O252="Central","Chris",DataSheet!$O252="East","Erin",DataSheet!$O252="South","Sam",DataSheet!$O252="West","William.")</f>
        <v>Chris</v>
      </c>
      <c r="AE148">
        <f t="shared" si="14"/>
        <v>1</v>
      </c>
    </row>
    <row r="149" spans="1:31" ht="15.75" customHeight="1" x14ac:dyDescent="0.3">
      <c r="A149" s="7">
        <v>266</v>
      </c>
      <c r="B149" s="7" t="s">
        <v>375</v>
      </c>
      <c r="C149" s="7" t="s">
        <v>61</v>
      </c>
      <c r="D149" s="7">
        <v>0.08</v>
      </c>
      <c r="E149" s="7">
        <v>6.48</v>
      </c>
      <c r="F149" s="7">
        <v>7.03</v>
      </c>
      <c r="G149" s="7" t="s">
        <v>53</v>
      </c>
      <c r="H149" s="7" t="s">
        <v>32</v>
      </c>
      <c r="I149" s="7" t="s">
        <v>33</v>
      </c>
      <c r="J149" s="7" t="s">
        <v>97</v>
      </c>
      <c r="K149" s="7" t="s">
        <v>63</v>
      </c>
      <c r="L149" s="7" t="s">
        <v>376</v>
      </c>
      <c r="M149" s="7">
        <v>0.37</v>
      </c>
      <c r="N149" s="7" t="s">
        <v>37</v>
      </c>
      <c r="O149" s="7" t="s">
        <v>65</v>
      </c>
      <c r="P149" s="7" t="s">
        <v>134</v>
      </c>
      <c r="Q149" s="7" t="s">
        <v>377</v>
      </c>
      <c r="R149" s="7">
        <v>78207</v>
      </c>
      <c r="S149" s="8">
        <v>42139</v>
      </c>
      <c r="T149" s="9">
        <f t="shared" si="12"/>
        <v>1</v>
      </c>
      <c r="U149" s="10">
        <f t="shared" si="13"/>
        <v>0</v>
      </c>
      <c r="V149" s="11" t="str">
        <f t="shared" si="10"/>
        <v>May</v>
      </c>
      <c r="W149" s="8">
        <v>42140</v>
      </c>
      <c r="X149" s="11">
        <f t="shared" si="11"/>
        <v>1</v>
      </c>
      <c r="Y149" s="7">
        <v>8.9320000000000004</v>
      </c>
      <c r="Z149" s="7">
        <v>10</v>
      </c>
      <c r="AA149" s="7">
        <v>67.86</v>
      </c>
      <c r="AB149" s="7">
        <v>90594</v>
      </c>
      <c r="AC149" s="7">
        <f>DataSheet!$E1455-DataSheet!$D1455</f>
        <v>105.41</v>
      </c>
      <c r="AD149" s="12" t="str">
        <f>_xlfn.IFS(DataSheet!$O1455="Central","Chris",DataSheet!$O1455="East","Erin",DataSheet!$O1455="South","Sam",DataSheet!$O1455="West","William.")</f>
        <v>Sam</v>
      </c>
      <c r="AE149">
        <f t="shared" si="14"/>
        <v>3</v>
      </c>
    </row>
    <row r="150" spans="1:31" ht="15.75" customHeight="1" x14ac:dyDescent="0.3">
      <c r="A150" s="12">
        <v>266</v>
      </c>
      <c r="B150" s="12" t="s">
        <v>375</v>
      </c>
      <c r="C150" s="12" t="s">
        <v>61</v>
      </c>
      <c r="D150" s="12">
        <v>0.01</v>
      </c>
      <c r="E150" s="12">
        <v>20.34</v>
      </c>
      <c r="F150" s="12">
        <v>35</v>
      </c>
      <c r="G150" s="12" t="s">
        <v>53</v>
      </c>
      <c r="H150" s="12" t="s">
        <v>32</v>
      </c>
      <c r="I150" s="12" t="s">
        <v>33</v>
      </c>
      <c r="J150" s="12" t="s">
        <v>145</v>
      </c>
      <c r="K150" s="12" t="s">
        <v>240</v>
      </c>
      <c r="L150" s="12" t="s">
        <v>378</v>
      </c>
      <c r="M150" s="12">
        <v>0.84</v>
      </c>
      <c r="N150" s="12" t="s">
        <v>37</v>
      </c>
      <c r="O150" s="12" t="s">
        <v>65</v>
      </c>
      <c r="P150" s="12" t="s">
        <v>134</v>
      </c>
      <c r="Q150" s="12" t="s">
        <v>377</v>
      </c>
      <c r="R150" s="12">
        <v>78207</v>
      </c>
      <c r="S150" s="13">
        <v>42139</v>
      </c>
      <c r="T150" s="9">
        <f t="shared" si="12"/>
        <v>1</v>
      </c>
      <c r="U150" s="10">
        <f t="shared" si="13"/>
        <v>3</v>
      </c>
      <c r="V150" s="11" t="str">
        <f t="shared" si="10"/>
        <v>May</v>
      </c>
      <c r="W150" s="13">
        <v>42140</v>
      </c>
      <c r="X150" s="11">
        <f t="shared" si="11"/>
        <v>1</v>
      </c>
      <c r="Y150" s="12">
        <v>229.63800000000001</v>
      </c>
      <c r="Z150" s="12">
        <v>33</v>
      </c>
      <c r="AA150" s="12">
        <v>747.28</v>
      </c>
      <c r="AB150" s="12">
        <v>90594</v>
      </c>
      <c r="AC150" s="12">
        <f>DataSheet!$E1456-DataSheet!$D1456</f>
        <v>212.51</v>
      </c>
      <c r="AD150" s="12" t="str">
        <f>_xlfn.IFS(DataSheet!$O1456="Central","Chris",DataSheet!$O1456="East","Erin",DataSheet!$O1456="South","Sam",DataSheet!$O1456="West","William.")</f>
        <v>Sam</v>
      </c>
      <c r="AE150">
        <f t="shared" si="14"/>
        <v>3</v>
      </c>
    </row>
    <row r="151" spans="1:31" ht="15.75" customHeight="1" x14ac:dyDescent="0.3">
      <c r="A151" s="12">
        <v>266</v>
      </c>
      <c r="B151" s="12" t="s">
        <v>375</v>
      </c>
      <c r="C151" s="12" t="s">
        <v>42</v>
      </c>
      <c r="D151" s="12">
        <v>0</v>
      </c>
      <c r="E151" s="12">
        <v>73.98</v>
      </c>
      <c r="F151" s="12">
        <v>12.14</v>
      </c>
      <c r="G151" s="12" t="s">
        <v>31</v>
      </c>
      <c r="H151" s="12" t="s">
        <v>32</v>
      </c>
      <c r="I151" s="12" t="s">
        <v>81</v>
      </c>
      <c r="J151" s="12" t="s">
        <v>184</v>
      </c>
      <c r="K151" s="12" t="s">
        <v>63</v>
      </c>
      <c r="L151" s="12" t="s">
        <v>379</v>
      </c>
      <c r="M151" s="12">
        <v>0.67</v>
      </c>
      <c r="N151" s="12" t="s">
        <v>37</v>
      </c>
      <c r="O151" s="12" t="s">
        <v>65</v>
      </c>
      <c r="P151" s="12" t="s">
        <v>134</v>
      </c>
      <c r="Q151" s="12" t="s">
        <v>377</v>
      </c>
      <c r="R151" s="12">
        <v>78207</v>
      </c>
      <c r="S151" s="13">
        <v>42142</v>
      </c>
      <c r="T151" s="9">
        <f t="shared" si="12"/>
        <v>0</v>
      </c>
      <c r="U151" s="10" t="str">
        <f t="shared" si="13"/>
        <v>no repeat</v>
      </c>
      <c r="V151" s="11" t="str">
        <f t="shared" si="10"/>
        <v>May</v>
      </c>
      <c r="W151" s="13">
        <v>42144</v>
      </c>
      <c r="X151" s="11">
        <f t="shared" si="11"/>
        <v>2</v>
      </c>
      <c r="Y151" s="12">
        <v>326.25</v>
      </c>
      <c r="Z151" s="12">
        <v>17</v>
      </c>
      <c r="AA151" s="12">
        <v>1300.81</v>
      </c>
      <c r="AB151" s="12">
        <v>90593</v>
      </c>
      <c r="AC151" s="12">
        <f>DataSheet!$E1494-DataSheet!$D1494</f>
        <v>47.839999999999996</v>
      </c>
      <c r="AD151" s="12" t="str">
        <f>_xlfn.IFS(DataSheet!$O1494="Central","Chris",DataSheet!$O1494="East","Erin",DataSheet!$O1494="South","Sam",DataSheet!$O1494="West","William.")</f>
        <v>William.</v>
      </c>
      <c r="AE151">
        <f t="shared" si="14"/>
        <v>3</v>
      </c>
    </row>
    <row r="152" spans="1:31" ht="15.75" customHeight="1" x14ac:dyDescent="0.3">
      <c r="A152" s="12">
        <v>268</v>
      </c>
      <c r="B152" s="12" t="s">
        <v>380</v>
      </c>
      <c r="C152" s="12" t="s">
        <v>109</v>
      </c>
      <c r="D152" s="12">
        <v>0.02</v>
      </c>
      <c r="E152" s="12">
        <v>5.58</v>
      </c>
      <c r="F152" s="12">
        <v>5.3</v>
      </c>
      <c r="G152" s="12" t="s">
        <v>53</v>
      </c>
      <c r="H152" s="12" t="s">
        <v>44</v>
      </c>
      <c r="I152" s="12" t="s">
        <v>33</v>
      </c>
      <c r="J152" s="12" t="s">
        <v>73</v>
      </c>
      <c r="K152" s="12" t="s">
        <v>63</v>
      </c>
      <c r="L152" s="12" t="s">
        <v>381</v>
      </c>
      <c r="M152" s="12">
        <v>0.35</v>
      </c>
      <c r="N152" s="12" t="s">
        <v>37</v>
      </c>
      <c r="O152" s="12" t="s">
        <v>38</v>
      </c>
      <c r="P152" s="12" t="s">
        <v>382</v>
      </c>
      <c r="Q152" s="12" t="s">
        <v>383</v>
      </c>
      <c r="R152" s="12">
        <v>86001</v>
      </c>
      <c r="S152" s="13">
        <v>42101</v>
      </c>
      <c r="T152" s="9">
        <f t="shared" si="12"/>
        <v>1</v>
      </c>
      <c r="U152" s="10">
        <f t="shared" si="13"/>
        <v>0</v>
      </c>
      <c r="V152" s="11" t="str">
        <f t="shared" si="10"/>
        <v>April</v>
      </c>
      <c r="W152" s="13">
        <v>42106</v>
      </c>
      <c r="X152" s="11">
        <f t="shared" si="11"/>
        <v>5</v>
      </c>
      <c r="Y152" s="12">
        <v>-22.48</v>
      </c>
      <c r="Z152" s="12">
        <v>3</v>
      </c>
      <c r="AA152" s="12">
        <v>18.670000000000002</v>
      </c>
      <c r="AB152" s="12">
        <v>88941</v>
      </c>
      <c r="AC152" s="12">
        <f>DataSheet!$E1076-DataSheet!$D1076</f>
        <v>6.64</v>
      </c>
      <c r="AD152" s="12" t="str">
        <f>_xlfn.IFS(DataSheet!$O1076="Central","Chris",DataSheet!$O1076="East","Erin",DataSheet!$O1076="South","Sam",DataSheet!$O1076="West","William.")</f>
        <v>Sam</v>
      </c>
      <c r="AE152">
        <f t="shared" si="14"/>
        <v>2</v>
      </c>
    </row>
    <row r="153" spans="1:31" ht="15.75" customHeight="1" x14ac:dyDescent="0.3">
      <c r="A153" s="7">
        <v>268</v>
      </c>
      <c r="B153" s="7" t="s">
        <v>380</v>
      </c>
      <c r="C153" s="7" t="s">
        <v>109</v>
      </c>
      <c r="D153" s="7">
        <v>0.03</v>
      </c>
      <c r="E153" s="7">
        <v>40.89</v>
      </c>
      <c r="F153" s="7">
        <v>18.98</v>
      </c>
      <c r="G153" s="7" t="s">
        <v>53</v>
      </c>
      <c r="H153" s="7" t="s">
        <v>44</v>
      </c>
      <c r="I153" s="7" t="s">
        <v>45</v>
      </c>
      <c r="J153" s="7" t="s">
        <v>54</v>
      </c>
      <c r="K153" s="7" t="s">
        <v>63</v>
      </c>
      <c r="L153" s="7" t="s">
        <v>384</v>
      </c>
      <c r="M153" s="7">
        <v>0.56999999999999995</v>
      </c>
      <c r="N153" s="7" t="s">
        <v>37</v>
      </c>
      <c r="O153" s="7" t="s">
        <v>38</v>
      </c>
      <c r="P153" s="7" t="s">
        <v>382</v>
      </c>
      <c r="Q153" s="7" t="s">
        <v>383</v>
      </c>
      <c r="R153" s="7">
        <v>86001</v>
      </c>
      <c r="S153" s="8">
        <v>42101</v>
      </c>
      <c r="T153" s="9">
        <f t="shared" si="12"/>
        <v>0</v>
      </c>
      <c r="U153" s="10" t="str">
        <f t="shared" si="13"/>
        <v>no repeat</v>
      </c>
      <c r="V153" s="11" t="str">
        <f t="shared" si="10"/>
        <v>April</v>
      </c>
      <c r="W153" s="8">
        <v>42108</v>
      </c>
      <c r="X153" s="11">
        <f t="shared" si="11"/>
        <v>7</v>
      </c>
      <c r="Y153" s="7">
        <v>78.98</v>
      </c>
      <c r="Z153" s="7">
        <v>5</v>
      </c>
      <c r="AA153" s="7">
        <v>210.77</v>
      </c>
      <c r="AB153" s="7">
        <v>88941</v>
      </c>
      <c r="AC153" s="7">
        <f>DataSheet!$E1077-DataSheet!$D1077</f>
        <v>48.019999999999996</v>
      </c>
      <c r="AD153" s="12" t="str">
        <f>_xlfn.IFS(DataSheet!$O1077="Central","Chris",DataSheet!$O1077="East","Erin",DataSheet!$O1077="South","Sam",DataSheet!$O1077="West","William.")</f>
        <v>Chris</v>
      </c>
      <c r="AE153">
        <f t="shared" si="14"/>
        <v>2</v>
      </c>
    </row>
    <row r="154" spans="1:31" ht="15.75" customHeight="1" x14ac:dyDescent="0.3">
      <c r="A154" s="7">
        <v>269</v>
      </c>
      <c r="B154" s="7" t="s">
        <v>385</v>
      </c>
      <c r="C154" s="7" t="s">
        <v>109</v>
      </c>
      <c r="D154" s="7">
        <v>0.09</v>
      </c>
      <c r="E154" s="7">
        <v>35.94</v>
      </c>
      <c r="F154" s="7">
        <v>6.66</v>
      </c>
      <c r="G154" s="7" t="s">
        <v>53</v>
      </c>
      <c r="H154" s="7" t="s">
        <v>44</v>
      </c>
      <c r="I154" s="7" t="s">
        <v>33</v>
      </c>
      <c r="J154" s="7" t="s">
        <v>73</v>
      </c>
      <c r="K154" s="7" t="s">
        <v>63</v>
      </c>
      <c r="L154" s="7" t="s">
        <v>77</v>
      </c>
      <c r="M154" s="7">
        <v>0.4</v>
      </c>
      <c r="N154" s="7" t="s">
        <v>37</v>
      </c>
      <c r="O154" s="7" t="s">
        <v>38</v>
      </c>
      <c r="P154" s="7" t="s">
        <v>382</v>
      </c>
      <c r="Q154" s="7" t="s">
        <v>386</v>
      </c>
      <c r="R154" s="7">
        <v>85234</v>
      </c>
      <c r="S154" s="8">
        <v>42160</v>
      </c>
      <c r="T154" s="9">
        <f t="shared" si="12"/>
        <v>1</v>
      </c>
      <c r="U154" s="10">
        <f t="shared" si="13"/>
        <v>0</v>
      </c>
      <c r="V154" s="11" t="str">
        <f t="shared" si="10"/>
        <v>June</v>
      </c>
      <c r="W154" s="8">
        <v>42165</v>
      </c>
      <c r="X154" s="11">
        <f t="shared" si="11"/>
        <v>5</v>
      </c>
      <c r="Y154" s="7">
        <v>144.2928</v>
      </c>
      <c r="Z154" s="7">
        <v>6</v>
      </c>
      <c r="AA154" s="7">
        <v>209.12</v>
      </c>
      <c r="AB154" s="7">
        <v>88942</v>
      </c>
      <c r="AC154" s="7">
        <f>DataSheet!$E1679-DataSheet!$D1679</f>
        <v>40.949999999999996</v>
      </c>
      <c r="AD154" s="12" t="str">
        <f>_xlfn.IFS(DataSheet!$O1679="Central","Chris",DataSheet!$O1679="East","Erin",DataSheet!$O1679="South","Sam",DataSheet!$O1679="West","William.")</f>
        <v>Chris</v>
      </c>
      <c r="AE154">
        <f t="shared" si="14"/>
        <v>3</v>
      </c>
    </row>
    <row r="155" spans="1:31" ht="15.75" customHeight="1" x14ac:dyDescent="0.3">
      <c r="A155" s="12">
        <v>269</v>
      </c>
      <c r="B155" s="12" t="s">
        <v>385</v>
      </c>
      <c r="C155" s="12" t="s">
        <v>109</v>
      </c>
      <c r="D155" s="12">
        <v>0</v>
      </c>
      <c r="E155" s="12">
        <v>170.98</v>
      </c>
      <c r="F155" s="12">
        <v>13.99</v>
      </c>
      <c r="G155" s="12" t="s">
        <v>53</v>
      </c>
      <c r="H155" s="12" t="s">
        <v>44</v>
      </c>
      <c r="I155" s="12" t="s">
        <v>45</v>
      </c>
      <c r="J155" s="12" t="s">
        <v>54</v>
      </c>
      <c r="K155" s="12" t="s">
        <v>90</v>
      </c>
      <c r="L155" s="12" t="s">
        <v>387</v>
      </c>
      <c r="M155" s="12">
        <v>0.75</v>
      </c>
      <c r="N155" s="12" t="s">
        <v>37</v>
      </c>
      <c r="O155" s="12" t="s">
        <v>38</v>
      </c>
      <c r="P155" s="12" t="s">
        <v>382</v>
      </c>
      <c r="Q155" s="12" t="s">
        <v>386</v>
      </c>
      <c r="R155" s="12">
        <v>85234</v>
      </c>
      <c r="S155" s="13">
        <v>42160</v>
      </c>
      <c r="T155" s="9">
        <f t="shared" si="12"/>
        <v>1</v>
      </c>
      <c r="U155" s="10">
        <f t="shared" si="13"/>
        <v>0</v>
      </c>
      <c r="V155" s="11" t="str">
        <f t="shared" si="10"/>
        <v>June</v>
      </c>
      <c r="W155" s="13">
        <v>42167</v>
      </c>
      <c r="X155" s="11">
        <f t="shared" si="11"/>
        <v>7</v>
      </c>
      <c r="Y155" s="12">
        <v>888.14729999999997</v>
      </c>
      <c r="Z155" s="12">
        <v>7</v>
      </c>
      <c r="AA155" s="12">
        <v>1287.17</v>
      </c>
      <c r="AB155" s="12">
        <v>88942</v>
      </c>
      <c r="AC155" s="12">
        <f>DataSheet!$E1680-DataSheet!$D1680</f>
        <v>5.83</v>
      </c>
      <c r="AD155" s="12" t="str">
        <f>_xlfn.IFS(DataSheet!$O1680="Central","Chris",DataSheet!$O1680="East","Erin",DataSheet!$O1680="South","Sam",DataSheet!$O1680="West","William.")</f>
        <v>Chris</v>
      </c>
      <c r="AE155">
        <f t="shared" si="14"/>
        <v>3</v>
      </c>
    </row>
    <row r="156" spans="1:31" ht="15.75" customHeight="1" x14ac:dyDescent="0.3">
      <c r="A156" s="7">
        <v>269</v>
      </c>
      <c r="B156" s="7" t="s">
        <v>385</v>
      </c>
      <c r="C156" s="7" t="s">
        <v>109</v>
      </c>
      <c r="D156" s="7">
        <v>0.09</v>
      </c>
      <c r="E156" s="7">
        <v>4.9800000000000004</v>
      </c>
      <c r="F156" s="7">
        <v>7.44</v>
      </c>
      <c r="G156" s="7" t="s">
        <v>53</v>
      </c>
      <c r="H156" s="7" t="s">
        <v>44</v>
      </c>
      <c r="I156" s="7" t="s">
        <v>33</v>
      </c>
      <c r="J156" s="7" t="s">
        <v>97</v>
      </c>
      <c r="K156" s="7" t="s">
        <v>63</v>
      </c>
      <c r="L156" s="7" t="s">
        <v>388</v>
      </c>
      <c r="M156" s="7">
        <v>0.36</v>
      </c>
      <c r="N156" s="7" t="s">
        <v>37</v>
      </c>
      <c r="O156" s="7" t="s">
        <v>38</v>
      </c>
      <c r="P156" s="7" t="s">
        <v>382</v>
      </c>
      <c r="Q156" s="7" t="s">
        <v>386</v>
      </c>
      <c r="R156" s="7">
        <v>85234</v>
      </c>
      <c r="S156" s="8">
        <v>42160</v>
      </c>
      <c r="T156" s="9">
        <f t="shared" si="12"/>
        <v>0</v>
      </c>
      <c r="U156" s="10" t="str">
        <f t="shared" si="13"/>
        <v>no repeat</v>
      </c>
      <c r="V156" s="11" t="str">
        <f t="shared" si="10"/>
        <v>June</v>
      </c>
      <c r="W156" s="8">
        <v>42162</v>
      </c>
      <c r="X156" s="11">
        <f t="shared" si="11"/>
        <v>2</v>
      </c>
      <c r="Y156" s="7">
        <v>-46.005000000000003</v>
      </c>
      <c r="Z156" s="7">
        <v>9</v>
      </c>
      <c r="AA156" s="7">
        <v>46.17</v>
      </c>
      <c r="AB156" s="7">
        <v>88942</v>
      </c>
      <c r="AC156" s="7">
        <f>DataSheet!$E1681-DataSheet!$D1681</f>
        <v>43.949999999999996</v>
      </c>
      <c r="AD156" s="12" t="str">
        <f>_xlfn.IFS(DataSheet!$O1681="Central","Chris",DataSheet!$O1681="East","Erin",DataSheet!$O1681="South","Sam",DataSheet!$O1681="West","William.")</f>
        <v>Erin</v>
      </c>
      <c r="AE156">
        <f t="shared" si="14"/>
        <v>3</v>
      </c>
    </row>
    <row r="157" spans="1:31" ht="15.75" customHeight="1" x14ac:dyDescent="0.3">
      <c r="A157" s="7">
        <v>271</v>
      </c>
      <c r="B157" s="7" t="s">
        <v>389</v>
      </c>
      <c r="C157" s="7" t="s">
        <v>61</v>
      </c>
      <c r="D157" s="7">
        <v>0.1</v>
      </c>
      <c r="E157" s="7">
        <v>80.97</v>
      </c>
      <c r="F157" s="7">
        <v>30.06</v>
      </c>
      <c r="G157" s="7" t="s">
        <v>43</v>
      </c>
      <c r="H157" s="7" t="s">
        <v>62</v>
      </c>
      <c r="I157" s="7" t="s">
        <v>81</v>
      </c>
      <c r="J157" s="7" t="s">
        <v>89</v>
      </c>
      <c r="K157" s="7" t="s">
        <v>125</v>
      </c>
      <c r="L157" s="7" t="s">
        <v>390</v>
      </c>
      <c r="M157" s="7">
        <v>0.4</v>
      </c>
      <c r="N157" s="7" t="s">
        <v>37</v>
      </c>
      <c r="O157" s="7" t="s">
        <v>140</v>
      </c>
      <c r="P157" s="7" t="s">
        <v>391</v>
      </c>
      <c r="Q157" s="7" t="s">
        <v>392</v>
      </c>
      <c r="R157" s="7">
        <v>30297</v>
      </c>
      <c r="S157" s="8">
        <v>42093</v>
      </c>
      <c r="T157" s="9">
        <f t="shared" si="12"/>
        <v>0</v>
      </c>
      <c r="U157" s="10" t="str">
        <f t="shared" si="13"/>
        <v>no repeat</v>
      </c>
      <c r="V157" s="11" t="str">
        <f t="shared" si="10"/>
        <v>March</v>
      </c>
      <c r="W157" s="8">
        <v>42094</v>
      </c>
      <c r="X157" s="11">
        <f t="shared" si="11"/>
        <v>1</v>
      </c>
      <c r="Y157" s="7">
        <v>128.02529999999999</v>
      </c>
      <c r="Z157" s="7">
        <v>12</v>
      </c>
      <c r="AA157" s="7">
        <v>899.81</v>
      </c>
      <c r="AB157" s="7">
        <v>88940</v>
      </c>
      <c r="AC157" s="7">
        <f>DataSheet!$E997-DataSheet!$D997</f>
        <v>3.25</v>
      </c>
      <c r="AD157" s="12" t="str">
        <f>_xlfn.IFS(DataSheet!$O997="Central","Chris",DataSheet!$O997="East","Erin",DataSheet!$O997="South","Sam",DataSheet!$O997="West","William.")</f>
        <v>William.</v>
      </c>
      <c r="AE157">
        <f t="shared" si="14"/>
        <v>1</v>
      </c>
    </row>
    <row r="158" spans="1:31" ht="15.75" customHeight="1" x14ac:dyDescent="0.3">
      <c r="A158" s="12">
        <v>272</v>
      </c>
      <c r="B158" s="12" t="s">
        <v>393</v>
      </c>
      <c r="C158" s="12" t="s">
        <v>109</v>
      </c>
      <c r="D158" s="12">
        <v>0.02</v>
      </c>
      <c r="E158" s="12">
        <v>5.58</v>
      </c>
      <c r="F158" s="12">
        <v>5.3</v>
      </c>
      <c r="G158" s="12" t="s">
        <v>53</v>
      </c>
      <c r="H158" s="12" t="s">
        <v>44</v>
      </c>
      <c r="I158" s="12" t="s">
        <v>33</v>
      </c>
      <c r="J158" s="12" t="s">
        <v>73</v>
      </c>
      <c r="K158" s="12" t="s">
        <v>63</v>
      </c>
      <c r="L158" s="12" t="s">
        <v>381</v>
      </c>
      <c r="M158" s="12">
        <v>0.35</v>
      </c>
      <c r="N158" s="12" t="s">
        <v>37</v>
      </c>
      <c r="O158" s="12" t="s">
        <v>140</v>
      </c>
      <c r="P158" s="12" t="s">
        <v>326</v>
      </c>
      <c r="Q158" s="12" t="s">
        <v>394</v>
      </c>
      <c r="R158" s="12">
        <v>28204</v>
      </c>
      <c r="S158" s="13">
        <v>42101</v>
      </c>
      <c r="T158" s="9">
        <f t="shared" si="12"/>
        <v>1</v>
      </c>
      <c r="U158" s="10">
        <f t="shared" si="13"/>
        <v>0</v>
      </c>
      <c r="V158" s="11" t="str">
        <f t="shared" si="10"/>
        <v>April</v>
      </c>
      <c r="W158" s="13">
        <v>42106</v>
      </c>
      <c r="X158" s="11">
        <f t="shared" si="11"/>
        <v>5</v>
      </c>
      <c r="Y158" s="12">
        <v>-29.898399999999999</v>
      </c>
      <c r="Z158" s="12">
        <v>11</v>
      </c>
      <c r="AA158" s="12">
        <v>68.459999999999994</v>
      </c>
      <c r="AB158" s="12">
        <v>5509</v>
      </c>
      <c r="AC158" s="12">
        <f>DataSheet!$E1078-DataSheet!$D1078</f>
        <v>6.64</v>
      </c>
      <c r="AD158" s="12" t="str">
        <f>_xlfn.IFS(DataSheet!$O1078="Central","Chris",DataSheet!$O1078="East","Erin",DataSheet!$O1078="South","Sam",DataSheet!$O1078="West","William.")</f>
        <v>Chris</v>
      </c>
      <c r="AE158">
        <f t="shared" si="14"/>
        <v>4</v>
      </c>
    </row>
    <row r="159" spans="1:31" ht="15.75" customHeight="1" x14ac:dyDescent="0.3">
      <c r="A159" s="7">
        <v>272</v>
      </c>
      <c r="B159" s="7" t="s">
        <v>393</v>
      </c>
      <c r="C159" s="7" t="s">
        <v>109</v>
      </c>
      <c r="D159" s="7">
        <v>0.03</v>
      </c>
      <c r="E159" s="7">
        <v>40.89</v>
      </c>
      <c r="F159" s="7">
        <v>18.98</v>
      </c>
      <c r="G159" s="7" t="s">
        <v>53</v>
      </c>
      <c r="H159" s="7" t="s">
        <v>44</v>
      </c>
      <c r="I159" s="7" t="s">
        <v>45</v>
      </c>
      <c r="J159" s="7" t="s">
        <v>54</v>
      </c>
      <c r="K159" s="7" t="s">
        <v>63</v>
      </c>
      <c r="L159" s="7" t="s">
        <v>384</v>
      </c>
      <c r="M159" s="7">
        <v>0.56999999999999995</v>
      </c>
      <c r="N159" s="7" t="s">
        <v>37</v>
      </c>
      <c r="O159" s="7" t="s">
        <v>140</v>
      </c>
      <c r="P159" s="7" t="s">
        <v>326</v>
      </c>
      <c r="Q159" s="7" t="s">
        <v>394</v>
      </c>
      <c r="R159" s="7">
        <v>28204</v>
      </c>
      <c r="S159" s="8">
        <v>42101</v>
      </c>
      <c r="T159" s="9">
        <f t="shared" si="12"/>
        <v>1</v>
      </c>
      <c r="U159" s="10">
        <f t="shared" si="13"/>
        <v>59</v>
      </c>
      <c r="V159" s="11" t="str">
        <f t="shared" si="10"/>
        <v>April</v>
      </c>
      <c r="W159" s="8">
        <v>42108</v>
      </c>
      <c r="X159" s="11">
        <f t="shared" si="11"/>
        <v>7</v>
      </c>
      <c r="Y159" s="7">
        <v>52.916600000000003</v>
      </c>
      <c r="Z159" s="7">
        <v>21</v>
      </c>
      <c r="AA159" s="7">
        <v>885.23</v>
      </c>
      <c r="AB159" s="7">
        <v>5509</v>
      </c>
      <c r="AC159" s="7">
        <f>DataSheet!$E1079-DataSheet!$D1079</f>
        <v>78.64</v>
      </c>
      <c r="AD159" s="12" t="str">
        <f>_xlfn.IFS(DataSheet!$O1079="Central","Chris",DataSheet!$O1079="East","Erin",DataSheet!$O1079="South","Sam",DataSheet!$O1079="West","William.")</f>
        <v>Chris</v>
      </c>
      <c r="AE159">
        <f t="shared" si="14"/>
        <v>4</v>
      </c>
    </row>
    <row r="160" spans="1:31" ht="15.75" customHeight="1" x14ac:dyDescent="0.3">
      <c r="A160" s="12">
        <v>272</v>
      </c>
      <c r="B160" s="12" t="s">
        <v>393</v>
      </c>
      <c r="C160" s="12" t="s">
        <v>109</v>
      </c>
      <c r="D160" s="12">
        <v>0.09</v>
      </c>
      <c r="E160" s="12">
        <v>35.94</v>
      </c>
      <c r="F160" s="12">
        <v>6.66</v>
      </c>
      <c r="G160" s="12" t="s">
        <v>53</v>
      </c>
      <c r="H160" s="12" t="s">
        <v>44</v>
      </c>
      <c r="I160" s="12" t="s">
        <v>33</v>
      </c>
      <c r="J160" s="12" t="s">
        <v>73</v>
      </c>
      <c r="K160" s="12" t="s">
        <v>63</v>
      </c>
      <c r="L160" s="12" t="s">
        <v>77</v>
      </c>
      <c r="M160" s="12">
        <v>0.4</v>
      </c>
      <c r="N160" s="12" t="s">
        <v>37</v>
      </c>
      <c r="O160" s="12" t="s">
        <v>140</v>
      </c>
      <c r="P160" s="12" t="s">
        <v>326</v>
      </c>
      <c r="Q160" s="12" t="s">
        <v>394</v>
      </c>
      <c r="R160" s="12">
        <v>28204</v>
      </c>
      <c r="S160" s="13">
        <v>42160</v>
      </c>
      <c r="T160" s="9">
        <f t="shared" si="12"/>
        <v>1</v>
      </c>
      <c r="U160" s="10">
        <f t="shared" si="13"/>
        <v>0</v>
      </c>
      <c r="V160" s="11" t="str">
        <f t="shared" si="10"/>
        <v>June</v>
      </c>
      <c r="W160" s="13">
        <v>42165</v>
      </c>
      <c r="X160" s="11">
        <f t="shared" si="11"/>
        <v>5</v>
      </c>
      <c r="Y160" s="12">
        <v>72.1858</v>
      </c>
      <c r="Z160" s="12">
        <v>24</v>
      </c>
      <c r="AA160" s="12">
        <v>836.47</v>
      </c>
      <c r="AB160" s="12">
        <v>36069</v>
      </c>
      <c r="AC160" s="12">
        <f>DataSheet!$E1682-DataSheet!$D1682</f>
        <v>1.0799999999999998</v>
      </c>
      <c r="AD160" s="12" t="str">
        <f>_xlfn.IFS(DataSheet!$O1682="Central","Chris",DataSheet!$O1682="East","Erin",DataSheet!$O1682="South","Sam",DataSheet!$O1682="West","William.")</f>
        <v>Erin</v>
      </c>
      <c r="AE160">
        <f t="shared" si="14"/>
        <v>4</v>
      </c>
    </row>
    <row r="161" spans="1:31" ht="15.75" customHeight="1" x14ac:dyDescent="0.3">
      <c r="A161" s="7">
        <v>272</v>
      </c>
      <c r="B161" s="7" t="s">
        <v>393</v>
      </c>
      <c r="C161" s="7" t="s">
        <v>109</v>
      </c>
      <c r="D161" s="7">
        <v>0.09</v>
      </c>
      <c r="E161" s="7">
        <v>4.9800000000000004</v>
      </c>
      <c r="F161" s="7">
        <v>7.44</v>
      </c>
      <c r="G161" s="7" t="s">
        <v>53</v>
      </c>
      <c r="H161" s="7" t="s">
        <v>44</v>
      </c>
      <c r="I161" s="7" t="s">
        <v>33</v>
      </c>
      <c r="J161" s="7" t="s">
        <v>97</v>
      </c>
      <c r="K161" s="7" t="s">
        <v>63</v>
      </c>
      <c r="L161" s="7" t="s">
        <v>388</v>
      </c>
      <c r="M161" s="7">
        <v>0.36</v>
      </c>
      <c r="N161" s="7" t="s">
        <v>37</v>
      </c>
      <c r="O161" s="7" t="s">
        <v>140</v>
      </c>
      <c r="P161" s="7" t="s">
        <v>326</v>
      </c>
      <c r="Q161" s="7" t="s">
        <v>394</v>
      </c>
      <c r="R161" s="7">
        <v>28204</v>
      </c>
      <c r="S161" s="8">
        <v>42160</v>
      </c>
      <c r="T161" s="9">
        <f t="shared" si="12"/>
        <v>0</v>
      </c>
      <c r="U161" s="10" t="str">
        <f t="shared" si="13"/>
        <v>no repeat</v>
      </c>
      <c r="V161" s="11" t="str">
        <f t="shared" si="10"/>
        <v>June</v>
      </c>
      <c r="W161" s="8">
        <v>42162</v>
      </c>
      <c r="X161" s="11">
        <f t="shared" si="11"/>
        <v>2</v>
      </c>
      <c r="Y161" s="7">
        <v>-122.3733</v>
      </c>
      <c r="Z161" s="7">
        <v>37</v>
      </c>
      <c r="AA161" s="7">
        <v>189.83</v>
      </c>
      <c r="AB161" s="7">
        <v>36069</v>
      </c>
      <c r="AC161" s="7">
        <f>DataSheet!$E1683-DataSheet!$D1683</f>
        <v>2.54</v>
      </c>
      <c r="AD161" s="12" t="str">
        <f>_xlfn.IFS(DataSheet!$O1683="Central","Chris",DataSheet!$O1683="East","Erin",DataSheet!$O1683="South","Sam",DataSheet!$O1683="West","William.")</f>
        <v>Erin</v>
      </c>
      <c r="AE161">
        <f t="shared" si="14"/>
        <v>4</v>
      </c>
    </row>
    <row r="162" spans="1:31" ht="15.75" customHeight="1" x14ac:dyDescent="0.3">
      <c r="A162" s="7">
        <v>275</v>
      </c>
      <c r="B162" s="7" t="s">
        <v>395</v>
      </c>
      <c r="C162" s="7" t="s">
        <v>42</v>
      </c>
      <c r="D162" s="7">
        <v>0.09</v>
      </c>
      <c r="E162" s="7">
        <v>15.28</v>
      </c>
      <c r="F162" s="7">
        <v>10.91</v>
      </c>
      <c r="G162" s="7" t="s">
        <v>53</v>
      </c>
      <c r="H162" s="7" t="s">
        <v>32</v>
      </c>
      <c r="I162" s="7" t="s">
        <v>33</v>
      </c>
      <c r="J162" s="7" t="s">
        <v>113</v>
      </c>
      <c r="K162" s="7" t="s">
        <v>63</v>
      </c>
      <c r="L162" s="7" t="s">
        <v>396</v>
      </c>
      <c r="M162" s="7">
        <v>0.36</v>
      </c>
      <c r="N162" s="7" t="s">
        <v>37</v>
      </c>
      <c r="O162" s="7" t="s">
        <v>57</v>
      </c>
      <c r="P162" s="7" t="s">
        <v>232</v>
      </c>
      <c r="Q162" s="7" t="s">
        <v>397</v>
      </c>
      <c r="R162" s="7">
        <v>6824</v>
      </c>
      <c r="S162" s="8">
        <v>42028</v>
      </c>
      <c r="T162" s="9">
        <f t="shared" si="12"/>
        <v>0</v>
      </c>
      <c r="U162" s="10" t="str">
        <f t="shared" si="13"/>
        <v>no repeat</v>
      </c>
      <c r="V162" s="11" t="str">
        <f t="shared" si="10"/>
        <v>January</v>
      </c>
      <c r="W162" s="8">
        <v>42029</v>
      </c>
      <c r="X162" s="11">
        <f t="shared" si="11"/>
        <v>1</v>
      </c>
      <c r="Y162" s="7">
        <v>-51.75</v>
      </c>
      <c r="Z162" s="7">
        <v>4</v>
      </c>
      <c r="AA162" s="7">
        <v>61.52</v>
      </c>
      <c r="AB162" s="7">
        <v>89292</v>
      </c>
      <c r="AC162" s="7">
        <f>DataSheet!$E293-DataSheet!$D293</f>
        <v>15.04</v>
      </c>
      <c r="AD162" s="12" t="str">
        <f>_xlfn.IFS(DataSheet!$O293="Central","Chris",DataSheet!$O293="East","Erin",DataSheet!$O293="South","Sam",DataSheet!$O293="West","William.")</f>
        <v>Chris</v>
      </c>
      <c r="AE162">
        <f t="shared" si="14"/>
        <v>1</v>
      </c>
    </row>
    <row r="163" spans="1:31" ht="15.75" customHeight="1" x14ac:dyDescent="0.3">
      <c r="A163" s="7">
        <v>276</v>
      </c>
      <c r="B163" s="7" t="s">
        <v>398</v>
      </c>
      <c r="C163" s="7" t="s">
        <v>52</v>
      </c>
      <c r="D163" s="7">
        <v>0.04</v>
      </c>
      <c r="E163" s="7">
        <v>1.98</v>
      </c>
      <c r="F163" s="7">
        <v>0.7</v>
      </c>
      <c r="G163" s="7" t="s">
        <v>31</v>
      </c>
      <c r="H163" s="7" t="s">
        <v>32</v>
      </c>
      <c r="I163" s="7" t="s">
        <v>33</v>
      </c>
      <c r="J163" s="7" t="s">
        <v>70</v>
      </c>
      <c r="K163" s="7" t="s">
        <v>35</v>
      </c>
      <c r="L163" s="7" t="s">
        <v>399</v>
      </c>
      <c r="M163" s="7">
        <v>0.83</v>
      </c>
      <c r="N163" s="7" t="s">
        <v>37</v>
      </c>
      <c r="O163" s="7" t="s">
        <v>57</v>
      </c>
      <c r="P163" s="7" t="s">
        <v>232</v>
      </c>
      <c r="Q163" s="7" t="s">
        <v>400</v>
      </c>
      <c r="R163" s="7">
        <v>6111</v>
      </c>
      <c r="S163" s="8">
        <v>42145</v>
      </c>
      <c r="T163" s="9">
        <f t="shared" si="12"/>
        <v>0</v>
      </c>
      <c r="U163" s="10" t="str">
        <f t="shared" si="13"/>
        <v>no repeat</v>
      </c>
      <c r="V163" s="11" t="str">
        <f t="shared" si="10"/>
        <v>May</v>
      </c>
      <c r="W163" s="8">
        <v>42146</v>
      </c>
      <c r="X163" s="11">
        <f t="shared" si="11"/>
        <v>1</v>
      </c>
      <c r="Y163" s="7">
        <v>-1</v>
      </c>
      <c r="Z163" s="7">
        <v>3</v>
      </c>
      <c r="AA163" s="7">
        <v>8.3000000000000007</v>
      </c>
      <c r="AB163" s="7">
        <v>89291</v>
      </c>
      <c r="AC163" s="7">
        <f>DataSheet!$E1521-DataSheet!$D1521</f>
        <v>4.9200000000000008</v>
      </c>
      <c r="AD163" s="12" t="str">
        <f>_xlfn.IFS(DataSheet!$O1521="Central","Chris",DataSheet!$O1521="East","Erin",DataSheet!$O1521="South","Sam",DataSheet!$O1521="West","William.")</f>
        <v>William.</v>
      </c>
      <c r="AE163">
        <f t="shared" si="14"/>
        <v>1</v>
      </c>
    </row>
    <row r="164" spans="1:31" ht="15.75" customHeight="1" x14ac:dyDescent="0.3">
      <c r="A164" s="12">
        <v>282</v>
      </c>
      <c r="B164" s="12" t="s">
        <v>401</v>
      </c>
      <c r="C164" s="12" t="s">
        <v>52</v>
      </c>
      <c r="D164" s="12">
        <v>0.03</v>
      </c>
      <c r="E164" s="12">
        <v>55.99</v>
      </c>
      <c r="F164" s="12">
        <v>5</v>
      </c>
      <c r="G164" s="12" t="s">
        <v>53</v>
      </c>
      <c r="H164" s="12" t="s">
        <v>32</v>
      </c>
      <c r="I164" s="12" t="s">
        <v>81</v>
      </c>
      <c r="J164" s="12" t="s">
        <v>82</v>
      </c>
      <c r="K164" s="12" t="s">
        <v>55</v>
      </c>
      <c r="L164" s="12" t="s">
        <v>402</v>
      </c>
      <c r="M164" s="12">
        <v>0.83</v>
      </c>
      <c r="N164" s="12" t="s">
        <v>37</v>
      </c>
      <c r="O164" s="12" t="s">
        <v>57</v>
      </c>
      <c r="P164" s="12" t="s">
        <v>58</v>
      </c>
      <c r="Q164" s="12" t="s">
        <v>403</v>
      </c>
      <c r="R164" s="12">
        <v>7109</v>
      </c>
      <c r="S164" s="13">
        <v>42145</v>
      </c>
      <c r="T164" s="9">
        <f t="shared" si="12"/>
        <v>0</v>
      </c>
      <c r="U164" s="10" t="str">
        <f t="shared" si="13"/>
        <v>no repeat</v>
      </c>
      <c r="V164" s="11" t="str">
        <f t="shared" si="10"/>
        <v>May</v>
      </c>
      <c r="W164" s="13">
        <v>42146</v>
      </c>
      <c r="X164" s="11">
        <f t="shared" si="11"/>
        <v>1</v>
      </c>
      <c r="Y164" s="12">
        <v>-221.25399999999999</v>
      </c>
      <c r="Z164" s="12">
        <v>9</v>
      </c>
      <c r="AA164" s="12">
        <v>416.95</v>
      </c>
      <c r="AB164" s="12">
        <v>89291</v>
      </c>
      <c r="AC164" s="12">
        <f>DataSheet!$E1522-DataSheet!$D1522</f>
        <v>3.54</v>
      </c>
      <c r="AD164" s="12" t="str">
        <f>_xlfn.IFS(DataSheet!$O1522="Central","Chris",DataSheet!$O1522="East","Erin",DataSheet!$O1522="South","Sam",DataSheet!$O1522="West","William.")</f>
        <v>Sam</v>
      </c>
      <c r="AE164">
        <f t="shared" si="14"/>
        <v>1</v>
      </c>
    </row>
    <row r="165" spans="1:31" ht="15.75" customHeight="1" x14ac:dyDescent="0.3">
      <c r="A165" s="12">
        <v>283</v>
      </c>
      <c r="B165" s="12" t="s">
        <v>404</v>
      </c>
      <c r="C165" s="12" t="s">
        <v>30</v>
      </c>
      <c r="D165" s="12">
        <v>0.1</v>
      </c>
      <c r="E165" s="12">
        <v>1.68</v>
      </c>
      <c r="F165" s="12">
        <v>1.57</v>
      </c>
      <c r="G165" s="12" t="s">
        <v>53</v>
      </c>
      <c r="H165" s="12" t="s">
        <v>32</v>
      </c>
      <c r="I165" s="12" t="s">
        <v>33</v>
      </c>
      <c r="J165" s="12" t="s">
        <v>34</v>
      </c>
      <c r="K165" s="12" t="s">
        <v>35</v>
      </c>
      <c r="L165" s="12" t="s">
        <v>100</v>
      </c>
      <c r="M165" s="12">
        <v>0.59</v>
      </c>
      <c r="N165" s="12" t="s">
        <v>37</v>
      </c>
      <c r="O165" s="12" t="s">
        <v>57</v>
      </c>
      <c r="P165" s="12" t="s">
        <v>58</v>
      </c>
      <c r="Q165" s="12" t="s">
        <v>405</v>
      </c>
      <c r="R165" s="12">
        <v>7101</v>
      </c>
      <c r="S165" s="13">
        <v>42172</v>
      </c>
      <c r="T165" s="9">
        <f t="shared" si="12"/>
        <v>0</v>
      </c>
      <c r="U165" s="10" t="str">
        <f t="shared" si="13"/>
        <v>no repeat</v>
      </c>
      <c r="V165" s="11" t="str">
        <f t="shared" si="10"/>
        <v>June</v>
      </c>
      <c r="W165" s="13">
        <v>42173</v>
      </c>
      <c r="X165" s="11">
        <f t="shared" si="11"/>
        <v>1</v>
      </c>
      <c r="Y165" s="12">
        <v>-11.57</v>
      </c>
      <c r="Z165" s="12">
        <v>11</v>
      </c>
      <c r="AA165" s="12">
        <v>18.71</v>
      </c>
      <c r="AB165" s="12">
        <v>89293</v>
      </c>
      <c r="AC165" s="12">
        <f>DataSheet!$E1802-DataSheet!$D1802</f>
        <v>280.91000000000003</v>
      </c>
      <c r="AD165" s="12" t="str">
        <f>_xlfn.IFS(DataSheet!$O1802="Central","Chris",DataSheet!$O1802="East","Erin",DataSheet!$O1802="South","Sam",DataSheet!$O1802="West","William.")</f>
        <v>Sam</v>
      </c>
      <c r="AE165">
        <f t="shared" si="14"/>
        <v>1</v>
      </c>
    </row>
    <row r="166" spans="1:31" ht="15.75" customHeight="1" x14ac:dyDescent="0.3">
      <c r="A166" s="7">
        <v>286</v>
      </c>
      <c r="B166" s="7" t="s">
        <v>406</v>
      </c>
      <c r="C166" s="7" t="s">
        <v>109</v>
      </c>
      <c r="D166" s="7">
        <v>0</v>
      </c>
      <c r="E166" s="7">
        <v>4.13</v>
      </c>
      <c r="F166" s="7">
        <v>5.34</v>
      </c>
      <c r="G166" s="7" t="s">
        <v>53</v>
      </c>
      <c r="H166" s="7" t="s">
        <v>62</v>
      </c>
      <c r="I166" s="7" t="s">
        <v>33</v>
      </c>
      <c r="J166" s="7" t="s">
        <v>113</v>
      </c>
      <c r="K166" s="7" t="s">
        <v>63</v>
      </c>
      <c r="L166" s="7" t="s">
        <v>407</v>
      </c>
      <c r="M166" s="7">
        <v>0.38</v>
      </c>
      <c r="N166" s="7" t="s">
        <v>37</v>
      </c>
      <c r="O166" s="7" t="s">
        <v>65</v>
      </c>
      <c r="P166" s="7" t="s">
        <v>187</v>
      </c>
      <c r="Q166" s="7" t="s">
        <v>408</v>
      </c>
      <c r="R166" s="7">
        <v>66203</v>
      </c>
      <c r="S166" s="8">
        <v>42172</v>
      </c>
      <c r="T166" s="9">
        <f t="shared" si="12"/>
        <v>1</v>
      </c>
      <c r="U166" s="10">
        <f t="shared" si="13"/>
        <v>0</v>
      </c>
      <c r="V166" s="11" t="str">
        <f t="shared" si="10"/>
        <v>June</v>
      </c>
      <c r="W166" s="8">
        <v>42176</v>
      </c>
      <c r="X166" s="11">
        <f t="shared" si="11"/>
        <v>4</v>
      </c>
      <c r="Y166" s="7">
        <v>-61.87</v>
      </c>
      <c r="Z166" s="7">
        <v>9</v>
      </c>
      <c r="AA166" s="7">
        <v>40.950000000000003</v>
      </c>
      <c r="AB166" s="7">
        <v>89761</v>
      </c>
      <c r="AC166" s="7">
        <f>DataSheet!$E1803-DataSheet!$D1803</f>
        <v>4.9800000000000004</v>
      </c>
      <c r="AD166" s="12" t="str">
        <f>_xlfn.IFS(DataSheet!$O1803="Central","Chris",DataSheet!$O1803="East","Erin",DataSheet!$O1803="South","Sam",DataSheet!$O1803="West","William.")</f>
        <v>Sam</v>
      </c>
      <c r="AE166">
        <f t="shared" si="14"/>
        <v>2</v>
      </c>
    </row>
    <row r="167" spans="1:31" ht="15.75" customHeight="1" x14ac:dyDescent="0.3">
      <c r="A167" s="12">
        <v>286</v>
      </c>
      <c r="B167" s="12" t="s">
        <v>406</v>
      </c>
      <c r="C167" s="12" t="s">
        <v>109</v>
      </c>
      <c r="D167" s="12">
        <v>0.1</v>
      </c>
      <c r="E167" s="12">
        <v>130.97999999999999</v>
      </c>
      <c r="F167" s="12">
        <v>54.74</v>
      </c>
      <c r="G167" s="12" t="s">
        <v>43</v>
      </c>
      <c r="H167" s="12" t="s">
        <v>62</v>
      </c>
      <c r="I167" s="12" t="s">
        <v>45</v>
      </c>
      <c r="J167" s="12" t="s">
        <v>195</v>
      </c>
      <c r="K167" s="12" t="s">
        <v>125</v>
      </c>
      <c r="L167" s="12" t="s">
        <v>409</v>
      </c>
      <c r="M167" s="12">
        <v>0.69</v>
      </c>
      <c r="N167" s="12" t="s">
        <v>37</v>
      </c>
      <c r="O167" s="12" t="s">
        <v>65</v>
      </c>
      <c r="P167" s="12" t="s">
        <v>187</v>
      </c>
      <c r="Q167" s="12" t="s">
        <v>408</v>
      </c>
      <c r="R167" s="12">
        <v>66203</v>
      </c>
      <c r="S167" s="13">
        <v>42172</v>
      </c>
      <c r="T167" s="9">
        <f t="shared" si="12"/>
        <v>0</v>
      </c>
      <c r="U167" s="10" t="str">
        <f t="shared" si="13"/>
        <v>no repeat</v>
      </c>
      <c r="V167" s="11" t="str">
        <f t="shared" si="10"/>
        <v>June</v>
      </c>
      <c r="W167" s="13">
        <v>42176</v>
      </c>
      <c r="X167" s="11">
        <f t="shared" si="11"/>
        <v>4</v>
      </c>
      <c r="Y167" s="12">
        <v>-530.24</v>
      </c>
      <c r="Z167" s="12">
        <v>9</v>
      </c>
      <c r="AA167" s="12">
        <v>1155.73</v>
      </c>
      <c r="AB167" s="12">
        <v>89761</v>
      </c>
      <c r="AC167" s="12">
        <f>DataSheet!$E1804-DataSheet!$D1804</f>
        <v>3.88</v>
      </c>
      <c r="AD167" s="12" t="str">
        <f>_xlfn.IFS(DataSheet!$O1804="Central","Chris",DataSheet!$O1804="East","Erin",DataSheet!$O1804="South","Sam",DataSheet!$O1804="West","William.")</f>
        <v>Sam</v>
      </c>
      <c r="AE167">
        <f t="shared" si="14"/>
        <v>2</v>
      </c>
    </row>
    <row r="168" spans="1:31" ht="15.75" customHeight="1" x14ac:dyDescent="0.3">
      <c r="A168" s="12">
        <v>288</v>
      </c>
      <c r="B168" s="12" t="s">
        <v>410</v>
      </c>
      <c r="C168" s="12" t="s">
        <v>52</v>
      </c>
      <c r="D168" s="12">
        <v>0.09</v>
      </c>
      <c r="E168" s="12">
        <v>28.48</v>
      </c>
      <c r="F168" s="12">
        <v>1.99</v>
      </c>
      <c r="G168" s="12" t="s">
        <v>53</v>
      </c>
      <c r="H168" s="12" t="s">
        <v>62</v>
      </c>
      <c r="I168" s="12" t="s">
        <v>81</v>
      </c>
      <c r="J168" s="12" t="s">
        <v>184</v>
      </c>
      <c r="K168" s="12" t="s">
        <v>55</v>
      </c>
      <c r="L168" s="12" t="s">
        <v>411</v>
      </c>
      <c r="M168" s="12">
        <v>0.4</v>
      </c>
      <c r="N168" s="12" t="s">
        <v>37</v>
      </c>
      <c r="O168" s="12" t="s">
        <v>65</v>
      </c>
      <c r="P168" s="12" t="s">
        <v>187</v>
      </c>
      <c r="Q168" s="12" t="s">
        <v>412</v>
      </c>
      <c r="R168" s="12">
        <v>67212</v>
      </c>
      <c r="S168" s="13">
        <v>42020</v>
      </c>
      <c r="T168" s="9">
        <f t="shared" si="12"/>
        <v>1</v>
      </c>
      <c r="U168" s="10">
        <f t="shared" si="13"/>
        <v>0</v>
      </c>
      <c r="V168" s="11" t="str">
        <f t="shared" si="10"/>
        <v>January</v>
      </c>
      <c r="W168" s="13">
        <v>42023</v>
      </c>
      <c r="X168" s="11">
        <f t="shared" si="11"/>
        <v>3</v>
      </c>
      <c r="Y168" s="12">
        <v>132.68700000000001</v>
      </c>
      <c r="Z168" s="12">
        <v>7</v>
      </c>
      <c r="AA168" s="12">
        <v>192.3</v>
      </c>
      <c r="AB168" s="12">
        <v>89762</v>
      </c>
      <c r="AC168" s="12">
        <f>DataSheet!$E194-DataSheet!$D194</f>
        <v>6.6099999999999994</v>
      </c>
      <c r="AD168" s="12" t="str">
        <f>_xlfn.IFS(DataSheet!$O194="Central","Chris",DataSheet!$O194="East","Erin",DataSheet!$O194="South","Sam",DataSheet!$O194="West","William.")</f>
        <v>William.</v>
      </c>
      <c r="AE168">
        <f t="shared" si="14"/>
        <v>2</v>
      </c>
    </row>
    <row r="169" spans="1:31" ht="15.75" customHeight="1" x14ac:dyDescent="0.3">
      <c r="A169" s="7">
        <v>288</v>
      </c>
      <c r="B169" s="7" t="s">
        <v>410</v>
      </c>
      <c r="C169" s="7" t="s">
        <v>52</v>
      </c>
      <c r="D169" s="7">
        <v>0.08</v>
      </c>
      <c r="E169" s="7">
        <v>65.989999999999995</v>
      </c>
      <c r="F169" s="7">
        <v>4.99</v>
      </c>
      <c r="G169" s="7" t="s">
        <v>31</v>
      </c>
      <c r="H169" s="7" t="s">
        <v>62</v>
      </c>
      <c r="I169" s="7" t="s">
        <v>81</v>
      </c>
      <c r="J169" s="7" t="s">
        <v>82</v>
      </c>
      <c r="K169" s="7" t="s">
        <v>63</v>
      </c>
      <c r="L169" s="7" t="s">
        <v>413</v>
      </c>
      <c r="M169" s="7">
        <v>0.57999999999999996</v>
      </c>
      <c r="N169" s="7" t="s">
        <v>37</v>
      </c>
      <c r="O169" s="7" t="s">
        <v>65</v>
      </c>
      <c r="P169" s="7" t="s">
        <v>187</v>
      </c>
      <c r="Q169" s="7" t="s">
        <v>412</v>
      </c>
      <c r="R169" s="7">
        <v>67212</v>
      </c>
      <c r="S169" s="8">
        <v>42020</v>
      </c>
      <c r="T169" s="9">
        <f t="shared" si="12"/>
        <v>0</v>
      </c>
      <c r="U169" s="10" t="str">
        <f t="shared" si="13"/>
        <v>no repeat</v>
      </c>
      <c r="V169" s="11" t="str">
        <f t="shared" si="10"/>
        <v>January</v>
      </c>
      <c r="W169" s="8">
        <v>42022</v>
      </c>
      <c r="X169" s="11">
        <f t="shared" si="11"/>
        <v>2</v>
      </c>
      <c r="Y169" s="7">
        <v>496.89</v>
      </c>
      <c r="Z169" s="7">
        <v>14</v>
      </c>
      <c r="AA169" s="7">
        <v>748.1</v>
      </c>
      <c r="AB169" s="7">
        <v>89762</v>
      </c>
      <c r="AC169" s="7">
        <f>DataSheet!$E195-DataSheet!$D195</f>
        <v>124.42</v>
      </c>
      <c r="AD169" s="12" t="str">
        <f>_xlfn.IFS(DataSheet!$O195="Central","Chris",DataSheet!$O195="East","Erin",DataSheet!$O195="South","Sam",DataSheet!$O195="West","William.")</f>
        <v>William.</v>
      </c>
      <c r="AE169">
        <f t="shared" si="14"/>
        <v>2</v>
      </c>
    </row>
    <row r="170" spans="1:31" ht="15.75" customHeight="1" x14ac:dyDescent="0.3">
      <c r="A170" s="7">
        <v>290</v>
      </c>
      <c r="B170" s="7" t="s">
        <v>414</v>
      </c>
      <c r="C170" s="7" t="s">
        <v>42</v>
      </c>
      <c r="D170" s="7">
        <v>0.04</v>
      </c>
      <c r="E170" s="7">
        <v>4.9800000000000004</v>
      </c>
      <c r="F170" s="7">
        <v>4.62</v>
      </c>
      <c r="G170" s="7" t="s">
        <v>53</v>
      </c>
      <c r="H170" s="7" t="s">
        <v>62</v>
      </c>
      <c r="I170" s="7" t="s">
        <v>81</v>
      </c>
      <c r="J170" s="7" t="s">
        <v>184</v>
      </c>
      <c r="K170" s="7" t="s">
        <v>55</v>
      </c>
      <c r="L170" s="7" t="s">
        <v>415</v>
      </c>
      <c r="M170" s="7">
        <v>0.64</v>
      </c>
      <c r="N170" s="7" t="s">
        <v>37</v>
      </c>
      <c r="O170" s="7" t="s">
        <v>38</v>
      </c>
      <c r="P170" s="7" t="s">
        <v>260</v>
      </c>
      <c r="Q170" s="7" t="s">
        <v>416</v>
      </c>
      <c r="R170" s="7">
        <v>80538</v>
      </c>
      <c r="S170" s="8">
        <v>42088</v>
      </c>
      <c r="T170" s="9">
        <f t="shared" si="12"/>
        <v>0</v>
      </c>
      <c r="U170" s="10" t="str">
        <f t="shared" si="13"/>
        <v>no repeat</v>
      </c>
      <c r="V170" s="11" t="str">
        <f t="shared" si="10"/>
        <v>March</v>
      </c>
      <c r="W170" s="8">
        <v>42089</v>
      </c>
      <c r="X170" s="11">
        <f t="shared" si="11"/>
        <v>1</v>
      </c>
      <c r="Y170" s="7">
        <v>-135.16</v>
      </c>
      <c r="Z170" s="7">
        <v>20</v>
      </c>
      <c r="AA170" s="7">
        <v>102.54</v>
      </c>
      <c r="AB170" s="7">
        <v>90837</v>
      </c>
      <c r="AC170" s="7">
        <f>DataSheet!$E937-DataSheet!$D937</f>
        <v>13.43</v>
      </c>
      <c r="AD170" s="12" t="str">
        <f>_xlfn.IFS(DataSheet!$O937="Central","Chris",DataSheet!$O937="East","Erin",DataSheet!$O937="South","Sam",DataSheet!$O937="West","William.")</f>
        <v>Sam</v>
      </c>
      <c r="AE170">
        <f t="shared" si="14"/>
        <v>1</v>
      </c>
    </row>
    <row r="171" spans="1:31" ht="15.75" customHeight="1" x14ac:dyDescent="0.3">
      <c r="A171" s="12">
        <v>306</v>
      </c>
      <c r="B171" s="12" t="s">
        <v>417</v>
      </c>
      <c r="C171" s="12" t="s">
        <v>30</v>
      </c>
      <c r="D171" s="12">
        <v>0.01</v>
      </c>
      <c r="E171" s="12">
        <v>8.33</v>
      </c>
      <c r="F171" s="12">
        <v>1.99</v>
      </c>
      <c r="G171" s="12" t="s">
        <v>53</v>
      </c>
      <c r="H171" s="12" t="s">
        <v>62</v>
      </c>
      <c r="I171" s="12" t="s">
        <v>81</v>
      </c>
      <c r="J171" s="12" t="s">
        <v>184</v>
      </c>
      <c r="K171" s="12" t="s">
        <v>55</v>
      </c>
      <c r="L171" s="12" t="s">
        <v>418</v>
      </c>
      <c r="M171" s="12">
        <v>0.52</v>
      </c>
      <c r="N171" s="12" t="s">
        <v>37</v>
      </c>
      <c r="O171" s="12" t="s">
        <v>57</v>
      </c>
      <c r="P171" s="12" t="s">
        <v>419</v>
      </c>
      <c r="Q171" s="12" t="s">
        <v>420</v>
      </c>
      <c r="R171" s="12">
        <v>21208</v>
      </c>
      <c r="S171" s="13">
        <v>42049</v>
      </c>
      <c r="T171" s="9">
        <f t="shared" si="12"/>
        <v>1</v>
      </c>
      <c r="U171" s="10">
        <f t="shared" si="13"/>
        <v>0</v>
      </c>
      <c r="V171" s="11" t="str">
        <f t="shared" si="10"/>
        <v>February</v>
      </c>
      <c r="W171" s="13">
        <v>42050</v>
      </c>
      <c r="X171" s="11">
        <f t="shared" si="11"/>
        <v>1</v>
      </c>
      <c r="Y171" s="12">
        <v>15.895200000000001</v>
      </c>
      <c r="Z171" s="12">
        <v>8</v>
      </c>
      <c r="AA171" s="12">
        <v>70.16</v>
      </c>
      <c r="AB171" s="12">
        <v>87057</v>
      </c>
      <c r="AC171" s="12">
        <f>DataSheet!$E520-DataSheet!$D520</f>
        <v>8.01</v>
      </c>
      <c r="AD171" s="12" t="str">
        <f>_xlfn.IFS(DataSheet!$O520="Central","Chris",DataSheet!$O520="East","Erin",DataSheet!$O520="South","Sam",DataSheet!$O520="West","William.")</f>
        <v>William.</v>
      </c>
      <c r="AE171">
        <f t="shared" si="14"/>
        <v>2</v>
      </c>
    </row>
    <row r="172" spans="1:31" ht="15.75" customHeight="1" x14ac:dyDescent="0.3">
      <c r="A172" s="7">
        <v>306</v>
      </c>
      <c r="B172" s="7" t="s">
        <v>417</v>
      </c>
      <c r="C172" s="7" t="s">
        <v>30</v>
      </c>
      <c r="D172" s="7">
        <v>0.04</v>
      </c>
      <c r="E172" s="7">
        <v>85.99</v>
      </c>
      <c r="F172" s="7">
        <v>0.99</v>
      </c>
      <c r="G172" s="7" t="s">
        <v>53</v>
      </c>
      <c r="H172" s="7" t="s">
        <v>62</v>
      </c>
      <c r="I172" s="7" t="s">
        <v>81</v>
      </c>
      <c r="J172" s="7" t="s">
        <v>82</v>
      </c>
      <c r="K172" s="7" t="s">
        <v>35</v>
      </c>
      <c r="L172" s="7" t="s">
        <v>421</v>
      </c>
      <c r="M172" s="7">
        <v>0.55000000000000004</v>
      </c>
      <c r="N172" s="7" t="s">
        <v>37</v>
      </c>
      <c r="O172" s="7" t="s">
        <v>57</v>
      </c>
      <c r="P172" s="7" t="s">
        <v>419</v>
      </c>
      <c r="Q172" s="7" t="s">
        <v>420</v>
      </c>
      <c r="R172" s="7">
        <v>21208</v>
      </c>
      <c r="S172" s="8">
        <v>42049</v>
      </c>
      <c r="T172" s="9">
        <f t="shared" si="12"/>
        <v>0</v>
      </c>
      <c r="U172" s="10" t="str">
        <f t="shared" si="13"/>
        <v>no repeat</v>
      </c>
      <c r="V172" s="11" t="str">
        <f t="shared" si="10"/>
        <v>February</v>
      </c>
      <c r="W172" s="8">
        <v>42051</v>
      </c>
      <c r="X172" s="11">
        <f t="shared" si="11"/>
        <v>2</v>
      </c>
      <c r="Y172" s="7">
        <v>855.99329999999998</v>
      </c>
      <c r="Z172" s="7">
        <v>17</v>
      </c>
      <c r="AA172" s="7">
        <v>1240.57</v>
      </c>
      <c r="AB172" s="7">
        <v>87057</v>
      </c>
      <c r="AC172" s="7">
        <f>DataSheet!$E521-DataSheet!$D521</f>
        <v>65.97999999999999</v>
      </c>
      <c r="AD172" s="12" t="str">
        <f>_xlfn.IFS(DataSheet!$O521="Central","Chris",DataSheet!$O521="East","Erin",DataSheet!$O521="South","Sam",DataSheet!$O521="West","William.")</f>
        <v>William.</v>
      </c>
      <c r="AE172">
        <f t="shared" si="14"/>
        <v>2</v>
      </c>
    </row>
    <row r="173" spans="1:31" ht="15.75" customHeight="1" x14ac:dyDescent="0.3">
      <c r="A173" s="12">
        <v>308</v>
      </c>
      <c r="B173" s="12" t="s">
        <v>422</v>
      </c>
      <c r="C173" s="12" t="s">
        <v>30</v>
      </c>
      <c r="D173" s="12">
        <v>0.01</v>
      </c>
      <c r="E173" s="12">
        <v>8.33</v>
      </c>
      <c r="F173" s="12">
        <v>1.99</v>
      </c>
      <c r="G173" s="12" t="s">
        <v>53</v>
      </c>
      <c r="H173" s="12" t="s">
        <v>62</v>
      </c>
      <c r="I173" s="12" t="s">
        <v>81</v>
      </c>
      <c r="J173" s="12" t="s">
        <v>184</v>
      </c>
      <c r="K173" s="12" t="s">
        <v>55</v>
      </c>
      <c r="L173" s="12" t="s">
        <v>418</v>
      </c>
      <c r="M173" s="12">
        <v>0.52</v>
      </c>
      <c r="N173" s="12" t="s">
        <v>37</v>
      </c>
      <c r="O173" s="12" t="s">
        <v>38</v>
      </c>
      <c r="P173" s="12" t="s">
        <v>39</v>
      </c>
      <c r="Q173" s="12" t="s">
        <v>213</v>
      </c>
      <c r="R173" s="12">
        <v>98115</v>
      </c>
      <c r="S173" s="13">
        <v>42049</v>
      </c>
      <c r="T173" s="9">
        <f t="shared" si="12"/>
        <v>0</v>
      </c>
      <c r="U173" s="10" t="str">
        <f t="shared" si="13"/>
        <v>no repeat</v>
      </c>
      <c r="V173" s="11" t="str">
        <f t="shared" si="10"/>
        <v>February</v>
      </c>
      <c r="W173" s="13">
        <v>42050</v>
      </c>
      <c r="X173" s="11">
        <f t="shared" si="11"/>
        <v>1</v>
      </c>
      <c r="Y173" s="12">
        <v>10.74</v>
      </c>
      <c r="Z173" s="12">
        <v>32</v>
      </c>
      <c r="AA173" s="12">
        <v>280.62</v>
      </c>
      <c r="AB173" s="12">
        <v>37760</v>
      </c>
      <c r="AC173" s="12">
        <f>DataSheet!$E522-DataSheet!$D522</f>
        <v>2.1500000000000004</v>
      </c>
      <c r="AD173" s="12" t="str">
        <f>_xlfn.IFS(DataSheet!$O522="Central","Chris",DataSheet!$O522="East","Erin",DataSheet!$O522="South","Sam",DataSheet!$O522="West","William.")</f>
        <v>Erin</v>
      </c>
      <c r="AE173">
        <f t="shared" si="14"/>
        <v>1</v>
      </c>
    </row>
    <row r="174" spans="1:31" ht="15.75" customHeight="1" x14ac:dyDescent="0.3">
      <c r="A174" s="12">
        <v>314</v>
      </c>
      <c r="B174" s="12" t="s">
        <v>423</v>
      </c>
      <c r="C174" s="12" t="s">
        <v>61</v>
      </c>
      <c r="D174" s="12">
        <v>0.04</v>
      </c>
      <c r="E174" s="12">
        <v>1637.53</v>
      </c>
      <c r="F174" s="12">
        <v>24.49</v>
      </c>
      <c r="G174" s="12" t="s">
        <v>53</v>
      </c>
      <c r="H174" s="12" t="s">
        <v>32</v>
      </c>
      <c r="I174" s="12" t="s">
        <v>33</v>
      </c>
      <c r="J174" s="12" t="s">
        <v>178</v>
      </c>
      <c r="K174" s="12" t="s">
        <v>90</v>
      </c>
      <c r="L174" s="12" t="s">
        <v>424</v>
      </c>
      <c r="M174" s="12">
        <v>0.81</v>
      </c>
      <c r="N174" s="12" t="s">
        <v>37</v>
      </c>
      <c r="O174" s="12" t="s">
        <v>65</v>
      </c>
      <c r="P174" s="12" t="s">
        <v>182</v>
      </c>
      <c r="Q174" s="12" t="s">
        <v>392</v>
      </c>
      <c r="R174" s="12">
        <v>60130</v>
      </c>
      <c r="S174" s="13">
        <v>42083</v>
      </c>
      <c r="T174" s="9">
        <f t="shared" si="12"/>
        <v>0</v>
      </c>
      <c r="U174" s="10" t="str">
        <f t="shared" si="13"/>
        <v>no repeat</v>
      </c>
      <c r="V174" s="11" t="str">
        <f t="shared" si="10"/>
        <v>March</v>
      </c>
      <c r="W174" s="13">
        <v>42085</v>
      </c>
      <c r="X174" s="11">
        <f t="shared" si="11"/>
        <v>2</v>
      </c>
      <c r="Y174" s="12">
        <v>-1759.58</v>
      </c>
      <c r="Z174" s="12">
        <v>2</v>
      </c>
      <c r="AA174" s="12">
        <v>3206.94</v>
      </c>
      <c r="AB174" s="12">
        <v>89166</v>
      </c>
      <c r="AC174" s="12">
        <f>DataSheet!$E872-DataSheet!$D872</f>
        <v>19.009999999999998</v>
      </c>
      <c r="AD174" s="12" t="str">
        <f>_xlfn.IFS(DataSheet!$O872="Central","Chris",DataSheet!$O872="East","Erin",DataSheet!$O872="South","Sam",DataSheet!$O872="West","William.")</f>
        <v>Erin</v>
      </c>
      <c r="AE174">
        <f t="shared" si="14"/>
        <v>1</v>
      </c>
    </row>
    <row r="175" spans="1:31" ht="15.75" customHeight="1" x14ac:dyDescent="0.3">
      <c r="A175" s="7">
        <v>315</v>
      </c>
      <c r="B175" s="7" t="s">
        <v>425</v>
      </c>
      <c r="C175" s="7" t="s">
        <v>61</v>
      </c>
      <c r="D175" s="7">
        <v>0.01</v>
      </c>
      <c r="E175" s="7">
        <v>19.98</v>
      </c>
      <c r="F175" s="7">
        <v>4</v>
      </c>
      <c r="G175" s="7" t="s">
        <v>53</v>
      </c>
      <c r="H175" s="7" t="s">
        <v>32</v>
      </c>
      <c r="I175" s="7" t="s">
        <v>81</v>
      </c>
      <c r="J175" s="7" t="s">
        <v>184</v>
      </c>
      <c r="K175" s="7" t="s">
        <v>63</v>
      </c>
      <c r="L175" s="7" t="s">
        <v>191</v>
      </c>
      <c r="M175" s="7">
        <v>0.68</v>
      </c>
      <c r="N175" s="7" t="s">
        <v>37</v>
      </c>
      <c r="O175" s="7" t="s">
        <v>57</v>
      </c>
      <c r="P175" s="7" t="s">
        <v>197</v>
      </c>
      <c r="Q175" s="7" t="s">
        <v>426</v>
      </c>
      <c r="R175" s="7">
        <v>1007</v>
      </c>
      <c r="S175" s="8">
        <v>42083</v>
      </c>
      <c r="T175" s="9">
        <f t="shared" si="12"/>
        <v>0</v>
      </c>
      <c r="U175" s="10" t="str">
        <f t="shared" si="13"/>
        <v>no repeat</v>
      </c>
      <c r="V175" s="11" t="str">
        <f t="shared" si="10"/>
        <v>March</v>
      </c>
      <c r="W175" s="8">
        <v>42083</v>
      </c>
      <c r="X175" s="11">
        <f t="shared" si="11"/>
        <v>0</v>
      </c>
      <c r="Y175" s="7">
        <v>-72.23</v>
      </c>
      <c r="Z175" s="7">
        <v>2</v>
      </c>
      <c r="AA175" s="7">
        <v>43.08</v>
      </c>
      <c r="AB175" s="7">
        <v>89166</v>
      </c>
      <c r="AC175" s="7">
        <f>DataSheet!$E873-DataSheet!$D873</f>
        <v>5.5100000000000007</v>
      </c>
      <c r="AD175" s="12" t="str">
        <f>_xlfn.IFS(DataSheet!$O873="Central","Chris",DataSheet!$O873="East","Erin",DataSheet!$O873="South","Sam",DataSheet!$O873="West","William.")</f>
        <v>Chris</v>
      </c>
      <c r="AE175">
        <f t="shared" si="14"/>
        <v>1</v>
      </c>
    </row>
    <row r="176" spans="1:31" ht="15.75" customHeight="1" x14ac:dyDescent="0.3">
      <c r="A176" s="7">
        <v>317</v>
      </c>
      <c r="B176" s="7" t="s">
        <v>427</v>
      </c>
      <c r="C176" s="7" t="s">
        <v>42</v>
      </c>
      <c r="D176" s="7">
        <v>0.09</v>
      </c>
      <c r="E176" s="7">
        <v>7.38</v>
      </c>
      <c r="F176" s="7">
        <v>5.21</v>
      </c>
      <c r="G176" s="7" t="s">
        <v>53</v>
      </c>
      <c r="H176" s="7" t="s">
        <v>32</v>
      </c>
      <c r="I176" s="7" t="s">
        <v>45</v>
      </c>
      <c r="J176" s="7" t="s">
        <v>54</v>
      </c>
      <c r="K176" s="7" t="s">
        <v>63</v>
      </c>
      <c r="L176" s="7" t="s">
        <v>428</v>
      </c>
      <c r="M176" s="7">
        <v>0.56000000000000005</v>
      </c>
      <c r="N176" s="7" t="s">
        <v>37</v>
      </c>
      <c r="O176" s="7" t="s">
        <v>38</v>
      </c>
      <c r="P176" s="7" t="s">
        <v>49</v>
      </c>
      <c r="Q176" s="7" t="s">
        <v>429</v>
      </c>
      <c r="R176" s="7">
        <v>91945</v>
      </c>
      <c r="S176" s="8">
        <v>42172</v>
      </c>
      <c r="T176" s="9">
        <f t="shared" si="12"/>
        <v>1</v>
      </c>
      <c r="U176" s="10">
        <f t="shared" si="13"/>
        <v>0</v>
      </c>
      <c r="V176" s="11" t="str">
        <f t="shared" si="10"/>
        <v>June</v>
      </c>
      <c r="W176" s="8">
        <v>42173</v>
      </c>
      <c r="X176" s="11">
        <f t="shared" si="11"/>
        <v>1</v>
      </c>
      <c r="Y176" s="7">
        <v>-27.16</v>
      </c>
      <c r="Z176" s="7">
        <v>9</v>
      </c>
      <c r="AA176" s="7">
        <v>66.55</v>
      </c>
      <c r="AB176" s="7">
        <v>86041</v>
      </c>
      <c r="AC176" s="7">
        <f>DataSheet!$E1813-DataSheet!$D1813</f>
        <v>170.89999999999998</v>
      </c>
      <c r="AD176" s="12" t="str">
        <f>_xlfn.IFS(DataSheet!$O1813="Central","Chris",DataSheet!$O1813="East","Erin",DataSheet!$O1813="South","Sam",DataSheet!$O1813="West","William.")</f>
        <v>Sam</v>
      </c>
      <c r="AE176">
        <f t="shared" si="14"/>
        <v>3</v>
      </c>
    </row>
    <row r="177" spans="1:31" ht="15.75" customHeight="1" x14ac:dyDescent="0.3">
      <c r="A177" s="12">
        <v>317</v>
      </c>
      <c r="B177" s="12" t="s">
        <v>427</v>
      </c>
      <c r="C177" s="12" t="s">
        <v>42</v>
      </c>
      <c r="D177" s="12">
        <v>0.04</v>
      </c>
      <c r="E177" s="12">
        <v>5.98</v>
      </c>
      <c r="F177" s="12">
        <v>5.15</v>
      </c>
      <c r="G177" s="12" t="s">
        <v>53</v>
      </c>
      <c r="H177" s="12" t="s">
        <v>32</v>
      </c>
      <c r="I177" s="12" t="s">
        <v>33</v>
      </c>
      <c r="J177" s="12" t="s">
        <v>97</v>
      </c>
      <c r="K177" s="12" t="s">
        <v>63</v>
      </c>
      <c r="L177" s="12" t="s">
        <v>133</v>
      </c>
      <c r="M177" s="12">
        <v>0.36</v>
      </c>
      <c r="N177" s="12" t="s">
        <v>37</v>
      </c>
      <c r="O177" s="12" t="s">
        <v>38</v>
      </c>
      <c r="P177" s="12" t="s">
        <v>49</v>
      </c>
      <c r="Q177" s="12" t="s">
        <v>429</v>
      </c>
      <c r="R177" s="12">
        <v>91945</v>
      </c>
      <c r="S177" s="13">
        <v>42172</v>
      </c>
      <c r="T177" s="9">
        <f t="shared" si="12"/>
        <v>1</v>
      </c>
      <c r="U177" s="10">
        <f t="shared" si="13"/>
        <v>0</v>
      </c>
      <c r="V177" s="11" t="str">
        <f t="shared" si="10"/>
        <v>June</v>
      </c>
      <c r="W177" s="13">
        <v>42173</v>
      </c>
      <c r="X177" s="11">
        <f t="shared" si="11"/>
        <v>1</v>
      </c>
      <c r="Y177" s="12">
        <v>-52.344000000000001</v>
      </c>
      <c r="Z177" s="12">
        <v>17</v>
      </c>
      <c r="AA177" s="12">
        <v>103.49</v>
      </c>
      <c r="AB177" s="12">
        <v>86041</v>
      </c>
      <c r="AC177" s="12">
        <f>DataSheet!$E1814-DataSheet!$D1814</f>
        <v>20.979999999999997</v>
      </c>
      <c r="AD177" s="12" t="str">
        <f>_xlfn.IFS(DataSheet!$O1814="Central","Chris",DataSheet!$O1814="East","Erin",DataSheet!$O1814="South","Sam",DataSheet!$O1814="West","William.")</f>
        <v>Chris</v>
      </c>
      <c r="AE177">
        <f t="shared" si="14"/>
        <v>3</v>
      </c>
    </row>
    <row r="178" spans="1:31" ht="15.75" customHeight="1" x14ac:dyDescent="0.3">
      <c r="A178" s="7">
        <v>317</v>
      </c>
      <c r="B178" s="7" t="s">
        <v>427</v>
      </c>
      <c r="C178" s="7" t="s">
        <v>42</v>
      </c>
      <c r="D178" s="7">
        <v>0.04</v>
      </c>
      <c r="E178" s="7">
        <v>15.42</v>
      </c>
      <c r="F178" s="7">
        <v>10.68</v>
      </c>
      <c r="G178" s="7" t="s">
        <v>53</v>
      </c>
      <c r="H178" s="7" t="s">
        <v>32</v>
      </c>
      <c r="I178" s="7" t="s">
        <v>33</v>
      </c>
      <c r="J178" s="7" t="s">
        <v>145</v>
      </c>
      <c r="K178" s="7" t="s">
        <v>63</v>
      </c>
      <c r="L178" s="7" t="s">
        <v>430</v>
      </c>
      <c r="M178" s="7">
        <v>0.57999999999999996</v>
      </c>
      <c r="N178" s="7" t="s">
        <v>37</v>
      </c>
      <c r="O178" s="7" t="s">
        <v>38</v>
      </c>
      <c r="P178" s="7" t="s">
        <v>49</v>
      </c>
      <c r="Q178" s="7" t="s">
        <v>429</v>
      </c>
      <c r="R178" s="7">
        <v>91945</v>
      </c>
      <c r="S178" s="8">
        <v>42172</v>
      </c>
      <c r="T178" s="9">
        <f t="shared" si="12"/>
        <v>0</v>
      </c>
      <c r="U178" s="10" t="str">
        <f t="shared" si="13"/>
        <v>no repeat</v>
      </c>
      <c r="V178" s="11" t="str">
        <f t="shared" si="10"/>
        <v>June</v>
      </c>
      <c r="W178" s="8">
        <v>42173</v>
      </c>
      <c r="X178" s="11">
        <f t="shared" si="11"/>
        <v>1</v>
      </c>
      <c r="Y178" s="7">
        <v>-119.93600000000001</v>
      </c>
      <c r="Z178" s="7">
        <v>12</v>
      </c>
      <c r="AA178" s="7">
        <v>192.18</v>
      </c>
      <c r="AB178" s="7">
        <v>86041</v>
      </c>
      <c r="AC178" s="7">
        <f>DataSheet!$E1815-DataSheet!$D1815</f>
        <v>35.849999999999994</v>
      </c>
      <c r="AD178" s="12" t="str">
        <f>_xlfn.IFS(DataSheet!$O1815="Central","Chris",DataSheet!$O1815="East","Erin",DataSheet!$O1815="South","Sam",DataSheet!$O1815="West","William.")</f>
        <v>Chris</v>
      </c>
      <c r="AE178">
        <f t="shared" si="14"/>
        <v>3</v>
      </c>
    </row>
    <row r="179" spans="1:31" ht="15.75" customHeight="1" x14ac:dyDescent="0.3">
      <c r="A179" s="12">
        <v>321</v>
      </c>
      <c r="B179" s="12" t="s">
        <v>431</v>
      </c>
      <c r="C179" s="12" t="s">
        <v>109</v>
      </c>
      <c r="D179" s="12">
        <v>0.04</v>
      </c>
      <c r="E179" s="12">
        <v>8.33</v>
      </c>
      <c r="F179" s="12">
        <v>1.99</v>
      </c>
      <c r="G179" s="12" t="s">
        <v>53</v>
      </c>
      <c r="H179" s="12" t="s">
        <v>118</v>
      </c>
      <c r="I179" s="12" t="s">
        <v>81</v>
      </c>
      <c r="J179" s="12" t="s">
        <v>184</v>
      </c>
      <c r="K179" s="12" t="s">
        <v>55</v>
      </c>
      <c r="L179" s="12" t="s">
        <v>418</v>
      </c>
      <c r="M179" s="12">
        <v>0.52</v>
      </c>
      <c r="N179" s="12" t="s">
        <v>37</v>
      </c>
      <c r="O179" s="12" t="s">
        <v>57</v>
      </c>
      <c r="P179" s="12" t="s">
        <v>419</v>
      </c>
      <c r="Q179" s="12" t="s">
        <v>432</v>
      </c>
      <c r="R179" s="12">
        <v>20854</v>
      </c>
      <c r="S179" s="13">
        <v>42098</v>
      </c>
      <c r="T179" s="9">
        <f t="shared" si="12"/>
        <v>0</v>
      </c>
      <c r="U179" s="10" t="str">
        <f t="shared" si="13"/>
        <v>no repeat</v>
      </c>
      <c r="V179" s="11" t="str">
        <f t="shared" si="10"/>
        <v>April</v>
      </c>
      <c r="W179" s="13">
        <v>42103</v>
      </c>
      <c r="X179" s="11">
        <f t="shared" si="11"/>
        <v>5</v>
      </c>
      <c r="Y179" s="12">
        <v>9.9268000000000001</v>
      </c>
      <c r="Z179" s="12">
        <v>11</v>
      </c>
      <c r="AA179" s="12">
        <v>89.76</v>
      </c>
      <c r="AB179" s="12">
        <v>91057</v>
      </c>
      <c r="AC179" s="12">
        <f>DataSheet!$E1028-DataSheet!$D1028</f>
        <v>35.9</v>
      </c>
      <c r="AD179" s="12" t="str">
        <f>_xlfn.IFS(DataSheet!$O1028="Central","Chris",DataSheet!$O1028="East","Erin",DataSheet!$O1028="South","Sam",DataSheet!$O1028="West","William.")</f>
        <v>Sam</v>
      </c>
      <c r="AE179">
        <f t="shared" si="14"/>
        <v>1</v>
      </c>
    </row>
    <row r="180" spans="1:31" ht="15.75" customHeight="1" x14ac:dyDescent="0.3">
      <c r="A180" s="12">
        <v>326</v>
      </c>
      <c r="B180" s="12" t="s">
        <v>433</v>
      </c>
      <c r="C180" s="12" t="s">
        <v>42</v>
      </c>
      <c r="D180" s="12">
        <v>0.06</v>
      </c>
      <c r="E180" s="12">
        <v>7.99</v>
      </c>
      <c r="F180" s="12">
        <v>5.03</v>
      </c>
      <c r="G180" s="12" t="s">
        <v>53</v>
      </c>
      <c r="H180" s="12" t="s">
        <v>118</v>
      </c>
      <c r="I180" s="12" t="s">
        <v>81</v>
      </c>
      <c r="J180" s="12" t="s">
        <v>82</v>
      </c>
      <c r="K180" s="12" t="s">
        <v>90</v>
      </c>
      <c r="L180" s="12" t="s">
        <v>434</v>
      </c>
      <c r="M180" s="12">
        <v>0.6</v>
      </c>
      <c r="N180" s="12" t="s">
        <v>37</v>
      </c>
      <c r="O180" s="12" t="s">
        <v>65</v>
      </c>
      <c r="P180" s="12" t="s">
        <v>182</v>
      </c>
      <c r="Q180" s="12" t="s">
        <v>435</v>
      </c>
      <c r="R180" s="12">
        <v>60510</v>
      </c>
      <c r="S180" s="13">
        <v>42164</v>
      </c>
      <c r="T180" s="9">
        <f t="shared" si="12"/>
        <v>0</v>
      </c>
      <c r="U180" s="10" t="str">
        <f t="shared" si="13"/>
        <v>no repeat</v>
      </c>
      <c r="V180" s="11" t="str">
        <f t="shared" si="10"/>
        <v>June</v>
      </c>
      <c r="W180" s="13">
        <v>42165</v>
      </c>
      <c r="X180" s="11">
        <f t="shared" si="11"/>
        <v>1</v>
      </c>
      <c r="Y180" s="12">
        <v>-29.172000000000001</v>
      </c>
      <c r="Z180" s="12">
        <v>4</v>
      </c>
      <c r="AA180" s="12">
        <v>28.46</v>
      </c>
      <c r="AB180" s="12">
        <v>90973</v>
      </c>
      <c r="AC180" s="12">
        <f>DataSheet!$E1724-DataSheet!$D1724</f>
        <v>6.42</v>
      </c>
      <c r="AD180" s="12" t="str">
        <f>_xlfn.IFS(DataSheet!$O1724="Central","Chris",DataSheet!$O1724="East","Erin",DataSheet!$O1724="South","Sam",DataSheet!$O1724="West","William.")</f>
        <v>William.</v>
      </c>
      <c r="AE180">
        <f t="shared" si="14"/>
        <v>1</v>
      </c>
    </row>
    <row r="181" spans="1:31" ht="15.75" customHeight="1" x14ac:dyDescent="0.3">
      <c r="A181" s="7">
        <v>329</v>
      </c>
      <c r="B181" s="7" t="s">
        <v>436</v>
      </c>
      <c r="C181" s="7" t="s">
        <v>61</v>
      </c>
      <c r="D181" s="7">
        <v>0.06</v>
      </c>
      <c r="E181" s="7">
        <v>296.18</v>
      </c>
      <c r="F181" s="7">
        <v>54.12</v>
      </c>
      <c r="G181" s="7" t="s">
        <v>43</v>
      </c>
      <c r="H181" s="7" t="s">
        <v>44</v>
      </c>
      <c r="I181" s="7" t="s">
        <v>45</v>
      </c>
      <c r="J181" s="7" t="s">
        <v>156</v>
      </c>
      <c r="K181" s="7" t="s">
        <v>125</v>
      </c>
      <c r="L181" s="7" t="s">
        <v>157</v>
      </c>
      <c r="M181" s="7">
        <v>0.76</v>
      </c>
      <c r="N181" s="7" t="s">
        <v>37</v>
      </c>
      <c r="O181" s="7" t="s">
        <v>57</v>
      </c>
      <c r="P181" s="7" t="s">
        <v>192</v>
      </c>
      <c r="Q181" s="7" t="s">
        <v>437</v>
      </c>
      <c r="R181" s="7">
        <v>4073</v>
      </c>
      <c r="S181" s="8">
        <v>42108</v>
      </c>
      <c r="T181" s="9">
        <f t="shared" si="12"/>
        <v>0</v>
      </c>
      <c r="U181" s="10" t="str">
        <f t="shared" si="13"/>
        <v>no repeat</v>
      </c>
      <c r="V181" s="11" t="str">
        <f t="shared" si="10"/>
        <v>April</v>
      </c>
      <c r="W181" s="8">
        <v>42109</v>
      </c>
      <c r="X181" s="11">
        <f t="shared" si="11"/>
        <v>1</v>
      </c>
      <c r="Y181" s="7">
        <v>-715.77820599999995</v>
      </c>
      <c r="Z181" s="7">
        <v>5</v>
      </c>
      <c r="AA181" s="7">
        <v>1170.21</v>
      </c>
      <c r="AB181" s="7">
        <v>89726</v>
      </c>
      <c r="AC181" s="7">
        <f>DataSheet!$E1159-DataSheet!$D1159</f>
        <v>226.6</v>
      </c>
      <c r="AD181" s="12" t="str">
        <f>_xlfn.IFS(DataSheet!$O1159="Central","Chris",DataSheet!$O1159="East","Erin",DataSheet!$O1159="South","Sam",DataSheet!$O1159="West","William.")</f>
        <v>Sam</v>
      </c>
      <c r="AE181">
        <f t="shared" si="14"/>
        <v>1</v>
      </c>
    </row>
    <row r="182" spans="1:31" ht="15.75" customHeight="1" x14ac:dyDescent="0.3">
      <c r="A182" s="12">
        <v>331</v>
      </c>
      <c r="B182" s="12" t="s">
        <v>438</v>
      </c>
      <c r="C182" s="12" t="s">
        <v>61</v>
      </c>
      <c r="D182" s="12">
        <v>0.01</v>
      </c>
      <c r="E182" s="12">
        <v>29.1</v>
      </c>
      <c r="F182" s="12">
        <v>4</v>
      </c>
      <c r="G182" s="12" t="s">
        <v>31</v>
      </c>
      <c r="H182" s="12" t="s">
        <v>44</v>
      </c>
      <c r="I182" s="12" t="s">
        <v>81</v>
      </c>
      <c r="J182" s="12" t="s">
        <v>184</v>
      </c>
      <c r="K182" s="12" t="s">
        <v>63</v>
      </c>
      <c r="L182" s="12" t="s">
        <v>439</v>
      </c>
      <c r="M182" s="12">
        <v>0.78</v>
      </c>
      <c r="N182" s="12" t="s">
        <v>37</v>
      </c>
      <c r="O182" s="12" t="s">
        <v>57</v>
      </c>
      <c r="P182" s="12" t="s">
        <v>201</v>
      </c>
      <c r="Q182" s="12" t="s">
        <v>440</v>
      </c>
      <c r="R182" s="12">
        <v>3045</v>
      </c>
      <c r="S182" s="13">
        <v>42108</v>
      </c>
      <c r="T182" s="9">
        <f t="shared" si="12"/>
        <v>0</v>
      </c>
      <c r="U182" s="10" t="str">
        <f t="shared" si="13"/>
        <v>no repeat</v>
      </c>
      <c r="V182" s="11" t="str">
        <f t="shared" si="10"/>
        <v>April</v>
      </c>
      <c r="W182" s="13">
        <v>42110</v>
      </c>
      <c r="X182" s="11">
        <f t="shared" si="11"/>
        <v>2</v>
      </c>
      <c r="Y182" s="12">
        <v>-22.82</v>
      </c>
      <c r="Z182" s="12">
        <v>8</v>
      </c>
      <c r="AA182" s="12">
        <v>243.32</v>
      </c>
      <c r="AB182" s="12">
        <v>89726</v>
      </c>
      <c r="AC182" s="12">
        <f>DataSheet!$E1160-DataSheet!$D1160</f>
        <v>20.900000000000002</v>
      </c>
      <c r="AD182" s="12" t="str">
        <f>_xlfn.IFS(DataSheet!$O1160="Central","Chris",DataSheet!$O1160="East","Erin",DataSheet!$O1160="South","Sam",DataSheet!$O1160="West","William.")</f>
        <v>Sam</v>
      </c>
      <c r="AE182">
        <f t="shared" si="14"/>
        <v>1</v>
      </c>
    </row>
    <row r="183" spans="1:31" ht="15.75" customHeight="1" x14ac:dyDescent="0.3">
      <c r="A183" s="12">
        <v>335</v>
      </c>
      <c r="B183" s="12" t="s">
        <v>441</v>
      </c>
      <c r="C183" s="12" t="s">
        <v>52</v>
      </c>
      <c r="D183" s="12">
        <v>0.09</v>
      </c>
      <c r="E183" s="12">
        <v>6.28</v>
      </c>
      <c r="F183" s="12">
        <v>5.29</v>
      </c>
      <c r="G183" s="12" t="s">
        <v>53</v>
      </c>
      <c r="H183" s="12" t="s">
        <v>32</v>
      </c>
      <c r="I183" s="12" t="s">
        <v>45</v>
      </c>
      <c r="J183" s="12" t="s">
        <v>54</v>
      </c>
      <c r="K183" s="12" t="s">
        <v>63</v>
      </c>
      <c r="L183" s="12" t="s">
        <v>442</v>
      </c>
      <c r="M183" s="12">
        <v>0.43</v>
      </c>
      <c r="N183" s="12" t="s">
        <v>37</v>
      </c>
      <c r="O183" s="12" t="s">
        <v>38</v>
      </c>
      <c r="P183" s="12" t="s">
        <v>106</v>
      </c>
      <c r="Q183" s="12" t="s">
        <v>443</v>
      </c>
      <c r="R183" s="12">
        <v>97504</v>
      </c>
      <c r="S183" s="13">
        <v>42128</v>
      </c>
      <c r="T183" s="9">
        <f t="shared" si="12"/>
        <v>0</v>
      </c>
      <c r="U183" s="10" t="str">
        <f t="shared" si="13"/>
        <v>no repeat</v>
      </c>
      <c r="V183" s="11" t="str">
        <f t="shared" si="10"/>
        <v>May</v>
      </c>
      <c r="W183" s="13">
        <v>42128</v>
      </c>
      <c r="X183" s="11">
        <f t="shared" si="11"/>
        <v>0</v>
      </c>
      <c r="Y183" s="12">
        <v>-5.2</v>
      </c>
      <c r="Z183" s="12">
        <v>1</v>
      </c>
      <c r="AA183" s="12">
        <v>8.5299999999999994</v>
      </c>
      <c r="AB183" s="12">
        <v>87277</v>
      </c>
      <c r="AC183" s="12">
        <f>DataSheet!$E1358-DataSheet!$D1358</f>
        <v>4.05</v>
      </c>
      <c r="AD183" s="12" t="str">
        <f>_xlfn.IFS(DataSheet!$O1358="Central","Chris",DataSheet!$O1358="East","Erin",DataSheet!$O1358="South","Sam",DataSheet!$O1358="West","William.")</f>
        <v>Chris</v>
      </c>
      <c r="AE183">
        <f t="shared" si="14"/>
        <v>1</v>
      </c>
    </row>
    <row r="184" spans="1:31" ht="15.75" customHeight="1" x14ac:dyDescent="0.3">
      <c r="A184" s="7">
        <v>339</v>
      </c>
      <c r="B184" s="7" t="s">
        <v>444</v>
      </c>
      <c r="C184" s="7" t="s">
        <v>61</v>
      </c>
      <c r="D184" s="7">
        <v>0.08</v>
      </c>
      <c r="E184" s="7">
        <v>7.77</v>
      </c>
      <c r="F184" s="7">
        <v>9.23</v>
      </c>
      <c r="G184" s="7" t="s">
        <v>53</v>
      </c>
      <c r="H184" s="7" t="s">
        <v>32</v>
      </c>
      <c r="I184" s="7" t="s">
        <v>33</v>
      </c>
      <c r="J184" s="7" t="s">
        <v>258</v>
      </c>
      <c r="K184" s="7" t="s">
        <v>63</v>
      </c>
      <c r="L184" s="7" t="s">
        <v>445</v>
      </c>
      <c r="M184" s="7">
        <v>0.57999999999999996</v>
      </c>
      <c r="N184" s="7" t="s">
        <v>37</v>
      </c>
      <c r="O184" s="7" t="s">
        <v>57</v>
      </c>
      <c r="P184" s="7" t="s">
        <v>158</v>
      </c>
      <c r="Q184" s="7" t="s">
        <v>446</v>
      </c>
      <c r="R184" s="7">
        <v>43229</v>
      </c>
      <c r="S184" s="8">
        <v>42080</v>
      </c>
      <c r="T184" s="9">
        <f t="shared" si="12"/>
        <v>1</v>
      </c>
      <c r="U184" s="10">
        <f t="shared" si="13"/>
        <v>0</v>
      </c>
      <c r="V184" s="11" t="str">
        <f t="shared" si="10"/>
        <v>March</v>
      </c>
      <c r="W184" s="8">
        <v>42081</v>
      </c>
      <c r="X184" s="11">
        <f t="shared" si="11"/>
        <v>1</v>
      </c>
      <c r="Y184" s="7">
        <v>-83.65</v>
      </c>
      <c r="Z184" s="7">
        <v>5</v>
      </c>
      <c r="AA184" s="7">
        <v>40.299999999999997</v>
      </c>
      <c r="AB184" s="7">
        <v>90583</v>
      </c>
      <c r="AC184" s="7">
        <f>DataSheet!$E833-DataSheet!$D833</f>
        <v>224.97</v>
      </c>
      <c r="AD184" s="12" t="str">
        <f>_xlfn.IFS(DataSheet!$O833="Central","Chris",DataSheet!$O833="East","Erin",DataSheet!$O833="South","Sam",DataSheet!$O833="West","William.")</f>
        <v>Chris</v>
      </c>
      <c r="AE184">
        <f t="shared" si="14"/>
        <v>2</v>
      </c>
    </row>
    <row r="185" spans="1:31" ht="15.75" customHeight="1" x14ac:dyDescent="0.3">
      <c r="A185" s="12">
        <v>339</v>
      </c>
      <c r="B185" s="12" t="s">
        <v>444</v>
      </c>
      <c r="C185" s="12" t="s">
        <v>61</v>
      </c>
      <c r="D185" s="12">
        <v>7.0000000000000007E-2</v>
      </c>
      <c r="E185" s="12">
        <v>7.59</v>
      </c>
      <c r="F185" s="12">
        <v>4</v>
      </c>
      <c r="G185" s="12" t="s">
        <v>53</v>
      </c>
      <c r="H185" s="12" t="s">
        <v>32</v>
      </c>
      <c r="I185" s="12" t="s">
        <v>45</v>
      </c>
      <c r="J185" s="12" t="s">
        <v>54</v>
      </c>
      <c r="K185" s="12" t="s">
        <v>35</v>
      </c>
      <c r="L185" s="12" t="s">
        <v>447</v>
      </c>
      <c r="M185" s="12">
        <v>0.42</v>
      </c>
      <c r="N185" s="12" t="s">
        <v>37</v>
      </c>
      <c r="O185" s="12" t="s">
        <v>57</v>
      </c>
      <c r="P185" s="12" t="s">
        <v>158</v>
      </c>
      <c r="Q185" s="12" t="s">
        <v>446</v>
      </c>
      <c r="R185" s="12">
        <v>43229</v>
      </c>
      <c r="S185" s="13">
        <v>42080</v>
      </c>
      <c r="T185" s="9">
        <f t="shared" si="12"/>
        <v>0</v>
      </c>
      <c r="U185" s="10" t="str">
        <f t="shared" si="13"/>
        <v>no repeat</v>
      </c>
      <c r="V185" s="11" t="str">
        <f t="shared" si="10"/>
        <v>March</v>
      </c>
      <c r="W185" s="13">
        <v>42082</v>
      </c>
      <c r="X185" s="11">
        <f t="shared" si="11"/>
        <v>2</v>
      </c>
      <c r="Y185" s="12">
        <v>24.39</v>
      </c>
      <c r="Z185" s="12">
        <v>15</v>
      </c>
      <c r="AA185" s="12">
        <v>111.88</v>
      </c>
      <c r="AB185" s="12">
        <v>90583</v>
      </c>
      <c r="AC185" s="12">
        <f>DataSheet!$E834-DataSheet!$D834</f>
        <v>119.94999999999999</v>
      </c>
      <c r="AD185" s="12" t="str">
        <f>_xlfn.IFS(DataSheet!$O834="Central","Chris",DataSheet!$O834="East","Erin",DataSheet!$O834="South","Sam",DataSheet!$O834="West","William.")</f>
        <v>Chris</v>
      </c>
      <c r="AE185">
        <f t="shared" si="14"/>
        <v>2</v>
      </c>
    </row>
    <row r="186" spans="1:31" ht="15.75" customHeight="1" x14ac:dyDescent="0.3">
      <c r="A186" s="7">
        <v>342</v>
      </c>
      <c r="B186" s="7" t="s">
        <v>448</v>
      </c>
      <c r="C186" s="7" t="s">
        <v>52</v>
      </c>
      <c r="D186" s="7">
        <v>0.01</v>
      </c>
      <c r="E186" s="7">
        <v>3.26</v>
      </c>
      <c r="F186" s="7">
        <v>1.86</v>
      </c>
      <c r="G186" s="7" t="s">
        <v>53</v>
      </c>
      <c r="H186" s="7" t="s">
        <v>32</v>
      </c>
      <c r="I186" s="7" t="s">
        <v>33</v>
      </c>
      <c r="J186" s="7" t="s">
        <v>34</v>
      </c>
      <c r="K186" s="7" t="s">
        <v>35</v>
      </c>
      <c r="L186" s="7" t="s">
        <v>449</v>
      </c>
      <c r="M186" s="7">
        <v>0.41</v>
      </c>
      <c r="N186" s="7" t="s">
        <v>37</v>
      </c>
      <c r="O186" s="7" t="s">
        <v>140</v>
      </c>
      <c r="P186" s="7" t="s">
        <v>366</v>
      </c>
      <c r="Q186" s="7" t="s">
        <v>450</v>
      </c>
      <c r="R186" s="7">
        <v>33181</v>
      </c>
      <c r="S186" s="8">
        <v>42128</v>
      </c>
      <c r="T186" s="9">
        <f t="shared" si="12"/>
        <v>0</v>
      </c>
      <c r="U186" s="10" t="str">
        <f t="shared" si="13"/>
        <v>no repeat</v>
      </c>
      <c r="V186" s="11" t="str">
        <f t="shared" si="10"/>
        <v>May</v>
      </c>
      <c r="W186" s="8">
        <v>42130</v>
      </c>
      <c r="X186" s="11">
        <f t="shared" si="11"/>
        <v>2</v>
      </c>
      <c r="Y186" s="7">
        <v>-4.6683000000000003</v>
      </c>
      <c r="Z186" s="7">
        <v>20</v>
      </c>
      <c r="AA186" s="7">
        <v>73.97</v>
      </c>
      <c r="AB186" s="7">
        <v>3332</v>
      </c>
      <c r="AC186" s="7">
        <f>DataSheet!$E1359-DataSheet!$D1359</f>
        <v>3499.93</v>
      </c>
      <c r="AD186" s="12" t="str">
        <f>_xlfn.IFS(DataSheet!$O1359="Central","Chris",DataSheet!$O1359="East","Erin",DataSheet!$O1359="South","Sam",DataSheet!$O1359="West","William.")</f>
        <v>Sam</v>
      </c>
      <c r="AE186">
        <f t="shared" si="14"/>
        <v>1</v>
      </c>
    </row>
    <row r="187" spans="1:31" ht="15.75" customHeight="1" x14ac:dyDescent="0.3">
      <c r="A187" s="12">
        <v>343</v>
      </c>
      <c r="B187" s="12" t="s">
        <v>451</v>
      </c>
      <c r="C187" s="12" t="s">
        <v>52</v>
      </c>
      <c r="D187" s="12">
        <v>0.03</v>
      </c>
      <c r="E187" s="12">
        <v>15.23</v>
      </c>
      <c r="F187" s="12">
        <v>27.75</v>
      </c>
      <c r="G187" s="12" t="s">
        <v>43</v>
      </c>
      <c r="H187" s="12" t="s">
        <v>32</v>
      </c>
      <c r="I187" s="12" t="s">
        <v>45</v>
      </c>
      <c r="J187" s="12" t="s">
        <v>156</v>
      </c>
      <c r="K187" s="12" t="s">
        <v>125</v>
      </c>
      <c r="L187" s="12" t="s">
        <v>452</v>
      </c>
      <c r="M187" s="12">
        <v>0.76</v>
      </c>
      <c r="N187" s="12" t="s">
        <v>37</v>
      </c>
      <c r="O187" s="12" t="s">
        <v>57</v>
      </c>
      <c r="P187" s="12" t="s">
        <v>192</v>
      </c>
      <c r="Q187" s="12" t="s">
        <v>453</v>
      </c>
      <c r="R187" s="12">
        <v>4401</v>
      </c>
      <c r="S187" s="13">
        <v>42035</v>
      </c>
      <c r="T187" s="9">
        <f t="shared" si="12"/>
        <v>0</v>
      </c>
      <c r="U187" s="10" t="str">
        <f t="shared" si="13"/>
        <v>no repeat</v>
      </c>
      <c r="V187" s="11" t="str">
        <f t="shared" si="10"/>
        <v>January</v>
      </c>
      <c r="W187" s="13">
        <v>42036</v>
      </c>
      <c r="X187" s="11">
        <f t="shared" si="11"/>
        <v>1</v>
      </c>
      <c r="Y187" s="12">
        <v>11.65095</v>
      </c>
      <c r="Z187" s="12">
        <v>7</v>
      </c>
      <c r="AA187" s="12">
        <v>111.86</v>
      </c>
      <c r="AB187" s="12">
        <v>88151</v>
      </c>
      <c r="AC187" s="12">
        <f>DataSheet!$E356-DataSheet!$D356</f>
        <v>15.98</v>
      </c>
      <c r="AD187" s="12" t="str">
        <f>_xlfn.IFS(DataSheet!$O356="Central","Chris",DataSheet!$O356="East","Erin",DataSheet!$O356="South","Sam",DataSheet!$O356="West","William.")</f>
        <v>William.</v>
      </c>
      <c r="AE187">
        <f t="shared" si="14"/>
        <v>1</v>
      </c>
    </row>
    <row r="188" spans="1:31" ht="15.75" customHeight="1" x14ac:dyDescent="0.3">
      <c r="A188" s="12">
        <v>344</v>
      </c>
      <c r="B188" s="12" t="s">
        <v>454</v>
      </c>
      <c r="C188" s="12" t="s">
        <v>52</v>
      </c>
      <c r="D188" s="12">
        <v>0.01</v>
      </c>
      <c r="E188" s="12">
        <v>3.26</v>
      </c>
      <c r="F188" s="12">
        <v>1.86</v>
      </c>
      <c r="G188" s="12" t="s">
        <v>53</v>
      </c>
      <c r="H188" s="12" t="s">
        <v>32</v>
      </c>
      <c r="I188" s="12" t="s">
        <v>33</v>
      </c>
      <c r="J188" s="12" t="s">
        <v>34</v>
      </c>
      <c r="K188" s="12" t="s">
        <v>35</v>
      </c>
      <c r="L188" s="12" t="s">
        <v>449</v>
      </c>
      <c r="M188" s="12">
        <v>0.41</v>
      </c>
      <c r="N188" s="12" t="s">
        <v>37</v>
      </c>
      <c r="O188" s="12" t="s">
        <v>57</v>
      </c>
      <c r="P188" s="12" t="s">
        <v>192</v>
      </c>
      <c r="Q188" s="12" t="s">
        <v>455</v>
      </c>
      <c r="R188" s="12">
        <v>4101</v>
      </c>
      <c r="S188" s="13">
        <v>42128</v>
      </c>
      <c r="T188" s="9">
        <f t="shared" si="12"/>
        <v>0</v>
      </c>
      <c r="U188" s="10" t="str">
        <f t="shared" si="13"/>
        <v>no repeat</v>
      </c>
      <c r="V188" s="11" t="str">
        <f t="shared" si="10"/>
        <v>May</v>
      </c>
      <c r="W188" s="13">
        <v>42130</v>
      </c>
      <c r="X188" s="11">
        <f t="shared" si="11"/>
        <v>2</v>
      </c>
      <c r="Y188" s="12">
        <v>0.70199999999999996</v>
      </c>
      <c r="Z188" s="12">
        <v>5</v>
      </c>
      <c r="AA188" s="12">
        <v>18.489999999999998</v>
      </c>
      <c r="AB188" s="12">
        <v>88152</v>
      </c>
      <c r="AC188" s="12">
        <f>DataSheet!$E1360-DataSheet!$D1360</f>
        <v>179.92000000000002</v>
      </c>
      <c r="AD188" s="12" t="str">
        <f>_xlfn.IFS(DataSheet!$O1360="Central","Chris",DataSheet!$O1360="East","Erin",DataSheet!$O1360="South","Sam",DataSheet!$O1360="West","William.")</f>
        <v>Sam</v>
      </c>
      <c r="AE188">
        <f t="shared" si="14"/>
        <v>1</v>
      </c>
    </row>
    <row r="189" spans="1:31" ht="15.75" customHeight="1" x14ac:dyDescent="0.3">
      <c r="A189" s="7">
        <v>349</v>
      </c>
      <c r="B189" s="7" t="s">
        <v>456</v>
      </c>
      <c r="C189" s="7" t="s">
        <v>61</v>
      </c>
      <c r="D189" s="7">
        <v>0.04</v>
      </c>
      <c r="E189" s="7">
        <v>99.23</v>
      </c>
      <c r="F189" s="7">
        <v>8.99</v>
      </c>
      <c r="G189" s="7" t="s">
        <v>53</v>
      </c>
      <c r="H189" s="7" t="s">
        <v>44</v>
      </c>
      <c r="I189" s="7" t="s">
        <v>45</v>
      </c>
      <c r="J189" s="7" t="s">
        <v>54</v>
      </c>
      <c r="K189" s="7" t="s">
        <v>55</v>
      </c>
      <c r="L189" s="7" t="s">
        <v>457</v>
      </c>
      <c r="M189" s="7">
        <v>0.35</v>
      </c>
      <c r="N189" s="7" t="s">
        <v>37</v>
      </c>
      <c r="O189" s="7" t="s">
        <v>140</v>
      </c>
      <c r="P189" s="7" t="s">
        <v>366</v>
      </c>
      <c r="Q189" s="7" t="s">
        <v>450</v>
      </c>
      <c r="R189" s="7">
        <v>33132</v>
      </c>
      <c r="S189" s="8">
        <v>42006</v>
      </c>
      <c r="T189" s="9">
        <f t="shared" si="12"/>
        <v>1</v>
      </c>
      <c r="U189" s="10">
        <f t="shared" si="13"/>
        <v>158</v>
      </c>
      <c r="V189" s="11" t="str">
        <f t="shared" si="10"/>
        <v>January</v>
      </c>
      <c r="W189" s="8">
        <v>42008</v>
      </c>
      <c r="X189" s="11">
        <f t="shared" si="11"/>
        <v>2</v>
      </c>
      <c r="Y189" s="7">
        <v>1916.6757</v>
      </c>
      <c r="Z189" s="7">
        <v>54</v>
      </c>
      <c r="AA189" s="7">
        <v>5555.6</v>
      </c>
      <c r="AB189" s="7">
        <v>11527</v>
      </c>
      <c r="AC189" s="7">
        <f>DataSheet!$E23-DataSheet!$D23</f>
        <v>205.93</v>
      </c>
      <c r="AD189" s="12" t="str">
        <f>_xlfn.IFS(DataSheet!$O23="Central","Chris",DataSheet!$O23="East","Erin",DataSheet!$O23="South","Sam",DataSheet!$O23="West","William.")</f>
        <v>William.</v>
      </c>
      <c r="AE189">
        <f t="shared" si="14"/>
        <v>2</v>
      </c>
    </row>
    <row r="190" spans="1:31" ht="15.75" customHeight="1" x14ac:dyDescent="0.3">
      <c r="A190" s="12">
        <v>349</v>
      </c>
      <c r="B190" s="12" t="s">
        <v>456</v>
      </c>
      <c r="C190" s="12" t="s">
        <v>52</v>
      </c>
      <c r="D190" s="12">
        <v>0</v>
      </c>
      <c r="E190" s="12">
        <v>8.34</v>
      </c>
      <c r="F190" s="12">
        <v>2.64</v>
      </c>
      <c r="G190" s="12" t="s">
        <v>31</v>
      </c>
      <c r="H190" s="12" t="s">
        <v>44</v>
      </c>
      <c r="I190" s="12" t="s">
        <v>33</v>
      </c>
      <c r="J190" s="12" t="s">
        <v>178</v>
      </c>
      <c r="K190" s="12" t="s">
        <v>55</v>
      </c>
      <c r="L190" s="12" t="s">
        <v>362</v>
      </c>
      <c r="M190" s="12">
        <v>0.59</v>
      </c>
      <c r="N190" s="12" t="s">
        <v>37</v>
      </c>
      <c r="O190" s="12" t="s">
        <v>140</v>
      </c>
      <c r="P190" s="12" t="s">
        <v>366</v>
      </c>
      <c r="Q190" s="12" t="s">
        <v>450</v>
      </c>
      <c r="R190" s="12">
        <v>33132</v>
      </c>
      <c r="S190" s="13">
        <v>42164</v>
      </c>
      <c r="T190" s="9">
        <f t="shared" si="12"/>
        <v>0</v>
      </c>
      <c r="U190" s="10" t="str">
        <f t="shared" si="13"/>
        <v>no repeat</v>
      </c>
      <c r="V190" s="11" t="str">
        <f t="shared" si="10"/>
        <v>June</v>
      </c>
      <c r="W190" s="13">
        <v>42166</v>
      </c>
      <c r="X190" s="11">
        <f t="shared" si="11"/>
        <v>2</v>
      </c>
      <c r="Y190" s="12">
        <v>5.8624999999999998</v>
      </c>
      <c r="Z190" s="12">
        <v>23</v>
      </c>
      <c r="AA190" s="12">
        <v>212.89</v>
      </c>
      <c r="AB190" s="12">
        <v>17446</v>
      </c>
      <c r="AC190" s="12">
        <f>DataSheet!$E1718-DataSheet!$D1718</f>
        <v>6.48</v>
      </c>
      <c r="AD190" s="12" t="str">
        <f>_xlfn.IFS(DataSheet!$O1718="Central","Chris",DataSheet!$O1718="East","Erin",DataSheet!$O1718="South","Sam",DataSheet!$O1718="West","William.")</f>
        <v>Chris</v>
      </c>
      <c r="AE190">
        <f t="shared" si="14"/>
        <v>2</v>
      </c>
    </row>
    <row r="191" spans="1:31" ht="15.75" customHeight="1" x14ac:dyDescent="0.3">
      <c r="A191" s="12">
        <v>351</v>
      </c>
      <c r="B191" s="12" t="s">
        <v>458</v>
      </c>
      <c r="C191" s="12" t="s">
        <v>61</v>
      </c>
      <c r="D191" s="12">
        <v>0.04</v>
      </c>
      <c r="E191" s="12">
        <v>99.23</v>
      </c>
      <c r="F191" s="12">
        <v>8.99</v>
      </c>
      <c r="G191" s="12" t="s">
        <v>53</v>
      </c>
      <c r="H191" s="12" t="s">
        <v>44</v>
      </c>
      <c r="I191" s="12" t="s">
        <v>45</v>
      </c>
      <c r="J191" s="12" t="s">
        <v>54</v>
      </c>
      <c r="K191" s="12" t="s">
        <v>55</v>
      </c>
      <c r="L191" s="12" t="s">
        <v>457</v>
      </c>
      <c r="M191" s="12">
        <v>0.35</v>
      </c>
      <c r="N191" s="12" t="s">
        <v>37</v>
      </c>
      <c r="O191" s="12" t="s">
        <v>57</v>
      </c>
      <c r="P191" s="12" t="s">
        <v>75</v>
      </c>
      <c r="Q191" s="12" t="s">
        <v>459</v>
      </c>
      <c r="R191" s="12">
        <v>13601</v>
      </c>
      <c r="S191" s="13">
        <v>42006</v>
      </c>
      <c r="T191" s="9">
        <f t="shared" si="12"/>
        <v>1</v>
      </c>
      <c r="U191" s="10">
        <f t="shared" si="13"/>
        <v>158</v>
      </c>
      <c r="V191" s="11" t="str">
        <f t="shared" si="10"/>
        <v>January</v>
      </c>
      <c r="W191" s="13">
        <v>42008</v>
      </c>
      <c r="X191" s="11">
        <f t="shared" si="11"/>
        <v>2</v>
      </c>
      <c r="Y191" s="12">
        <v>993.83460000000002</v>
      </c>
      <c r="Z191" s="12">
        <v>14</v>
      </c>
      <c r="AA191" s="12">
        <v>1440.34</v>
      </c>
      <c r="AB191" s="12">
        <v>88686</v>
      </c>
      <c r="AC191" s="12">
        <f>DataSheet!$E24-DataSheet!$D24</f>
        <v>17.97</v>
      </c>
      <c r="AD191" s="12" t="str">
        <f>_xlfn.IFS(DataSheet!$O24="Central","Chris",DataSheet!$O24="East","Erin",DataSheet!$O24="South","Sam",DataSheet!$O24="West","William.")</f>
        <v>William.</v>
      </c>
      <c r="AE191">
        <f t="shared" si="14"/>
        <v>2</v>
      </c>
    </row>
    <row r="192" spans="1:31" ht="15.75" customHeight="1" x14ac:dyDescent="0.3">
      <c r="A192" s="7">
        <v>351</v>
      </c>
      <c r="B192" s="7" t="s">
        <v>458</v>
      </c>
      <c r="C192" s="7" t="s">
        <v>52</v>
      </c>
      <c r="D192" s="7">
        <v>0</v>
      </c>
      <c r="E192" s="7">
        <v>8.34</v>
      </c>
      <c r="F192" s="7">
        <v>2.64</v>
      </c>
      <c r="G192" s="7" t="s">
        <v>31</v>
      </c>
      <c r="H192" s="7" t="s">
        <v>44</v>
      </c>
      <c r="I192" s="7" t="s">
        <v>33</v>
      </c>
      <c r="J192" s="7" t="s">
        <v>178</v>
      </c>
      <c r="K192" s="7" t="s">
        <v>55</v>
      </c>
      <c r="L192" s="7" t="s">
        <v>362</v>
      </c>
      <c r="M192" s="7">
        <v>0.59</v>
      </c>
      <c r="N192" s="7" t="s">
        <v>37</v>
      </c>
      <c r="O192" s="7" t="s">
        <v>57</v>
      </c>
      <c r="P192" s="7" t="s">
        <v>75</v>
      </c>
      <c r="Q192" s="7" t="s">
        <v>459</v>
      </c>
      <c r="R192" s="7">
        <v>13601</v>
      </c>
      <c r="S192" s="8">
        <v>42164</v>
      </c>
      <c r="T192" s="9">
        <f t="shared" si="12"/>
        <v>0</v>
      </c>
      <c r="U192" s="10" t="str">
        <f t="shared" si="13"/>
        <v>no repeat</v>
      </c>
      <c r="V192" s="11" t="str">
        <f t="shared" si="10"/>
        <v>June</v>
      </c>
      <c r="W192" s="8">
        <v>42166</v>
      </c>
      <c r="X192" s="11">
        <f t="shared" si="11"/>
        <v>2</v>
      </c>
      <c r="Y192" s="7">
        <v>10.5</v>
      </c>
      <c r="Z192" s="7">
        <v>6</v>
      </c>
      <c r="AA192" s="7">
        <v>55.54</v>
      </c>
      <c r="AB192" s="7">
        <v>88685</v>
      </c>
      <c r="AC192" s="7">
        <f>DataSheet!$E1719-DataSheet!$D1719</f>
        <v>120.93</v>
      </c>
      <c r="AD192" s="12" t="str">
        <f>_xlfn.IFS(DataSheet!$O1719="Central","Chris",DataSheet!$O1719="East","Erin",DataSheet!$O1719="South","Sam",DataSheet!$O1719="West","William.")</f>
        <v>Chris</v>
      </c>
      <c r="AE192">
        <f t="shared" si="14"/>
        <v>2</v>
      </c>
    </row>
    <row r="193" spans="1:31" ht="15.75" customHeight="1" x14ac:dyDescent="0.3">
      <c r="A193" s="12">
        <v>353</v>
      </c>
      <c r="B193" s="12" t="s">
        <v>460</v>
      </c>
      <c r="C193" s="12" t="s">
        <v>109</v>
      </c>
      <c r="D193" s="12">
        <v>0.08</v>
      </c>
      <c r="E193" s="12">
        <v>4.8899999999999997</v>
      </c>
      <c r="F193" s="12">
        <v>4.93</v>
      </c>
      <c r="G193" s="12" t="s">
        <v>31</v>
      </c>
      <c r="H193" s="12" t="s">
        <v>44</v>
      </c>
      <c r="I193" s="12" t="s">
        <v>81</v>
      </c>
      <c r="J193" s="12" t="s">
        <v>184</v>
      </c>
      <c r="K193" s="12" t="s">
        <v>55</v>
      </c>
      <c r="L193" s="12" t="s">
        <v>461</v>
      </c>
      <c r="M193" s="12">
        <v>0.66</v>
      </c>
      <c r="N193" s="12" t="s">
        <v>37</v>
      </c>
      <c r="O193" s="12" t="s">
        <v>38</v>
      </c>
      <c r="P193" s="12" t="s">
        <v>382</v>
      </c>
      <c r="Q193" s="12" t="s">
        <v>462</v>
      </c>
      <c r="R193" s="12">
        <v>85301</v>
      </c>
      <c r="S193" s="13">
        <v>42138</v>
      </c>
      <c r="T193" s="9">
        <f t="shared" si="12"/>
        <v>1</v>
      </c>
      <c r="U193" s="10">
        <f t="shared" si="13"/>
        <v>0</v>
      </c>
      <c r="V193" s="11" t="str">
        <f t="shared" si="10"/>
        <v>May</v>
      </c>
      <c r="W193" s="13">
        <v>42138</v>
      </c>
      <c r="X193" s="11">
        <f t="shared" si="11"/>
        <v>0</v>
      </c>
      <c r="Y193" s="12">
        <v>-165.45</v>
      </c>
      <c r="Z193" s="12">
        <v>17</v>
      </c>
      <c r="AA193" s="12">
        <v>84.76</v>
      </c>
      <c r="AB193" s="12">
        <v>89647</v>
      </c>
      <c r="AC193" s="12">
        <f>DataSheet!$E1444-DataSheet!$D1444</f>
        <v>3.91</v>
      </c>
      <c r="AD193" s="12" t="str">
        <f>_xlfn.IFS(DataSheet!$O1444="Central","Chris",DataSheet!$O1444="East","Erin",DataSheet!$O1444="South","Sam",DataSheet!$O1444="West","William.")</f>
        <v>Erin</v>
      </c>
      <c r="AE193">
        <f t="shared" si="14"/>
        <v>2</v>
      </c>
    </row>
    <row r="194" spans="1:31" ht="15.75" customHeight="1" x14ac:dyDescent="0.3">
      <c r="A194" s="7">
        <v>353</v>
      </c>
      <c r="B194" s="7" t="s">
        <v>460</v>
      </c>
      <c r="C194" s="7" t="s">
        <v>109</v>
      </c>
      <c r="D194" s="7">
        <v>7.0000000000000007E-2</v>
      </c>
      <c r="E194" s="7">
        <v>6.68</v>
      </c>
      <c r="F194" s="7">
        <v>6.92</v>
      </c>
      <c r="G194" s="7" t="s">
        <v>53</v>
      </c>
      <c r="H194" s="7" t="s">
        <v>44</v>
      </c>
      <c r="I194" s="7" t="s">
        <v>33</v>
      </c>
      <c r="J194" s="7" t="s">
        <v>97</v>
      </c>
      <c r="K194" s="7" t="s">
        <v>63</v>
      </c>
      <c r="L194" s="7" t="s">
        <v>463</v>
      </c>
      <c r="M194" s="7">
        <v>0.37</v>
      </c>
      <c r="N194" s="7" t="s">
        <v>37</v>
      </c>
      <c r="O194" s="7" t="s">
        <v>38</v>
      </c>
      <c r="P194" s="7" t="s">
        <v>382</v>
      </c>
      <c r="Q194" s="7" t="s">
        <v>462</v>
      </c>
      <c r="R194" s="7">
        <v>85301</v>
      </c>
      <c r="S194" s="8">
        <v>42138</v>
      </c>
      <c r="T194" s="9">
        <f t="shared" si="12"/>
        <v>0</v>
      </c>
      <c r="U194" s="10" t="str">
        <f t="shared" si="13"/>
        <v>no repeat</v>
      </c>
      <c r="V194" s="11" t="str">
        <f t="shared" ref="V194:V257" si="15">TEXT(S194,"mmmm")</f>
        <v>May</v>
      </c>
      <c r="W194" s="8">
        <v>42145</v>
      </c>
      <c r="X194" s="11">
        <f t="shared" ref="X194:X257" si="16">_xlfn.DAYS(W194,S194)</f>
        <v>7</v>
      </c>
      <c r="Y194" s="7">
        <v>-141.12</v>
      </c>
      <c r="Z194" s="7">
        <v>16</v>
      </c>
      <c r="AA194" s="7">
        <v>104.84</v>
      </c>
      <c r="AB194" s="7">
        <v>89647</v>
      </c>
      <c r="AC194" s="7">
        <f>DataSheet!$E1445-DataSheet!$D1445</f>
        <v>12.15</v>
      </c>
      <c r="AD194" s="12" t="str">
        <f>_xlfn.IFS(DataSheet!$O1445="Central","Chris",DataSheet!$O1445="East","Erin",DataSheet!$O1445="South","Sam",DataSheet!$O1445="West","William.")</f>
        <v>Erin</v>
      </c>
      <c r="AE194">
        <f t="shared" si="14"/>
        <v>2</v>
      </c>
    </row>
    <row r="195" spans="1:31" ht="15.75" customHeight="1" x14ac:dyDescent="0.3">
      <c r="A195" s="7">
        <v>357</v>
      </c>
      <c r="B195" s="7" t="s">
        <v>464</v>
      </c>
      <c r="C195" s="7" t="s">
        <v>52</v>
      </c>
      <c r="D195" s="7">
        <v>7.0000000000000007E-2</v>
      </c>
      <c r="E195" s="7">
        <v>124.49</v>
      </c>
      <c r="F195" s="7">
        <v>51.94</v>
      </c>
      <c r="G195" s="7" t="s">
        <v>43</v>
      </c>
      <c r="H195" s="7" t="s">
        <v>32</v>
      </c>
      <c r="I195" s="7" t="s">
        <v>45</v>
      </c>
      <c r="J195" s="7" t="s">
        <v>156</v>
      </c>
      <c r="K195" s="7" t="s">
        <v>125</v>
      </c>
      <c r="L195" s="7" t="s">
        <v>465</v>
      </c>
      <c r="M195" s="7">
        <v>0.63</v>
      </c>
      <c r="N195" s="7" t="s">
        <v>37</v>
      </c>
      <c r="O195" s="7" t="s">
        <v>38</v>
      </c>
      <c r="P195" s="7" t="s">
        <v>382</v>
      </c>
      <c r="Q195" s="7" t="s">
        <v>466</v>
      </c>
      <c r="R195" s="7">
        <v>86401</v>
      </c>
      <c r="S195" s="8">
        <v>42148</v>
      </c>
      <c r="T195" s="9">
        <f t="shared" ref="T195:T258" si="17">IF(A195=A196,1,0)</f>
        <v>0</v>
      </c>
      <c r="U195" s="10" t="str">
        <f t="shared" ref="U195:U258" si="18">IF(T195=1,S196-S195,"no repeat")</f>
        <v>no repeat</v>
      </c>
      <c r="V195" s="11" t="str">
        <f t="shared" si="15"/>
        <v>May</v>
      </c>
      <c r="W195" s="8">
        <v>42149</v>
      </c>
      <c r="X195" s="11">
        <f t="shared" si="16"/>
        <v>1</v>
      </c>
      <c r="Y195" s="7">
        <v>1074.44</v>
      </c>
      <c r="Z195" s="7">
        <v>14</v>
      </c>
      <c r="AA195" s="7">
        <v>1714.93</v>
      </c>
      <c r="AB195" s="7">
        <v>91131</v>
      </c>
      <c r="AC195" s="7">
        <f>DataSheet!$E1561-DataSheet!$D1561</f>
        <v>4.6899999999999995</v>
      </c>
      <c r="AD195" s="12" t="str">
        <f>_xlfn.IFS(DataSheet!$O1561="Central","Chris",DataSheet!$O1561="East","Erin",DataSheet!$O1561="South","Sam",DataSheet!$O1561="West","William.")</f>
        <v>Chris</v>
      </c>
      <c r="AE195">
        <f t="shared" si="14"/>
        <v>1</v>
      </c>
    </row>
    <row r="196" spans="1:31" ht="15.75" customHeight="1" x14ac:dyDescent="0.3">
      <c r="A196" s="12">
        <v>358</v>
      </c>
      <c r="B196" s="12" t="s">
        <v>467</v>
      </c>
      <c r="C196" s="12" t="s">
        <v>109</v>
      </c>
      <c r="D196" s="12">
        <v>0.04</v>
      </c>
      <c r="E196" s="12">
        <v>125.99</v>
      </c>
      <c r="F196" s="12">
        <v>8.99</v>
      </c>
      <c r="G196" s="12" t="s">
        <v>53</v>
      </c>
      <c r="H196" s="12" t="s">
        <v>32</v>
      </c>
      <c r="I196" s="12" t="s">
        <v>81</v>
      </c>
      <c r="J196" s="12" t="s">
        <v>82</v>
      </c>
      <c r="K196" s="12" t="s">
        <v>63</v>
      </c>
      <c r="L196" s="12" t="s">
        <v>468</v>
      </c>
      <c r="M196" s="12">
        <v>0.59</v>
      </c>
      <c r="N196" s="12" t="s">
        <v>37</v>
      </c>
      <c r="O196" s="12" t="s">
        <v>57</v>
      </c>
      <c r="P196" s="12" t="s">
        <v>238</v>
      </c>
      <c r="Q196" s="12" t="s">
        <v>469</v>
      </c>
      <c r="R196" s="12">
        <v>19406</v>
      </c>
      <c r="S196" s="13">
        <v>42013</v>
      </c>
      <c r="T196" s="9">
        <f t="shared" si="17"/>
        <v>0</v>
      </c>
      <c r="U196" s="10" t="str">
        <f t="shared" si="18"/>
        <v>no repeat</v>
      </c>
      <c r="V196" s="11" t="str">
        <f t="shared" si="15"/>
        <v>January</v>
      </c>
      <c r="W196" s="13">
        <v>42020</v>
      </c>
      <c r="X196" s="11">
        <f t="shared" si="16"/>
        <v>7</v>
      </c>
      <c r="Y196" s="12">
        <v>-627.82191999999998</v>
      </c>
      <c r="Z196" s="12">
        <v>1</v>
      </c>
      <c r="AA196" s="12">
        <v>107.95</v>
      </c>
      <c r="AB196" s="12">
        <v>91130</v>
      </c>
      <c r="AC196" s="12">
        <f>DataSheet!$E114-DataSheet!$D114</f>
        <v>3.2</v>
      </c>
      <c r="AD196" s="12" t="str">
        <f>_xlfn.IFS(DataSheet!$O114="Central","Chris",DataSheet!$O114="East","Erin",DataSheet!$O114="South","Sam",DataSheet!$O114="West","William.")</f>
        <v>William.</v>
      </c>
      <c r="AE196">
        <f t="shared" ref="AE196:AE259" si="19">COUNTIF($B$2:$B$1937,$B196)</f>
        <v>1</v>
      </c>
    </row>
    <row r="197" spans="1:31" ht="15.75" customHeight="1" x14ac:dyDescent="0.3">
      <c r="A197" s="7">
        <v>366</v>
      </c>
      <c r="B197" s="7" t="s">
        <v>470</v>
      </c>
      <c r="C197" s="7" t="s">
        <v>61</v>
      </c>
      <c r="D197" s="7">
        <v>0.05</v>
      </c>
      <c r="E197" s="7">
        <v>328.14</v>
      </c>
      <c r="F197" s="7">
        <v>91.05</v>
      </c>
      <c r="G197" s="7" t="s">
        <v>43</v>
      </c>
      <c r="H197" s="7" t="s">
        <v>62</v>
      </c>
      <c r="I197" s="7" t="s">
        <v>33</v>
      </c>
      <c r="J197" s="7" t="s">
        <v>258</v>
      </c>
      <c r="K197" s="7" t="s">
        <v>47</v>
      </c>
      <c r="L197" s="7" t="s">
        <v>471</v>
      </c>
      <c r="M197" s="7">
        <v>0.56999999999999995</v>
      </c>
      <c r="N197" s="7" t="s">
        <v>37</v>
      </c>
      <c r="O197" s="7" t="s">
        <v>57</v>
      </c>
      <c r="P197" s="7" t="s">
        <v>472</v>
      </c>
      <c r="Q197" s="7" t="s">
        <v>473</v>
      </c>
      <c r="R197" s="7">
        <v>2910</v>
      </c>
      <c r="S197" s="8">
        <v>42021</v>
      </c>
      <c r="T197" s="9">
        <f t="shared" si="17"/>
        <v>0</v>
      </c>
      <c r="U197" s="10" t="str">
        <f t="shared" si="18"/>
        <v>no repeat</v>
      </c>
      <c r="V197" s="11" t="str">
        <f t="shared" si="15"/>
        <v>January</v>
      </c>
      <c r="W197" s="8">
        <v>42023</v>
      </c>
      <c r="X197" s="11">
        <f t="shared" si="16"/>
        <v>2</v>
      </c>
      <c r="Y197" s="7">
        <v>411.5172</v>
      </c>
      <c r="Z197" s="7">
        <v>6</v>
      </c>
      <c r="AA197" s="7">
        <v>1967.98</v>
      </c>
      <c r="AB197" s="7">
        <v>87347</v>
      </c>
      <c r="AC197" s="7">
        <f>DataSheet!$E215-DataSheet!$D215</f>
        <v>19.979999999999997</v>
      </c>
      <c r="AD197" s="12" t="str">
        <f>_xlfn.IFS(DataSheet!$O215="Central","Chris",DataSheet!$O215="East","Erin",DataSheet!$O215="South","Sam",DataSheet!$O215="West","William.")</f>
        <v>Chris</v>
      </c>
      <c r="AE197">
        <f t="shared" si="19"/>
        <v>1</v>
      </c>
    </row>
    <row r="198" spans="1:31" ht="15.75" customHeight="1" x14ac:dyDescent="0.3">
      <c r="A198" s="12">
        <v>369</v>
      </c>
      <c r="B198" s="12" t="s">
        <v>474</v>
      </c>
      <c r="C198" s="12" t="s">
        <v>109</v>
      </c>
      <c r="D198" s="12">
        <v>0.09</v>
      </c>
      <c r="E198" s="12">
        <v>19.23</v>
      </c>
      <c r="F198" s="12">
        <v>6.15</v>
      </c>
      <c r="G198" s="12" t="s">
        <v>31</v>
      </c>
      <c r="H198" s="12" t="s">
        <v>32</v>
      </c>
      <c r="I198" s="12" t="s">
        <v>45</v>
      </c>
      <c r="J198" s="12" t="s">
        <v>54</v>
      </c>
      <c r="K198" s="12" t="s">
        <v>55</v>
      </c>
      <c r="L198" s="12" t="s">
        <v>475</v>
      </c>
      <c r="M198" s="12">
        <v>0.44</v>
      </c>
      <c r="N198" s="12" t="s">
        <v>37</v>
      </c>
      <c r="O198" s="12" t="s">
        <v>38</v>
      </c>
      <c r="P198" s="12" t="s">
        <v>49</v>
      </c>
      <c r="Q198" s="12" t="s">
        <v>476</v>
      </c>
      <c r="R198" s="12">
        <v>94601</v>
      </c>
      <c r="S198" s="13">
        <v>42105</v>
      </c>
      <c r="T198" s="9">
        <f t="shared" si="17"/>
        <v>0</v>
      </c>
      <c r="U198" s="10" t="str">
        <f t="shared" si="18"/>
        <v>no repeat</v>
      </c>
      <c r="V198" s="11" t="str">
        <f t="shared" si="15"/>
        <v>April</v>
      </c>
      <c r="W198" s="13">
        <v>42107</v>
      </c>
      <c r="X198" s="11">
        <f t="shared" si="16"/>
        <v>2</v>
      </c>
      <c r="Y198" s="12">
        <v>211.232</v>
      </c>
      <c r="Z198" s="12">
        <v>21</v>
      </c>
      <c r="AA198" s="12">
        <v>394.1</v>
      </c>
      <c r="AB198" s="12">
        <v>90292</v>
      </c>
      <c r="AC198" s="12">
        <f>DataSheet!$E1142-DataSheet!$D1142</f>
        <v>65.91</v>
      </c>
      <c r="AD198" s="12" t="str">
        <f>_xlfn.IFS(DataSheet!$O1142="Central","Chris",DataSheet!$O1142="East","Erin",DataSheet!$O1142="South","Sam",DataSheet!$O1142="West","William.")</f>
        <v>Chris</v>
      </c>
      <c r="AE198">
        <f t="shared" si="19"/>
        <v>1</v>
      </c>
    </row>
    <row r="199" spans="1:31" ht="15.75" customHeight="1" x14ac:dyDescent="0.3">
      <c r="A199" s="12">
        <v>370</v>
      </c>
      <c r="B199" s="12" t="s">
        <v>477</v>
      </c>
      <c r="C199" s="12" t="s">
        <v>42</v>
      </c>
      <c r="D199" s="12">
        <v>0.02</v>
      </c>
      <c r="E199" s="12">
        <v>20.99</v>
      </c>
      <c r="F199" s="12">
        <v>4.8099999999999996</v>
      </c>
      <c r="G199" s="12" t="s">
        <v>53</v>
      </c>
      <c r="H199" s="12" t="s">
        <v>32</v>
      </c>
      <c r="I199" s="12" t="s">
        <v>81</v>
      </c>
      <c r="J199" s="12" t="s">
        <v>82</v>
      </c>
      <c r="K199" s="12" t="s">
        <v>90</v>
      </c>
      <c r="L199" s="12" t="s">
        <v>478</v>
      </c>
      <c r="M199" s="12">
        <v>0.57999999999999996</v>
      </c>
      <c r="N199" s="12" t="s">
        <v>37</v>
      </c>
      <c r="O199" s="12" t="s">
        <v>57</v>
      </c>
      <c r="P199" s="12" t="s">
        <v>192</v>
      </c>
      <c r="Q199" s="12" t="s">
        <v>479</v>
      </c>
      <c r="R199" s="12">
        <v>4240</v>
      </c>
      <c r="S199" s="13">
        <v>42151</v>
      </c>
      <c r="T199" s="9">
        <f t="shared" si="17"/>
        <v>0</v>
      </c>
      <c r="U199" s="10" t="str">
        <f t="shared" si="18"/>
        <v>no repeat</v>
      </c>
      <c r="V199" s="11" t="str">
        <f t="shared" si="15"/>
        <v>May</v>
      </c>
      <c r="W199" s="13">
        <v>42153</v>
      </c>
      <c r="X199" s="11">
        <f t="shared" si="16"/>
        <v>2</v>
      </c>
      <c r="Y199" s="12">
        <v>49.787999999999997</v>
      </c>
      <c r="Z199" s="12">
        <v>15</v>
      </c>
      <c r="AA199" s="12">
        <v>266.39</v>
      </c>
      <c r="AB199" s="12">
        <v>90291</v>
      </c>
      <c r="AC199" s="12">
        <f>DataSheet!$E1602-DataSheet!$D1602</f>
        <v>20.939999999999998</v>
      </c>
      <c r="AD199" s="12" t="str">
        <f>_xlfn.IFS(DataSheet!$O1602="Central","Chris",DataSheet!$O1602="East","Erin",DataSheet!$O1602="South","Sam",DataSheet!$O1602="West","William.")</f>
        <v>Chris</v>
      </c>
      <c r="AE199">
        <f t="shared" si="19"/>
        <v>1</v>
      </c>
    </row>
    <row r="200" spans="1:31" ht="15.75" customHeight="1" x14ac:dyDescent="0.3">
      <c r="A200" s="7">
        <v>371</v>
      </c>
      <c r="B200" s="7" t="s">
        <v>480</v>
      </c>
      <c r="C200" s="7" t="s">
        <v>42</v>
      </c>
      <c r="D200" s="7">
        <v>0.05</v>
      </c>
      <c r="E200" s="7">
        <v>5.4</v>
      </c>
      <c r="F200" s="7">
        <v>7.78</v>
      </c>
      <c r="G200" s="7" t="s">
        <v>31</v>
      </c>
      <c r="H200" s="7" t="s">
        <v>32</v>
      </c>
      <c r="I200" s="7" t="s">
        <v>33</v>
      </c>
      <c r="J200" s="7" t="s">
        <v>113</v>
      </c>
      <c r="K200" s="7" t="s">
        <v>63</v>
      </c>
      <c r="L200" s="7" t="s">
        <v>314</v>
      </c>
      <c r="M200" s="7">
        <v>0.37</v>
      </c>
      <c r="N200" s="7" t="s">
        <v>37</v>
      </c>
      <c r="O200" s="7" t="s">
        <v>57</v>
      </c>
      <c r="P200" s="7" t="s">
        <v>197</v>
      </c>
      <c r="Q200" s="7" t="s">
        <v>481</v>
      </c>
      <c r="R200" s="7">
        <v>2149</v>
      </c>
      <c r="S200" s="8">
        <v>42151</v>
      </c>
      <c r="T200" s="9">
        <f t="shared" si="17"/>
        <v>0</v>
      </c>
      <c r="U200" s="10" t="str">
        <f t="shared" si="18"/>
        <v>no repeat</v>
      </c>
      <c r="V200" s="11" t="str">
        <f t="shared" si="15"/>
        <v>May</v>
      </c>
      <c r="W200" s="8">
        <v>42153</v>
      </c>
      <c r="X200" s="11">
        <f t="shared" si="16"/>
        <v>2</v>
      </c>
      <c r="Y200" s="7">
        <v>-132.62950000000001</v>
      </c>
      <c r="Z200" s="7">
        <v>9</v>
      </c>
      <c r="AA200" s="7">
        <v>51.82</v>
      </c>
      <c r="AB200" s="7">
        <v>90291</v>
      </c>
      <c r="AC200" s="7">
        <f>DataSheet!$E1603-DataSheet!$D1603</f>
        <v>12.22</v>
      </c>
      <c r="AD200" s="12" t="str">
        <f>_xlfn.IFS(DataSheet!$O1603="Central","Chris",DataSheet!$O1603="East","Erin",DataSheet!$O1603="South","Sam",DataSheet!$O1603="West","William.")</f>
        <v>Chris</v>
      </c>
      <c r="AE200">
        <f t="shared" si="19"/>
        <v>1</v>
      </c>
    </row>
    <row r="201" spans="1:31" ht="15.75" customHeight="1" x14ac:dyDescent="0.3">
      <c r="A201" s="7">
        <v>373</v>
      </c>
      <c r="B201" s="7" t="s">
        <v>482</v>
      </c>
      <c r="C201" s="7" t="s">
        <v>42</v>
      </c>
      <c r="D201" s="7">
        <v>0.02</v>
      </c>
      <c r="E201" s="7">
        <v>200.98</v>
      </c>
      <c r="F201" s="7">
        <v>55.96</v>
      </c>
      <c r="G201" s="7" t="s">
        <v>43</v>
      </c>
      <c r="H201" s="7" t="s">
        <v>62</v>
      </c>
      <c r="I201" s="7" t="s">
        <v>45</v>
      </c>
      <c r="J201" s="7" t="s">
        <v>195</v>
      </c>
      <c r="K201" s="7" t="s">
        <v>125</v>
      </c>
      <c r="L201" s="7" t="s">
        <v>483</v>
      </c>
      <c r="M201" s="7">
        <v>0.75</v>
      </c>
      <c r="N201" s="7" t="s">
        <v>37</v>
      </c>
      <c r="O201" s="7" t="s">
        <v>65</v>
      </c>
      <c r="P201" s="7" t="s">
        <v>304</v>
      </c>
      <c r="Q201" s="7" t="s">
        <v>305</v>
      </c>
      <c r="R201" s="7">
        <v>48234</v>
      </c>
      <c r="S201" s="8">
        <v>42077</v>
      </c>
      <c r="T201" s="9">
        <f t="shared" si="17"/>
        <v>1</v>
      </c>
      <c r="U201" s="10">
        <f t="shared" si="18"/>
        <v>0</v>
      </c>
      <c r="V201" s="11" t="str">
        <f t="shared" si="15"/>
        <v>March</v>
      </c>
      <c r="W201" s="8">
        <v>42079</v>
      </c>
      <c r="X201" s="11">
        <f t="shared" si="16"/>
        <v>2</v>
      </c>
      <c r="Y201" s="7">
        <v>-163.63</v>
      </c>
      <c r="Z201" s="7">
        <v>45</v>
      </c>
      <c r="AA201" s="7">
        <v>9539.6</v>
      </c>
      <c r="AB201" s="7">
        <v>24193</v>
      </c>
      <c r="AC201" s="7">
        <f>DataSheet!$E801-DataSheet!$D801</f>
        <v>7.9899999999999993</v>
      </c>
      <c r="AD201" s="12" t="str">
        <f>_xlfn.IFS(DataSheet!$O801="Central","Chris",DataSheet!$O801="East","Erin",DataSheet!$O801="South","Sam",DataSheet!$O801="West","William.")</f>
        <v>William.</v>
      </c>
      <c r="AE201">
        <f t="shared" si="19"/>
        <v>3</v>
      </c>
    </row>
    <row r="202" spans="1:31" ht="15.75" customHeight="1" x14ac:dyDescent="0.3">
      <c r="A202" s="12">
        <v>373</v>
      </c>
      <c r="B202" s="12" t="s">
        <v>482</v>
      </c>
      <c r="C202" s="12" t="s">
        <v>42</v>
      </c>
      <c r="D202" s="12">
        <v>0.02</v>
      </c>
      <c r="E202" s="12">
        <v>4.28</v>
      </c>
      <c r="F202" s="12">
        <v>5.17</v>
      </c>
      <c r="G202" s="12" t="s">
        <v>53</v>
      </c>
      <c r="H202" s="12" t="s">
        <v>62</v>
      </c>
      <c r="I202" s="12" t="s">
        <v>33</v>
      </c>
      <c r="J202" s="12" t="s">
        <v>97</v>
      </c>
      <c r="K202" s="12" t="s">
        <v>63</v>
      </c>
      <c r="L202" s="12" t="s">
        <v>484</v>
      </c>
      <c r="M202" s="12">
        <v>0.4</v>
      </c>
      <c r="N202" s="12" t="s">
        <v>37</v>
      </c>
      <c r="O202" s="12" t="s">
        <v>65</v>
      </c>
      <c r="P202" s="12" t="s">
        <v>304</v>
      </c>
      <c r="Q202" s="12" t="s">
        <v>305</v>
      </c>
      <c r="R202" s="12">
        <v>48234</v>
      </c>
      <c r="S202" s="13">
        <v>42077</v>
      </c>
      <c r="T202" s="9">
        <f t="shared" si="17"/>
        <v>1</v>
      </c>
      <c r="U202" s="10">
        <f t="shared" si="18"/>
        <v>0</v>
      </c>
      <c r="V202" s="11" t="str">
        <f t="shared" si="15"/>
        <v>March</v>
      </c>
      <c r="W202" s="13">
        <v>42078</v>
      </c>
      <c r="X202" s="11">
        <f t="shared" si="16"/>
        <v>1</v>
      </c>
      <c r="Y202" s="12">
        <v>-63.87</v>
      </c>
      <c r="Z202" s="12">
        <v>24</v>
      </c>
      <c r="AA202" s="12">
        <v>109.86</v>
      </c>
      <c r="AB202" s="12">
        <v>24193</v>
      </c>
      <c r="AC202" s="12">
        <f>DataSheet!$E802-DataSheet!$D802</f>
        <v>2036.44</v>
      </c>
      <c r="AD202" s="12" t="str">
        <f>_xlfn.IFS(DataSheet!$O802="Central","Chris",DataSheet!$O802="East","Erin",DataSheet!$O802="South","Sam",DataSheet!$O802="West","William.")</f>
        <v>William.</v>
      </c>
      <c r="AE202">
        <f t="shared" si="19"/>
        <v>3</v>
      </c>
    </row>
    <row r="203" spans="1:31" ht="15.75" customHeight="1" x14ac:dyDescent="0.3">
      <c r="A203" s="7">
        <v>373</v>
      </c>
      <c r="B203" s="7" t="s">
        <v>482</v>
      </c>
      <c r="C203" s="7" t="s">
        <v>42</v>
      </c>
      <c r="D203" s="7">
        <v>0.04</v>
      </c>
      <c r="E203" s="7">
        <v>85.99</v>
      </c>
      <c r="F203" s="7">
        <v>0.99</v>
      </c>
      <c r="G203" s="7" t="s">
        <v>53</v>
      </c>
      <c r="H203" s="7" t="s">
        <v>62</v>
      </c>
      <c r="I203" s="7" t="s">
        <v>81</v>
      </c>
      <c r="J203" s="7" t="s">
        <v>82</v>
      </c>
      <c r="K203" s="7" t="s">
        <v>35</v>
      </c>
      <c r="L203" s="7" t="s">
        <v>485</v>
      </c>
      <c r="M203" s="7">
        <v>0.85</v>
      </c>
      <c r="N203" s="7" t="s">
        <v>37</v>
      </c>
      <c r="O203" s="7" t="s">
        <v>65</v>
      </c>
      <c r="P203" s="7" t="s">
        <v>304</v>
      </c>
      <c r="Q203" s="7" t="s">
        <v>305</v>
      </c>
      <c r="R203" s="7">
        <v>48234</v>
      </c>
      <c r="S203" s="8">
        <v>42077</v>
      </c>
      <c r="T203" s="9">
        <f t="shared" si="17"/>
        <v>0</v>
      </c>
      <c r="U203" s="10" t="str">
        <f t="shared" si="18"/>
        <v>no repeat</v>
      </c>
      <c r="V203" s="11" t="str">
        <f t="shared" si="15"/>
        <v>March</v>
      </c>
      <c r="W203" s="8">
        <v>42079</v>
      </c>
      <c r="X203" s="11">
        <f t="shared" si="16"/>
        <v>2</v>
      </c>
      <c r="Y203" s="7">
        <v>-175.17500000000001</v>
      </c>
      <c r="Z203" s="7">
        <v>19</v>
      </c>
      <c r="AA203" s="7">
        <v>1426.51</v>
      </c>
      <c r="AB203" s="7">
        <v>24193</v>
      </c>
      <c r="AC203" s="7">
        <f>DataSheet!$E803-DataSheet!$D803</f>
        <v>125.89999999999999</v>
      </c>
      <c r="AD203" s="12" t="str">
        <f>_xlfn.IFS(DataSheet!$O803="Central","Chris",DataSheet!$O803="East","Erin",DataSheet!$O803="South","Sam",DataSheet!$O803="West","William.")</f>
        <v>Chris</v>
      </c>
      <c r="AE203">
        <f t="shared" si="19"/>
        <v>3</v>
      </c>
    </row>
    <row r="204" spans="1:31" ht="15.75" customHeight="1" x14ac:dyDescent="0.3">
      <c r="A204" s="12">
        <v>375</v>
      </c>
      <c r="B204" s="12" t="s">
        <v>486</v>
      </c>
      <c r="C204" s="12" t="s">
        <v>42</v>
      </c>
      <c r="D204" s="12">
        <v>0.02</v>
      </c>
      <c r="E204" s="12">
        <v>200.98</v>
      </c>
      <c r="F204" s="12">
        <v>55.96</v>
      </c>
      <c r="G204" s="12" t="s">
        <v>43</v>
      </c>
      <c r="H204" s="12" t="s">
        <v>62</v>
      </c>
      <c r="I204" s="12" t="s">
        <v>45</v>
      </c>
      <c r="J204" s="12" t="s">
        <v>195</v>
      </c>
      <c r="K204" s="12" t="s">
        <v>125</v>
      </c>
      <c r="L204" s="12" t="s">
        <v>483</v>
      </c>
      <c r="M204" s="12">
        <v>0.75</v>
      </c>
      <c r="N204" s="12" t="s">
        <v>37</v>
      </c>
      <c r="O204" s="12" t="s">
        <v>140</v>
      </c>
      <c r="P204" s="12" t="s">
        <v>248</v>
      </c>
      <c r="Q204" s="12" t="s">
        <v>487</v>
      </c>
      <c r="R204" s="12">
        <v>37814</v>
      </c>
      <c r="S204" s="13">
        <v>42077</v>
      </c>
      <c r="T204" s="9">
        <f t="shared" si="17"/>
        <v>1</v>
      </c>
      <c r="U204" s="10">
        <f t="shared" si="18"/>
        <v>0</v>
      </c>
      <c r="V204" s="11" t="str">
        <f t="shared" si="15"/>
        <v>March</v>
      </c>
      <c r="W204" s="13">
        <v>42079</v>
      </c>
      <c r="X204" s="11">
        <f t="shared" si="16"/>
        <v>2</v>
      </c>
      <c r="Y204" s="12">
        <v>-224.9478</v>
      </c>
      <c r="Z204" s="12">
        <v>11</v>
      </c>
      <c r="AA204" s="12">
        <v>2331.9</v>
      </c>
      <c r="AB204" s="12">
        <v>90917</v>
      </c>
      <c r="AC204" s="12">
        <f>DataSheet!$E804-DataSheet!$D804</f>
        <v>9.7299999999999986</v>
      </c>
      <c r="AD204" s="12" t="str">
        <f>_xlfn.IFS(DataSheet!$O804="Central","Chris",DataSheet!$O804="East","Erin",DataSheet!$O804="South","Sam",DataSheet!$O804="West","William.")</f>
        <v>Chris</v>
      </c>
      <c r="AE204">
        <f t="shared" si="19"/>
        <v>2</v>
      </c>
    </row>
    <row r="205" spans="1:31" ht="15.75" customHeight="1" x14ac:dyDescent="0.3">
      <c r="A205" s="7">
        <v>375</v>
      </c>
      <c r="B205" s="7" t="s">
        <v>486</v>
      </c>
      <c r="C205" s="7" t="s">
        <v>42</v>
      </c>
      <c r="D205" s="7">
        <v>0.02</v>
      </c>
      <c r="E205" s="7">
        <v>4.28</v>
      </c>
      <c r="F205" s="7">
        <v>5.17</v>
      </c>
      <c r="G205" s="7" t="s">
        <v>53</v>
      </c>
      <c r="H205" s="7" t="s">
        <v>62</v>
      </c>
      <c r="I205" s="7" t="s">
        <v>33</v>
      </c>
      <c r="J205" s="7" t="s">
        <v>97</v>
      </c>
      <c r="K205" s="7" t="s">
        <v>63</v>
      </c>
      <c r="L205" s="7" t="s">
        <v>484</v>
      </c>
      <c r="M205" s="7">
        <v>0.4</v>
      </c>
      <c r="N205" s="7" t="s">
        <v>37</v>
      </c>
      <c r="O205" s="7" t="s">
        <v>140</v>
      </c>
      <c r="P205" s="7" t="s">
        <v>248</v>
      </c>
      <c r="Q205" s="7" t="s">
        <v>487</v>
      </c>
      <c r="R205" s="7">
        <v>37814</v>
      </c>
      <c r="S205" s="8">
        <v>42077</v>
      </c>
      <c r="T205" s="9">
        <f t="shared" si="17"/>
        <v>0</v>
      </c>
      <c r="U205" s="10" t="str">
        <f t="shared" si="18"/>
        <v>no repeat</v>
      </c>
      <c r="V205" s="11" t="str">
        <f t="shared" si="15"/>
        <v>March</v>
      </c>
      <c r="W205" s="8">
        <v>42078</v>
      </c>
      <c r="X205" s="11">
        <f t="shared" si="16"/>
        <v>1</v>
      </c>
      <c r="Y205" s="7">
        <v>196.8</v>
      </c>
      <c r="Z205" s="7">
        <v>6</v>
      </c>
      <c r="AA205" s="7">
        <v>27.47</v>
      </c>
      <c r="AB205" s="7">
        <v>90917</v>
      </c>
      <c r="AC205" s="7">
        <f>DataSheet!$E805-DataSheet!$D805</f>
        <v>10.91</v>
      </c>
      <c r="AD205" s="12" t="str">
        <f>_xlfn.IFS(DataSheet!$O805="Central","Chris",DataSheet!$O805="East","Erin",DataSheet!$O805="South","Sam",DataSheet!$O805="West","William.")</f>
        <v>Chris</v>
      </c>
      <c r="AE205">
        <f t="shared" si="19"/>
        <v>2</v>
      </c>
    </row>
    <row r="206" spans="1:31" ht="15.75" customHeight="1" x14ac:dyDescent="0.3">
      <c r="A206" s="12">
        <v>377</v>
      </c>
      <c r="B206" s="12" t="s">
        <v>488</v>
      </c>
      <c r="C206" s="12" t="s">
        <v>61</v>
      </c>
      <c r="D206" s="12">
        <v>0.03</v>
      </c>
      <c r="E206" s="12">
        <v>25.98</v>
      </c>
      <c r="F206" s="12">
        <v>5.37</v>
      </c>
      <c r="G206" s="12" t="s">
        <v>53</v>
      </c>
      <c r="H206" s="12" t="s">
        <v>118</v>
      </c>
      <c r="I206" s="12" t="s">
        <v>33</v>
      </c>
      <c r="J206" s="12" t="s">
        <v>258</v>
      </c>
      <c r="K206" s="12" t="s">
        <v>90</v>
      </c>
      <c r="L206" s="12" t="s">
        <v>489</v>
      </c>
      <c r="M206" s="12">
        <v>0.5</v>
      </c>
      <c r="N206" s="12" t="s">
        <v>37</v>
      </c>
      <c r="O206" s="12" t="s">
        <v>65</v>
      </c>
      <c r="P206" s="12" t="s">
        <v>182</v>
      </c>
      <c r="Q206" s="12" t="s">
        <v>435</v>
      </c>
      <c r="R206" s="12">
        <v>60510</v>
      </c>
      <c r="S206" s="13">
        <v>42111</v>
      </c>
      <c r="T206" s="9">
        <f t="shared" si="17"/>
        <v>0</v>
      </c>
      <c r="U206" s="10" t="str">
        <f t="shared" si="18"/>
        <v>no repeat</v>
      </c>
      <c r="V206" s="11" t="str">
        <f t="shared" si="15"/>
        <v>April</v>
      </c>
      <c r="W206" s="13">
        <v>42111</v>
      </c>
      <c r="X206" s="11">
        <f t="shared" si="16"/>
        <v>0</v>
      </c>
      <c r="Y206" s="12">
        <v>250.0376</v>
      </c>
      <c r="Z206" s="12">
        <v>17</v>
      </c>
      <c r="AA206" s="12">
        <v>460.87</v>
      </c>
      <c r="AB206" s="12">
        <v>89579</v>
      </c>
      <c r="AC206" s="12">
        <f>DataSheet!$E1184-DataSheet!$D1184</f>
        <v>55.45</v>
      </c>
      <c r="AD206" s="12" t="str">
        <f>_xlfn.IFS(DataSheet!$O1184="Central","Chris",DataSheet!$O1184="East","Erin",DataSheet!$O1184="South","Sam",DataSheet!$O1184="West","William.")</f>
        <v>Chris</v>
      </c>
      <c r="AE206">
        <f t="shared" si="19"/>
        <v>1</v>
      </c>
    </row>
    <row r="207" spans="1:31" ht="15.75" customHeight="1" x14ac:dyDescent="0.3">
      <c r="A207" s="7">
        <v>381</v>
      </c>
      <c r="B207" s="7" t="s">
        <v>490</v>
      </c>
      <c r="C207" s="7" t="s">
        <v>42</v>
      </c>
      <c r="D207" s="7">
        <v>7.0000000000000007E-2</v>
      </c>
      <c r="E207" s="7">
        <v>415.88</v>
      </c>
      <c r="F207" s="7">
        <v>11.37</v>
      </c>
      <c r="G207" s="7" t="s">
        <v>53</v>
      </c>
      <c r="H207" s="7" t="s">
        <v>32</v>
      </c>
      <c r="I207" s="7" t="s">
        <v>33</v>
      </c>
      <c r="J207" s="7" t="s">
        <v>145</v>
      </c>
      <c r="K207" s="7" t="s">
        <v>63</v>
      </c>
      <c r="L207" s="7" t="s">
        <v>491</v>
      </c>
      <c r="M207" s="7">
        <v>0.56999999999999995</v>
      </c>
      <c r="N207" s="7" t="s">
        <v>37</v>
      </c>
      <c r="O207" s="7" t="s">
        <v>65</v>
      </c>
      <c r="P207" s="7" t="s">
        <v>182</v>
      </c>
      <c r="Q207" s="7" t="s">
        <v>492</v>
      </c>
      <c r="R207" s="7">
        <v>61701</v>
      </c>
      <c r="S207" s="8">
        <v>42125</v>
      </c>
      <c r="T207" s="9">
        <f t="shared" si="17"/>
        <v>0</v>
      </c>
      <c r="U207" s="10" t="str">
        <f t="shared" si="18"/>
        <v>no repeat</v>
      </c>
      <c r="V207" s="11" t="str">
        <f t="shared" si="15"/>
        <v>May</v>
      </c>
      <c r="W207" s="8">
        <v>42125</v>
      </c>
      <c r="X207" s="11">
        <f t="shared" si="16"/>
        <v>0</v>
      </c>
      <c r="Y207" s="7">
        <v>-539.59</v>
      </c>
      <c r="Z207" s="7">
        <v>1</v>
      </c>
      <c r="AA207" s="7">
        <v>394.51</v>
      </c>
      <c r="AB207" s="7">
        <v>88929</v>
      </c>
      <c r="AC207" s="7">
        <f>DataSheet!$E1331-DataSheet!$D1331</f>
        <v>2.0700000000000003</v>
      </c>
      <c r="AD207" s="12" t="str">
        <f>_xlfn.IFS(DataSheet!$O1331="Central","Chris",DataSheet!$O1331="East","Erin",DataSheet!$O1331="South","Sam",DataSheet!$O1331="West","William.")</f>
        <v>Sam</v>
      </c>
      <c r="AE207">
        <f t="shared" si="19"/>
        <v>1</v>
      </c>
    </row>
    <row r="208" spans="1:31" ht="15.75" customHeight="1" x14ac:dyDescent="0.3">
      <c r="A208" s="12">
        <v>383</v>
      </c>
      <c r="B208" s="12" t="s">
        <v>493</v>
      </c>
      <c r="C208" s="12" t="s">
        <v>52</v>
      </c>
      <c r="D208" s="12">
        <v>0.06</v>
      </c>
      <c r="E208" s="12">
        <v>5.34</v>
      </c>
      <c r="F208" s="12">
        <v>5.63</v>
      </c>
      <c r="G208" s="12" t="s">
        <v>53</v>
      </c>
      <c r="H208" s="12" t="s">
        <v>32</v>
      </c>
      <c r="I208" s="12" t="s">
        <v>33</v>
      </c>
      <c r="J208" s="12" t="s">
        <v>113</v>
      </c>
      <c r="K208" s="12" t="s">
        <v>63</v>
      </c>
      <c r="L208" s="12" t="s">
        <v>494</v>
      </c>
      <c r="M208" s="12">
        <v>0.39</v>
      </c>
      <c r="N208" s="12" t="s">
        <v>37</v>
      </c>
      <c r="O208" s="12" t="s">
        <v>57</v>
      </c>
      <c r="P208" s="12" t="s">
        <v>238</v>
      </c>
      <c r="Q208" s="12" t="s">
        <v>495</v>
      </c>
      <c r="R208" s="12">
        <v>19026</v>
      </c>
      <c r="S208" s="13">
        <v>42082</v>
      </c>
      <c r="T208" s="9">
        <f t="shared" si="17"/>
        <v>1</v>
      </c>
      <c r="U208" s="10">
        <f t="shared" si="18"/>
        <v>0</v>
      </c>
      <c r="V208" s="11" t="str">
        <f t="shared" si="15"/>
        <v>March</v>
      </c>
      <c r="W208" s="13">
        <v>42082</v>
      </c>
      <c r="X208" s="11">
        <f t="shared" si="16"/>
        <v>0</v>
      </c>
      <c r="Y208" s="12">
        <v>-82.822999999999993</v>
      </c>
      <c r="Z208" s="12">
        <v>7</v>
      </c>
      <c r="AA208" s="12">
        <v>38.65</v>
      </c>
      <c r="AB208" s="12">
        <v>88928</v>
      </c>
      <c r="AC208" s="12">
        <f>DataSheet!$E848-DataSheet!$D848</f>
        <v>122.89</v>
      </c>
      <c r="AD208" s="12" t="str">
        <f>_xlfn.IFS(DataSheet!$O848="Central","Chris",DataSheet!$O848="East","Erin",DataSheet!$O848="South","Sam",DataSheet!$O848="West","William.")</f>
        <v>Chris</v>
      </c>
      <c r="AE208">
        <f t="shared" si="19"/>
        <v>2</v>
      </c>
    </row>
    <row r="209" spans="1:31" ht="15.75" customHeight="1" x14ac:dyDescent="0.3">
      <c r="A209" s="7">
        <v>383</v>
      </c>
      <c r="B209" s="7" t="s">
        <v>493</v>
      </c>
      <c r="C209" s="7" t="s">
        <v>52</v>
      </c>
      <c r="D209" s="7">
        <v>7.0000000000000007E-2</v>
      </c>
      <c r="E209" s="7">
        <v>65.989999999999995</v>
      </c>
      <c r="F209" s="7">
        <v>5.26</v>
      </c>
      <c r="G209" s="7" t="s">
        <v>31</v>
      </c>
      <c r="H209" s="7" t="s">
        <v>32</v>
      </c>
      <c r="I209" s="7" t="s">
        <v>81</v>
      </c>
      <c r="J209" s="7" t="s">
        <v>82</v>
      </c>
      <c r="K209" s="7" t="s">
        <v>63</v>
      </c>
      <c r="L209" s="7" t="s">
        <v>496</v>
      </c>
      <c r="M209" s="7">
        <v>0.56000000000000005</v>
      </c>
      <c r="N209" s="7" t="s">
        <v>37</v>
      </c>
      <c r="O209" s="7" t="s">
        <v>57</v>
      </c>
      <c r="P209" s="7" t="s">
        <v>238</v>
      </c>
      <c r="Q209" s="7" t="s">
        <v>495</v>
      </c>
      <c r="R209" s="7">
        <v>19026</v>
      </c>
      <c r="S209" s="8">
        <v>42082</v>
      </c>
      <c r="T209" s="9">
        <f t="shared" si="17"/>
        <v>0</v>
      </c>
      <c r="U209" s="10" t="str">
        <f t="shared" si="18"/>
        <v>no repeat</v>
      </c>
      <c r="V209" s="11" t="str">
        <f t="shared" si="15"/>
        <v>March</v>
      </c>
      <c r="W209" s="8">
        <v>42084</v>
      </c>
      <c r="X209" s="11">
        <f t="shared" si="16"/>
        <v>2</v>
      </c>
      <c r="Y209" s="7">
        <v>107.08199999999999</v>
      </c>
      <c r="Z209" s="7">
        <v>5</v>
      </c>
      <c r="AA209" s="7">
        <v>279.83</v>
      </c>
      <c r="AB209" s="7">
        <v>88928</v>
      </c>
      <c r="AC209" s="7">
        <f>DataSheet!$E849-DataSheet!$D849</f>
        <v>11.3</v>
      </c>
      <c r="AD209" s="12" t="str">
        <f>_xlfn.IFS(DataSheet!$O849="Central","Chris",DataSheet!$O849="East","Erin",DataSheet!$O849="South","Sam",DataSheet!$O849="West","William.")</f>
        <v>Sam</v>
      </c>
      <c r="AE209">
        <f t="shared" si="19"/>
        <v>2</v>
      </c>
    </row>
    <row r="210" spans="1:31" ht="15.75" customHeight="1" x14ac:dyDescent="0.3">
      <c r="A210" s="12">
        <v>387</v>
      </c>
      <c r="B210" s="12" t="s">
        <v>497</v>
      </c>
      <c r="C210" s="12" t="s">
        <v>30</v>
      </c>
      <c r="D210" s="12">
        <v>0.1</v>
      </c>
      <c r="E210" s="12">
        <v>8.8800000000000008</v>
      </c>
      <c r="F210" s="12">
        <v>6.28</v>
      </c>
      <c r="G210" s="12" t="s">
        <v>31</v>
      </c>
      <c r="H210" s="12" t="s">
        <v>32</v>
      </c>
      <c r="I210" s="12" t="s">
        <v>33</v>
      </c>
      <c r="J210" s="12" t="s">
        <v>113</v>
      </c>
      <c r="K210" s="12" t="s">
        <v>63</v>
      </c>
      <c r="L210" s="12" t="s">
        <v>498</v>
      </c>
      <c r="M210" s="12">
        <v>0.35</v>
      </c>
      <c r="N210" s="12" t="s">
        <v>37</v>
      </c>
      <c r="O210" s="12" t="s">
        <v>65</v>
      </c>
      <c r="P210" s="12" t="s">
        <v>499</v>
      </c>
      <c r="Q210" s="12" t="s">
        <v>500</v>
      </c>
      <c r="R210" s="12">
        <v>68801</v>
      </c>
      <c r="S210" s="13">
        <v>42167</v>
      </c>
      <c r="T210" s="9">
        <f t="shared" si="17"/>
        <v>0</v>
      </c>
      <c r="U210" s="10" t="str">
        <f t="shared" si="18"/>
        <v>no repeat</v>
      </c>
      <c r="V210" s="11" t="str">
        <f t="shared" si="15"/>
        <v>June</v>
      </c>
      <c r="W210" s="13">
        <v>42169</v>
      </c>
      <c r="X210" s="11">
        <f t="shared" si="16"/>
        <v>2</v>
      </c>
      <c r="Y210" s="12">
        <v>-27.283750000000001</v>
      </c>
      <c r="Z210" s="12">
        <v>15</v>
      </c>
      <c r="AA210" s="12">
        <v>126.9</v>
      </c>
      <c r="AB210" s="12">
        <v>90339</v>
      </c>
      <c r="AC210" s="12">
        <f>DataSheet!$E1754-DataSheet!$D1754</f>
        <v>35.92</v>
      </c>
      <c r="AD210" s="12" t="str">
        <f>_xlfn.IFS(DataSheet!$O1754="Central","Chris",DataSheet!$O1754="East","Erin",DataSheet!$O1754="South","Sam",DataSheet!$O1754="West","William.")</f>
        <v>Sam</v>
      </c>
      <c r="AE210">
        <f t="shared" si="19"/>
        <v>1</v>
      </c>
    </row>
    <row r="211" spans="1:31" ht="15.75" customHeight="1" x14ac:dyDescent="0.3">
      <c r="A211" s="7">
        <v>388</v>
      </c>
      <c r="B211" s="7" t="s">
        <v>501</v>
      </c>
      <c r="C211" s="7" t="s">
        <v>52</v>
      </c>
      <c r="D211" s="7">
        <v>0.03</v>
      </c>
      <c r="E211" s="7">
        <v>5.28</v>
      </c>
      <c r="F211" s="7">
        <v>5.66</v>
      </c>
      <c r="G211" s="7" t="s">
        <v>53</v>
      </c>
      <c r="H211" s="7" t="s">
        <v>32</v>
      </c>
      <c r="I211" s="7" t="s">
        <v>33</v>
      </c>
      <c r="J211" s="7" t="s">
        <v>97</v>
      </c>
      <c r="K211" s="7" t="s">
        <v>63</v>
      </c>
      <c r="L211" s="7" t="s">
        <v>502</v>
      </c>
      <c r="M211" s="7">
        <v>0.4</v>
      </c>
      <c r="N211" s="7" t="s">
        <v>37</v>
      </c>
      <c r="O211" s="7" t="s">
        <v>65</v>
      </c>
      <c r="P211" s="7" t="s">
        <v>499</v>
      </c>
      <c r="Q211" s="7" t="s">
        <v>503</v>
      </c>
      <c r="R211" s="7">
        <v>68847</v>
      </c>
      <c r="S211" s="8">
        <v>42007</v>
      </c>
      <c r="T211" s="9">
        <f t="shared" si="17"/>
        <v>1</v>
      </c>
      <c r="U211" s="10">
        <f t="shared" si="18"/>
        <v>0</v>
      </c>
      <c r="V211" s="11" t="str">
        <f t="shared" si="15"/>
        <v>January</v>
      </c>
      <c r="W211" s="8">
        <v>42009</v>
      </c>
      <c r="X211" s="11">
        <f t="shared" si="16"/>
        <v>2</v>
      </c>
      <c r="Y211" s="7">
        <v>-51.559199999999997</v>
      </c>
      <c r="Z211" s="7">
        <v>4</v>
      </c>
      <c r="AA211" s="7">
        <v>22.82</v>
      </c>
      <c r="AB211" s="7">
        <v>90337</v>
      </c>
      <c r="AC211" s="7">
        <f>DataSheet!$E25-DataSheet!$D25</f>
        <v>4.21</v>
      </c>
      <c r="AD211" s="12" t="str">
        <f>_xlfn.IFS(DataSheet!$O25="Central","Chris",DataSheet!$O25="East","Erin",DataSheet!$O25="South","Sam",DataSheet!$O25="West","William.")</f>
        <v>William.</v>
      </c>
      <c r="AE211">
        <f t="shared" si="19"/>
        <v>2</v>
      </c>
    </row>
    <row r="212" spans="1:31" ht="15.75" customHeight="1" x14ac:dyDescent="0.3">
      <c r="A212" s="12">
        <v>388</v>
      </c>
      <c r="B212" s="12" t="s">
        <v>501</v>
      </c>
      <c r="C212" s="12" t="s">
        <v>52</v>
      </c>
      <c r="D212" s="12">
        <v>0.01</v>
      </c>
      <c r="E212" s="12">
        <v>110.99</v>
      </c>
      <c r="F212" s="12">
        <v>2.5</v>
      </c>
      <c r="G212" s="12" t="s">
        <v>53</v>
      </c>
      <c r="H212" s="12" t="s">
        <v>32</v>
      </c>
      <c r="I212" s="12" t="s">
        <v>81</v>
      </c>
      <c r="J212" s="12" t="s">
        <v>82</v>
      </c>
      <c r="K212" s="12" t="s">
        <v>63</v>
      </c>
      <c r="L212" s="12" t="s">
        <v>504</v>
      </c>
      <c r="M212" s="12">
        <v>0.56999999999999995</v>
      </c>
      <c r="N212" s="12" t="s">
        <v>37</v>
      </c>
      <c r="O212" s="12" t="s">
        <v>65</v>
      </c>
      <c r="P212" s="12" t="s">
        <v>499</v>
      </c>
      <c r="Q212" s="12" t="s">
        <v>503</v>
      </c>
      <c r="R212" s="12">
        <v>68847</v>
      </c>
      <c r="S212" s="13">
        <v>42007</v>
      </c>
      <c r="T212" s="9">
        <f t="shared" si="17"/>
        <v>0</v>
      </c>
      <c r="U212" s="10" t="str">
        <f t="shared" si="18"/>
        <v>no repeat</v>
      </c>
      <c r="V212" s="11" t="str">
        <f t="shared" si="15"/>
        <v>January</v>
      </c>
      <c r="W212" s="13">
        <v>42010</v>
      </c>
      <c r="X212" s="11">
        <f t="shared" si="16"/>
        <v>3</v>
      </c>
      <c r="Y212" s="12">
        <v>-263.56572</v>
      </c>
      <c r="Z212" s="12">
        <v>2</v>
      </c>
      <c r="AA212" s="12">
        <v>188.66</v>
      </c>
      <c r="AB212" s="12">
        <v>90337</v>
      </c>
      <c r="AC212" s="12">
        <f>DataSheet!$E26-DataSheet!$D26</f>
        <v>2.9</v>
      </c>
      <c r="AD212" s="12" t="str">
        <f>_xlfn.IFS(DataSheet!$O26="Central","Chris",DataSheet!$O26="East","Erin",DataSheet!$O26="South","Sam",DataSheet!$O26="West","William.")</f>
        <v>William.</v>
      </c>
      <c r="AE212">
        <f t="shared" si="19"/>
        <v>2</v>
      </c>
    </row>
    <row r="213" spans="1:31" ht="15.75" customHeight="1" x14ac:dyDescent="0.3">
      <c r="A213" s="7">
        <v>389</v>
      </c>
      <c r="B213" s="7" t="s">
        <v>505</v>
      </c>
      <c r="C213" s="7" t="s">
        <v>109</v>
      </c>
      <c r="D213" s="7">
        <v>0.03</v>
      </c>
      <c r="E213" s="7">
        <v>160.97999999999999</v>
      </c>
      <c r="F213" s="7">
        <v>30</v>
      </c>
      <c r="G213" s="7" t="s">
        <v>43</v>
      </c>
      <c r="H213" s="7" t="s">
        <v>32</v>
      </c>
      <c r="I213" s="7" t="s">
        <v>45</v>
      </c>
      <c r="J213" s="7" t="s">
        <v>46</v>
      </c>
      <c r="K213" s="7" t="s">
        <v>47</v>
      </c>
      <c r="L213" s="7" t="s">
        <v>181</v>
      </c>
      <c r="M213" s="7">
        <v>0.62</v>
      </c>
      <c r="N213" s="7" t="s">
        <v>37</v>
      </c>
      <c r="O213" s="7" t="s">
        <v>65</v>
      </c>
      <c r="P213" s="7" t="s">
        <v>499</v>
      </c>
      <c r="Q213" s="7" t="s">
        <v>506</v>
      </c>
      <c r="R213" s="7">
        <v>68502</v>
      </c>
      <c r="S213" s="8">
        <v>42041</v>
      </c>
      <c r="T213" s="9">
        <f t="shared" si="17"/>
        <v>0</v>
      </c>
      <c r="U213" s="10" t="str">
        <f t="shared" si="18"/>
        <v>no repeat</v>
      </c>
      <c r="V213" s="11" t="str">
        <f t="shared" si="15"/>
        <v>February</v>
      </c>
      <c r="W213" s="8">
        <v>42045</v>
      </c>
      <c r="X213" s="11">
        <f t="shared" si="16"/>
        <v>4</v>
      </c>
      <c r="Y213" s="7">
        <v>1273.2086999999999</v>
      </c>
      <c r="Z213" s="7">
        <v>11</v>
      </c>
      <c r="AA213" s="7">
        <v>1845.23</v>
      </c>
      <c r="AB213" s="7">
        <v>90338</v>
      </c>
      <c r="AC213" s="7">
        <f>DataSheet!$E437-DataSheet!$D437</f>
        <v>31.68</v>
      </c>
      <c r="AD213" s="12" t="str">
        <f>_xlfn.IFS(DataSheet!$O437="Central","Chris",DataSheet!$O437="East","Erin",DataSheet!$O437="South","Sam",DataSheet!$O437="West","William.")</f>
        <v>Chris</v>
      </c>
      <c r="AE213">
        <f t="shared" si="19"/>
        <v>1</v>
      </c>
    </row>
    <row r="214" spans="1:31" ht="15.75" customHeight="1" x14ac:dyDescent="0.3">
      <c r="A214" s="12">
        <v>392</v>
      </c>
      <c r="B214" s="12" t="s">
        <v>507</v>
      </c>
      <c r="C214" s="12" t="s">
        <v>61</v>
      </c>
      <c r="D214" s="12">
        <v>0.02</v>
      </c>
      <c r="E214" s="12">
        <v>34.979999999999997</v>
      </c>
      <c r="F214" s="12">
        <v>7.53</v>
      </c>
      <c r="G214" s="12" t="s">
        <v>53</v>
      </c>
      <c r="H214" s="12" t="s">
        <v>32</v>
      </c>
      <c r="I214" s="12" t="s">
        <v>81</v>
      </c>
      <c r="J214" s="12" t="s">
        <v>184</v>
      </c>
      <c r="K214" s="12" t="s">
        <v>63</v>
      </c>
      <c r="L214" s="12" t="s">
        <v>508</v>
      </c>
      <c r="M214" s="12">
        <v>0.76</v>
      </c>
      <c r="N214" s="12" t="s">
        <v>37</v>
      </c>
      <c r="O214" s="12" t="s">
        <v>65</v>
      </c>
      <c r="P214" s="12" t="s">
        <v>509</v>
      </c>
      <c r="Q214" s="12" t="s">
        <v>510</v>
      </c>
      <c r="R214" s="12">
        <v>63105</v>
      </c>
      <c r="S214" s="13">
        <v>42068</v>
      </c>
      <c r="T214" s="9">
        <f t="shared" si="17"/>
        <v>1</v>
      </c>
      <c r="U214" s="10">
        <f t="shared" si="18"/>
        <v>0</v>
      </c>
      <c r="V214" s="11" t="str">
        <f t="shared" si="15"/>
        <v>March</v>
      </c>
      <c r="W214" s="13">
        <v>42070</v>
      </c>
      <c r="X214" s="11">
        <f t="shared" si="16"/>
        <v>2</v>
      </c>
      <c r="Y214" s="12">
        <v>-159.68</v>
      </c>
      <c r="Z214" s="12">
        <v>1</v>
      </c>
      <c r="AA214" s="12">
        <v>37.159999999999997</v>
      </c>
      <c r="AB214" s="12">
        <v>86383</v>
      </c>
      <c r="AC214" s="12">
        <f>DataSheet!$E720-DataSheet!$D720</f>
        <v>3.66</v>
      </c>
      <c r="AD214" s="12" t="str">
        <f>_xlfn.IFS(DataSheet!$O720="Central","Chris",DataSheet!$O720="East","Erin",DataSheet!$O720="South","Sam",DataSheet!$O720="West","William.")</f>
        <v>Sam</v>
      </c>
      <c r="AE214">
        <f t="shared" si="19"/>
        <v>2</v>
      </c>
    </row>
    <row r="215" spans="1:31" ht="15.75" customHeight="1" x14ac:dyDescent="0.3">
      <c r="A215" s="7">
        <v>392</v>
      </c>
      <c r="B215" s="7" t="s">
        <v>507</v>
      </c>
      <c r="C215" s="7" t="s">
        <v>61</v>
      </c>
      <c r="D215" s="7">
        <v>0.01</v>
      </c>
      <c r="E215" s="7">
        <v>19.989999999999998</v>
      </c>
      <c r="F215" s="7">
        <v>11.17</v>
      </c>
      <c r="G215" s="7" t="s">
        <v>53</v>
      </c>
      <c r="H215" s="7" t="s">
        <v>32</v>
      </c>
      <c r="I215" s="7" t="s">
        <v>45</v>
      </c>
      <c r="J215" s="7" t="s">
        <v>54</v>
      </c>
      <c r="K215" s="7" t="s">
        <v>240</v>
      </c>
      <c r="L215" s="7" t="s">
        <v>511</v>
      </c>
      <c r="M215" s="7">
        <v>0.6</v>
      </c>
      <c r="N215" s="7" t="s">
        <v>37</v>
      </c>
      <c r="O215" s="7" t="s">
        <v>65</v>
      </c>
      <c r="P215" s="7" t="s">
        <v>509</v>
      </c>
      <c r="Q215" s="7" t="s">
        <v>510</v>
      </c>
      <c r="R215" s="7">
        <v>63105</v>
      </c>
      <c r="S215" s="8">
        <v>42068</v>
      </c>
      <c r="T215" s="9">
        <f t="shared" si="17"/>
        <v>0</v>
      </c>
      <c r="U215" s="10" t="str">
        <f t="shared" si="18"/>
        <v>no repeat</v>
      </c>
      <c r="V215" s="11" t="str">
        <f t="shared" si="15"/>
        <v>March</v>
      </c>
      <c r="W215" s="8">
        <v>42071</v>
      </c>
      <c r="X215" s="11">
        <f t="shared" si="16"/>
        <v>3</v>
      </c>
      <c r="Y215" s="7">
        <v>27.91</v>
      </c>
      <c r="Z215" s="7">
        <v>2</v>
      </c>
      <c r="AA215" s="7">
        <v>43.65</v>
      </c>
      <c r="AB215" s="7">
        <v>86383</v>
      </c>
      <c r="AC215" s="7">
        <f>DataSheet!$E721-DataSheet!$D721</f>
        <v>73.960000000000008</v>
      </c>
      <c r="AD215" s="12" t="str">
        <f>_xlfn.IFS(DataSheet!$O721="Central","Chris",DataSheet!$O721="East","Erin",DataSheet!$O721="South","Sam",DataSheet!$O721="West","William.")</f>
        <v>William.</v>
      </c>
      <c r="AE215">
        <f t="shared" si="19"/>
        <v>2</v>
      </c>
    </row>
    <row r="216" spans="1:31" ht="15.75" customHeight="1" x14ac:dyDescent="0.3">
      <c r="A216" s="12">
        <v>393</v>
      </c>
      <c r="B216" s="12" t="s">
        <v>512</v>
      </c>
      <c r="C216" s="12" t="s">
        <v>109</v>
      </c>
      <c r="D216" s="12">
        <v>7.0000000000000007E-2</v>
      </c>
      <c r="E216" s="12">
        <v>9.7100000000000009</v>
      </c>
      <c r="F216" s="12">
        <v>9.4499999999999993</v>
      </c>
      <c r="G216" s="12" t="s">
        <v>53</v>
      </c>
      <c r="H216" s="12" t="s">
        <v>32</v>
      </c>
      <c r="I216" s="12" t="s">
        <v>33</v>
      </c>
      <c r="J216" s="12" t="s">
        <v>145</v>
      </c>
      <c r="K216" s="12" t="s">
        <v>63</v>
      </c>
      <c r="L216" s="12" t="s">
        <v>513</v>
      </c>
      <c r="M216" s="12">
        <v>0.6</v>
      </c>
      <c r="N216" s="12" t="s">
        <v>37</v>
      </c>
      <c r="O216" s="12" t="s">
        <v>57</v>
      </c>
      <c r="P216" s="12" t="s">
        <v>75</v>
      </c>
      <c r="Q216" s="12" t="s">
        <v>514</v>
      </c>
      <c r="R216" s="12">
        <v>13021</v>
      </c>
      <c r="S216" s="13">
        <v>42050</v>
      </c>
      <c r="T216" s="9">
        <f t="shared" si="17"/>
        <v>0</v>
      </c>
      <c r="U216" s="10" t="str">
        <f t="shared" si="18"/>
        <v>no repeat</v>
      </c>
      <c r="V216" s="11" t="str">
        <f t="shared" si="15"/>
        <v>February</v>
      </c>
      <c r="W216" s="13">
        <v>42057</v>
      </c>
      <c r="X216" s="11">
        <f t="shared" si="16"/>
        <v>7</v>
      </c>
      <c r="Y216" s="12">
        <v>-81.77</v>
      </c>
      <c r="Z216" s="12">
        <v>3</v>
      </c>
      <c r="AA216" s="12">
        <v>31.44</v>
      </c>
      <c r="AB216" s="12">
        <v>86382</v>
      </c>
      <c r="AC216" s="12">
        <f>DataSheet!$E538-DataSheet!$D538</f>
        <v>6.62</v>
      </c>
      <c r="AD216" s="12" t="str">
        <f>_xlfn.IFS(DataSheet!$O538="Central","Chris",DataSheet!$O538="East","Erin",DataSheet!$O538="South","Sam",DataSheet!$O538="West","William.")</f>
        <v>Chris</v>
      </c>
      <c r="AE216">
        <f t="shared" si="19"/>
        <v>1</v>
      </c>
    </row>
    <row r="217" spans="1:31" ht="15.75" customHeight="1" x14ac:dyDescent="0.3">
      <c r="A217" s="12">
        <v>395</v>
      </c>
      <c r="B217" s="12" t="s">
        <v>515</v>
      </c>
      <c r="C217" s="12" t="s">
        <v>52</v>
      </c>
      <c r="D217" s="12">
        <v>0.04</v>
      </c>
      <c r="E217" s="12">
        <v>15.98</v>
      </c>
      <c r="F217" s="12">
        <v>4</v>
      </c>
      <c r="G217" s="12" t="s">
        <v>53</v>
      </c>
      <c r="H217" s="12" t="s">
        <v>32</v>
      </c>
      <c r="I217" s="12" t="s">
        <v>81</v>
      </c>
      <c r="J217" s="12" t="s">
        <v>184</v>
      </c>
      <c r="K217" s="12" t="s">
        <v>63</v>
      </c>
      <c r="L217" s="12" t="s">
        <v>516</v>
      </c>
      <c r="M217" s="12">
        <v>0.37</v>
      </c>
      <c r="N217" s="12" t="s">
        <v>37</v>
      </c>
      <c r="O217" s="12" t="s">
        <v>140</v>
      </c>
      <c r="P217" s="12" t="s">
        <v>326</v>
      </c>
      <c r="Q217" s="12" t="s">
        <v>517</v>
      </c>
      <c r="R217" s="12">
        <v>28001</v>
      </c>
      <c r="S217" s="13">
        <v>42173</v>
      </c>
      <c r="T217" s="9">
        <f t="shared" si="17"/>
        <v>1</v>
      </c>
      <c r="U217" s="10">
        <f t="shared" si="18"/>
        <v>0</v>
      </c>
      <c r="V217" s="11" t="str">
        <f t="shared" si="15"/>
        <v>June</v>
      </c>
      <c r="W217" s="13">
        <v>42174</v>
      </c>
      <c r="X217" s="11">
        <f t="shared" si="16"/>
        <v>1</v>
      </c>
      <c r="Y217" s="12">
        <v>-19.207999999999998</v>
      </c>
      <c r="Z217" s="12">
        <v>4</v>
      </c>
      <c r="AA217" s="12">
        <v>64.59</v>
      </c>
      <c r="AB217" s="12">
        <v>86384</v>
      </c>
      <c r="AC217" s="12">
        <f>DataSheet!$E1816-DataSheet!$D1816</f>
        <v>4.8800000000000008</v>
      </c>
      <c r="AD217" s="12" t="str">
        <f>_xlfn.IFS(DataSheet!$O1816="Central","Chris",DataSheet!$O1816="East","Erin",DataSheet!$O1816="South","Sam",DataSheet!$O1816="West","William.")</f>
        <v>Sam</v>
      </c>
      <c r="AE217">
        <f t="shared" si="19"/>
        <v>2</v>
      </c>
    </row>
    <row r="218" spans="1:31" ht="15.75" customHeight="1" x14ac:dyDescent="0.3">
      <c r="A218" s="7">
        <v>395</v>
      </c>
      <c r="B218" s="7" t="s">
        <v>515</v>
      </c>
      <c r="C218" s="7" t="s">
        <v>52</v>
      </c>
      <c r="D218" s="7">
        <v>0.06</v>
      </c>
      <c r="E218" s="7">
        <v>22.84</v>
      </c>
      <c r="F218" s="7">
        <v>5.47</v>
      </c>
      <c r="G218" s="7" t="s">
        <v>53</v>
      </c>
      <c r="H218" s="7" t="s">
        <v>32</v>
      </c>
      <c r="I218" s="7" t="s">
        <v>33</v>
      </c>
      <c r="J218" s="7" t="s">
        <v>97</v>
      </c>
      <c r="K218" s="7" t="s">
        <v>63</v>
      </c>
      <c r="L218" s="7" t="s">
        <v>518</v>
      </c>
      <c r="M218" s="7">
        <v>0.39</v>
      </c>
      <c r="N218" s="7" t="s">
        <v>37</v>
      </c>
      <c r="O218" s="7" t="s">
        <v>140</v>
      </c>
      <c r="P218" s="7" t="s">
        <v>326</v>
      </c>
      <c r="Q218" s="7" t="s">
        <v>517</v>
      </c>
      <c r="R218" s="7">
        <v>28001</v>
      </c>
      <c r="S218" s="8">
        <v>42173</v>
      </c>
      <c r="T218" s="9">
        <f t="shared" si="17"/>
        <v>0</v>
      </c>
      <c r="U218" s="10" t="str">
        <f t="shared" si="18"/>
        <v>no repeat</v>
      </c>
      <c r="V218" s="11" t="str">
        <f t="shared" si="15"/>
        <v>June</v>
      </c>
      <c r="W218" s="8">
        <v>42175</v>
      </c>
      <c r="X218" s="11">
        <f t="shared" si="16"/>
        <v>2</v>
      </c>
      <c r="Y218" s="7">
        <v>7.44</v>
      </c>
      <c r="Z218" s="7">
        <v>20</v>
      </c>
      <c r="AA218" s="7">
        <v>461.94</v>
      </c>
      <c r="AB218" s="7">
        <v>86384</v>
      </c>
      <c r="AC218" s="7">
        <f>DataSheet!$E1817-DataSheet!$D1817</f>
        <v>22.84</v>
      </c>
      <c r="AD218" s="12" t="str">
        <f>_xlfn.IFS(DataSheet!$O1817="Central","Chris",DataSheet!$O1817="East","Erin",DataSheet!$O1817="South","Sam",DataSheet!$O1817="West","William.")</f>
        <v>Sam</v>
      </c>
      <c r="AE218">
        <f t="shared" si="19"/>
        <v>2</v>
      </c>
    </row>
    <row r="219" spans="1:31" ht="15.75" customHeight="1" x14ac:dyDescent="0.3">
      <c r="A219" s="7">
        <v>397</v>
      </c>
      <c r="B219" s="7" t="s">
        <v>519</v>
      </c>
      <c r="C219" s="7" t="s">
        <v>52</v>
      </c>
      <c r="D219" s="7">
        <v>0.1</v>
      </c>
      <c r="E219" s="7">
        <v>154.13</v>
      </c>
      <c r="F219" s="7">
        <v>69</v>
      </c>
      <c r="G219" s="7" t="s">
        <v>53</v>
      </c>
      <c r="H219" s="7" t="s">
        <v>32</v>
      </c>
      <c r="I219" s="7" t="s">
        <v>45</v>
      </c>
      <c r="J219" s="7" t="s">
        <v>156</v>
      </c>
      <c r="K219" s="7" t="s">
        <v>240</v>
      </c>
      <c r="L219" s="7" t="s">
        <v>241</v>
      </c>
      <c r="M219" s="7">
        <v>0.68</v>
      </c>
      <c r="N219" s="7" t="s">
        <v>37</v>
      </c>
      <c r="O219" s="7" t="s">
        <v>57</v>
      </c>
      <c r="P219" s="7" t="s">
        <v>158</v>
      </c>
      <c r="Q219" s="7" t="s">
        <v>520</v>
      </c>
      <c r="R219" s="7">
        <v>44221</v>
      </c>
      <c r="S219" s="8">
        <v>42037</v>
      </c>
      <c r="T219" s="9">
        <f t="shared" si="17"/>
        <v>0</v>
      </c>
      <c r="U219" s="10" t="str">
        <f t="shared" si="18"/>
        <v>no repeat</v>
      </c>
      <c r="V219" s="11" t="str">
        <f t="shared" si="15"/>
        <v>February</v>
      </c>
      <c r="W219" s="8">
        <v>42038</v>
      </c>
      <c r="X219" s="11">
        <f t="shared" si="16"/>
        <v>1</v>
      </c>
      <c r="Y219" s="7">
        <v>-372.48597100000001</v>
      </c>
      <c r="Z219" s="7">
        <v>8</v>
      </c>
      <c r="AA219" s="7">
        <v>1216.32</v>
      </c>
      <c r="AB219" s="7">
        <v>89319</v>
      </c>
      <c r="AC219" s="7">
        <f>DataSheet!$E375-DataSheet!$D375</f>
        <v>95.949999999999989</v>
      </c>
      <c r="AD219" s="12" t="str">
        <f>_xlfn.IFS(DataSheet!$O375="Central","Chris",DataSheet!$O375="East","Erin",DataSheet!$O375="South","Sam",DataSheet!$O375="West","William.")</f>
        <v>William.</v>
      </c>
      <c r="AE219">
        <f t="shared" si="19"/>
        <v>1</v>
      </c>
    </row>
    <row r="220" spans="1:31" ht="15.75" customHeight="1" x14ac:dyDescent="0.3">
      <c r="A220" s="7">
        <v>398</v>
      </c>
      <c r="B220" s="7" t="s">
        <v>521</v>
      </c>
      <c r="C220" s="7" t="s">
        <v>61</v>
      </c>
      <c r="D220" s="7">
        <v>0.05</v>
      </c>
      <c r="E220" s="7">
        <v>63.94</v>
      </c>
      <c r="F220" s="7">
        <v>14.48</v>
      </c>
      <c r="G220" s="7" t="s">
        <v>53</v>
      </c>
      <c r="H220" s="7" t="s">
        <v>32</v>
      </c>
      <c r="I220" s="7" t="s">
        <v>45</v>
      </c>
      <c r="J220" s="7" t="s">
        <v>54</v>
      </c>
      <c r="K220" s="7" t="s">
        <v>63</v>
      </c>
      <c r="L220" s="7" t="s">
        <v>522</v>
      </c>
      <c r="M220" s="7">
        <v>0.46</v>
      </c>
      <c r="N220" s="7" t="s">
        <v>37</v>
      </c>
      <c r="O220" s="7" t="s">
        <v>57</v>
      </c>
      <c r="P220" s="7" t="s">
        <v>158</v>
      </c>
      <c r="Q220" s="7" t="s">
        <v>523</v>
      </c>
      <c r="R220" s="7">
        <v>45406</v>
      </c>
      <c r="S220" s="8">
        <v>42147</v>
      </c>
      <c r="T220" s="9">
        <f t="shared" si="17"/>
        <v>0</v>
      </c>
      <c r="U220" s="10" t="str">
        <f t="shared" si="18"/>
        <v>no repeat</v>
      </c>
      <c r="V220" s="11" t="str">
        <f t="shared" si="15"/>
        <v>May</v>
      </c>
      <c r="W220" s="8">
        <v>42149</v>
      </c>
      <c r="X220" s="11">
        <f t="shared" si="16"/>
        <v>2</v>
      </c>
      <c r="Y220" s="7">
        <v>1372.6307999999999</v>
      </c>
      <c r="Z220" s="7">
        <v>31</v>
      </c>
      <c r="AA220" s="7">
        <v>1989.32</v>
      </c>
      <c r="AB220" s="7">
        <v>89320</v>
      </c>
      <c r="AC220" s="7">
        <f>DataSheet!$E1555-DataSheet!$D1555</f>
        <v>2.0700000000000003</v>
      </c>
      <c r="AD220" s="12" t="str">
        <f>_xlfn.IFS(DataSheet!$O1555="Central","Chris",DataSheet!$O1555="East","Erin",DataSheet!$O1555="South","Sam",DataSheet!$O1555="West","William.")</f>
        <v>William.</v>
      </c>
      <c r="AE220">
        <f t="shared" si="19"/>
        <v>1</v>
      </c>
    </row>
    <row r="221" spans="1:31" ht="15.75" customHeight="1" x14ac:dyDescent="0.3">
      <c r="A221" s="12">
        <v>406</v>
      </c>
      <c r="B221" s="12" t="s">
        <v>524</v>
      </c>
      <c r="C221" s="12" t="s">
        <v>30</v>
      </c>
      <c r="D221" s="12">
        <v>0.03</v>
      </c>
      <c r="E221" s="12">
        <v>4.9800000000000004</v>
      </c>
      <c r="F221" s="12">
        <v>0.8</v>
      </c>
      <c r="G221" s="12" t="s">
        <v>53</v>
      </c>
      <c r="H221" s="12" t="s">
        <v>62</v>
      </c>
      <c r="I221" s="12" t="s">
        <v>33</v>
      </c>
      <c r="J221" s="12" t="s">
        <v>97</v>
      </c>
      <c r="K221" s="12" t="s">
        <v>35</v>
      </c>
      <c r="L221" s="12" t="s">
        <v>525</v>
      </c>
      <c r="M221" s="12">
        <v>0.36</v>
      </c>
      <c r="N221" s="12" t="s">
        <v>37</v>
      </c>
      <c r="O221" s="12" t="s">
        <v>57</v>
      </c>
      <c r="P221" s="12" t="s">
        <v>58</v>
      </c>
      <c r="Q221" s="12" t="s">
        <v>526</v>
      </c>
      <c r="R221" s="12">
        <v>8360</v>
      </c>
      <c r="S221" s="13">
        <v>42145</v>
      </c>
      <c r="T221" s="9">
        <f t="shared" si="17"/>
        <v>0</v>
      </c>
      <c r="U221" s="10" t="str">
        <f t="shared" si="18"/>
        <v>no repeat</v>
      </c>
      <c r="V221" s="11" t="str">
        <f t="shared" si="15"/>
        <v>May</v>
      </c>
      <c r="W221" s="13">
        <v>42146</v>
      </c>
      <c r="X221" s="11">
        <f t="shared" si="16"/>
        <v>1</v>
      </c>
      <c r="Y221" s="12">
        <v>50.2044</v>
      </c>
      <c r="Z221" s="12">
        <v>15</v>
      </c>
      <c r="AA221" s="12">
        <v>72.760000000000005</v>
      </c>
      <c r="AB221" s="12">
        <v>87804</v>
      </c>
      <c r="AC221" s="12">
        <f>DataSheet!$E1524-DataSheet!$D1524</f>
        <v>60.9</v>
      </c>
      <c r="AD221" s="12" t="str">
        <f>_xlfn.IFS(DataSheet!$O1524="Central","Chris",DataSheet!$O1524="East","Erin",DataSheet!$O1524="South","Sam",DataSheet!$O1524="West","William.")</f>
        <v>Erin</v>
      </c>
      <c r="AE221">
        <f t="shared" si="19"/>
        <v>1</v>
      </c>
    </row>
    <row r="222" spans="1:31" ht="15.75" customHeight="1" x14ac:dyDescent="0.3">
      <c r="A222" s="7">
        <v>408</v>
      </c>
      <c r="B222" s="7" t="s">
        <v>527</v>
      </c>
      <c r="C222" s="7" t="s">
        <v>109</v>
      </c>
      <c r="D222" s="7">
        <v>7.0000000000000007E-2</v>
      </c>
      <c r="E222" s="7">
        <v>29.17</v>
      </c>
      <c r="F222" s="7">
        <v>6.27</v>
      </c>
      <c r="G222" s="7" t="s">
        <v>53</v>
      </c>
      <c r="H222" s="7" t="s">
        <v>32</v>
      </c>
      <c r="I222" s="7" t="s">
        <v>33</v>
      </c>
      <c r="J222" s="7" t="s">
        <v>113</v>
      </c>
      <c r="K222" s="7" t="s">
        <v>63</v>
      </c>
      <c r="L222" s="7" t="s">
        <v>528</v>
      </c>
      <c r="M222" s="7">
        <v>0.37</v>
      </c>
      <c r="N222" s="7" t="s">
        <v>37</v>
      </c>
      <c r="O222" s="7" t="s">
        <v>65</v>
      </c>
      <c r="P222" s="7" t="s">
        <v>134</v>
      </c>
      <c r="Q222" s="7" t="s">
        <v>529</v>
      </c>
      <c r="R222" s="7">
        <v>78589</v>
      </c>
      <c r="S222" s="8">
        <v>42126</v>
      </c>
      <c r="T222" s="9">
        <f t="shared" si="17"/>
        <v>0</v>
      </c>
      <c r="U222" s="10" t="str">
        <f t="shared" si="18"/>
        <v>no repeat</v>
      </c>
      <c r="V222" s="11" t="str">
        <f t="shared" si="15"/>
        <v>May</v>
      </c>
      <c r="W222" s="8">
        <v>42130</v>
      </c>
      <c r="X222" s="11">
        <f t="shared" si="16"/>
        <v>4</v>
      </c>
      <c r="Y222" s="7">
        <v>236.2371</v>
      </c>
      <c r="Z222" s="7">
        <v>14</v>
      </c>
      <c r="AA222" s="7">
        <v>400.47</v>
      </c>
      <c r="AB222" s="7">
        <v>89639</v>
      </c>
      <c r="AC222" s="7">
        <f>DataSheet!$E1337-DataSheet!$D1337</f>
        <v>3.8000000000000003</v>
      </c>
      <c r="AD222" s="12" t="str">
        <f>_xlfn.IFS(DataSheet!$O1337="Central","Chris",DataSheet!$O1337="East","Erin",DataSheet!$O1337="South","Sam",DataSheet!$O1337="West","William.")</f>
        <v>Chris</v>
      </c>
      <c r="AE222">
        <f t="shared" si="19"/>
        <v>1</v>
      </c>
    </row>
    <row r="223" spans="1:31" ht="15.75" customHeight="1" x14ac:dyDescent="0.3">
      <c r="A223" s="7">
        <v>411</v>
      </c>
      <c r="B223" s="7" t="s">
        <v>530</v>
      </c>
      <c r="C223" s="7" t="s">
        <v>30</v>
      </c>
      <c r="D223" s="7">
        <v>0.05</v>
      </c>
      <c r="E223" s="7">
        <v>178.47</v>
      </c>
      <c r="F223" s="7">
        <v>19.989999999999998</v>
      </c>
      <c r="G223" s="7" t="s">
        <v>31</v>
      </c>
      <c r="H223" s="7" t="s">
        <v>118</v>
      </c>
      <c r="I223" s="7" t="s">
        <v>33</v>
      </c>
      <c r="J223" s="7" t="s">
        <v>145</v>
      </c>
      <c r="K223" s="7" t="s">
        <v>63</v>
      </c>
      <c r="L223" s="7" t="s">
        <v>531</v>
      </c>
      <c r="M223" s="7">
        <v>0.55000000000000004</v>
      </c>
      <c r="N223" s="7" t="s">
        <v>37</v>
      </c>
      <c r="O223" s="7" t="s">
        <v>38</v>
      </c>
      <c r="P223" s="7" t="s">
        <v>49</v>
      </c>
      <c r="Q223" s="7" t="s">
        <v>476</v>
      </c>
      <c r="R223" s="7">
        <v>94601</v>
      </c>
      <c r="S223" s="8">
        <v>42128</v>
      </c>
      <c r="T223" s="9">
        <f t="shared" si="17"/>
        <v>0</v>
      </c>
      <c r="U223" s="10" t="str">
        <f t="shared" si="18"/>
        <v>no repeat</v>
      </c>
      <c r="V223" s="11" t="str">
        <f t="shared" si="15"/>
        <v>May</v>
      </c>
      <c r="W223" s="8">
        <v>42131</v>
      </c>
      <c r="X223" s="11">
        <f t="shared" si="16"/>
        <v>3</v>
      </c>
      <c r="Y223" s="7">
        <v>943</v>
      </c>
      <c r="Z223" s="7">
        <v>9</v>
      </c>
      <c r="AA223" s="7">
        <v>1531.31</v>
      </c>
      <c r="AB223" s="7">
        <v>87905</v>
      </c>
      <c r="AC223" s="7">
        <f>DataSheet!$E1365-DataSheet!$D1365</f>
        <v>6.45</v>
      </c>
      <c r="AD223" s="12" t="str">
        <f>_xlfn.IFS(DataSheet!$O1365="Central","Chris",DataSheet!$O1365="East","Erin",DataSheet!$O1365="South","Sam",DataSheet!$O1365="West","William.")</f>
        <v>Erin</v>
      </c>
      <c r="AE223">
        <f t="shared" si="19"/>
        <v>1</v>
      </c>
    </row>
    <row r="224" spans="1:31" ht="15.75" customHeight="1" x14ac:dyDescent="0.3">
      <c r="A224" s="12">
        <v>421</v>
      </c>
      <c r="B224" s="12" t="s">
        <v>532</v>
      </c>
      <c r="C224" s="12" t="s">
        <v>52</v>
      </c>
      <c r="D224" s="12">
        <v>0.09</v>
      </c>
      <c r="E224" s="12">
        <v>999.99</v>
      </c>
      <c r="F224" s="12">
        <v>13.99</v>
      </c>
      <c r="G224" s="12" t="s">
        <v>53</v>
      </c>
      <c r="H224" s="12" t="s">
        <v>62</v>
      </c>
      <c r="I224" s="12" t="s">
        <v>81</v>
      </c>
      <c r="J224" s="12" t="s">
        <v>89</v>
      </c>
      <c r="K224" s="12" t="s">
        <v>90</v>
      </c>
      <c r="L224" s="12" t="s">
        <v>533</v>
      </c>
      <c r="M224" s="12">
        <v>0.36</v>
      </c>
      <c r="N224" s="12" t="s">
        <v>37</v>
      </c>
      <c r="O224" s="12" t="s">
        <v>57</v>
      </c>
      <c r="P224" s="12" t="s">
        <v>58</v>
      </c>
      <c r="Q224" s="12" t="s">
        <v>534</v>
      </c>
      <c r="R224" s="12">
        <v>7201</v>
      </c>
      <c r="S224" s="13">
        <v>42041</v>
      </c>
      <c r="T224" s="9">
        <f t="shared" si="17"/>
        <v>0</v>
      </c>
      <c r="U224" s="10" t="str">
        <f t="shared" si="18"/>
        <v>no repeat</v>
      </c>
      <c r="V224" s="11" t="str">
        <f t="shared" si="15"/>
        <v>February</v>
      </c>
      <c r="W224" s="13">
        <v>42043</v>
      </c>
      <c r="X224" s="11">
        <f t="shared" si="16"/>
        <v>2</v>
      </c>
      <c r="Y224" s="12">
        <v>-2531.4825000000001</v>
      </c>
      <c r="Z224" s="12">
        <v>1</v>
      </c>
      <c r="AA224" s="12">
        <v>919.09</v>
      </c>
      <c r="AB224" s="12">
        <v>87700</v>
      </c>
      <c r="AC224" s="12">
        <f>DataSheet!$E428-DataSheet!$D428</f>
        <v>27.66</v>
      </c>
      <c r="AD224" s="12" t="str">
        <f>_xlfn.IFS(DataSheet!$O428="Central","Chris",DataSheet!$O428="East","Erin",DataSheet!$O428="South","Sam",DataSheet!$O428="West","William.")</f>
        <v>Sam</v>
      </c>
      <c r="AE224">
        <f t="shared" si="19"/>
        <v>1</v>
      </c>
    </row>
    <row r="225" spans="1:31" ht="15.75" customHeight="1" x14ac:dyDescent="0.3">
      <c r="A225" s="7">
        <v>428</v>
      </c>
      <c r="B225" s="7" t="s">
        <v>535</v>
      </c>
      <c r="C225" s="7" t="s">
        <v>30</v>
      </c>
      <c r="D225" s="7">
        <v>0.02</v>
      </c>
      <c r="E225" s="7">
        <v>15.28</v>
      </c>
      <c r="F225" s="7">
        <v>1.99</v>
      </c>
      <c r="G225" s="7" t="s">
        <v>53</v>
      </c>
      <c r="H225" s="7" t="s">
        <v>32</v>
      </c>
      <c r="I225" s="7" t="s">
        <v>81</v>
      </c>
      <c r="J225" s="7" t="s">
        <v>184</v>
      </c>
      <c r="K225" s="7" t="s">
        <v>55</v>
      </c>
      <c r="L225" s="7" t="s">
        <v>337</v>
      </c>
      <c r="M225" s="7">
        <v>0.42</v>
      </c>
      <c r="N225" s="7" t="s">
        <v>37</v>
      </c>
      <c r="O225" s="7" t="s">
        <v>38</v>
      </c>
      <c r="P225" s="7" t="s">
        <v>536</v>
      </c>
      <c r="Q225" s="7" t="s">
        <v>537</v>
      </c>
      <c r="R225" s="7">
        <v>89701</v>
      </c>
      <c r="S225" s="8">
        <v>42019</v>
      </c>
      <c r="T225" s="9">
        <f t="shared" si="17"/>
        <v>1</v>
      </c>
      <c r="U225" s="10">
        <f t="shared" si="18"/>
        <v>0</v>
      </c>
      <c r="V225" s="11" t="str">
        <f t="shared" si="15"/>
        <v>January</v>
      </c>
      <c r="W225" s="8">
        <v>42020</v>
      </c>
      <c r="X225" s="11">
        <f t="shared" si="16"/>
        <v>1</v>
      </c>
      <c r="Y225" s="7">
        <v>163.1574</v>
      </c>
      <c r="Z225" s="7">
        <v>15</v>
      </c>
      <c r="AA225" s="7">
        <v>236.46</v>
      </c>
      <c r="AB225" s="7">
        <v>88479</v>
      </c>
      <c r="AC225" s="7">
        <f>DataSheet!$E183-DataSheet!$D183</f>
        <v>6.19</v>
      </c>
      <c r="AD225" s="12" t="str">
        <f>_xlfn.IFS(DataSheet!$O183="Central","Chris",DataSheet!$O183="East","Erin",DataSheet!$O183="South","Sam",DataSheet!$O183="West","William.")</f>
        <v>William.</v>
      </c>
      <c r="AE225">
        <f t="shared" si="19"/>
        <v>3</v>
      </c>
    </row>
    <row r="226" spans="1:31" ht="15.75" customHeight="1" x14ac:dyDescent="0.3">
      <c r="A226" s="12">
        <v>428</v>
      </c>
      <c r="B226" s="12" t="s">
        <v>535</v>
      </c>
      <c r="C226" s="12" t="s">
        <v>30</v>
      </c>
      <c r="D226" s="12">
        <v>0</v>
      </c>
      <c r="E226" s="12">
        <v>85.99</v>
      </c>
      <c r="F226" s="12">
        <v>3.3</v>
      </c>
      <c r="G226" s="12" t="s">
        <v>53</v>
      </c>
      <c r="H226" s="12" t="s">
        <v>32</v>
      </c>
      <c r="I226" s="12" t="s">
        <v>81</v>
      </c>
      <c r="J226" s="12" t="s">
        <v>82</v>
      </c>
      <c r="K226" s="12" t="s">
        <v>55</v>
      </c>
      <c r="L226" s="12" t="s">
        <v>538</v>
      </c>
      <c r="M226" s="12">
        <v>0.37</v>
      </c>
      <c r="N226" s="12" t="s">
        <v>37</v>
      </c>
      <c r="O226" s="12" t="s">
        <v>38</v>
      </c>
      <c r="P226" s="12" t="s">
        <v>536</v>
      </c>
      <c r="Q226" s="12" t="s">
        <v>537</v>
      </c>
      <c r="R226" s="12">
        <v>89701</v>
      </c>
      <c r="S226" s="13">
        <v>42019</v>
      </c>
      <c r="T226" s="9">
        <f t="shared" si="17"/>
        <v>1</v>
      </c>
      <c r="U226" s="10">
        <f t="shared" si="18"/>
        <v>47</v>
      </c>
      <c r="V226" s="11" t="str">
        <f t="shared" si="15"/>
        <v>January</v>
      </c>
      <c r="W226" s="13">
        <v>42020</v>
      </c>
      <c r="X226" s="11">
        <f t="shared" si="16"/>
        <v>1</v>
      </c>
      <c r="Y226" s="12">
        <v>-302.22500000000002</v>
      </c>
      <c r="Z226" s="12">
        <v>1</v>
      </c>
      <c r="AA226" s="12">
        <v>73.819999999999993</v>
      </c>
      <c r="AB226" s="12">
        <v>88479</v>
      </c>
      <c r="AC226" s="12">
        <f>DataSheet!$E184-DataSheet!$D184</f>
        <v>7.6899999999999995</v>
      </c>
      <c r="AD226" s="12" t="str">
        <f>_xlfn.IFS(DataSheet!$O184="Central","Chris",DataSheet!$O184="East","Erin",DataSheet!$O184="South","Sam",DataSheet!$O184="West","William.")</f>
        <v>Erin</v>
      </c>
      <c r="AE226">
        <f t="shared" si="19"/>
        <v>3</v>
      </c>
    </row>
    <row r="227" spans="1:31" ht="15.75" customHeight="1" x14ac:dyDescent="0.3">
      <c r="A227" s="7">
        <v>428</v>
      </c>
      <c r="B227" s="7" t="s">
        <v>535</v>
      </c>
      <c r="C227" s="7" t="s">
        <v>42</v>
      </c>
      <c r="D227" s="7">
        <v>0.05</v>
      </c>
      <c r="E227" s="7">
        <v>10.98</v>
      </c>
      <c r="F227" s="7">
        <v>4.8</v>
      </c>
      <c r="G227" s="7" t="s">
        <v>53</v>
      </c>
      <c r="H227" s="7" t="s">
        <v>32</v>
      </c>
      <c r="I227" s="7" t="s">
        <v>33</v>
      </c>
      <c r="J227" s="7" t="s">
        <v>73</v>
      </c>
      <c r="K227" s="7" t="s">
        <v>63</v>
      </c>
      <c r="L227" s="7" t="s">
        <v>539</v>
      </c>
      <c r="M227" s="7">
        <v>0.36</v>
      </c>
      <c r="N227" s="7" t="s">
        <v>37</v>
      </c>
      <c r="O227" s="7" t="s">
        <v>38</v>
      </c>
      <c r="P227" s="7" t="s">
        <v>536</v>
      </c>
      <c r="Q227" s="7" t="s">
        <v>537</v>
      </c>
      <c r="R227" s="7">
        <v>89701</v>
      </c>
      <c r="S227" s="8">
        <v>42066</v>
      </c>
      <c r="T227" s="9">
        <f t="shared" si="17"/>
        <v>0</v>
      </c>
      <c r="U227" s="10" t="str">
        <f t="shared" si="18"/>
        <v>no repeat</v>
      </c>
      <c r="V227" s="11" t="str">
        <f t="shared" si="15"/>
        <v>March</v>
      </c>
      <c r="W227" s="8">
        <v>42068</v>
      </c>
      <c r="X227" s="11">
        <f t="shared" si="16"/>
        <v>2</v>
      </c>
      <c r="Y227" s="7">
        <v>90.62</v>
      </c>
      <c r="Z227" s="7">
        <v>22</v>
      </c>
      <c r="AA227" s="7">
        <v>243.11</v>
      </c>
      <c r="AB227" s="7">
        <v>88480</v>
      </c>
      <c r="AC227" s="7">
        <f>DataSheet!$E703-DataSheet!$D703</f>
        <v>200.91</v>
      </c>
      <c r="AD227" s="12" t="str">
        <f>_xlfn.IFS(DataSheet!$O703="Central","Chris",DataSheet!$O703="East","Erin",DataSheet!$O703="South","Sam",DataSheet!$O703="West","William.")</f>
        <v>Sam</v>
      </c>
      <c r="AE227">
        <f t="shared" si="19"/>
        <v>3</v>
      </c>
    </row>
    <row r="228" spans="1:31" ht="15.75" customHeight="1" x14ac:dyDescent="0.3">
      <c r="A228" s="7">
        <v>437</v>
      </c>
      <c r="B228" s="7" t="s">
        <v>540</v>
      </c>
      <c r="C228" s="7" t="s">
        <v>109</v>
      </c>
      <c r="D228" s="7">
        <v>0.05</v>
      </c>
      <c r="E228" s="7">
        <v>125.99</v>
      </c>
      <c r="F228" s="7">
        <v>8.08</v>
      </c>
      <c r="G228" s="7" t="s">
        <v>53</v>
      </c>
      <c r="H228" s="7" t="s">
        <v>62</v>
      </c>
      <c r="I228" s="7" t="s">
        <v>81</v>
      </c>
      <c r="J228" s="7" t="s">
        <v>82</v>
      </c>
      <c r="K228" s="7" t="s">
        <v>63</v>
      </c>
      <c r="L228" s="7" t="s">
        <v>293</v>
      </c>
      <c r="M228" s="7">
        <v>0.56999999999999995</v>
      </c>
      <c r="N228" s="7" t="s">
        <v>37</v>
      </c>
      <c r="O228" s="7" t="s">
        <v>57</v>
      </c>
      <c r="P228" s="7" t="s">
        <v>197</v>
      </c>
      <c r="Q228" s="7" t="s">
        <v>541</v>
      </c>
      <c r="R228" s="7">
        <v>1462</v>
      </c>
      <c r="S228" s="8">
        <v>42177</v>
      </c>
      <c r="T228" s="9">
        <f t="shared" si="17"/>
        <v>0</v>
      </c>
      <c r="U228" s="10" t="str">
        <f t="shared" si="18"/>
        <v>no repeat</v>
      </c>
      <c r="V228" s="11" t="str">
        <f t="shared" si="15"/>
        <v>June</v>
      </c>
      <c r="W228" s="8">
        <v>42182</v>
      </c>
      <c r="X228" s="11">
        <f t="shared" si="16"/>
        <v>5</v>
      </c>
      <c r="Y228" s="7">
        <v>427.11840000000001</v>
      </c>
      <c r="Z228" s="7">
        <v>9</v>
      </c>
      <c r="AA228" s="7">
        <v>952.26</v>
      </c>
      <c r="AB228" s="7">
        <v>90695</v>
      </c>
      <c r="AC228" s="7">
        <f>DataSheet!$E1859-DataSheet!$D1859</f>
        <v>89.77</v>
      </c>
      <c r="AD228" s="12" t="str">
        <f>_xlfn.IFS(DataSheet!$O1859="Central","Chris",DataSheet!$O1859="East","Erin",DataSheet!$O1859="South","Sam",DataSheet!$O1859="West","William.")</f>
        <v>Sam</v>
      </c>
      <c r="AE228">
        <f t="shared" si="19"/>
        <v>1</v>
      </c>
    </row>
    <row r="229" spans="1:31" ht="15.75" customHeight="1" x14ac:dyDescent="0.3">
      <c r="A229" s="12">
        <v>444</v>
      </c>
      <c r="B229" s="12" t="s">
        <v>542</v>
      </c>
      <c r="C229" s="12" t="s">
        <v>52</v>
      </c>
      <c r="D229" s="12">
        <v>0</v>
      </c>
      <c r="E229" s="12">
        <v>7.59</v>
      </c>
      <c r="F229" s="12">
        <v>4</v>
      </c>
      <c r="G229" s="12" t="s">
        <v>53</v>
      </c>
      <c r="H229" s="12" t="s">
        <v>62</v>
      </c>
      <c r="I229" s="12" t="s">
        <v>45</v>
      </c>
      <c r="J229" s="12" t="s">
        <v>54</v>
      </c>
      <c r="K229" s="12" t="s">
        <v>35</v>
      </c>
      <c r="L229" s="12" t="s">
        <v>447</v>
      </c>
      <c r="M229" s="12">
        <v>0.42</v>
      </c>
      <c r="N229" s="12" t="s">
        <v>37</v>
      </c>
      <c r="O229" s="12" t="s">
        <v>65</v>
      </c>
      <c r="P229" s="12" t="s">
        <v>182</v>
      </c>
      <c r="Q229" s="12" t="s">
        <v>543</v>
      </c>
      <c r="R229" s="12">
        <v>61801</v>
      </c>
      <c r="S229" s="13">
        <v>42149</v>
      </c>
      <c r="T229" s="9">
        <f t="shared" si="17"/>
        <v>0</v>
      </c>
      <c r="U229" s="10" t="str">
        <f t="shared" si="18"/>
        <v>no repeat</v>
      </c>
      <c r="V229" s="11" t="str">
        <f t="shared" si="15"/>
        <v>May</v>
      </c>
      <c r="W229" s="13">
        <v>42152</v>
      </c>
      <c r="X229" s="11">
        <f t="shared" si="16"/>
        <v>3</v>
      </c>
      <c r="Y229" s="12">
        <v>86.438000000000002</v>
      </c>
      <c r="Z229" s="12">
        <v>43</v>
      </c>
      <c r="AA229" s="12">
        <v>355.92</v>
      </c>
      <c r="AB229" s="12">
        <v>88085</v>
      </c>
      <c r="AC229" s="12">
        <f>DataSheet!$E1574-DataSheet!$D1574</f>
        <v>21.91</v>
      </c>
      <c r="AD229" s="12" t="str">
        <f>_xlfn.IFS(DataSheet!$O1574="Central","Chris",DataSheet!$O1574="East","Erin",DataSheet!$O1574="South","Sam",DataSheet!$O1574="West","William.")</f>
        <v>Chris</v>
      </c>
      <c r="AE229">
        <f t="shared" si="19"/>
        <v>1</v>
      </c>
    </row>
    <row r="230" spans="1:31" ht="15.75" customHeight="1" x14ac:dyDescent="0.3">
      <c r="A230" s="7">
        <v>445</v>
      </c>
      <c r="B230" s="7" t="s">
        <v>544</v>
      </c>
      <c r="C230" s="7" t="s">
        <v>42</v>
      </c>
      <c r="D230" s="7">
        <v>0.03</v>
      </c>
      <c r="E230" s="7">
        <v>48.04</v>
      </c>
      <c r="F230" s="7">
        <v>19.989999999999998</v>
      </c>
      <c r="G230" s="7" t="s">
        <v>53</v>
      </c>
      <c r="H230" s="7" t="s">
        <v>62</v>
      </c>
      <c r="I230" s="7" t="s">
        <v>33</v>
      </c>
      <c r="J230" s="7" t="s">
        <v>97</v>
      </c>
      <c r="K230" s="7" t="s">
        <v>63</v>
      </c>
      <c r="L230" s="7" t="s">
        <v>545</v>
      </c>
      <c r="M230" s="7">
        <v>0.37</v>
      </c>
      <c r="N230" s="7" t="s">
        <v>37</v>
      </c>
      <c r="O230" s="7" t="s">
        <v>65</v>
      </c>
      <c r="P230" s="7" t="s">
        <v>499</v>
      </c>
      <c r="Q230" s="7" t="s">
        <v>546</v>
      </c>
      <c r="R230" s="7">
        <v>68701</v>
      </c>
      <c r="S230" s="8">
        <v>42105</v>
      </c>
      <c r="T230" s="9">
        <f t="shared" si="17"/>
        <v>1</v>
      </c>
      <c r="U230" s="10">
        <f t="shared" si="18"/>
        <v>73</v>
      </c>
      <c r="V230" s="11" t="str">
        <f t="shared" si="15"/>
        <v>April</v>
      </c>
      <c r="W230" s="8">
        <v>42107</v>
      </c>
      <c r="X230" s="11">
        <f t="shared" si="16"/>
        <v>2</v>
      </c>
      <c r="Y230" s="7">
        <v>-4.46</v>
      </c>
      <c r="Z230" s="7">
        <v>2</v>
      </c>
      <c r="AA230" s="7">
        <v>101.71</v>
      </c>
      <c r="AB230" s="7">
        <v>88083</v>
      </c>
      <c r="AC230" s="7">
        <f>DataSheet!$E1145-DataSheet!$D1145</f>
        <v>10.51</v>
      </c>
      <c r="AD230" s="12" t="str">
        <f>_xlfn.IFS(DataSheet!$O1145="Central","Chris",DataSheet!$O1145="East","Erin",DataSheet!$O1145="South","Sam",DataSheet!$O1145="West","William.")</f>
        <v>Chris</v>
      </c>
      <c r="AE230">
        <f t="shared" si="19"/>
        <v>3</v>
      </c>
    </row>
    <row r="231" spans="1:31" ht="15.75" customHeight="1" x14ac:dyDescent="0.3">
      <c r="A231" s="12">
        <v>445</v>
      </c>
      <c r="B231" s="12" t="s">
        <v>544</v>
      </c>
      <c r="C231" s="12" t="s">
        <v>30</v>
      </c>
      <c r="D231" s="12">
        <v>0.09</v>
      </c>
      <c r="E231" s="12">
        <v>200.98</v>
      </c>
      <c r="F231" s="12">
        <v>55.96</v>
      </c>
      <c r="G231" s="12" t="s">
        <v>43</v>
      </c>
      <c r="H231" s="12" t="s">
        <v>62</v>
      </c>
      <c r="I231" s="12" t="s">
        <v>45</v>
      </c>
      <c r="J231" s="12" t="s">
        <v>195</v>
      </c>
      <c r="K231" s="12" t="s">
        <v>125</v>
      </c>
      <c r="L231" s="12" t="s">
        <v>483</v>
      </c>
      <c r="M231" s="12">
        <v>0.75</v>
      </c>
      <c r="N231" s="12" t="s">
        <v>37</v>
      </c>
      <c r="O231" s="12" t="s">
        <v>65</v>
      </c>
      <c r="P231" s="12" t="s">
        <v>499</v>
      </c>
      <c r="Q231" s="12" t="s">
        <v>546</v>
      </c>
      <c r="R231" s="12">
        <v>68701</v>
      </c>
      <c r="S231" s="13">
        <v>42178</v>
      </c>
      <c r="T231" s="9">
        <f t="shared" si="17"/>
        <v>1</v>
      </c>
      <c r="U231" s="10">
        <f t="shared" si="18"/>
        <v>0</v>
      </c>
      <c r="V231" s="11" t="str">
        <f t="shared" si="15"/>
        <v>June</v>
      </c>
      <c r="W231" s="13">
        <v>42179</v>
      </c>
      <c r="X231" s="11">
        <f t="shared" si="16"/>
        <v>1</v>
      </c>
      <c r="Y231" s="12">
        <v>-512.87199999999996</v>
      </c>
      <c r="Z231" s="12">
        <v>9</v>
      </c>
      <c r="AA231" s="12">
        <v>1766.68</v>
      </c>
      <c r="AB231" s="12">
        <v>88084</v>
      </c>
      <c r="AC231" s="12">
        <f>DataSheet!$E1870-DataSheet!$D1870</f>
        <v>16.669999999999998</v>
      </c>
      <c r="AD231" s="12" t="str">
        <f>_xlfn.IFS(DataSheet!$O1870="Central","Chris",DataSheet!$O1870="East","Erin",DataSheet!$O1870="South","Sam",DataSheet!$O1870="West","William.")</f>
        <v>Erin</v>
      </c>
      <c r="AE231">
        <f t="shared" si="19"/>
        <v>3</v>
      </c>
    </row>
    <row r="232" spans="1:31" ht="15.75" customHeight="1" x14ac:dyDescent="0.3">
      <c r="A232" s="7">
        <v>445</v>
      </c>
      <c r="B232" s="7" t="s">
        <v>544</v>
      </c>
      <c r="C232" s="7" t="s">
        <v>30</v>
      </c>
      <c r="D232" s="7">
        <v>0.09</v>
      </c>
      <c r="E232" s="7">
        <v>2.78</v>
      </c>
      <c r="F232" s="7">
        <v>0.97</v>
      </c>
      <c r="G232" s="7" t="s">
        <v>53</v>
      </c>
      <c r="H232" s="7" t="s">
        <v>62</v>
      </c>
      <c r="I232" s="7" t="s">
        <v>33</v>
      </c>
      <c r="J232" s="7" t="s">
        <v>34</v>
      </c>
      <c r="K232" s="7" t="s">
        <v>35</v>
      </c>
      <c r="L232" s="7" t="s">
        <v>547</v>
      </c>
      <c r="M232" s="7">
        <v>0.59</v>
      </c>
      <c r="N232" s="7" t="s">
        <v>37</v>
      </c>
      <c r="O232" s="7" t="s">
        <v>65</v>
      </c>
      <c r="P232" s="7" t="s">
        <v>499</v>
      </c>
      <c r="Q232" s="7" t="s">
        <v>546</v>
      </c>
      <c r="R232" s="7">
        <v>68701</v>
      </c>
      <c r="S232" s="8">
        <v>42178</v>
      </c>
      <c r="T232" s="9">
        <f t="shared" si="17"/>
        <v>0</v>
      </c>
      <c r="U232" s="10" t="str">
        <f t="shared" si="18"/>
        <v>no repeat</v>
      </c>
      <c r="V232" s="11" t="str">
        <f t="shared" si="15"/>
        <v>June</v>
      </c>
      <c r="W232" s="8">
        <v>42179</v>
      </c>
      <c r="X232" s="11">
        <f t="shared" si="16"/>
        <v>1</v>
      </c>
      <c r="Y232" s="7">
        <v>-3.7839999999999998</v>
      </c>
      <c r="Z232" s="7">
        <v>11</v>
      </c>
      <c r="AA232" s="7">
        <v>29.02</v>
      </c>
      <c r="AB232" s="7">
        <v>88084</v>
      </c>
      <c r="AC232" s="7">
        <f>DataSheet!$E1871-DataSheet!$D1871</f>
        <v>6.54</v>
      </c>
      <c r="AD232" s="12" t="str">
        <f>_xlfn.IFS(DataSheet!$O1871="Central","Chris",DataSheet!$O1871="East","Erin",DataSheet!$O1871="South","Sam",DataSheet!$O1871="West","William.")</f>
        <v>Erin</v>
      </c>
      <c r="AE232">
        <f t="shared" si="19"/>
        <v>3</v>
      </c>
    </row>
    <row r="233" spans="1:31" ht="15.75" customHeight="1" x14ac:dyDescent="0.3">
      <c r="A233" s="7">
        <v>447</v>
      </c>
      <c r="B233" s="7" t="s">
        <v>548</v>
      </c>
      <c r="C233" s="7" t="s">
        <v>42</v>
      </c>
      <c r="D233" s="7">
        <v>0.04</v>
      </c>
      <c r="E233" s="7">
        <v>130.97999999999999</v>
      </c>
      <c r="F233" s="7">
        <v>30</v>
      </c>
      <c r="G233" s="7" t="s">
        <v>43</v>
      </c>
      <c r="H233" s="7" t="s">
        <v>32</v>
      </c>
      <c r="I233" s="7" t="s">
        <v>45</v>
      </c>
      <c r="J233" s="7" t="s">
        <v>46</v>
      </c>
      <c r="K233" s="7" t="s">
        <v>47</v>
      </c>
      <c r="L233" s="7" t="s">
        <v>549</v>
      </c>
      <c r="M233" s="7">
        <v>0.78</v>
      </c>
      <c r="N233" s="7" t="s">
        <v>37</v>
      </c>
      <c r="O233" s="7" t="s">
        <v>65</v>
      </c>
      <c r="P233" s="7" t="s">
        <v>66</v>
      </c>
      <c r="Q233" s="7" t="s">
        <v>550</v>
      </c>
      <c r="R233" s="7">
        <v>55113</v>
      </c>
      <c r="S233" s="8">
        <v>42180</v>
      </c>
      <c r="T233" s="9">
        <f t="shared" si="17"/>
        <v>1</v>
      </c>
      <c r="U233" s="10">
        <f t="shared" si="18"/>
        <v>0</v>
      </c>
      <c r="V233" s="11" t="str">
        <f t="shared" si="15"/>
        <v>June</v>
      </c>
      <c r="W233" s="8">
        <v>42183</v>
      </c>
      <c r="X233" s="11">
        <f t="shared" si="16"/>
        <v>3</v>
      </c>
      <c r="Y233" s="7">
        <v>-82.903999999999996</v>
      </c>
      <c r="Z233" s="7">
        <v>1</v>
      </c>
      <c r="AA233" s="7">
        <v>159.51</v>
      </c>
      <c r="AB233" s="7">
        <v>90449</v>
      </c>
      <c r="AC233" s="7">
        <f>DataSheet!$E1889-DataSheet!$D1889</f>
        <v>194.27</v>
      </c>
      <c r="AD233" s="12" t="str">
        <f>_xlfn.IFS(DataSheet!$O1889="Central","Chris",DataSheet!$O1889="East","Erin",DataSheet!$O1889="South","Sam",DataSheet!$O1889="West","William.")</f>
        <v>Erin</v>
      </c>
      <c r="AE233">
        <f t="shared" si="19"/>
        <v>2</v>
      </c>
    </row>
    <row r="234" spans="1:31" ht="15.75" customHeight="1" x14ac:dyDescent="0.3">
      <c r="A234" s="12">
        <v>447</v>
      </c>
      <c r="B234" s="12" t="s">
        <v>548</v>
      </c>
      <c r="C234" s="12" t="s">
        <v>42</v>
      </c>
      <c r="D234" s="12">
        <v>0.05</v>
      </c>
      <c r="E234" s="12">
        <v>200.99</v>
      </c>
      <c r="F234" s="12">
        <v>4.2</v>
      </c>
      <c r="G234" s="12" t="s">
        <v>53</v>
      </c>
      <c r="H234" s="12" t="s">
        <v>32</v>
      </c>
      <c r="I234" s="12" t="s">
        <v>81</v>
      </c>
      <c r="J234" s="12" t="s">
        <v>82</v>
      </c>
      <c r="K234" s="12" t="s">
        <v>63</v>
      </c>
      <c r="L234" s="12" t="s">
        <v>551</v>
      </c>
      <c r="M234" s="12">
        <v>0.59</v>
      </c>
      <c r="N234" s="12" t="s">
        <v>37</v>
      </c>
      <c r="O234" s="12" t="s">
        <v>65</v>
      </c>
      <c r="P234" s="12" t="s">
        <v>66</v>
      </c>
      <c r="Q234" s="12" t="s">
        <v>550</v>
      </c>
      <c r="R234" s="12">
        <v>55113</v>
      </c>
      <c r="S234" s="13">
        <v>42180</v>
      </c>
      <c r="T234" s="9">
        <f t="shared" si="17"/>
        <v>0</v>
      </c>
      <c r="U234" s="10" t="str">
        <f t="shared" si="18"/>
        <v>no repeat</v>
      </c>
      <c r="V234" s="11" t="str">
        <f t="shared" si="15"/>
        <v>June</v>
      </c>
      <c r="W234" s="13">
        <v>42180</v>
      </c>
      <c r="X234" s="11">
        <f t="shared" si="16"/>
        <v>0</v>
      </c>
      <c r="Y234" s="12">
        <v>1268.8064999999999</v>
      </c>
      <c r="Z234" s="12">
        <v>11</v>
      </c>
      <c r="AA234" s="12">
        <v>1838.85</v>
      </c>
      <c r="AB234" s="12">
        <v>90449</v>
      </c>
      <c r="AC234" s="12">
        <f>DataSheet!$E1890-DataSheet!$D1890</f>
        <v>194.27</v>
      </c>
      <c r="AD234" s="12" t="str">
        <f>_xlfn.IFS(DataSheet!$O1890="Central","Chris",DataSheet!$O1890="East","Erin",DataSheet!$O1890="South","Sam",DataSheet!$O1890="West","William.")</f>
        <v>Chris</v>
      </c>
      <c r="AE234">
        <f t="shared" si="19"/>
        <v>2</v>
      </c>
    </row>
    <row r="235" spans="1:31" ht="15.75" customHeight="1" x14ac:dyDescent="0.3">
      <c r="A235" s="7">
        <v>451</v>
      </c>
      <c r="B235" s="7" t="s">
        <v>552</v>
      </c>
      <c r="C235" s="7" t="s">
        <v>109</v>
      </c>
      <c r="D235" s="7">
        <v>0.01</v>
      </c>
      <c r="E235" s="7">
        <v>8.8800000000000008</v>
      </c>
      <c r="F235" s="7">
        <v>6.28</v>
      </c>
      <c r="G235" s="7" t="s">
        <v>53</v>
      </c>
      <c r="H235" s="7" t="s">
        <v>44</v>
      </c>
      <c r="I235" s="7" t="s">
        <v>33</v>
      </c>
      <c r="J235" s="7" t="s">
        <v>113</v>
      </c>
      <c r="K235" s="7" t="s">
        <v>63</v>
      </c>
      <c r="L235" s="7" t="s">
        <v>498</v>
      </c>
      <c r="M235" s="7">
        <v>0.35</v>
      </c>
      <c r="N235" s="7" t="s">
        <v>37</v>
      </c>
      <c r="O235" s="7" t="s">
        <v>38</v>
      </c>
      <c r="P235" s="7" t="s">
        <v>49</v>
      </c>
      <c r="Q235" s="7" t="s">
        <v>553</v>
      </c>
      <c r="R235" s="7">
        <v>94024</v>
      </c>
      <c r="S235" s="8">
        <v>42009</v>
      </c>
      <c r="T235" s="9">
        <f t="shared" si="17"/>
        <v>1</v>
      </c>
      <c r="U235" s="10">
        <f t="shared" si="18"/>
        <v>0</v>
      </c>
      <c r="V235" s="11" t="str">
        <f t="shared" si="15"/>
        <v>January</v>
      </c>
      <c r="W235" s="8">
        <v>42014</v>
      </c>
      <c r="X235" s="11">
        <f t="shared" si="16"/>
        <v>5</v>
      </c>
      <c r="Y235" s="7">
        <v>-15.456</v>
      </c>
      <c r="Z235" s="7">
        <v>2</v>
      </c>
      <c r="AA235" s="7">
        <v>19.86</v>
      </c>
      <c r="AB235" s="7">
        <v>86013</v>
      </c>
      <c r="AC235" s="7">
        <f>DataSheet!$E59-DataSheet!$D59</f>
        <v>19.88</v>
      </c>
      <c r="AD235" s="12" t="str">
        <f>_xlfn.IFS(DataSheet!$O59="Central","Chris",DataSheet!$O59="East","Erin",DataSheet!$O59="South","Sam",DataSheet!$O59="West","William.")</f>
        <v>Erin</v>
      </c>
      <c r="AE235">
        <f t="shared" si="19"/>
        <v>4</v>
      </c>
    </row>
    <row r="236" spans="1:31" ht="15.75" customHeight="1" x14ac:dyDescent="0.3">
      <c r="A236" s="12">
        <v>451</v>
      </c>
      <c r="B236" s="12" t="s">
        <v>552</v>
      </c>
      <c r="C236" s="12" t="s">
        <v>109</v>
      </c>
      <c r="D236" s="12">
        <v>0.06</v>
      </c>
      <c r="E236" s="12">
        <v>2.88</v>
      </c>
      <c r="F236" s="12">
        <v>0.99</v>
      </c>
      <c r="G236" s="12" t="s">
        <v>53</v>
      </c>
      <c r="H236" s="12" t="s">
        <v>44</v>
      </c>
      <c r="I236" s="12" t="s">
        <v>33</v>
      </c>
      <c r="J236" s="12" t="s">
        <v>138</v>
      </c>
      <c r="K236" s="12" t="s">
        <v>63</v>
      </c>
      <c r="L236" s="12" t="s">
        <v>353</v>
      </c>
      <c r="M236" s="12">
        <v>0.36</v>
      </c>
      <c r="N236" s="12" t="s">
        <v>37</v>
      </c>
      <c r="O236" s="12" t="s">
        <v>38</v>
      </c>
      <c r="P236" s="12" t="s">
        <v>49</v>
      </c>
      <c r="Q236" s="12" t="s">
        <v>553</v>
      </c>
      <c r="R236" s="12">
        <v>94024</v>
      </c>
      <c r="S236" s="13">
        <v>42009</v>
      </c>
      <c r="T236" s="9">
        <f t="shared" si="17"/>
        <v>1</v>
      </c>
      <c r="U236" s="10">
        <f t="shared" si="18"/>
        <v>95</v>
      </c>
      <c r="V236" s="11" t="str">
        <f t="shared" si="15"/>
        <v>January</v>
      </c>
      <c r="W236" s="13">
        <v>42018</v>
      </c>
      <c r="X236" s="11">
        <f t="shared" si="16"/>
        <v>9</v>
      </c>
      <c r="Y236" s="12">
        <v>16.049399999999999</v>
      </c>
      <c r="Z236" s="12">
        <v>8</v>
      </c>
      <c r="AA236" s="12">
        <v>23.26</v>
      </c>
      <c r="AB236" s="12">
        <v>86013</v>
      </c>
      <c r="AC236" s="12">
        <f>DataSheet!$E60-DataSheet!$D60</f>
        <v>300.94</v>
      </c>
      <c r="AD236" s="12" t="str">
        <f>_xlfn.IFS(DataSheet!$O60="Central","Chris",DataSheet!$O60="East","Erin",DataSheet!$O60="South","Sam",DataSheet!$O60="West","William.")</f>
        <v>Erin</v>
      </c>
      <c r="AE236">
        <f t="shared" si="19"/>
        <v>4</v>
      </c>
    </row>
    <row r="237" spans="1:31" ht="15.75" customHeight="1" x14ac:dyDescent="0.3">
      <c r="A237" s="12">
        <v>451</v>
      </c>
      <c r="B237" s="12" t="s">
        <v>552</v>
      </c>
      <c r="C237" s="12" t="s">
        <v>30</v>
      </c>
      <c r="D237" s="12">
        <v>0.03</v>
      </c>
      <c r="E237" s="12">
        <v>15.99</v>
      </c>
      <c r="F237" s="12">
        <v>11.28</v>
      </c>
      <c r="G237" s="12" t="s">
        <v>53</v>
      </c>
      <c r="H237" s="12" t="s">
        <v>44</v>
      </c>
      <c r="I237" s="12" t="s">
        <v>81</v>
      </c>
      <c r="J237" s="12" t="s">
        <v>89</v>
      </c>
      <c r="K237" s="12" t="s">
        <v>90</v>
      </c>
      <c r="L237" s="12" t="s">
        <v>554</v>
      </c>
      <c r="M237" s="12">
        <v>0.38</v>
      </c>
      <c r="N237" s="12" t="s">
        <v>37</v>
      </c>
      <c r="O237" s="12" t="s">
        <v>38</v>
      </c>
      <c r="P237" s="12" t="s">
        <v>49</v>
      </c>
      <c r="Q237" s="12" t="s">
        <v>553</v>
      </c>
      <c r="R237" s="12">
        <v>94024</v>
      </c>
      <c r="S237" s="13">
        <v>42104</v>
      </c>
      <c r="T237" s="9">
        <f t="shared" si="17"/>
        <v>1</v>
      </c>
      <c r="U237" s="10">
        <f t="shared" si="18"/>
        <v>47</v>
      </c>
      <c r="V237" s="11" t="str">
        <f t="shared" si="15"/>
        <v>April</v>
      </c>
      <c r="W237" s="13">
        <v>42105</v>
      </c>
      <c r="X237" s="11">
        <f t="shared" si="16"/>
        <v>1</v>
      </c>
      <c r="Y237" s="12">
        <v>-53.296199999999999</v>
      </c>
      <c r="Z237" s="12">
        <v>2</v>
      </c>
      <c r="AA237" s="12">
        <v>35.479999999999997</v>
      </c>
      <c r="AB237" s="12">
        <v>86010</v>
      </c>
      <c r="AC237" s="12">
        <f>DataSheet!$E1130-DataSheet!$D1130</f>
        <v>125.94999999999999</v>
      </c>
      <c r="AD237" s="12" t="str">
        <f>_xlfn.IFS(DataSheet!$O1130="Central","Chris",DataSheet!$O1130="East","Erin",DataSheet!$O1130="South","Sam",DataSheet!$O1130="West","William.")</f>
        <v>Sam</v>
      </c>
      <c r="AE237">
        <f t="shared" si="19"/>
        <v>4</v>
      </c>
    </row>
    <row r="238" spans="1:31" ht="15.75" customHeight="1" x14ac:dyDescent="0.3">
      <c r="A238" s="7">
        <v>451</v>
      </c>
      <c r="B238" s="7" t="s">
        <v>552</v>
      </c>
      <c r="C238" s="7" t="s">
        <v>52</v>
      </c>
      <c r="D238" s="7">
        <v>0.04</v>
      </c>
      <c r="E238" s="7">
        <v>37.700000000000003</v>
      </c>
      <c r="F238" s="7">
        <v>2.99</v>
      </c>
      <c r="G238" s="7" t="s">
        <v>53</v>
      </c>
      <c r="H238" s="7" t="s">
        <v>44</v>
      </c>
      <c r="I238" s="7" t="s">
        <v>33</v>
      </c>
      <c r="J238" s="7" t="s">
        <v>113</v>
      </c>
      <c r="K238" s="7" t="s">
        <v>63</v>
      </c>
      <c r="L238" s="7" t="s">
        <v>555</v>
      </c>
      <c r="M238" s="7">
        <v>0.35</v>
      </c>
      <c r="N238" s="7" t="s">
        <v>37</v>
      </c>
      <c r="O238" s="7" t="s">
        <v>38</v>
      </c>
      <c r="P238" s="7" t="s">
        <v>49</v>
      </c>
      <c r="Q238" s="7" t="s">
        <v>553</v>
      </c>
      <c r="R238" s="7">
        <v>94024</v>
      </c>
      <c r="S238" s="8">
        <v>42151</v>
      </c>
      <c r="T238" s="9">
        <f t="shared" si="17"/>
        <v>0</v>
      </c>
      <c r="U238" s="10" t="str">
        <f t="shared" si="18"/>
        <v>no repeat</v>
      </c>
      <c r="V238" s="11" t="str">
        <f t="shared" si="15"/>
        <v>May</v>
      </c>
      <c r="W238" s="8">
        <v>42152</v>
      </c>
      <c r="X238" s="11">
        <f t="shared" si="16"/>
        <v>1</v>
      </c>
      <c r="Y238" s="7">
        <v>299.6739</v>
      </c>
      <c r="Z238" s="7">
        <v>12</v>
      </c>
      <c r="AA238" s="7">
        <v>434.31</v>
      </c>
      <c r="AB238" s="7">
        <v>86012</v>
      </c>
      <c r="AC238" s="7">
        <f>DataSheet!$E1599-DataSheet!$D1599</f>
        <v>130.88</v>
      </c>
      <c r="AD238" s="12" t="str">
        <f>_xlfn.IFS(DataSheet!$O1599="Central","Chris",DataSheet!$O1599="East","Erin",DataSheet!$O1599="South","Sam",DataSheet!$O1599="West","William.")</f>
        <v>Sam</v>
      </c>
      <c r="AE238">
        <f t="shared" si="19"/>
        <v>4</v>
      </c>
    </row>
    <row r="239" spans="1:31" ht="15.75" customHeight="1" x14ac:dyDescent="0.3">
      <c r="A239" s="12">
        <v>452</v>
      </c>
      <c r="B239" s="12" t="s">
        <v>556</v>
      </c>
      <c r="C239" s="12" t="s">
        <v>52</v>
      </c>
      <c r="D239" s="12">
        <v>0.01</v>
      </c>
      <c r="E239" s="12">
        <v>55.99</v>
      </c>
      <c r="F239" s="12">
        <v>5</v>
      </c>
      <c r="G239" s="12" t="s">
        <v>53</v>
      </c>
      <c r="H239" s="12" t="s">
        <v>44</v>
      </c>
      <c r="I239" s="12" t="s">
        <v>81</v>
      </c>
      <c r="J239" s="12" t="s">
        <v>82</v>
      </c>
      <c r="K239" s="12" t="s">
        <v>55</v>
      </c>
      <c r="L239" s="12" t="s">
        <v>402</v>
      </c>
      <c r="M239" s="12">
        <v>0.83</v>
      </c>
      <c r="N239" s="12" t="s">
        <v>37</v>
      </c>
      <c r="O239" s="12" t="s">
        <v>38</v>
      </c>
      <c r="P239" s="12" t="s">
        <v>49</v>
      </c>
      <c r="Q239" s="12" t="s">
        <v>557</v>
      </c>
      <c r="R239" s="12">
        <v>93635</v>
      </c>
      <c r="S239" s="13">
        <v>42151</v>
      </c>
      <c r="T239" s="9">
        <f t="shared" si="17"/>
        <v>0</v>
      </c>
      <c r="U239" s="10" t="str">
        <f t="shared" si="18"/>
        <v>no repeat</v>
      </c>
      <c r="V239" s="11" t="str">
        <f t="shared" si="15"/>
        <v>May</v>
      </c>
      <c r="W239" s="13">
        <v>42152</v>
      </c>
      <c r="X239" s="11">
        <f t="shared" si="16"/>
        <v>1</v>
      </c>
      <c r="Y239" s="12">
        <v>-235.89500000000001</v>
      </c>
      <c r="Z239" s="12">
        <v>1</v>
      </c>
      <c r="AA239" s="12">
        <v>51.83</v>
      </c>
      <c r="AB239" s="12">
        <v>86012</v>
      </c>
      <c r="AC239" s="12">
        <f>DataSheet!$E1600-DataSheet!$D1600</f>
        <v>2.7399999999999998</v>
      </c>
      <c r="AD239" s="12" t="str">
        <f>_xlfn.IFS(DataSheet!$O1600="Central","Chris",DataSheet!$O1600="East","Erin",DataSheet!$O1600="South","Sam",DataSheet!$O1600="West","William.")</f>
        <v>Sam</v>
      </c>
      <c r="AE239">
        <f t="shared" si="19"/>
        <v>1</v>
      </c>
    </row>
    <row r="240" spans="1:31" ht="15.75" customHeight="1" x14ac:dyDescent="0.3">
      <c r="A240" s="7">
        <v>453</v>
      </c>
      <c r="B240" s="7" t="s">
        <v>558</v>
      </c>
      <c r="C240" s="7" t="s">
        <v>42</v>
      </c>
      <c r="D240" s="7">
        <v>0.03</v>
      </c>
      <c r="E240" s="7">
        <v>29.34</v>
      </c>
      <c r="F240" s="7">
        <v>7.87</v>
      </c>
      <c r="G240" s="7" t="s">
        <v>53</v>
      </c>
      <c r="H240" s="7" t="s">
        <v>32</v>
      </c>
      <c r="I240" s="7" t="s">
        <v>45</v>
      </c>
      <c r="J240" s="7" t="s">
        <v>54</v>
      </c>
      <c r="K240" s="7" t="s">
        <v>63</v>
      </c>
      <c r="L240" s="7" t="s">
        <v>559</v>
      </c>
      <c r="M240" s="7">
        <v>0.54</v>
      </c>
      <c r="N240" s="7" t="s">
        <v>37</v>
      </c>
      <c r="O240" s="7" t="s">
        <v>38</v>
      </c>
      <c r="P240" s="7" t="s">
        <v>49</v>
      </c>
      <c r="Q240" s="7" t="s">
        <v>560</v>
      </c>
      <c r="R240" s="7">
        <v>95032</v>
      </c>
      <c r="S240" s="8">
        <v>42132</v>
      </c>
      <c r="T240" s="9">
        <f t="shared" si="17"/>
        <v>0</v>
      </c>
      <c r="U240" s="10" t="str">
        <f t="shared" si="18"/>
        <v>no repeat</v>
      </c>
      <c r="V240" s="11" t="str">
        <f t="shared" si="15"/>
        <v>May</v>
      </c>
      <c r="W240" s="8">
        <v>42134</v>
      </c>
      <c r="X240" s="11">
        <f t="shared" si="16"/>
        <v>2</v>
      </c>
      <c r="Y240" s="7">
        <v>-41.32</v>
      </c>
      <c r="Z240" s="7">
        <v>1</v>
      </c>
      <c r="AA240" s="7">
        <v>32.4</v>
      </c>
      <c r="AB240" s="7">
        <v>86011</v>
      </c>
      <c r="AC240" s="7">
        <f>DataSheet!$E1401-DataSheet!$D1401</f>
        <v>6.19</v>
      </c>
      <c r="AD240" s="12" t="str">
        <f>_xlfn.IFS(DataSheet!$O1401="Central","Chris",DataSheet!$O1401="East","Erin",DataSheet!$O1401="South","Sam",DataSheet!$O1401="West","William.")</f>
        <v>William.</v>
      </c>
      <c r="AE240">
        <f t="shared" si="19"/>
        <v>1</v>
      </c>
    </row>
    <row r="241" spans="1:31" ht="15.75" customHeight="1" x14ac:dyDescent="0.3">
      <c r="A241" s="7">
        <v>460</v>
      </c>
      <c r="B241" s="7" t="s">
        <v>561</v>
      </c>
      <c r="C241" s="7" t="s">
        <v>109</v>
      </c>
      <c r="D241" s="7">
        <v>7.0000000000000007E-2</v>
      </c>
      <c r="E241" s="7">
        <v>16.91</v>
      </c>
      <c r="F241" s="7">
        <v>6.25</v>
      </c>
      <c r="G241" s="7" t="s">
        <v>53</v>
      </c>
      <c r="H241" s="7" t="s">
        <v>44</v>
      </c>
      <c r="I241" s="7" t="s">
        <v>33</v>
      </c>
      <c r="J241" s="7" t="s">
        <v>145</v>
      </c>
      <c r="K241" s="7" t="s">
        <v>63</v>
      </c>
      <c r="L241" s="7" t="s">
        <v>562</v>
      </c>
      <c r="M241" s="7">
        <v>0.57999999999999996</v>
      </c>
      <c r="N241" s="7" t="s">
        <v>37</v>
      </c>
      <c r="O241" s="7" t="s">
        <v>57</v>
      </c>
      <c r="P241" s="7" t="s">
        <v>58</v>
      </c>
      <c r="Q241" s="7" t="s">
        <v>563</v>
      </c>
      <c r="R241" s="7">
        <v>8332</v>
      </c>
      <c r="S241" s="8">
        <v>42147</v>
      </c>
      <c r="T241" s="9">
        <f t="shared" si="17"/>
        <v>0</v>
      </c>
      <c r="U241" s="10" t="str">
        <f t="shared" si="18"/>
        <v>no repeat</v>
      </c>
      <c r="V241" s="11" t="str">
        <f t="shared" si="15"/>
        <v>May</v>
      </c>
      <c r="W241" s="8">
        <v>42154</v>
      </c>
      <c r="X241" s="11">
        <f t="shared" si="16"/>
        <v>7</v>
      </c>
      <c r="Y241" s="7">
        <v>7.9</v>
      </c>
      <c r="Z241" s="7">
        <v>31</v>
      </c>
      <c r="AA241" s="7">
        <v>492.9</v>
      </c>
      <c r="AB241" s="7">
        <v>86014</v>
      </c>
      <c r="AC241" s="7">
        <f>DataSheet!$E1551-DataSheet!$D1551</f>
        <v>1.64</v>
      </c>
      <c r="AD241" s="12" t="str">
        <f>_xlfn.IFS(DataSheet!$O1551="Central","Chris",DataSheet!$O1551="East","Erin",DataSheet!$O1551="South","Sam",DataSheet!$O1551="West","William.")</f>
        <v>Erin</v>
      </c>
      <c r="AE241">
        <f t="shared" si="19"/>
        <v>1</v>
      </c>
    </row>
    <row r="242" spans="1:31" ht="15.75" customHeight="1" x14ac:dyDescent="0.3">
      <c r="A242" s="12">
        <v>463</v>
      </c>
      <c r="B242" s="12" t="s">
        <v>564</v>
      </c>
      <c r="C242" s="12" t="s">
        <v>109</v>
      </c>
      <c r="D242" s="12">
        <v>7.0000000000000007E-2</v>
      </c>
      <c r="E242" s="12">
        <v>165.2</v>
      </c>
      <c r="F242" s="12">
        <v>19.989999999999998</v>
      </c>
      <c r="G242" s="12" t="s">
        <v>53</v>
      </c>
      <c r="H242" s="12" t="s">
        <v>62</v>
      </c>
      <c r="I242" s="12" t="s">
        <v>33</v>
      </c>
      <c r="J242" s="12" t="s">
        <v>145</v>
      </c>
      <c r="K242" s="12" t="s">
        <v>63</v>
      </c>
      <c r="L242" s="12" t="s">
        <v>565</v>
      </c>
      <c r="M242" s="12">
        <v>0.59</v>
      </c>
      <c r="N242" s="12" t="s">
        <v>37</v>
      </c>
      <c r="O242" s="12" t="s">
        <v>38</v>
      </c>
      <c r="P242" s="12" t="s">
        <v>49</v>
      </c>
      <c r="Q242" s="12" t="s">
        <v>566</v>
      </c>
      <c r="R242" s="12">
        <v>90069</v>
      </c>
      <c r="S242" s="13">
        <v>42018</v>
      </c>
      <c r="T242" s="9">
        <f t="shared" si="17"/>
        <v>0</v>
      </c>
      <c r="U242" s="10" t="str">
        <f t="shared" si="18"/>
        <v>no repeat</v>
      </c>
      <c r="V242" s="11" t="str">
        <f t="shared" si="15"/>
        <v>January</v>
      </c>
      <c r="W242" s="13">
        <v>42020</v>
      </c>
      <c r="X242" s="11">
        <f t="shared" si="16"/>
        <v>2</v>
      </c>
      <c r="Y242" s="12">
        <v>521.69000000000005</v>
      </c>
      <c r="Z242" s="12">
        <v>7</v>
      </c>
      <c r="AA242" s="12">
        <v>1081.54</v>
      </c>
      <c r="AB242" s="12">
        <v>88061</v>
      </c>
      <c r="AC242" s="12">
        <f>DataSheet!$E172-DataSheet!$D172</f>
        <v>85.949999999999989</v>
      </c>
      <c r="AD242" s="12" t="str">
        <f>_xlfn.IFS(DataSheet!$O172="Central","Chris",DataSheet!$O172="East","Erin",DataSheet!$O172="South","Sam",DataSheet!$O172="West","William.")</f>
        <v>Erin</v>
      </c>
      <c r="AE242">
        <f t="shared" si="19"/>
        <v>1</v>
      </c>
    </row>
    <row r="243" spans="1:31" ht="15.75" customHeight="1" x14ac:dyDescent="0.3">
      <c r="A243" s="12">
        <v>466</v>
      </c>
      <c r="B243" s="12" t="s">
        <v>567</v>
      </c>
      <c r="C243" s="12" t="s">
        <v>42</v>
      </c>
      <c r="D243" s="12">
        <v>0.08</v>
      </c>
      <c r="E243" s="12">
        <v>297.64</v>
      </c>
      <c r="F243" s="12">
        <v>14.7</v>
      </c>
      <c r="G243" s="12" t="s">
        <v>43</v>
      </c>
      <c r="H243" s="12" t="s">
        <v>62</v>
      </c>
      <c r="I243" s="12" t="s">
        <v>81</v>
      </c>
      <c r="J243" s="12" t="s">
        <v>89</v>
      </c>
      <c r="K243" s="12" t="s">
        <v>47</v>
      </c>
      <c r="L243" s="12" t="s">
        <v>568</v>
      </c>
      <c r="M243" s="12">
        <v>0.56999999999999995</v>
      </c>
      <c r="N243" s="12" t="s">
        <v>37</v>
      </c>
      <c r="O243" s="12" t="s">
        <v>57</v>
      </c>
      <c r="P243" s="12" t="s">
        <v>197</v>
      </c>
      <c r="Q243" s="12" t="s">
        <v>569</v>
      </c>
      <c r="R243" s="12">
        <v>2019</v>
      </c>
      <c r="S243" s="13">
        <v>42015</v>
      </c>
      <c r="T243" s="9">
        <f t="shared" si="17"/>
        <v>0</v>
      </c>
      <c r="U243" s="10" t="str">
        <f t="shared" si="18"/>
        <v>no repeat</v>
      </c>
      <c r="V243" s="11" t="str">
        <f t="shared" si="15"/>
        <v>January</v>
      </c>
      <c r="W243" s="13">
        <v>42015</v>
      </c>
      <c r="X243" s="11">
        <f t="shared" si="16"/>
        <v>0</v>
      </c>
      <c r="Y243" s="12">
        <v>496.79680000000002</v>
      </c>
      <c r="Z243" s="12">
        <v>5</v>
      </c>
      <c r="AA243" s="12">
        <v>1132.8399999999999</v>
      </c>
      <c r="AB243" s="12">
        <v>88060</v>
      </c>
      <c r="AC243" s="12">
        <f>DataSheet!$E136-DataSheet!$D136</f>
        <v>259.64999999999998</v>
      </c>
      <c r="AD243" s="12" t="str">
        <f>_xlfn.IFS(DataSheet!$O136="Central","Chris",DataSheet!$O136="East","Erin",DataSheet!$O136="South","Sam",DataSheet!$O136="West","William.")</f>
        <v>William.</v>
      </c>
      <c r="AE243">
        <f t="shared" si="19"/>
        <v>1</v>
      </c>
    </row>
    <row r="244" spans="1:31" ht="15.75" customHeight="1" x14ac:dyDescent="0.3">
      <c r="A244" s="7">
        <v>467</v>
      </c>
      <c r="B244" s="7" t="s">
        <v>570</v>
      </c>
      <c r="C244" s="7" t="s">
        <v>42</v>
      </c>
      <c r="D244" s="7">
        <v>0.02</v>
      </c>
      <c r="E244" s="7">
        <v>12.99</v>
      </c>
      <c r="F244" s="7">
        <v>14.37</v>
      </c>
      <c r="G244" s="7" t="s">
        <v>53</v>
      </c>
      <c r="H244" s="7" t="s">
        <v>62</v>
      </c>
      <c r="I244" s="7" t="s">
        <v>45</v>
      </c>
      <c r="J244" s="7" t="s">
        <v>54</v>
      </c>
      <c r="K244" s="7" t="s">
        <v>240</v>
      </c>
      <c r="L244" s="7" t="s">
        <v>571</v>
      </c>
      <c r="M244" s="7">
        <v>0.73</v>
      </c>
      <c r="N244" s="7" t="s">
        <v>37</v>
      </c>
      <c r="O244" s="7" t="s">
        <v>57</v>
      </c>
      <c r="P244" s="7" t="s">
        <v>197</v>
      </c>
      <c r="Q244" s="7" t="s">
        <v>572</v>
      </c>
      <c r="R244" s="7">
        <v>1915</v>
      </c>
      <c r="S244" s="8">
        <v>42015</v>
      </c>
      <c r="T244" s="9">
        <f t="shared" si="17"/>
        <v>0</v>
      </c>
      <c r="U244" s="10" t="str">
        <f t="shared" si="18"/>
        <v>no repeat</v>
      </c>
      <c r="V244" s="11" t="str">
        <f t="shared" si="15"/>
        <v>January</v>
      </c>
      <c r="W244" s="8">
        <v>42016</v>
      </c>
      <c r="X244" s="11">
        <f t="shared" si="16"/>
        <v>1</v>
      </c>
      <c r="Y244" s="7">
        <v>-556.80960000000005</v>
      </c>
      <c r="Z244" s="7">
        <v>11</v>
      </c>
      <c r="AA244" s="7">
        <v>143.63</v>
      </c>
      <c r="AB244" s="7">
        <v>88060</v>
      </c>
      <c r="AC244" s="7">
        <f>DataSheet!$E137-DataSheet!$D137</f>
        <v>5.9300000000000006</v>
      </c>
      <c r="AD244" s="12" t="str">
        <f>_xlfn.IFS(DataSheet!$O137="Central","Chris",DataSheet!$O137="East","Erin",DataSheet!$O137="South","Sam",DataSheet!$O137="West","William.")</f>
        <v>William.</v>
      </c>
      <c r="AE244">
        <f t="shared" si="19"/>
        <v>1</v>
      </c>
    </row>
    <row r="245" spans="1:31" ht="15.75" customHeight="1" x14ac:dyDescent="0.3">
      <c r="A245" s="12">
        <v>468</v>
      </c>
      <c r="B245" s="12" t="s">
        <v>573</v>
      </c>
      <c r="C245" s="12" t="s">
        <v>42</v>
      </c>
      <c r="D245" s="12">
        <v>0.06</v>
      </c>
      <c r="E245" s="12">
        <v>14.42</v>
      </c>
      <c r="F245" s="12">
        <v>6.75</v>
      </c>
      <c r="G245" s="12" t="s">
        <v>53</v>
      </c>
      <c r="H245" s="12" t="s">
        <v>62</v>
      </c>
      <c r="I245" s="12" t="s">
        <v>33</v>
      </c>
      <c r="J245" s="12" t="s">
        <v>258</v>
      </c>
      <c r="K245" s="12" t="s">
        <v>90</v>
      </c>
      <c r="L245" s="12" t="s">
        <v>574</v>
      </c>
      <c r="M245" s="12">
        <v>0.52</v>
      </c>
      <c r="N245" s="12" t="s">
        <v>37</v>
      </c>
      <c r="O245" s="12" t="s">
        <v>57</v>
      </c>
      <c r="P245" s="12" t="s">
        <v>197</v>
      </c>
      <c r="Q245" s="12" t="s">
        <v>575</v>
      </c>
      <c r="R245" s="12">
        <v>2341</v>
      </c>
      <c r="S245" s="13">
        <v>42015</v>
      </c>
      <c r="T245" s="9">
        <f t="shared" si="17"/>
        <v>0</v>
      </c>
      <c r="U245" s="10" t="str">
        <f t="shared" si="18"/>
        <v>no repeat</v>
      </c>
      <c r="V245" s="11" t="str">
        <f t="shared" si="15"/>
        <v>January</v>
      </c>
      <c r="W245" s="13">
        <v>42016</v>
      </c>
      <c r="X245" s="11">
        <f t="shared" si="16"/>
        <v>1</v>
      </c>
      <c r="Y245" s="12">
        <v>-27.738800000000001</v>
      </c>
      <c r="Z245" s="12">
        <v>5</v>
      </c>
      <c r="AA245" s="12">
        <v>73.040000000000006</v>
      </c>
      <c r="AB245" s="12">
        <v>88060</v>
      </c>
      <c r="AC245" s="12">
        <f>DataSheet!$E138-DataSheet!$D138</f>
        <v>125.97</v>
      </c>
      <c r="AD245" s="12" t="str">
        <f>_xlfn.IFS(DataSheet!$O138="Central","Chris",DataSheet!$O138="East","Erin",DataSheet!$O138="South","Sam",DataSheet!$O138="West","William.")</f>
        <v>William.</v>
      </c>
      <c r="AE245">
        <f t="shared" si="19"/>
        <v>1</v>
      </c>
    </row>
    <row r="246" spans="1:31" ht="15.75" customHeight="1" x14ac:dyDescent="0.3">
      <c r="A246" s="7">
        <v>469</v>
      </c>
      <c r="B246" s="7" t="s">
        <v>576</v>
      </c>
      <c r="C246" s="7" t="s">
        <v>42</v>
      </c>
      <c r="D246" s="7">
        <v>0.05</v>
      </c>
      <c r="E246" s="7">
        <v>4.1399999999999997</v>
      </c>
      <c r="F246" s="7">
        <v>6.6</v>
      </c>
      <c r="G246" s="7" t="s">
        <v>31</v>
      </c>
      <c r="H246" s="7" t="s">
        <v>62</v>
      </c>
      <c r="I246" s="7" t="s">
        <v>45</v>
      </c>
      <c r="J246" s="7" t="s">
        <v>54</v>
      </c>
      <c r="K246" s="7" t="s">
        <v>63</v>
      </c>
      <c r="L246" s="7" t="s">
        <v>102</v>
      </c>
      <c r="M246" s="7">
        <v>0.49</v>
      </c>
      <c r="N246" s="7" t="s">
        <v>37</v>
      </c>
      <c r="O246" s="7" t="s">
        <v>57</v>
      </c>
      <c r="P246" s="7" t="s">
        <v>58</v>
      </c>
      <c r="Q246" s="7" t="s">
        <v>577</v>
      </c>
      <c r="R246" s="7">
        <v>7506</v>
      </c>
      <c r="S246" s="8">
        <v>42015</v>
      </c>
      <c r="T246" s="9">
        <f t="shared" si="17"/>
        <v>0</v>
      </c>
      <c r="U246" s="10" t="str">
        <f t="shared" si="18"/>
        <v>no repeat</v>
      </c>
      <c r="V246" s="11" t="str">
        <f t="shared" si="15"/>
        <v>January</v>
      </c>
      <c r="W246" s="8">
        <v>42017</v>
      </c>
      <c r="X246" s="11">
        <f t="shared" si="16"/>
        <v>2</v>
      </c>
      <c r="Y246" s="7">
        <v>-128.68719999999999</v>
      </c>
      <c r="Z246" s="7">
        <v>7</v>
      </c>
      <c r="AA246" s="7">
        <v>33.35</v>
      </c>
      <c r="AB246" s="7">
        <v>88060</v>
      </c>
      <c r="AC246" s="7">
        <f>DataSheet!$E139-DataSheet!$D139</f>
        <v>146.03</v>
      </c>
      <c r="AD246" s="12" t="str">
        <f>_xlfn.IFS(DataSheet!$O139="Central","Chris",DataSheet!$O139="East","Erin",DataSheet!$O139="South","Sam",DataSheet!$O139="West","William.")</f>
        <v>Sam</v>
      </c>
      <c r="AE246">
        <f t="shared" si="19"/>
        <v>1</v>
      </c>
    </row>
    <row r="247" spans="1:31" ht="15.75" customHeight="1" x14ac:dyDescent="0.3">
      <c r="A247" s="12">
        <v>470</v>
      </c>
      <c r="B247" s="12" t="s">
        <v>578</v>
      </c>
      <c r="C247" s="12" t="s">
        <v>42</v>
      </c>
      <c r="D247" s="12">
        <v>0.03</v>
      </c>
      <c r="E247" s="12">
        <v>11.34</v>
      </c>
      <c r="F247" s="12">
        <v>5.01</v>
      </c>
      <c r="G247" s="12" t="s">
        <v>53</v>
      </c>
      <c r="H247" s="12" t="s">
        <v>62</v>
      </c>
      <c r="I247" s="12" t="s">
        <v>33</v>
      </c>
      <c r="J247" s="12" t="s">
        <v>97</v>
      </c>
      <c r="K247" s="12" t="s">
        <v>63</v>
      </c>
      <c r="L247" s="12" t="s">
        <v>579</v>
      </c>
      <c r="M247" s="12">
        <v>0.36</v>
      </c>
      <c r="N247" s="12" t="s">
        <v>37</v>
      </c>
      <c r="O247" s="12" t="s">
        <v>57</v>
      </c>
      <c r="P247" s="12" t="s">
        <v>58</v>
      </c>
      <c r="Q247" s="12" t="s">
        <v>580</v>
      </c>
      <c r="R247" s="12">
        <v>8601</v>
      </c>
      <c r="S247" s="13">
        <v>42015</v>
      </c>
      <c r="T247" s="9">
        <f t="shared" si="17"/>
        <v>0</v>
      </c>
      <c r="U247" s="10" t="str">
        <f t="shared" si="18"/>
        <v>no repeat</v>
      </c>
      <c r="V247" s="11" t="str">
        <f t="shared" si="15"/>
        <v>January</v>
      </c>
      <c r="W247" s="13">
        <v>42015</v>
      </c>
      <c r="X247" s="11">
        <f t="shared" si="16"/>
        <v>0</v>
      </c>
      <c r="Y247" s="12">
        <v>23.2028</v>
      </c>
      <c r="Z247" s="12">
        <v>5</v>
      </c>
      <c r="AA247" s="12">
        <v>60.24</v>
      </c>
      <c r="AB247" s="12">
        <v>88060</v>
      </c>
      <c r="AC247" s="12">
        <f>DataSheet!$E140-DataSheet!$D140</f>
        <v>65.929999999999993</v>
      </c>
      <c r="AD247" s="12" t="str">
        <f>_xlfn.IFS(DataSheet!$O140="Central","Chris",DataSheet!$O140="East","Erin",DataSheet!$O140="South","Sam",DataSheet!$O140="West","William.")</f>
        <v>Sam</v>
      </c>
      <c r="AE247">
        <f t="shared" si="19"/>
        <v>1</v>
      </c>
    </row>
    <row r="248" spans="1:31" ht="15.75" customHeight="1" x14ac:dyDescent="0.3">
      <c r="A248" s="7">
        <v>471</v>
      </c>
      <c r="B248" s="7" t="s">
        <v>581</v>
      </c>
      <c r="C248" s="7" t="s">
        <v>42</v>
      </c>
      <c r="D248" s="7">
        <v>7.0000000000000007E-2</v>
      </c>
      <c r="E248" s="7">
        <v>179.99</v>
      </c>
      <c r="F248" s="7">
        <v>19.989999999999998</v>
      </c>
      <c r="G248" s="7" t="s">
        <v>31</v>
      </c>
      <c r="H248" s="7" t="s">
        <v>118</v>
      </c>
      <c r="I248" s="7" t="s">
        <v>81</v>
      </c>
      <c r="J248" s="7" t="s">
        <v>184</v>
      </c>
      <c r="K248" s="7" t="s">
        <v>63</v>
      </c>
      <c r="L248" s="7" t="s">
        <v>582</v>
      </c>
      <c r="M248" s="7">
        <v>0.48</v>
      </c>
      <c r="N248" s="7" t="s">
        <v>37</v>
      </c>
      <c r="O248" s="7" t="s">
        <v>140</v>
      </c>
      <c r="P248" s="7" t="s">
        <v>391</v>
      </c>
      <c r="Q248" s="7" t="s">
        <v>583</v>
      </c>
      <c r="R248" s="7">
        <v>30318</v>
      </c>
      <c r="S248" s="8">
        <v>42043</v>
      </c>
      <c r="T248" s="9">
        <f t="shared" si="17"/>
        <v>0</v>
      </c>
      <c r="U248" s="10" t="str">
        <f t="shared" si="18"/>
        <v>no repeat</v>
      </c>
      <c r="V248" s="11" t="str">
        <f t="shared" si="15"/>
        <v>February</v>
      </c>
      <c r="W248" s="8">
        <v>42043</v>
      </c>
      <c r="X248" s="11">
        <f t="shared" si="16"/>
        <v>0</v>
      </c>
      <c r="Y248" s="7">
        <v>-568.53510000000006</v>
      </c>
      <c r="Z248" s="7">
        <v>4</v>
      </c>
      <c r="AA248" s="7">
        <v>718.03</v>
      </c>
      <c r="AB248" s="7">
        <v>3138</v>
      </c>
      <c r="AC248" s="7">
        <f>DataSheet!$E453-DataSheet!$D453</f>
        <v>64.580000000000013</v>
      </c>
      <c r="AD248" s="12" t="str">
        <f>_xlfn.IFS(DataSheet!$O453="Central","Chris",DataSheet!$O453="East","Erin",DataSheet!$O453="South","Sam",DataSheet!$O453="West","William.")</f>
        <v>William.</v>
      </c>
      <c r="AE248">
        <f t="shared" si="19"/>
        <v>1</v>
      </c>
    </row>
    <row r="249" spans="1:31" ht="15.75" customHeight="1" x14ac:dyDescent="0.3">
      <c r="A249" s="12">
        <v>472</v>
      </c>
      <c r="B249" s="12" t="s">
        <v>584</v>
      </c>
      <c r="C249" s="12" t="s">
        <v>42</v>
      </c>
      <c r="D249" s="12">
        <v>7.0000000000000007E-2</v>
      </c>
      <c r="E249" s="12">
        <v>179.99</v>
      </c>
      <c r="F249" s="12">
        <v>19.989999999999998</v>
      </c>
      <c r="G249" s="12" t="s">
        <v>31</v>
      </c>
      <c r="H249" s="12" t="s">
        <v>118</v>
      </c>
      <c r="I249" s="12" t="s">
        <v>81</v>
      </c>
      <c r="J249" s="12" t="s">
        <v>184</v>
      </c>
      <c r="K249" s="12" t="s">
        <v>63</v>
      </c>
      <c r="L249" s="12" t="s">
        <v>582</v>
      </c>
      <c r="M249" s="12">
        <v>0.48</v>
      </c>
      <c r="N249" s="12" t="s">
        <v>37</v>
      </c>
      <c r="O249" s="12" t="s">
        <v>57</v>
      </c>
      <c r="P249" s="12" t="s">
        <v>419</v>
      </c>
      <c r="Q249" s="12" t="s">
        <v>585</v>
      </c>
      <c r="R249" s="12">
        <v>21133</v>
      </c>
      <c r="S249" s="13">
        <v>42043</v>
      </c>
      <c r="T249" s="9">
        <f t="shared" si="17"/>
        <v>0</v>
      </c>
      <c r="U249" s="10" t="str">
        <f t="shared" si="18"/>
        <v>no repeat</v>
      </c>
      <c r="V249" s="11" t="str">
        <f t="shared" si="15"/>
        <v>February</v>
      </c>
      <c r="W249" s="13">
        <v>42043</v>
      </c>
      <c r="X249" s="11">
        <f t="shared" si="16"/>
        <v>0</v>
      </c>
      <c r="Y249" s="12">
        <v>-427.47</v>
      </c>
      <c r="Z249" s="12">
        <v>1</v>
      </c>
      <c r="AA249" s="12">
        <v>179.51</v>
      </c>
      <c r="AB249" s="12">
        <v>88023</v>
      </c>
      <c r="AC249" s="12">
        <f>DataSheet!$E454-DataSheet!$D454</f>
        <v>150.97</v>
      </c>
      <c r="AD249" s="12" t="str">
        <f>_xlfn.IFS(DataSheet!$O454="Central","Chris",DataSheet!$O454="East","Erin",DataSheet!$O454="South","Sam",DataSheet!$O454="West","William.")</f>
        <v>Sam</v>
      </c>
      <c r="AE249">
        <f t="shared" si="19"/>
        <v>1</v>
      </c>
    </row>
    <row r="250" spans="1:31" ht="15.75" customHeight="1" x14ac:dyDescent="0.3">
      <c r="A250" s="7">
        <v>483</v>
      </c>
      <c r="B250" s="7" t="s">
        <v>586</v>
      </c>
      <c r="C250" s="7" t="s">
        <v>52</v>
      </c>
      <c r="D250" s="7">
        <v>0.03</v>
      </c>
      <c r="E250" s="7">
        <v>11.97</v>
      </c>
      <c r="F250" s="7">
        <v>4.9800000000000004</v>
      </c>
      <c r="G250" s="7" t="s">
        <v>53</v>
      </c>
      <c r="H250" s="7" t="s">
        <v>32</v>
      </c>
      <c r="I250" s="7" t="s">
        <v>33</v>
      </c>
      <c r="J250" s="7" t="s">
        <v>258</v>
      </c>
      <c r="K250" s="7" t="s">
        <v>63</v>
      </c>
      <c r="L250" s="7" t="s">
        <v>587</v>
      </c>
      <c r="M250" s="7">
        <v>0.57999999999999996</v>
      </c>
      <c r="N250" s="7" t="s">
        <v>37</v>
      </c>
      <c r="O250" s="7" t="s">
        <v>65</v>
      </c>
      <c r="P250" s="7" t="s">
        <v>182</v>
      </c>
      <c r="Q250" s="7" t="s">
        <v>588</v>
      </c>
      <c r="R250" s="7">
        <v>60543</v>
      </c>
      <c r="S250" s="8">
        <v>42031</v>
      </c>
      <c r="T250" s="9">
        <f t="shared" si="17"/>
        <v>1</v>
      </c>
      <c r="U250" s="10">
        <f t="shared" si="18"/>
        <v>86</v>
      </c>
      <c r="V250" s="11" t="str">
        <f t="shared" si="15"/>
        <v>January</v>
      </c>
      <c r="W250" s="8">
        <v>42032</v>
      </c>
      <c r="X250" s="11">
        <f t="shared" si="16"/>
        <v>1</v>
      </c>
      <c r="Y250" s="7">
        <v>-18.190000000000001</v>
      </c>
      <c r="Z250" s="7">
        <v>6</v>
      </c>
      <c r="AA250" s="7">
        <v>73.180000000000007</v>
      </c>
      <c r="AB250" s="7">
        <v>90353</v>
      </c>
      <c r="AC250" s="7">
        <f>DataSheet!$E317-DataSheet!$D317</f>
        <v>13.7</v>
      </c>
      <c r="AD250" s="12" t="str">
        <f>_xlfn.IFS(DataSheet!$O317="Central","Chris",DataSheet!$O317="East","Erin",DataSheet!$O317="South","Sam",DataSheet!$O317="West","William.")</f>
        <v>Chris</v>
      </c>
      <c r="AE250">
        <f t="shared" si="19"/>
        <v>3</v>
      </c>
    </row>
    <row r="251" spans="1:31" ht="15.75" customHeight="1" x14ac:dyDescent="0.3">
      <c r="A251" s="12">
        <v>483</v>
      </c>
      <c r="B251" s="12" t="s">
        <v>586</v>
      </c>
      <c r="C251" s="12" t="s">
        <v>42</v>
      </c>
      <c r="D251" s="12">
        <v>0.06</v>
      </c>
      <c r="E251" s="12">
        <v>3.36</v>
      </c>
      <c r="F251" s="12">
        <v>6.27</v>
      </c>
      <c r="G251" s="12" t="s">
        <v>53</v>
      </c>
      <c r="H251" s="12" t="s">
        <v>32</v>
      </c>
      <c r="I251" s="12" t="s">
        <v>33</v>
      </c>
      <c r="J251" s="12" t="s">
        <v>113</v>
      </c>
      <c r="K251" s="12" t="s">
        <v>63</v>
      </c>
      <c r="L251" s="12" t="s">
        <v>589</v>
      </c>
      <c r="M251" s="12">
        <v>0.4</v>
      </c>
      <c r="N251" s="12" t="s">
        <v>37</v>
      </c>
      <c r="O251" s="12" t="s">
        <v>65</v>
      </c>
      <c r="P251" s="12" t="s">
        <v>182</v>
      </c>
      <c r="Q251" s="12" t="s">
        <v>588</v>
      </c>
      <c r="R251" s="12">
        <v>60543</v>
      </c>
      <c r="S251" s="13">
        <v>42117</v>
      </c>
      <c r="T251" s="9">
        <f t="shared" si="17"/>
        <v>1</v>
      </c>
      <c r="U251" s="10">
        <f t="shared" si="18"/>
        <v>0</v>
      </c>
      <c r="V251" s="11" t="str">
        <f t="shared" si="15"/>
        <v>April</v>
      </c>
      <c r="W251" s="13">
        <v>42118</v>
      </c>
      <c r="X251" s="11">
        <f t="shared" si="16"/>
        <v>1</v>
      </c>
      <c r="Y251" s="12">
        <v>-24.057539999999999</v>
      </c>
      <c r="Z251" s="12">
        <v>2</v>
      </c>
      <c r="AA251" s="12">
        <v>8.82</v>
      </c>
      <c r="AB251" s="12">
        <v>90354</v>
      </c>
      <c r="AC251" s="12">
        <f>DataSheet!$E1254-DataSheet!$D1254</f>
        <v>195.98000000000002</v>
      </c>
      <c r="AD251" s="12" t="str">
        <f>_xlfn.IFS(DataSheet!$O1254="Central","Chris",DataSheet!$O1254="East","Erin",DataSheet!$O1254="South","Sam",DataSheet!$O1254="West","William.")</f>
        <v>Erin</v>
      </c>
      <c r="AE251">
        <f t="shared" si="19"/>
        <v>3</v>
      </c>
    </row>
    <row r="252" spans="1:31" ht="15.75" customHeight="1" x14ac:dyDescent="0.3">
      <c r="A252" s="7">
        <v>483</v>
      </c>
      <c r="B252" s="7" t="s">
        <v>586</v>
      </c>
      <c r="C252" s="7" t="s">
        <v>42</v>
      </c>
      <c r="D252" s="7">
        <v>7.0000000000000007E-2</v>
      </c>
      <c r="E252" s="7">
        <v>699.99</v>
      </c>
      <c r="F252" s="7">
        <v>24.49</v>
      </c>
      <c r="G252" s="7" t="s">
        <v>53</v>
      </c>
      <c r="H252" s="7" t="s">
        <v>32</v>
      </c>
      <c r="I252" s="7" t="s">
        <v>81</v>
      </c>
      <c r="J252" s="7" t="s">
        <v>590</v>
      </c>
      <c r="K252" s="7" t="s">
        <v>240</v>
      </c>
      <c r="L252" s="7" t="s">
        <v>591</v>
      </c>
      <c r="M252" s="7">
        <v>0.41</v>
      </c>
      <c r="N252" s="7" t="s">
        <v>37</v>
      </c>
      <c r="O252" s="7" t="s">
        <v>65</v>
      </c>
      <c r="P252" s="7" t="s">
        <v>182</v>
      </c>
      <c r="Q252" s="7" t="s">
        <v>588</v>
      </c>
      <c r="R252" s="7">
        <v>60543</v>
      </c>
      <c r="S252" s="8">
        <v>42117</v>
      </c>
      <c r="T252" s="9">
        <f t="shared" si="17"/>
        <v>0</v>
      </c>
      <c r="U252" s="10" t="str">
        <f t="shared" si="18"/>
        <v>no repeat</v>
      </c>
      <c r="V252" s="11" t="str">
        <f t="shared" si="15"/>
        <v>April</v>
      </c>
      <c r="W252" s="8">
        <v>42119</v>
      </c>
      <c r="X252" s="11">
        <f t="shared" si="16"/>
        <v>2</v>
      </c>
      <c r="Y252" s="7">
        <v>2583.5614799999998</v>
      </c>
      <c r="Z252" s="7">
        <v>9</v>
      </c>
      <c r="AA252" s="7">
        <v>5976.09</v>
      </c>
      <c r="AB252" s="7">
        <v>90354</v>
      </c>
      <c r="AC252" s="7">
        <f>DataSheet!$E1255-DataSheet!$D1255</f>
        <v>4.4400000000000004</v>
      </c>
      <c r="AD252" s="12" t="str">
        <f>_xlfn.IFS(DataSheet!$O1255="Central","Chris",DataSheet!$O1255="East","Erin",DataSheet!$O1255="South","Sam",DataSheet!$O1255="West","William.")</f>
        <v>Erin</v>
      </c>
      <c r="AE252">
        <f t="shared" si="19"/>
        <v>3</v>
      </c>
    </row>
    <row r="253" spans="1:31" ht="15.75" customHeight="1" x14ac:dyDescent="0.3">
      <c r="A253" s="7">
        <v>485</v>
      </c>
      <c r="B253" s="7" t="s">
        <v>592</v>
      </c>
      <c r="C253" s="7" t="s">
        <v>42</v>
      </c>
      <c r="D253" s="7">
        <v>0.05</v>
      </c>
      <c r="E253" s="7">
        <v>2.88</v>
      </c>
      <c r="F253" s="7">
        <v>0.5</v>
      </c>
      <c r="G253" s="7" t="s">
        <v>53</v>
      </c>
      <c r="H253" s="7" t="s">
        <v>32</v>
      </c>
      <c r="I253" s="7" t="s">
        <v>33</v>
      </c>
      <c r="J253" s="7" t="s">
        <v>138</v>
      </c>
      <c r="K253" s="7" t="s">
        <v>63</v>
      </c>
      <c r="L253" s="7" t="s">
        <v>593</v>
      </c>
      <c r="M253" s="7">
        <v>0.36</v>
      </c>
      <c r="N253" s="7" t="s">
        <v>37</v>
      </c>
      <c r="O253" s="7" t="s">
        <v>38</v>
      </c>
      <c r="P253" s="7" t="s">
        <v>49</v>
      </c>
      <c r="Q253" s="7" t="s">
        <v>594</v>
      </c>
      <c r="R253" s="7">
        <v>93727</v>
      </c>
      <c r="S253" s="8">
        <v>42081</v>
      </c>
      <c r="T253" s="9">
        <f t="shared" si="17"/>
        <v>0</v>
      </c>
      <c r="U253" s="10" t="str">
        <f t="shared" si="18"/>
        <v>no repeat</v>
      </c>
      <c r="V253" s="11" t="str">
        <f t="shared" si="15"/>
        <v>March</v>
      </c>
      <c r="W253" s="8">
        <v>42083</v>
      </c>
      <c r="X253" s="11">
        <f t="shared" si="16"/>
        <v>2</v>
      </c>
      <c r="Y253" s="7">
        <v>6.0513000000000003</v>
      </c>
      <c r="Z253" s="7">
        <v>3</v>
      </c>
      <c r="AA253" s="7">
        <v>8.77</v>
      </c>
      <c r="AB253" s="7">
        <v>91062</v>
      </c>
      <c r="AC253" s="7">
        <f>DataSheet!$E847-DataSheet!$D847</f>
        <v>55.419999999999995</v>
      </c>
      <c r="AD253" s="12" t="str">
        <f>_xlfn.IFS(DataSheet!$O847="Central","Chris",DataSheet!$O847="East","Erin",DataSheet!$O847="South","Sam",DataSheet!$O847="West","William.")</f>
        <v>Erin</v>
      </c>
      <c r="AE253">
        <f t="shared" si="19"/>
        <v>1</v>
      </c>
    </row>
    <row r="254" spans="1:31" ht="15.75" customHeight="1" x14ac:dyDescent="0.3">
      <c r="A254" s="7">
        <v>487</v>
      </c>
      <c r="B254" s="7" t="s">
        <v>595</v>
      </c>
      <c r="C254" s="7" t="s">
        <v>61</v>
      </c>
      <c r="D254" s="7">
        <v>0.1</v>
      </c>
      <c r="E254" s="7">
        <v>3.36</v>
      </c>
      <c r="F254" s="7">
        <v>6.27</v>
      </c>
      <c r="G254" s="7" t="s">
        <v>31</v>
      </c>
      <c r="H254" s="7" t="s">
        <v>32</v>
      </c>
      <c r="I254" s="7" t="s">
        <v>33</v>
      </c>
      <c r="J254" s="7" t="s">
        <v>113</v>
      </c>
      <c r="K254" s="7" t="s">
        <v>63</v>
      </c>
      <c r="L254" s="7" t="s">
        <v>589</v>
      </c>
      <c r="M254" s="7">
        <v>0.4</v>
      </c>
      <c r="N254" s="7" t="s">
        <v>37</v>
      </c>
      <c r="O254" s="7" t="s">
        <v>57</v>
      </c>
      <c r="P254" s="7" t="s">
        <v>192</v>
      </c>
      <c r="Q254" s="7" t="s">
        <v>437</v>
      </c>
      <c r="R254" s="7">
        <v>4073</v>
      </c>
      <c r="S254" s="8">
        <v>42142</v>
      </c>
      <c r="T254" s="9">
        <f t="shared" si="17"/>
        <v>0</v>
      </c>
      <c r="U254" s="10" t="str">
        <f t="shared" si="18"/>
        <v>no repeat</v>
      </c>
      <c r="V254" s="11" t="str">
        <f t="shared" si="15"/>
        <v>May</v>
      </c>
      <c r="W254" s="8">
        <v>42143</v>
      </c>
      <c r="X254" s="11">
        <f t="shared" si="16"/>
        <v>1</v>
      </c>
      <c r="Y254" s="7">
        <v>-67.0565</v>
      </c>
      <c r="Z254" s="7">
        <v>5</v>
      </c>
      <c r="AA254" s="7">
        <v>20.87</v>
      </c>
      <c r="AB254" s="7">
        <v>91063</v>
      </c>
      <c r="AC254" s="7">
        <f>DataSheet!$E1491-DataSheet!$D1491</f>
        <v>39.97</v>
      </c>
      <c r="AD254" s="12" t="str">
        <f>_xlfn.IFS(DataSheet!$O1491="Central","Chris",DataSheet!$O1491="East","Erin",DataSheet!$O1491="South","Sam",DataSheet!$O1491="West","William.")</f>
        <v>William.</v>
      </c>
      <c r="AE254">
        <f t="shared" si="19"/>
        <v>1</v>
      </c>
    </row>
    <row r="255" spans="1:31" ht="15.75" customHeight="1" x14ac:dyDescent="0.3">
      <c r="A255" s="12">
        <v>488</v>
      </c>
      <c r="B255" s="12" t="s">
        <v>596</v>
      </c>
      <c r="C255" s="12" t="s">
        <v>61</v>
      </c>
      <c r="D255" s="12">
        <v>7.0000000000000007E-2</v>
      </c>
      <c r="E255" s="12">
        <v>12.28</v>
      </c>
      <c r="F255" s="12">
        <v>4.8600000000000003</v>
      </c>
      <c r="G255" s="12" t="s">
        <v>53</v>
      </c>
      <c r="H255" s="12" t="s">
        <v>32</v>
      </c>
      <c r="I255" s="12" t="s">
        <v>33</v>
      </c>
      <c r="J255" s="12" t="s">
        <v>97</v>
      </c>
      <c r="K255" s="12" t="s">
        <v>63</v>
      </c>
      <c r="L255" s="12" t="s">
        <v>310</v>
      </c>
      <c r="M255" s="12">
        <v>0.38</v>
      </c>
      <c r="N255" s="12" t="s">
        <v>37</v>
      </c>
      <c r="O255" s="12" t="s">
        <v>57</v>
      </c>
      <c r="P255" s="12" t="s">
        <v>192</v>
      </c>
      <c r="Q255" s="12" t="s">
        <v>597</v>
      </c>
      <c r="R255" s="12">
        <v>4106</v>
      </c>
      <c r="S255" s="13">
        <v>42142</v>
      </c>
      <c r="T255" s="9">
        <f t="shared" si="17"/>
        <v>0</v>
      </c>
      <c r="U255" s="10" t="str">
        <f t="shared" si="18"/>
        <v>no repeat</v>
      </c>
      <c r="V255" s="11" t="str">
        <f t="shared" si="15"/>
        <v>May</v>
      </c>
      <c r="W255" s="13">
        <v>42144</v>
      </c>
      <c r="X255" s="11">
        <f t="shared" si="16"/>
        <v>2</v>
      </c>
      <c r="Y255" s="12">
        <v>-7.94</v>
      </c>
      <c r="Z255" s="12">
        <v>2</v>
      </c>
      <c r="AA255" s="12">
        <v>25.7</v>
      </c>
      <c r="AB255" s="12">
        <v>91063</v>
      </c>
      <c r="AC255" s="12">
        <f>DataSheet!$E1492-DataSheet!$D1492</f>
        <v>39.97</v>
      </c>
      <c r="AD255" s="12" t="str">
        <f>_xlfn.IFS(DataSheet!$O1492="Central","Chris",DataSheet!$O1492="East","Erin",DataSheet!$O1492="South","Sam",DataSheet!$O1492="West","William.")</f>
        <v>Erin</v>
      </c>
      <c r="AE255">
        <f t="shared" si="19"/>
        <v>1</v>
      </c>
    </row>
    <row r="256" spans="1:31" ht="15.75" customHeight="1" x14ac:dyDescent="0.3">
      <c r="A256" s="7">
        <v>489</v>
      </c>
      <c r="B256" s="7" t="s">
        <v>598</v>
      </c>
      <c r="C256" s="7" t="s">
        <v>61</v>
      </c>
      <c r="D256" s="7">
        <v>0.09</v>
      </c>
      <c r="E256" s="7">
        <v>20.99</v>
      </c>
      <c r="F256" s="7">
        <v>0.99</v>
      </c>
      <c r="G256" s="7" t="s">
        <v>53</v>
      </c>
      <c r="H256" s="7" t="s">
        <v>32</v>
      </c>
      <c r="I256" s="7" t="s">
        <v>81</v>
      </c>
      <c r="J256" s="7" t="s">
        <v>82</v>
      </c>
      <c r="K256" s="7" t="s">
        <v>35</v>
      </c>
      <c r="L256" s="7" t="s">
        <v>599</v>
      </c>
      <c r="M256" s="7">
        <v>0.56999999999999995</v>
      </c>
      <c r="N256" s="7" t="s">
        <v>37</v>
      </c>
      <c r="O256" s="7" t="s">
        <v>57</v>
      </c>
      <c r="P256" s="7" t="s">
        <v>197</v>
      </c>
      <c r="Q256" s="7" t="s">
        <v>600</v>
      </c>
      <c r="R256" s="7">
        <v>2062</v>
      </c>
      <c r="S256" s="8">
        <v>42142</v>
      </c>
      <c r="T256" s="9">
        <f t="shared" si="17"/>
        <v>0</v>
      </c>
      <c r="U256" s="10" t="str">
        <f t="shared" si="18"/>
        <v>no repeat</v>
      </c>
      <c r="V256" s="11" t="str">
        <f t="shared" si="15"/>
        <v>May</v>
      </c>
      <c r="W256" s="8">
        <v>42142</v>
      </c>
      <c r="X256" s="11">
        <f t="shared" si="16"/>
        <v>0</v>
      </c>
      <c r="Y256" s="7">
        <v>122.292</v>
      </c>
      <c r="Z256" s="7">
        <v>14</v>
      </c>
      <c r="AA256" s="7">
        <v>229.57</v>
      </c>
      <c r="AB256" s="7">
        <v>91063</v>
      </c>
      <c r="AC256" s="7">
        <f>DataSheet!$E1493-DataSheet!$D1493</f>
        <v>35.940000000000005</v>
      </c>
      <c r="AD256" s="12" t="str">
        <f>_xlfn.IFS(DataSheet!$O1493="Central","Chris",DataSheet!$O1493="East","Erin",DataSheet!$O1493="South","Sam",DataSheet!$O1493="West","William.")</f>
        <v>Erin</v>
      </c>
      <c r="AE256">
        <f t="shared" si="19"/>
        <v>1</v>
      </c>
    </row>
    <row r="257" spans="1:31" ht="15.75" customHeight="1" x14ac:dyDescent="0.3">
      <c r="A257" s="7">
        <v>491</v>
      </c>
      <c r="B257" s="7" t="s">
        <v>601</v>
      </c>
      <c r="C257" s="7" t="s">
        <v>52</v>
      </c>
      <c r="D257" s="7">
        <v>0.01</v>
      </c>
      <c r="E257" s="7">
        <v>4.9800000000000004</v>
      </c>
      <c r="F257" s="7">
        <v>6.07</v>
      </c>
      <c r="G257" s="7" t="s">
        <v>53</v>
      </c>
      <c r="H257" s="7" t="s">
        <v>118</v>
      </c>
      <c r="I257" s="7" t="s">
        <v>33</v>
      </c>
      <c r="J257" s="7" t="s">
        <v>97</v>
      </c>
      <c r="K257" s="7" t="s">
        <v>63</v>
      </c>
      <c r="L257" s="7" t="s">
        <v>177</v>
      </c>
      <c r="M257" s="7">
        <v>0.36</v>
      </c>
      <c r="N257" s="7" t="s">
        <v>37</v>
      </c>
      <c r="O257" s="7" t="s">
        <v>57</v>
      </c>
      <c r="P257" s="7" t="s">
        <v>75</v>
      </c>
      <c r="Q257" s="7" t="s">
        <v>94</v>
      </c>
      <c r="R257" s="7">
        <v>10154</v>
      </c>
      <c r="S257" s="8">
        <v>42045</v>
      </c>
      <c r="T257" s="9">
        <f t="shared" si="17"/>
        <v>1</v>
      </c>
      <c r="U257" s="10">
        <f t="shared" si="18"/>
        <v>94</v>
      </c>
      <c r="V257" s="11" t="str">
        <f t="shared" si="15"/>
        <v>February</v>
      </c>
      <c r="W257" s="8">
        <v>42046</v>
      </c>
      <c r="X257" s="11">
        <f t="shared" si="16"/>
        <v>1</v>
      </c>
      <c r="Y257" s="7">
        <v>-69.069999999999993</v>
      </c>
      <c r="Z257" s="7">
        <v>41</v>
      </c>
      <c r="AA257" s="7">
        <v>217</v>
      </c>
      <c r="AB257" s="7">
        <v>10464</v>
      </c>
      <c r="AC257" s="7">
        <f>DataSheet!$E459-DataSheet!$D459</f>
        <v>35.96</v>
      </c>
      <c r="AD257" s="12" t="str">
        <f>_xlfn.IFS(DataSheet!$O459="Central","Chris",DataSheet!$O459="East","Erin",DataSheet!$O459="South","Sam",DataSheet!$O459="West","William.")</f>
        <v>Sam</v>
      </c>
      <c r="AE257">
        <f t="shared" si="19"/>
        <v>4</v>
      </c>
    </row>
    <row r="258" spans="1:31" ht="15.75" customHeight="1" x14ac:dyDescent="0.3">
      <c r="A258" s="7">
        <v>491</v>
      </c>
      <c r="B258" s="7" t="s">
        <v>601</v>
      </c>
      <c r="C258" s="7" t="s">
        <v>61</v>
      </c>
      <c r="D258" s="7">
        <v>0.08</v>
      </c>
      <c r="E258" s="7">
        <v>2.94</v>
      </c>
      <c r="F258" s="7">
        <v>0.96</v>
      </c>
      <c r="G258" s="7" t="s">
        <v>53</v>
      </c>
      <c r="H258" s="7" t="s">
        <v>118</v>
      </c>
      <c r="I258" s="7" t="s">
        <v>33</v>
      </c>
      <c r="J258" s="7" t="s">
        <v>34</v>
      </c>
      <c r="K258" s="7" t="s">
        <v>35</v>
      </c>
      <c r="L258" s="7" t="s">
        <v>602</v>
      </c>
      <c r="M258" s="7">
        <v>0.57999999999999996</v>
      </c>
      <c r="N258" s="7" t="s">
        <v>37</v>
      </c>
      <c r="O258" s="7" t="s">
        <v>57</v>
      </c>
      <c r="P258" s="7" t="s">
        <v>75</v>
      </c>
      <c r="Q258" s="7" t="s">
        <v>94</v>
      </c>
      <c r="R258" s="7">
        <v>10154</v>
      </c>
      <c r="S258" s="8">
        <v>42139</v>
      </c>
      <c r="T258" s="9">
        <f t="shared" si="17"/>
        <v>1</v>
      </c>
      <c r="U258" s="10">
        <f t="shared" si="18"/>
        <v>36</v>
      </c>
      <c r="V258" s="11" t="str">
        <f t="shared" ref="V258:V321" si="20">TEXT(S258,"mmmm")</f>
        <v>May</v>
      </c>
      <c r="W258" s="8">
        <v>42141</v>
      </c>
      <c r="X258" s="11">
        <f t="shared" ref="X258:X321" si="21">_xlfn.DAYS(W258,S258)</f>
        <v>2</v>
      </c>
      <c r="Y258" s="7">
        <v>-2.12</v>
      </c>
      <c r="Z258" s="7">
        <v>23</v>
      </c>
      <c r="AA258" s="7">
        <v>66.7</v>
      </c>
      <c r="AB258" s="7">
        <v>8353</v>
      </c>
      <c r="AC258" s="7">
        <f>DataSheet!$E1457-DataSheet!$D1457</f>
        <v>1.69</v>
      </c>
      <c r="AD258" s="12" t="str">
        <f>_xlfn.IFS(DataSheet!$O1457="Central","Chris",DataSheet!$O1457="East","Erin",DataSheet!$O1457="South","Sam",DataSheet!$O1457="West","William.")</f>
        <v>Sam</v>
      </c>
      <c r="AE258">
        <f t="shared" si="19"/>
        <v>4</v>
      </c>
    </row>
    <row r="259" spans="1:31" ht="15.75" customHeight="1" x14ac:dyDescent="0.3">
      <c r="A259" s="12">
        <v>491</v>
      </c>
      <c r="B259" s="12" t="s">
        <v>601</v>
      </c>
      <c r="C259" s="12" t="s">
        <v>52</v>
      </c>
      <c r="D259" s="12">
        <v>0.02</v>
      </c>
      <c r="E259" s="12">
        <v>1360.14</v>
      </c>
      <c r="F259" s="12">
        <v>14.7</v>
      </c>
      <c r="G259" s="12" t="s">
        <v>43</v>
      </c>
      <c r="H259" s="12" t="s">
        <v>118</v>
      </c>
      <c r="I259" s="12" t="s">
        <v>81</v>
      </c>
      <c r="J259" s="12" t="s">
        <v>89</v>
      </c>
      <c r="K259" s="12" t="s">
        <v>47</v>
      </c>
      <c r="L259" s="12" t="s">
        <v>603</v>
      </c>
      <c r="M259" s="12">
        <v>0.59</v>
      </c>
      <c r="N259" s="12" t="s">
        <v>37</v>
      </c>
      <c r="O259" s="12" t="s">
        <v>57</v>
      </c>
      <c r="P259" s="12" t="s">
        <v>75</v>
      </c>
      <c r="Q259" s="12" t="s">
        <v>94</v>
      </c>
      <c r="R259" s="12">
        <v>10154</v>
      </c>
      <c r="S259" s="13">
        <v>42175</v>
      </c>
      <c r="T259" s="9">
        <f t="shared" ref="T259:T322" si="22">IF(A259=A260,1,0)</f>
        <v>1</v>
      </c>
      <c r="U259" s="10">
        <f t="shared" ref="U259:U322" si="23">IF(T259=1,S260-S259,"no repeat")</f>
        <v>0</v>
      </c>
      <c r="V259" s="11" t="str">
        <f t="shared" si="20"/>
        <v>June</v>
      </c>
      <c r="W259" s="13">
        <v>42177</v>
      </c>
      <c r="X259" s="11">
        <f t="shared" si="21"/>
        <v>2</v>
      </c>
      <c r="Y259" s="12">
        <v>2028.12</v>
      </c>
      <c r="Z259" s="12">
        <v>22</v>
      </c>
      <c r="AA259" s="12">
        <v>31670.6</v>
      </c>
      <c r="AB259" s="12">
        <v>6562</v>
      </c>
      <c r="AC259" s="12">
        <f>DataSheet!$E1834-DataSheet!$D1834</f>
        <v>4.2600000000000007</v>
      </c>
      <c r="AD259" s="12" t="str">
        <f>_xlfn.IFS(DataSheet!$O1834="Central","Chris",DataSheet!$O1834="East","Erin",DataSheet!$O1834="South","Sam",DataSheet!$O1834="West","William.")</f>
        <v>Sam</v>
      </c>
      <c r="AE259">
        <f t="shared" si="19"/>
        <v>4</v>
      </c>
    </row>
    <row r="260" spans="1:31" ht="15.75" customHeight="1" x14ac:dyDescent="0.3">
      <c r="A260" s="12">
        <v>491</v>
      </c>
      <c r="B260" s="12" t="s">
        <v>601</v>
      </c>
      <c r="C260" s="12" t="s">
        <v>42</v>
      </c>
      <c r="D260" s="12">
        <v>0.02</v>
      </c>
      <c r="E260" s="12">
        <v>9.06</v>
      </c>
      <c r="F260" s="12">
        <v>9.86</v>
      </c>
      <c r="G260" s="12" t="s">
        <v>53</v>
      </c>
      <c r="H260" s="12" t="s">
        <v>118</v>
      </c>
      <c r="I260" s="12" t="s">
        <v>33</v>
      </c>
      <c r="J260" s="12" t="s">
        <v>97</v>
      </c>
      <c r="K260" s="12" t="s">
        <v>63</v>
      </c>
      <c r="L260" s="12" t="s">
        <v>604</v>
      </c>
      <c r="M260" s="12">
        <v>0.4</v>
      </c>
      <c r="N260" s="12" t="s">
        <v>37</v>
      </c>
      <c r="O260" s="12" t="s">
        <v>57</v>
      </c>
      <c r="P260" s="12" t="s">
        <v>75</v>
      </c>
      <c r="Q260" s="12" t="s">
        <v>94</v>
      </c>
      <c r="R260" s="12">
        <v>10154</v>
      </c>
      <c r="S260" s="13">
        <v>42175</v>
      </c>
      <c r="T260" s="9">
        <f t="shared" si="22"/>
        <v>0</v>
      </c>
      <c r="U260" s="10" t="str">
        <f t="shared" si="23"/>
        <v>no repeat</v>
      </c>
      <c r="V260" s="11" t="str">
        <f t="shared" si="20"/>
        <v>June</v>
      </c>
      <c r="W260" s="13">
        <v>42177</v>
      </c>
      <c r="X260" s="11">
        <f t="shared" si="21"/>
        <v>2</v>
      </c>
      <c r="Y260" s="12">
        <v>-63.51</v>
      </c>
      <c r="Z260" s="12">
        <v>24</v>
      </c>
      <c r="AA260" s="12">
        <v>239.82</v>
      </c>
      <c r="AB260" s="12">
        <v>42852</v>
      </c>
      <c r="AC260" s="12">
        <f>DataSheet!$E1842-DataSheet!$D1842</f>
        <v>5.12</v>
      </c>
      <c r="AD260" s="12" t="str">
        <f>_xlfn.IFS(DataSheet!$O1842="Central","Chris",DataSheet!$O1842="East","Erin",DataSheet!$O1842="South","Sam",DataSheet!$O1842="West","William.")</f>
        <v>Erin</v>
      </c>
      <c r="AE260">
        <f t="shared" ref="AE260:AE323" si="24">COUNTIF($B$2:$B$1937,$B260)</f>
        <v>4</v>
      </c>
    </row>
    <row r="261" spans="1:31" ht="15.75" customHeight="1" x14ac:dyDescent="0.3">
      <c r="A261" s="7">
        <v>493</v>
      </c>
      <c r="B261" s="7" t="s">
        <v>605</v>
      </c>
      <c r="C261" s="7" t="s">
        <v>42</v>
      </c>
      <c r="D261" s="7">
        <v>0.02</v>
      </c>
      <c r="E261" s="7">
        <v>6.48</v>
      </c>
      <c r="F261" s="7">
        <v>6.6</v>
      </c>
      <c r="G261" s="7" t="s">
        <v>53</v>
      </c>
      <c r="H261" s="7" t="s">
        <v>118</v>
      </c>
      <c r="I261" s="7" t="s">
        <v>33</v>
      </c>
      <c r="J261" s="7" t="s">
        <v>97</v>
      </c>
      <c r="K261" s="7" t="s">
        <v>63</v>
      </c>
      <c r="L261" s="7" t="s">
        <v>606</v>
      </c>
      <c r="M261" s="7">
        <v>0.37</v>
      </c>
      <c r="N261" s="7" t="s">
        <v>37</v>
      </c>
      <c r="O261" s="7" t="s">
        <v>38</v>
      </c>
      <c r="P261" s="7" t="s">
        <v>39</v>
      </c>
      <c r="Q261" s="7" t="s">
        <v>607</v>
      </c>
      <c r="R261" s="7">
        <v>98158</v>
      </c>
      <c r="S261" s="8">
        <v>42024</v>
      </c>
      <c r="T261" s="9">
        <f t="shared" si="22"/>
        <v>1</v>
      </c>
      <c r="U261" s="10">
        <f t="shared" si="23"/>
        <v>0</v>
      </c>
      <c r="V261" s="11" t="str">
        <f t="shared" si="20"/>
        <v>January</v>
      </c>
      <c r="W261" s="8">
        <v>42026</v>
      </c>
      <c r="X261" s="11">
        <f t="shared" si="21"/>
        <v>2</v>
      </c>
      <c r="Y261" s="7">
        <v>-92.05</v>
      </c>
      <c r="Z261" s="7">
        <v>10</v>
      </c>
      <c r="AA261" s="7">
        <v>66.709999999999994</v>
      </c>
      <c r="AB261" s="7">
        <v>88906</v>
      </c>
      <c r="AC261" s="7">
        <f>DataSheet!$E243-DataSheet!$D243</f>
        <v>297.56</v>
      </c>
      <c r="AD261" s="12" t="str">
        <f>_xlfn.IFS(DataSheet!$O243="Central","Chris",DataSheet!$O243="East","Erin",DataSheet!$O243="South","Sam",DataSheet!$O243="West","William.")</f>
        <v>Erin</v>
      </c>
      <c r="AE261">
        <f t="shared" si="24"/>
        <v>2</v>
      </c>
    </row>
    <row r="262" spans="1:31" ht="15.75" customHeight="1" x14ac:dyDescent="0.3">
      <c r="A262" s="12">
        <v>493</v>
      </c>
      <c r="B262" s="12" t="s">
        <v>605</v>
      </c>
      <c r="C262" s="12" t="s">
        <v>42</v>
      </c>
      <c r="D262" s="12">
        <v>0.04</v>
      </c>
      <c r="E262" s="12">
        <v>17.149999999999999</v>
      </c>
      <c r="F262" s="12">
        <v>4.96</v>
      </c>
      <c r="G262" s="12" t="s">
        <v>53</v>
      </c>
      <c r="H262" s="12" t="s">
        <v>118</v>
      </c>
      <c r="I262" s="12" t="s">
        <v>33</v>
      </c>
      <c r="J262" s="12" t="s">
        <v>145</v>
      </c>
      <c r="K262" s="12" t="s">
        <v>63</v>
      </c>
      <c r="L262" s="12" t="s">
        <v>608</v>
      </c>
      <c r="M262" s="12">
        <v>0.57999999999999996</v>
      </c>
      <c r="N262" s="12" t="s">
        <v>37</v>
      </c>
      <c r="O262" s="12" t="s">
        <v>38</v>
      </c>
      <c r="P262" s="12" t="s">
        <v>39</v>
      </c>
      <c r="Q262" s="12" t="s">
        <v>607</v>
      </c>
      <c r="R262" s="12">
        <v>98158</v>
      </c>
      <c r="S262" s="13">
        <v>42024</v>
      </c>
      <c r="T262" s="9">
        <f t="shared" si="22"/>
        <v>0</v>
      </c>
      <c r="U262" s="10" t="str">
        <f t="shared" si="23"/>
        <v>no repeat</v>
      </c>
      <c r="V262" s="11" t="str">
        <f t="shared" si="20"/>
        <v>January</v>
      </c>
      <c r="W262" s="13">
        <v>42025</v>
      </c>
      <c r="X262" s="11">
        <f t="shared" si="21"/>
        <v>1</v>
      </c>
      <c r="Y262" s="12">
        <v>6.11</v>
      </c>
      <c r="Z262" s="12">
        <v>5</v>
      </c>
      <c r="AA262" s="12">
        <v>87.16</v>
      </c>
      <c r="AB262" s="12">
        <v>88906</v>
      </c>
      <c r="AC262" s="12">
        <f>DataSheet!$E244-DataSheet!$D244</f>
        <v>12.97</v>
      </c>
      <c r="AD262" s="12" t="str">
        <f>_xlfn.IFS(DataSheet!$O244="Central","Chris",DataSheet!$O244="East","Erin",DataSheet!$O244="South","Sam",DataSheet!$O244="West","William.")</f>
        <v>Erin</v>
      </c>
      <c r="AE262">
        <f t="shared" si="24"/>
        <v>2</v>
      </c>
    </row>
    <row r="263" spans="1:31" ht="15.75" customHeight="1" x14ac:dyDescent="0.3">
      <c r="A263" s="12">
        <v>494</v>
      </c>
      <c r="B263" s="12" t="s">
        <v>609</v>
      </c>
      <c r="C263" s="12" t="s">
        <v>52</v>
      </c>
      <c r="D263" s="12">
        <v>0.01</v>
      </c>
      <c r="E263" s="12">
        <v>4.9800000000000004</v>
      </c>
      <c r="F263" s="12">
        <v>6.07</v>
      </c>
      <c r="G263" s="12" t="s">
        <v>53</v>
      </c>
      <c r="H263" s="12" t="s">
        <v>118</v>
      </c>
      <c r="I263" s="12" t="s">
        <v>33</v>
      </c>
      <c r="J263" s="12" t="s">
        <v>97</v>
      </c>
      <c r="K263" s="12" t="s">
        <v>63</v>
      </c>
      <c r="L263" s="12" t="s">
        <v>177</v>
      </c>
      <c r="M263" s="12">
        <v>0.36</v>
      </c>
      <c r="N263" s="12" t="s">
        <v>37</v>
      </c>
      <c r="O263" s="12" t="s">
        <v>38</v>
      </c>
      <c r="P263" s="12" t="s">
        <v>39</v>
      </c>
      <c r="Q263" s="12" t="s">
        <v>213</v>
      </c>
      <c r="R263" s="12">
        <v>98115</v>
      </c>
      <c r="S263" s="13">
        <v>42045</v>
      </c>
      <c r="T263" s="9">
        <f t="shared" si="22"/>
        <v>1</v>
      </c>
      <c r="U263" s="10">
        <f t="shared" si="23"/>
        <v>94</v>
      </c>
      <c r="V263" s="11" t="str">
        <f t="shared" si="20"/>
        <v>February</v>
      </c>
      <c r="W263" s="13">
        <v>42046</v>
      </c>
      <c r="X263" s="11">
        <f t="shared" si="21"/>
        <v>1</v>
      </c>
      <c r="Y263" s="12">
        <v>-35.916400000000003</v>
      </c>
      <c r="Z263" s="12">
        <v>10</v>
      </c>
      <c r="AA263" s="12">
        <v>52.93</v>
      </c>
      <c r="AB263" s="12">
        <v>88907</v>
      </c>
      <c r="AC263" s="12">
        <f>DataSheet!$E460-DataSheet!$D460</f>
        <v>179.93</v>
      </c>
      <c r="AD263" s="12" t="str">
        <f>_xlfn.IFS(DataSheet!$O460="Central","Chris",DataSheet!$O460="East","Erin",DataSheet!$O460="South","Sam",DataSheet!$O460="West","William.")</f>
        <v>Sam</v>
      </c>
      <c r="AE263">
        <f t="shared" si="24"/>
        <v>5</v>
      </c>
    </row>
    <row r="264" spans="1:31" ht="15.75" customHeight="1" x14ac:dyDescent="0.3">
      <c r="A264" s="12">
        <v>494</v>
      </c>
      <c r="B264" s="12" t="s">
        <v>609</v>
      </c>
      <c r="C264" s="12" t="s">
        <v>61</v>
      </c>
      <c r="D264" s="12">
        <v>0.06</v>
      </c>
      <c r="E264" s="12">
        <v>8.32</v>
      </c>
      <c r="F264" s="12">
        <v>2.38</v>
      </c>
      <c r="G264" s="12" t="s">
        <v>53</v>
      </c>
      <c r="H264" s="12" t="s">
        <v>118</v>
      </c>
      <c r="I264" s="12" t="s">
        <v>81</v>
      </c>
      <c r="J264" s="12" t="s">
        <v>184</v>
      </c>
      <c r="K264" s="12" t="s">
        <v>55</v>
      </c>
      <c r="L264" s="12" t="s">
        <v>610</v>
      </c>
      <c r="M264" s="12">
        <v>0.74</v>
      </c>
      <c r="N264" s="12" t="s">
        <v>37</v>
      </c>
      <c r="O264" s="12" t="s">
        <v>38</v>
      </c>
      <c r="P264" s="12" t="s">
        <v>39</v>
      </c>
      <c r="Q264" s="12" t="s">
        <v>213</v>
      </c>
      <c r="R264" s="12">
        <v>98115</v>
      </c>
      <c r="S264" s="13">
        <v>42139</v>
      </c>
      <c r="T264" s="9">
        <f t="shared" si="22"/>
        <v>1</v>
      </c>
      <c r="U264" s="10">
        <f t="shared" si="23"/>
        <v>0</v>
      </c>
      <c r="V264" s="11" t="str">
        <f t="shared" si="20"/>
        <v>May</v>
      </c>
      <c r="W264" s="13">
        <v>42141</v>
      </c>
      <c r="X264" s="11">
        <f t="shared" si="21"/>
        <v>2</v>
      </c>
      <c r="Y264" s="12">
        <v>-36.630000000000003</v>
      </c>
      <c r="Z264" s="12">
        <v>12</v>
      </c>
      <c r="AA264" s="12">
        <v>101.26</v>
      </c>
      <c r="AB264" s="12">
        <v>88905</v>
      </c>
      <c r="AC264" s="12">
        <f>DataSheet!$E1458-DataSheet!$D1458</f>
        <v>510.09999999999997</v>
      </c>
      <c r="AD264" s="12" t="str">
        <f>_xlfn.IFS(DataSheet!$O1458="Central","Chris",DataSheet!$O1458="East","Erin",DataSheet!$O1458="South","Sam",DataSheet!$O1458="West","William.")</f>
        <v>Chris</v>
      </c>
      <c r="AE264">
        <f t="shared" si="24"/>
        <v>5</v>
      </c>
    </row>
    <row r="265" spans="1:31" ht="15.75" customHeight="1" x14ac:dyDescent="0.3">
      <c r="A265" s="7">
        <v>494</v>
      </c>
      <c r="B265" s="7" t="s">
        <v>609</v>
      </c>
      <c r="C265" s="7" t="s">
        <v>61</v>
      </c>
      <c r="D265" s="7">
        <v>0.08</v>
      </c>
      <c r="E265" s="7">
        <v>2.94</v>
      </c>
      <c r="F265" s="7">
        <v>0.96</v>
      </c>
      <c r="G265" s="7" t="s">
        <v>53</v>
      </c>
      <c r="H265" s="7" t="s">
        <v>118</v>
      </c>
      <c r="I265" s="7" t="s">
        <v>33</v>
      </c>
      <c r="J265" s="7" t="s">
        <v>34</v>
      </c>
      <c r="K265" s="7" t="s">
        <v>35</v>
      </c>
      <c r="L265" s="7" t="s">
        <v>602</v>
      </c>
      <c r="M265" s="7">
        <v>0.57999999999999996</v>
      </c>
      <c r="N265" s="7" t="s">
        <v>37</v>
      </c>
      <c r="O265" s="7" t="s">
        <v>38</v>
      </c>
      <c r="P265" s="7" t="s">
        <v>39</v>
      </c>
      <c r="Q265" s="7" t="s">
        <v>213</v>
      </c>
      <c r="R265" s="7">
        <v>98115</v>
      </c>
      <c r="S265" s="8">
        <v>42139</v>
      </c>
      <c r="T265" s="9">
        <f t="shared" si="22"/>
        <v>1</v>
      </c>
      <c r="U265" s="10">
        <f t="shared" si="23"/>
        <v>36</v>
      </c>
      <c r="V265" s="11" t="str">
        <f t="shared" si="20"/>
        <v>May</v>
      </c>
      <c r="W265" s="8">
        <v>42141</v>
      </c>
      <c r="X265" s="11">
        <f t="shared" si="21"/>
        <v>2</v>
      </c>
      <c r="Y265" s="7">
        <v>-2.12</v>
      </c>
      <c r="Z265" s="7">
        <v>6</v>
      </c>
      <c r="AA265" s="7">
        <v>17.399999999999999</v>
      </c>
      <c r="AB265" s="7">
        <v>88905</v>
      </c>
      <c r="AC265" s="7">
        <f>DataSheet!$E1459-DataSheet!$D1459</f>
        <v>4.76</v>
      </c>
      <c r="AD265" s="12" t="str">
        <f>_xlfn.IFS(DataSheet!$O1459="Central","Chris",DataSheet!$O1459="East","Erin",DataSheet!$O1459="South","Sam",DataSheet!$O1459="West","William.")</f>
        <v>Chris</v>
      </c>
      <c r="AE265">
        <f t="shared" si="24"/>
        <v>5</v>
      </c>
    </row>
    <row r="266" spans="1:31" ht="15.75" customHeight="1" x14ac:dyDescent="0.3">
      <c r="A266" s="7">
        <v>494</v>
      </c>
      <c r="B266" s="7" t="s">
        <v>609</v>
      </c>
      <c r="C266" s="7" t="s">
        <v>52</v>
      </c>
      <c r="D266" s="7">
        <v>0.02</v>
      </c>
      <c r="E266" s="7">
        <v>1360.14</v>
      </c>
      <c r="F266" s="7">
        <v>14.7</v>
      </c>
      <c r="G266" s="7" t="s">
        <v>43</v>
      </c>
      <c r="H266" s="7" t="s">
        <v>118</v>
      </c>
      <c r="I266" s="7" t="s">
        <v>81</v>
      </c>
      <c r="J266" s="7" t="s">
        <v>89</v>
      </c>
      <c r="K266" s="7" t="s">
        <v>47</v>
      </c>
      <c r="L266" s="7" t="s">
        <v>603</v>
      </c>
      <c r="M266" s="7">
        <v>0.59</v>
      </c>
      <c r="N266" s="7" t="s">
        <v>37</v>
      </c>
      <c r="O266" s="7" t="s">
        <v>38</v>
      </c>
      <c r="P266" s="7" t="s">
        <v>39</v>
      </c>
      <c r="Q266" s="7" t="s">
        <v>213</v>
      </c>
      <c r="R266" s="7">
        <v>98115</v>
      </c>
      <c r="S266" s="8">
        <v>42175</v>
      </c>
      <c r="T266" s="9">
        <f t="shared" si="22"/>
        <v>1</v>
      </c>
      <c r="U266" s="10">
        <f t="shared" si="23"/>
        <v>0</v>
      </c>
      <c r="V266" s="11" t="str">
        <f t="shared" si="20"/>
        <v>June</v>
      </c>
      <c r="W266" s="8">
        <v>42177</v>
      </c>
      <c r="X266" s="11">
        <f t="shared" si="21"/>
        <v>2</v>
      </c>
      <c r="Y266" s="7">
        <v>3042.18</v>
      </c>
      <c r="Z266" s="7">
        <v>6</v>
      </c>
      <c r="AA266" s="7">
        <v>8637.44</v>
      </c>
      <c r="AB266" s="7">
        <v>88908</v>
      </c>
      <c r="AC266" s="7">
        <f>DataSheet!$E1835-DataSheet!$D1835</f>
        <v>22.18</v>
      </c>
      <c r="AD266" s="12" t="str">
        <f>_xlfn.IFS(DataSheet!$O1835="Central","Chris",DataSheet!$O1835="East","Erin",DataSheet!$O1835="South","Sam",DataSheet!$O1835="West","William.")</f>
        <v>Sam</v>
      </c>
      <c r="AE266">
        <f t="shared" si="24"/>
        <v>5</v>
      </c>
    </row>
    <row r="267" spans="1:31" ht="15.75" customHeight="1" x14ac:dyDescent="0.3">
      <c r="A267" s="7">
        <v>494</v>
      </c>
      <c r="B267" s="7" t="s">
        <v>609</v>
      </c>
      <c r="C267" s="7" t="s">
        <v>42</v>
      </c>
      <c r="D267" s="7">
        <v>0.02</v>
      </c>
      <c r="E267" s="7">
        <v>9.06</v>
      </c>
      <c r="F267" s="7">
        <v>9.86</v>
      </c>
      <c r="G267" s="7" t="s">
        <v>53</v>
      </c>
      <c r="H267" s="7" t="s">
        <v>118</v>
      </c>
      <c r="I267" s="7" t="s">
        <v>33</v>
      </c>
      <c r="J267" s="7" t="s">
        <v>97</v>
      </c>
      <c r="K267" s="7" t="s">
        <v>63</v>
      </c>
      <c r="L267" s="7" t="s">
        <v>604</v>
      </c>
      <c r="M267" s="7">
        <v>0.4</v>
      </c>
      <c r="N267" s="7" t="s">
        <v>37</v>
      </c>
      <c r="O267" s="7" t="s">
        <v>38</v>
      </c>
      <c r="P267" s="7" t="s">
        <v>39</v>
      </c>
      <c r="Q267" s="7" t="s">
        <v>213</v>
      </c>
      <c r="R267" s="7">
        <v>98115</v>
      </c>
      <c r="S267" s="8">
        <v>42175</v>
      </c>
      <c r="T267" s="9">
        <f t="shared" si="22"/>
        <v>0</v>
      </c>
      <c r="U267" s="10" t="str">
        <f t="shared" si="23"/>
        <v>no repeat</v>
      </c>
      <c r="V267" s="11" t="str">
        <f t="shared" si="20"/>
        <v>June</v>
      </c>
      <c r="W267" s="8">
        <v>42177</v>
      </c>
      <c r="X267" s="11">
        <f t="shared" si="21"/>
        <v>2</v>
      </c>
      <c r="Y267" s="7">
        <v>-31.754999999999999</v>
      </c>
      <c r="Z267" s="7">
        <v>6</v>
      </c>
      <c r="AA267" s="7">
        <v>59.95</v>
      </c>
      <c r="AB267" s="7">
        <v>88908</v>
      </c>
      <c r="AC267" s="7">
        <f>DataSheet!$E1843-DataSheet!$D1843</f>
        <v>2.71</v>
      </c>
      <c r="AD267" s="12" t="str">
        <f>_xlfn.IFS(DataSheet!$O1843="Central","Chris",DataSheet!$O1843="East","Erin",DataSheet!$O1843="South","Sam",DataSheet!$O1843="West","William.")</f>
        <v>Sam</v>
      </c>
      <c r="AE267">
        <f t="shared" si="24"/>
        <v>5</v>
      </c>
    </row>
    <row r="268" spans="1:31" ht="15.75" customHeight="1" x14ac:dyDescent="0.3">
      <c r="A268" s="12">
        <v>497</v>
      </c>
      <c r="B268" s="12" t="s">
        <v>611</v>
      </c>
      <c r="C268" s="12" t="s">
        <v>52</v>
      </c>
      <c r="D268" s="12">
        <v>7.0000000000000007E-2</v>
      </c>
      <c r="E268" s="12">
        <v>152.47999999999999</v>
      </c>
      <c r="F268" s="12">
        <v>6.5</v>
      </c>
      <c r="G268" s="12" t="s">
        <v>53</v>
      </c>
      <c r="H268" s="12" t="s">
        <v>62</v>
      </c>
      <c r="I268" s="12" t="s">
        <v>81</v>
      </c>
      <c r="J268" s="12" t="s">
        <v>184</v>
      </c>
      <c r="K268" s="12" t="s">
        <v>63</v>
      </c>
      <c r="L268" s="12" t="s">
        <v>612</v>
      </c>
      <c r="M268" s="12">
        <v>0.74</v>
      </c>
      <c r="N268" s="12" t="s">
        <v>37</v>
      </c>
      <c r="O268" s="12" t="s">
        <v>140</v>
      </c>
      <c r="P268" s="12" t="s">
        <v>248</v>
      </c>
      <c r="Q268" s="12" t="s">
        <v>613</v>
      </c>
      <c r="R268" s="12">
        <v>37130</v>
      </c>
      <c r="S268" s="13">
        <v>42138</v>
      </c>
      <c r="T268" s="9">
        <f t="shared" si="22"/>
        <v>0</v>
      </c>
      <c r="U268" s="10" t="str">
        <f t="shared" si="23"/>
        <v>no repeat</v>
      </c>
      <c r="V268" s="11" t="str">
        <f t="shared" si="20"/>
        <v>May</v>
      </c>
      <c r="W268" s="13">
        <v>42140</v>
      </c>
      <c r="X268" s="11">
        <f t="shared" si="21"/>
        <v>2</v>
      </c>
      <c r="Y268" s="12">
        <v>171.83879999999999</v>
      </c>
      <c r="Z268" s="12">
        <v>35</v>
      </c>
      <c r="AA268" s="12">
        <v>5062.49</v>
      </c>
      <c r="AB268" s="12">
        <v>90706</v>
      </c>
      <c r="AC268" s="12">
        <f>DataSheet!$E1442-DataSheet!$D1442</f>
        <v>4.8500000000000005</v>
      </c>
      <c r="AD268" s="12" t="str">
        <f>_xlfn.IFS(DataSheet!$O1442="Central","Chris",DataSheet!$O1442="East","Erin",DataSheet!$O1442="South","Sam",DataSheet!$O1442="West","William.")</f>
        <v>Chris</v>
      </c>
      <c r="AE268">
        <f t="shared" si="24"/>
        <v>1</v>
      </c>
    </row>
    <row r="269" spans="1:31" ht="15.75" customHeight="1" x14ac:dyDescent="0.3">
      <c r="A269" s="7">
        <v>507</v>
      </c>
      <c r="B269" s="7" t="s">
        <v>614</v>
      </c>
      <c r="C269" s="7" t="s">
        <v>52</v>
      </c>
      <c r="D269" s="7">
        <v>0.01</v>
      </c>
      <c r="E269" s="7">
        <v>55.98</v>
      </c>
      <c r="F269" s="7">
        <v>4.8600000000000003</v>
      </c>
      <c r="G269" s="7" t="s">
        <v>31</v>
      </c>
      <c r="H269" s="7" t="s">
        <v>32</v>
      </c>
      <c r="I269" s="7" t="s">
        <v>33</v>
      </c>
      <c r="J269" s="7" t="s">
        <v>97</v>
      </c>
      <c r="K269" s="7" t="s">
        <v>63</v>
      </c>
      <c r="L269" s="7" t="s">
        <v>615</v>
      </c>
      <c r="M269" s="7">
        <v>0.36</v>
      </c>
      <c r="N269" s="7" t="s">
        <v>37</v>
      </c>
      <c r="O269" s="7" t="s">
        <v>140</v>
      </c>
      <c r="P269" s="7" t="s">
        <v>616</v>
      </c>
      <c r="Q269" s="7" t="s">
        <v>617</v>
      </c>
      <c r="R269" s="7">
        <v>42104</v>
      </c>
      <c r="S269" s="8">
        <v>42112</v>
      </c>
      <c r="T269" s="9">
        <f t="shared" si="22"/>
        <v>1</v>
      </c>
      <c r="U269" s="10">
        <f t="shared" si="23"/>
        <v>0</v>
      </c>
      <c r="V269" s="11" t="str">
        <f t="shared" si="20"/>
        <v>April</v>
      </c>
      <c r="W269" s="8">
        <v>42114</v>
      </c>
      <c r="X269" s="11">
        <f t="shared" si="21"/>
        <v>2</v>
      </c>
      <c r="Y269" s="7">
        <v>32.940899999999999</v>
      </c>
      <c r="Z269" s="7">
        <v>11</v>
      </c>
      <c r="AA269" s="7">
        <v>646.97</v>
      </c>
      <c r="AB269" s="7">
        <v>87357</v>
      </c>
      <c r="AC269" s="7">
        <f>DataSheet!$E1187-DataSheet!$D1187</f>
        <v>297.43</v>
      </c>
      <c r="AD269" s="12" t="str">
        <f>_xlfn.IFS(DataSheet!$O1187="Central","Chris",DataSheet!$O1187="East","Erin",DataSheet!$O1187="South","Sam",DataSheet!$O1187="West","William.")</f>
        <v>Chris</v>
      </c>
      <c r="AE269">
        <f t="shared" si="24"/>
        <v>2</v>
      </c>
    </row>
    <row r="270" spans="1:31" ht="15.75" customHeight="1" x14ac:dyDescent="0.3">
      <c r="A270" s="12">
        <v>507</v>
      </c>
      <c r="B270" s="12" t="s">
        <v>614</v>
      </c>
      <c r="C270" s="12" t="s">
        <v>52</v>
      </c>
      <c r="D270" s="12">
        <v>0.04</v>
      </c>
      <c r="E270" s="12">
        <v>65.989999999999995</v>
      </c>
      <c r="F270" s="12">
        <v>8.99</v>
      </c>
      <c r="G270" s="12" t="s">
        <v>53</v>
      </c>
      <c r="H270" s="12" t="s">
        <v>32</v>
      </c>
      <c r="I270" s="12" t="s">
        <v>81</v>
      </c>
      <c r="J270" s="12" t="s">
        <v>82</v>
      </c>
      <c r="K270" s="12" t="s">
        <v>63</v>
      </c>
      <c r="L270" s="12" t="s">
        <v>618</v>
      </c>
      <c r="M270" s="12">
        <v>0.56000000000000005</v>
      </c>
      <c r="N270" s="12" t="s">
        <v>37</v>
      </c>
      <c r="O270" s="12" t="s">
        <v>140</v>
      </c>
      <c r="P270" s="12" t="s">
        <v>616</v>
      </c>
      <c r="Q270" s="12" t="s">
        <v>617</v>
      </c>
      <c r="R270" s="12">
        <v>42104</v>
      </c>
      <c r="S270" s="13">
        <v>42112</v>
      </c>
      <c r="T270" s="9">
        <f t="shared" si="22"/>
        <v>0</v>
      </c>
      <c r="U270" s="10" t="str">
        <f t="shared" si="23"/>
        <v>no repeat</v>
      </c>
      <c r="V270" s="11" t="str">
        <f t="shared" si="20"/>
        <v>April</v>
      </c>
      <c r="W270" s="13">
        <v>42113</v>
      </c>
      <c r="X270" s="11">
        <f t="shared" si="21"/>
        <v>1</v>
      </c>
      <c r="Y270" s="12">
        <v>131.334</v>
      </c>
      <c r="Z270" s="12">
        <v>17</v>
      </c>
      <c r="AA270" s="12">
        <v>946.29</v>
      </c>
      <c r="AB270" s="12">
        <v>87357</v>
      </c>
      <c r="AC270" s="12">
        <f>DataSheet!$E1188-DataSheet!$D1188</f>
        <v>296.11</v>
      </c>
      <c r="AD270" s="12" t="str">
        <f>_xlfn.IFS(DataSheet!$O1188="Central","Chris",DataSheet!$O1188="East","Erin",DataSheet!$O1188="South","Sam",DataSheet!$O1188="West","William.")</f>
        <v>Chris</v>
      </c>
      <c r="AE270">
        <f t="shared" si="24"/>
        <v>2</v>
      </c>
    </row>
    <row r="271" spans="1:31" ht="15.75" customHeight="1" x14ac:dyDescent="0.3">
      <c r="A271" s="7">
        <v>508</v>
      </c>
      <c r="B271" s="7" t="s">
        <v>619</v>
      </c>
      <c r="C271" s="7" t="s">
        <v>30</v>
      </c>
      <c r="D271" s="7">
        <v>0.01</v>
      </c>
      <c r="E271" s="7">
        <v>20.98</v>
      </c>
      <c r="F271" s="7">
        <v>53.03</v>
      </c>
      <c r="G271" s="7" t="s">
        <v>43</v>
      </c>
      <c r="H271" s="7" t="s">
        <v>32</v>
      </c>
      <c r="I271" s="7" t="s">
        <v>33</v>
      </c>
      <c r="J271" s="7" t="s">
        <v>145</v>
      </c>
      <c r="K271" s="7" t="s">
        <v>47</v>
      </c>
      <c r="L271" s="7" t="s">
        <v>620</v>
      </c>
      <c r="M271" s="7">
        <v>0.78</v>
      </c>
      <c r="N271" s="7" t="s">
        <v>37</v>
      </c>
      <c r="O271" s="7" t="s">
        <v>140</v>
      </c>
      <c r="P271" s="7" t="s">
        <v>616</v>
      </c>
      <c r="Q271" s="7" t="s">
        <v>621</v>
      </c>
      <c r="R271" s="7">
        <v>41011</v>
      </c>
      <c r="S271" s="8">
        <v>42058</v>
      </c>
      <c r="T271" s="9">
        <f t="shared" si="22"/>
        <v>0</v>
      </c>
      <c r="U271" s="10" t="str">
        <f t="shared" si="23"/>
        <v>no repeat</v>
      </c>
      <c r="V271" s="11" t="str">
        <f t="shared" si="20"/>
        <v>February</v>
      </c>
      <c r="W271" s="8">
        <v>42058</v>
      </c>
      <c r="X271" s="11">
        <f t="shared" si="21"/>
        <v>0</v>
      </c>
      <c r="Y271" s="7">
        <v>-282.08179999999999</v>
      </c>
      <c r="Z271" s="7">
        <v>5</v>
      </c>
      <c r="AA271" s="7">
        <v>123</v>
      </c>
      <c r="AB271" s="7">
        <v>87356</v>
      </c>
      <c r="AC271" s="7">
        <f>DataSheet!$E617-DataSheet!$D617</f>
        <v>6.31</v>
      </c>
      <c r="AD271" s="12" t="str">
        <f>_xlfn.IFS(DataSheet!$O617="Central","Chris",DataSheet!$O617="East","Erin",DataSheet!$O617="South","Sam",DataSheet!$O617="West","William.")</f>
        <v>Chris</v>
      </c>
      <c r="AE271">
        <f t="shared" si="24"/>
        <v>1</v>
      </c>
    </row>
    <row r="272" spans="1:31" ht="15.75" customHeight="1" x14ac:dyDescent="0.3">
      <c r="A272" s="7">
        <v>510</v>
      </c>
      <c r="B272" s="7" t="s">
        <v>622</v>
      </c>
      <c r="C272" s="7" t="s">
        <v>109</v>
      </c>
      <c r="D272" s="7">
        <v>0.02</v>
      </c>
      <c r="E272" s="7">
        <v>48.04</v>
      </c>
      <c r="F272" s="7">
        <v>5.09</v>
      </c>
      <c r="G272" s="7" t="s">
        <v>53</v>
      </c>
      <c r="H272" s="7" t="s">
        <v>32</v>
      </c>
      <c r="I272" s="7" t="s">
        <v>33</v>
      </c>
      <c r="J272" s="7" t="s">
        <v>97</v>
      </c>
      <c r="K272" s="7" t="s">
        <v>63</v>
      </c>
      <c r="L272" s="7" t="s">
        <v>623</v>
      </c>
      <c r="M272" s="7">
        <v>0.37</v>
      </c>
      <c r="N272" s="7" t="s">
        <v>37</v>
      </c>
      <c r="O272" s="7" t="s">
        <v>38</v>
      </c>
      <c r="P272" s="7" t="s">
        <v>49</v>
      </c>
      <c r="Q272" s="7" t="s">
        <v>624</v>
      </c>
      <c r="R272" s="7">
        <v>95336</v>
      </c>
      <c r="S272" s="8">
        <v>42017</v>
      </c>
      <c r="T272" s="9">
        <f t="shared" si="22"/>
        <v>1</v>
      </c>
      <c r="U272" s="10">
        <f t="shared" si="23"/>
        <v>19</v>
      </c>
      <c r="V272" s="11" t="str">
        <f t="shared" si="20"/>
        <v>January</v>
      </c>
      <c r="W272" s="8">
        <v>42017</v>
      </c>
      <c r="X272" s="11">
        <f t="shared" si="21"/>
        <v>0</v>
      </c>
      <c r="Y272" s="7">
        <v>105.2526</v>
      </c>
      <c r="Z272" s="7">
        <v>3</v>
      </c>
      <c r="AA272" s="7">
        <v>152.54</v>
      </c>
      <c r="AB272" s="7">
        <v>90058</v>
      </c>
      <c r="AC272" s="7">
        <f>DataSheet!$E163-DataSheet!$D163</f>
        <v>1.94</v>
      </c>
      <c r="AD272" s="12" t="str">
        <f>_xlfn.IFS(DataSheet!$O163="Central","Chris",DataSheet!$O163="East","Erin",DataSheet!$O163="South","Sam",DataSheet!$O163="West","William.")</f>
        <v>Erin</v>
      </c>
      <c r="AE272">
        <f t="shared" si="24"/>
        <v>2</v>
      </c>
    </row>
    <row r="273" spans="1:31" ht="15.75" customHeight="1" x14ac:dyDescent="0.3">
      <c r="A273" s="12">
        <v>510</v>
      </c>
      <c r="B273" s="12" t="s">
        <v>622</v>
      </c>
      <c r="C273" s="12" t="s">
        <v>52</v>
      </c>
      <c r="D273" s="12">
        <v>0.03</v>
      </c>
      <c r="E273" s="12">
        <v>6.37</v>
      </c>
      <c r="F273" s="12">
        <v>5.19</v>
      </c>
      <c r="G273" s="12" t="s">
        <v>53</v>
      </c>
      <c r="H273" s="12" t="s">
        <v>32</v>
      </c>
      <c r="I273" s="12" t="s">
        <v>33</v>
      </c>
      <c r="J273" s="12" t="s">
        <v>113</v>
      </c>
      <c r="K273" s="12" t="s">
        <v>63</v>
      </c>
      <c r="L273" s="12" t="s">
        <v>625</v>
      </c>
      <c r="M273" s="12">
        <v>0.38</v>
      </c>
      <c r="N273" s="12" t="s">
        <v>37</v>
      </c>
      <c r="O273" s="12" t="s">
        <v>38</v>
      </c>
      <c r="P273" s="12" t="s">
        <v>49</v>
      </c>
      <c r="Q273" s="12" t="s">
        <v>624</v>
      </c>
      <c r="R273" s="12">
        <v>95336</v>
      </c>
      <c r="S273" s="13">
        <v>42036</v>
      </c>
      <c r="T273" s="9">
        <f t="shared" si="22"/>
        <v>0</v>
      </c>
      <c r="U273" s="10" t="str">
        <f t="shared" si="23"/>
        <v>no repeat</v>
      </c>
      <c r="V273" s="11" t="str">
        <f t="shared" si="20"/>
        <v>February</v>
      </c>
      <c r="W273" s="13">
        <v>42037</v>
      </c>
      <c r="X273" s="11">
        <f t="shared" si="21"/>
        <v>1</v>
      </c>
      <c r="Y273" s="12">
        <v>-29.092700000000001</v>
      </c>
      <c r="Z273" s="12">
        <v>14</v>
      </c>
      <c r="AA273" s="12">
        <v>89.79</v>
      </c>
      <c r="AB273" s="12">
        <v>90059</v>
      </c>
      <c r="AC273" s="12">
        <f>DataSheet!$E368-DataSheet!$D368</f>
        <v>296.10000000000002</v>
      </c>
      <c r="AD273" s="12" t="str">
        <f>_xlfn.IFS(DataSheet!$O368="Central","Chris",DataSheet!$O368="East","Erin",DataSheet!$O368="South","Sam",DataSheet!$O368="West","William.")</f>
        <v>Sam</v>
      </c>
      <c r="AE273">
        <f t="shared" si="24"/>
        <v>2</v>
      </c>
    </row>
    <row r="274" spans="1:31" ht="15.75" customHeight="1" x14ac:dyDescent="0.3">
      <c r="A274" s="12">
        <v>518</v>
      </c>
      <c r="B274" s="12" t="s">
        <v>626</v>
      </c>
      <c r="C274" s="12" t="s">
        <v>109</v>
      </c>
      <c r="D274" s="12">
        <v>7.0000000000000007E-2</v>
      </c>
      <c r="E274" s="12">
        <v>12.64</v>
      </c>
      <c r="F274" s="12">
        <v>4.9800000000000004</v>
      </c>
      <c r="G274" s="12" t="s">
        <v>53</v>
      </c>
      <c r="H274" s="12" t="s">
        <v>44</v>
      </c>
      <c r="I274" s="12" t="s">
        <v>45</v>
      </c>
      <c r="J274" s="12" t="s">
        <v>54</v>
      </c>
      <c r="K274" s="12" t="s">
        <v>55</v>
      </c>
      <c r="L274" s="12" t="s">
        <v>627</v>
      </c>
      <c r="M274" s="12">
        <v>0.48</v>
      </c>
      <c r="N274" s="12" t="s">
        <v>37</v>
      </c>
      <c r="O274" s="12" t="s">
        <v>65</v>
      </c>
      <c r="P274" s="12" t="s">
        <v>509</v>
      </c>
      <c r="Q274" s="12" t="s">
        <v>510</v>
      </c>
      <c r="R274" s="12">
        <v>63105</v>
      </c>
      <c r="S274" s="13">
        <v>42160</v>
      </c>
      <c r="T274" s="9">
        <f t="shared" si="22"/>
        <v>0</v>
      </c>
      <c r="U274" s="10" t="str">
        <f t="shared" si="23"/>
        <v>no repeat</v>
      </c>
      <c r="V274" s="11" t="str">
        <f t="shared" si="20"/>
        <v>June</v>
      </c>
      <c r="W274" s="13">
        <v>42167</v>
      </c>
      <c r="X274" s="11">
        <f t="shared" si="21"/>
        <v>7</v>
      </c>
      <c r="Y274" s="12">
        <v>113.41500000000001</v>
      </c>
      <c r="Z274" s="12">
        <v>16</v>
      </c>
      <c r="AA274" s="12">
        <v>199.76</v>
      </c>
      <c r="AB274" s="12">
        <v>90867</v>
      </c>
      <c r="AC274" s="12">
        <f>DataSheet!$E1684-DataSheet!$D1684</f>
        <v>2.84</v>
      </c>
      <c r="AD274" s="12" t="str">
        <f>_xlfn.IFS(DataSheet!$O1684="Central","Chris",DataSheet!$O1684="East","Erin",DataSheet!$O1684="South","Sam",DataSheet!$O1684="West","William.")</f>
        <v>Erin</v>
      </c>
      <c r="AE274">
        <f t="shared" si="24"/>
        <v>1</v>
      </c>
    </row>
    <row r="275" spans="1:31" ht="15.75" customHeight="1" x14ac:dyDescent="0.3">
      <c r="A275" s="7">
        <v>522</v>
      </c>
      <c r="B275" s="7" t="s">
        <v>628</v>
      </c>
      <c r="C275" s="7" t="s">
        <v>61</v>
      </c>
      <c r="D275" s="7">
        <v>0.02</v>
      </c>
      <c r="E275" s="7">
        <v>150.97999999999999</v>
      </c>
      <c r="F275" s="7">
        <v>13.99</v>
      </c>
      <c r="G275" s="7" t="s">
        <v>31</v>
      </c>
      <c r="H275" s="7" t="s">
        <v>62</v>
      </c>
      <c r="I275" s="7" t="s">
        <v>81</v>
      </c>
      <c r="J275" s="7" t="s">
        <v>89</v>
      </c>
      <c r="K275" s="7" t="s">
        <v>90</v>
      </c>
      <c r="L275" s="7" t="s">
        <v>629</v>
      </c>
      <c r="M275" s="7">
        <v>0.38</v>
      </c>
      <c r="N275" s="7" t="s">
        <v>37</v>
      </c>
      <c r="O275" s="7" t="s">
        <v>38</v>
      </c>
      <c r="P275" s="7" t="s">
        <v>106</v>
      </c>
      <c r="Q275" s="7" t="s">
        <v>120</v>
      </c>
      <c r="R275" s="7">
        <v>97756</v>
      </c>
      <c r="S275" s="8">
        <v>42177</v>
      </c>
      <c r="T275" s="9">
        <f t="shared" si="22"/>
        <v>1</v>
      </c>
      <c r="U275" s="10">
        <f t="shared" si="23"/>
        <v>0</v>
      </c>
      <c r="V275" s="11" t="str">
        <f t="shared" si="20"/>
        <v>June</v>
      </c>
      <c r="W275" s="8">
        <v>42179</v>
      </c>
      <c r="X275" s="11">
        <f t="shared" si="21"/>
        <v>2</v>
      </c>
      <c r="Y275" s="7">
        <v>26.1</v>
      </c>
      <c r="Z275" s="7">
        <v>3</v>
      </c>
      <c r="AA275" s="7">
        <v>480.37</v>
      </c>
      <c r="AB275" s="7">
        <v>89327</v>
      </c>
      <c r="AC275" s="7">
        <f>DataSheet!$E1867-DataSheet!$D1867</f>
        <v>30.48</v>
      </c>
      <c r="AD275" s="12" t="str">
        <f>_xlfn.IFS(DataSheet!$O1867="Central","Chris",DataSheet!$O1867="East","Erin",DataSheet!$O1867="South","Sam",DataSheet!$O1867="West","William.")</f>
        <v>William.</v>
      </c>
      <c r="AE275">
        <f t="shared" si="24"/>
        <v>3</v>
      </c>
    </row>
    <row r="276" spans="1:31" ht="15.75" customHeight="1" x14ac:dyDescent="0.3">
      <c r="A276" s="12">
        <v>522</v>
      </c>
      <c r="B276" s="12" t="s">
        <v>628</v>
      </c>
      <c r="C276" s="12" t="s">
        <v>61</v>
      </c>
      <c r="D276" s="12">
        <v>0.1</v>
      </c>
      <c r="E276" s="12">
        <v>5.43</v>
      </c>
      <c r="F276" s="12">
        <v>0.95</v>
      </c>
      <c r="G276" s="12" t="s">
        <v>53</v>
      </c>
      <c r="H276" s="12" t="s">
        <v>62</v>
      </c>
      <c r="I276" s="12" t="s">
        <v>33</v>
      </c>
      <c r="J276" s="12" t="s">
        <v>97</v>
      </c>
      <c r="K276" s="12" t="s">
        <v>35</v>
      </c>
      <c r="L276" s="12" t="s">
        <v>630</v>
      </c>
      <c r="M276" s="12">
        <v>0.36</v>
      </c>
      <c r="N276" s="12" t="s">
        <v>37</v>
      </c>
      <c r="O276" s="12" t="s">
        <v>38</v>
      </c>
      <c r="P276" s="12" t="s">
        <v>106</v>
      </c>
      <c r="Q276" s="12" t="s">
        <v>120</v>
      </c>
      <c r="R276" s="12">
        <v>97756</v>
      </c>
      <c r="S276" s="13">
        <v>42177</v>
      </c>
      <c r="T276" s="9">
        <f t="shared" si="22"/>
        <v>1</v>
      </c>
      <c r="U276" s="10">
        <f t="shared" si="23"/>
        <v>0</v>
      </c>
      <c r="V276" s="11" t="str">
        <f t="shared" si="20"/>
        <v>June</v>
      </c>
      <c r="W276" s="13">
        <v>42179</v>
      </c>
      <c r="X276" s="11">
        <f t="shared" si="21"/>
        <v>2</v>
      </c>
      <c r="Y276" s="12">
        <v>-2.58</v>
      </c>
      <c r="Z276" s="12">
        <v>1</v>
      </c>
      <c r="AA276" s="12">
        <v>5.76</v>
      </c>
      <c r="AB276" s="12">
        <v>89327</v>
      </c>
      <c r="AC276" s="12">
        <f>DataSheet!$E1868-DataSheet!$D1868</f>
        <v>33.85</v>
      </c>
      <c r="AD276" s="12" t="str">
        <f>_xlfn.IFS(DataSheet!$O1868="Central","Chris",DataSheet!$O1868="East","Erin",DataSheet!$O1868="South","Sam",DataSheet!$O1868="West","William.")</f>
        <v>Sam</v>
      </c>
      <c r="AE276">
        <f t="shared" si="24"/>
        <v>3</v>
      </c>
    </row>
    <row r="277" spans="1:31" ht="15.75" customHeight="1" x14ac:dyDescent="0.3">
      <c r="A277" s="7">
        <v>522</v>
      </c>
      <c r="B277" s="7" t="s">
        <v>628</v>
      </c>
      <c r="C277" s="7" t="s">
        <v>61</v>
      </c>
      <c r="D277" s="7">
        <v>0.01</v>
      </c>
      <c r="E277" s="7">
        <v>179.29</v>
      </c>
      <c r="F277" s="7">
        <v>29.21</v>
      </c>
      <c r="G277" s="7" t="s">
        <v>43</v>
      </c>
      <c r="H277" s="7" t="s">
        <v>62</v>
      </c>
      <c r="I277" s="7" t="s">
        <v>45</v>
      </c>
      <c r="J277" s="7" t="s">
        <v>156</v>
      </c>
      <c r="K277" s="7" t="s">
        <v>125</v>
      </c>
      <c r="L277" s="7" t="s">
        <v>631</v>
      </c>
      <c r="M277" s="7">
        <v>0.74</v>
      </c>
      <c r="N277" s="7" t="s">
        <v>37</v>
      </c>
      <c r="O277" s="7" t="s">
        <v>38</v>
      </c>
      <c r="P277" s="7" t="s">
        <v>106</v>
      </c>
      <c r="Q277" s="7" t="s">
        <v>120</v>
      </c>
      <c r="R277" s="7">
        <v>97756</v>
      </c>
      <c r="S277" s="8">
        <v>42177</v>
      </c>
      <c r="T277" s="9">
        <f t="shared" si="22"/>
        <v>0</v>
      </c>
      <c r="U277" s="10" t="str">
        <f t="shared" si="23"/>
        <v>no repeat</v>
      </c>
      <c r="V277" s="11" t="str">
        <f t="shared" si="20"/>
        <v>June</v>
      </c>
      <c r="W277" s="8">
        <v>42178</v>
      </c>
      <c r="X277" s="11">
        <f t="shared" si="21"/>
        <v>1</v>
      </c>
      <c r="Y277" s="7">
        <v>2800.12</v>
      </c>
      <c r="Z277" s="7">
        <v>21</v>
      </c>
      <c r="AA277" s="7">
        <v>3112.13</v>
      </c>
      <c r="AB277" s="7">
        <v>89327</v>
      </c>
      <c r="AC277" s="7">
        <f>DataSheet!$E1869-DataSheet!$D1869</f>
        <v>11.27</v>
      </c>
      <c r="AD277" s="12" t="str">
        <f>_xlfn.IFS(DataSheet!$O1869="Central","Chris",DataSheet!$O1869="East","Erin",DataSheet!$O1869="South","Sam",DataSheet!$O1869="West","William.")</f>
        <v>Erin</v>
      </c>
      <c r="AE277">
        <f t="shared" si="24"/>
        <v>3</v>
      </c>
    </row>
    <row r="278" spans="1:31" ht="15.75" customHeight="1" x14ac:dyDescent="0.3">
      <c r="A278" s="7">
        <v>524</v>
      </c>
      <c r="B278" s="7" t="s">
        <v>632</v>
      </c>
      <c r="C278" s="7" t="s">
        <v>42</v>
      </c>
      <c r="D278" s="7">
        <v>0.03</v>
      </c>
      <c r="E278" s="7">
        <v>1270.99</v>
      </c>
      <c r="F278" s="7">
        <v>19.989999999999998</v>
      </c>
      <c r="G278" s="7" t="s">
        <v>53</v>
      </c>
      <c r="H278" s="7" t="s">
        <v>118</v>
      </c>
      <c r="I278" s="7" t="s">
        <v>33</v>
      </c>
      <c r="J278" s="7" t="s">
        <v>113</v>
      </c>
      <c r="K278" s="7" t="s">
        <v>63</v>
      </c>
      <c r="L278" s="7" t="s">
        <v>633</v>
      </c>
      <c r="M278" s="7">
        <v>0.35</v>
      </c>
      <c r="N278" s="7" t="s">
        <v>37</v>
      </c>
      <c r="O278" s="7" t="s">
        <v>140</v>
      </c>
      <c r="P278" s="7" t="s">
        <v>248</v>
      </c>
      <c r="Q278" s="7" t="s">
        <v>634</v>
      </c>
      <c r="R278" s="7">
        <v>37922</v>
      </c>
      <c r="S278" s="8">
        <v>42024</v>
      </c>
      <c r="T278" s="9">
        <f t="shared" si="22"/>
        <v>1</v>
      </c>
      <c r="U278" s="10">
        <f t="shared" si="23"/>
        <v>0</v>
      </c>
      <c r="V278" s="11" t="str">
        <f t="shared" si="20"/>
        <v>January</v>
      </c>
      <c r="W278" s="8">
        <v>42026</v>
      </c>
      <c r="X278" s="11">
        <f t="shared" si="21"/>
        <v>2</v>
      </c>
      <c r="Y278" s="7">
        <v>363.55200000000002</v>
      </c>
      <c r="Z278" s="7">
        <v>2</v>
      </c>
      <c r="AA278" s="7">
        <v>2589.0100000000002</v>
      </c>
      <c r="AB278" s="7">
        <v>91127</v>
      </c>
      <c r="AC278" s="7">
        <f>DataSheet!$E245-DataSheet!$D245</f>
        <v>14.36</v>
      </c>
      <c r="AD278" s="12" t="str">
        <f>_xlfn.IFS(DataSheet!$O245="Central","Chris",DataSheet!$O245="East","Erin",DataSheet!$O245="South","Sam",DataSheet!$O245="West","William.")</f>
        <v>Erin</v>
      </c>
      <c r="AE278">
        <f t="shared" si="24"/>
        <v>2</v>
      </c>
    </row>
    <row r="279" spans="1:31" ht="15.75" customHeight="1" x14ac:dyDescent="0.3">
      <c r="A279" s="12">
        <v>524</v>
      </c>
      <c r="B279" s="12" t="s">
        <v>632</v>
      </c>
      <c r="C279" s="12" t="s">
        <v>42</v>
      </c>
      <c r="D279" s="12">
        <v>7.0000000000000007E-2</v>
      </c>
      <c r="E279" s="12">
        <v>2036.48</v>
      </c>
      <c r="F279" s="12">
        <v>14.7</v>
      </c>
      <c r="G279" s="12" t="s">
        <v>43</v>
      </c>
      <c r="H279" s="12" t="s">
        <v>118</v>
      </c>
      <c r="I279" s="12" t="s">
        <v>81</v>
      </c>
      <c r="J279" s="12" t="s">
        <v>89</v>
      </c>
      <c r="K279" s="12" t="s">
        <v>47</v>
      </c>
      <c r="L279" s="12" t="s">
        <v>635</v>
      </c>
      <c r="M279" s="12">
        <v>0.55000000000000004</v>
      </c>
      <c r="N279" s="12" t="s">
        <v>37</v>
      </c>
      <c r="O279" s="12" t="s">
        <v>140</v>
      </c>
      <c r="P279" s="12" t="s">
        <v>248</v>
      </c>
      <c r="Q279" s="12" t="s">
        <v>634</v>
      </c>
      <c r="R279" s="12">
        <v>37922</v>
      </c>
      <c r="S279" s="13">
        <v>42024</v>
      </c>
      <c r="T279" s="9">
        <f t="shared" si="22"/>
        <v>0</v>
      </c>
      <c r="U279" s="10" t="str">
        <f t="shared" si="23"/>
        <v>no repeat</v>
      </c>
      <c r="V279" s="11" t="str">
        <f t="shared" si="20"/>
        <v>January</v>
      </c>
      <c r="W279" s="13">
        <v>42026</v>
      </c>
      <c r="X279" s="11">
        <f t="shared" si="21"/>
        <v>2</v>
      </c>
      <c r="Y279" s="12">
        <v>-11.536</v>
      </c>
      <c r="Z279" s="12">
        <v>1</v>
      </c>
      <c r="AA279" s="12">
        <v>1893.93</v>
      </c>
      <c r="AB279" s="12">
        <v>91127</v>
      </c>
      <c r="AC279" s="12">
        <f>DataSheet!$E246-DataSheet!$D246</f>
        <v>4.09</v>
      </c>
      <c r="AD279" s="12" t="str">
        <f>_xlfn.IFS(DataSheet!$O246="Central","Chris",DataSheet!$O246="East","Erin",DataSheet!$O246="South","Sam",DataSheet!$O246="West","William.")</f>
        <v>Erin</v>
      </c>
      <c r="AE279">
        <f t="shared" si="24"/>
        <v>2</v>
      </c>
    </row>
    <row r="280" spans="1:31" ht="15.75" customHeight="1" x14ac:dyDescent="0.3">
      <c r="A280" s="7">
        <v>526</v>
      </c>
      <c r="B280" s="7" t="s">
        <v>636</v>
      </c>
      <c r="C280" s="7" t="s">
        <v>42</v>
      </c>
      <c r="D280" s="7">
        <v>0</v>
      </c>
      <c r="E280" s="7">
        <v>1.88</v>
      </c>
      <c r="F280" s="7">
        <v>1.49</v>
      </c>
      <c r="G280" s="7" t="s">
        <v>53</v>
      </c>
      <c r="H280" s="7" t="s">
        <v>44</v>
      </c>
      <c r="I280" s="7" t="s">
        <v>33</v>
      </c>
      <c r="J280" s="7" t="s">
        <v>113</v>
      </c>
      <c r="K280" s="7" t="s">
        <v>63</v>
      </c>
      <c r="L280" s="7" t="s">
        <v>276</v>
      </c>
      <c r="M280" s="7">
        <v>0.37</v>
      </c>
      <c r="N280" s="7" t="s">
        <v>37</v>
      </c>
      <c r="O280" s="7" t="s">
        <v>38</v>
      </c>
      <c r="P280" s="7" t="s">
        <v>382</v>
      </c>
      <c r="Q280" s="7" t="s">
        <v>637</v>
      </c>
      <c r="R280" s="7">
        <v>85204</v>
      </c>
      <c r="S280" s="8">
        <v>42021</v>
      </c>
      <c r="T280" s="9">
        <f t="shared" si="22"/>
        <v>1</v>
      </c>
      <c r="U280" s="10">
        <f t="shared" si="23"/>
        <v>0</v>
      </c>
      <c r="V280" s="11" t="str">
        <f t="shared" si="20"/>
        <v>January</v>
      </c>
      <c r="W280" s="8">
        <v>42022</v>
      </c>
      <c r="X280" s="11">
        <f t="shared" si="21"/>
        <v>1</v>
      </c>
      <c r="Y280" s="7">
        <v>-15.5595</v>
      </c>
      <c r="Z280" s="7">
        <v>13</v>
      </c>
      <c r="AA280" s="7">
        <v>25.39</v>
      </c>
      <c r="AB280" s="7">
        <v>90027</v>
      </c>
      <c r="AC280" s="7">
        <f>DataSheet!$E229-DataSheet!$D229</f>
        <v>7.59</v>
      </c>
      <c r="AD280" s="12" t="str">
        <f>_xlfn.IFS(DataSheet!$O229="Central","Chris",DataSheet!$O229="East","Erin",DataSheet!$O229="South","Sam",DataSheet!$O229="West","William.")</f>
        <v>Chris</v>
      </c>
      <c r="AE280">
        <f t="shared" si="24"/>
        <v>3</v>
      </c>
    </row>
    <row r="281" spans="1:31" ht="15.75" customHeight="1" x14ac:dyDescent="0.3">
      <c r="A281" s="12">
        <v>526</v>
      </c>
      <c r="B281" s="12" t="s">
        <v>636</v>
      </c>
      <c r="C281" s="12" t="s">
        <v>42</v>
      </c>
      <c r="D281" s="12">
        <v>0.06</v>
      </c>
      <c r="E281" s="12">
        <v>5.78</v>
      </c>
      <c r="F281" s="12">
        <v>5.67</v>
      </c>
      <c r="G281" s="12" t="s">
        <v>53</v>
      </c>
      <c r="H281" s="12" t="s">
        <v>44</v>
      </c>
      <c r="I281" s="12" t="s">
        <v>33</v>
      </c>
      <c r="J281" s="12" t="s">
        <v>97</v>
      </c>
      <c r="K281" s="12" t="s">
        <v>63</v>
      </c>
      <c r="L281" s="12" t="s">
        <v>638</v>
      </c>
      <c r="M281" s="12">
        <v>0.36</v>
      </c>
      <c r="N281" s="12" t="s">
        <v>37</v>
      </c>
      <c r="O281" s="12" t="s">
        <v>38</v>
      </c>
      <c r="P281" s="12" t="s">
        <v>382</v>
      </c>
      <c r="Q281" s="12" t="s">
        <v>637</v>
      </c>
      <c r="R281" s="12">
        <v>85204</v>
      </c>
      <c r="S281" s="13">
        <v>42021</v>
      </c>
      <c r="T281" s="9">
        <f t="shared" si="22"/>
        <v>1</v>
      </c>
      <c r="U281" s="10">
        <f t="shared" si="23"/>
        <v>128</v>
      </c>
      <c r="V281" s="11" t="str">
        <f t="shared" si="20"/>
        <v>January</v>
      </c>
      <c r="W281" s="13">
        <v>42022</v>
      </c>
      <c r="X281" s="11">
        <f t="shared" si="21"/>
        <v>1</v>
      </c>
      <c r="Y281" s="12">
        <v>-108.19</v>
      </c>
      <c r="Z281" s="12">
        <v>15</v>
      </c>
      <c r="AA281" s="12">
        <v>87.27</v>
      </c>
      <c r="AB281" s="12">
        <v>90027</v>
      </c>
      <c r="AC281" s="12">
        <f>DataSheet!$E230-DataSheet!$D230</f>
        <v>48.01</v>
      </c>
      <c r="AD281" s="12" t="str">
        <f>_xlfn.IFS(DataSheet!$O230="Central","Chris",DataSheet!$O230="East","Erin",DataSheet!$O230="South","Sam",DataSheet!$O230="West","William.")</f>
        <v>Chris</v>
      </c>
      <c r="AE281">
        <f t="shared" si="24"/>
        <v>3</v>
      </c>
    </row>
    <row r="282" spans="1:31" ht="15.75" customHeight="1" x14ac:dyDescent="0.3">
      <c r="A282" s="7">
        <v>526</v>
      </c>
      <c r="B282" s="7" t="s">
        <v>636</v>
      </c>
      <c r="C282" s="7" t="s">
        <v>30</v>
      </c>
      <c r="D282" s="7">
        <v>0.09</v>
      </c>
      <c r="E282" s="7">
        <v>17.98</v>
      </c>
      <c r="F282" s="7">
        <v>8.51</v>
      </c>
      <c r="G282" s="7" t="s">
        <v>53</v>
      </c>
      <c r="H282" s="7" t="s">
        <v>44</v>
      </c>
      <c r="I282" s="7" t="s">
        <v>81</v>
      </c>
      <c r="J282" s="7" t="s">
        <v>89</v>
      </c>
      <c r="K282" s="7" t="s">
        <v>90</v>
      </c>
      <c r="L282" s="7" t="s">
        <v>111</v>
      </c>
      <c r="M282" s="7">
        <v>0.4</v>
      </c>
      <c r="N282" s="7" t="s">
        <v>37</v>
      </c>
      <c r="O282" s="7" t="s">
        <v>38</v>
      </c>
      <c r="P282" s="7" t="s">
        <v>382</v>
      </c>
      <c r="Q282" s="7" t="s">
        <v>637</v>
      </c>
      <c r="R282" s="7">
        <v>85204</v>
      </c>
      <c r="S282" s="8">
        <v>42149</v>
      </c>
      <c r="T282" s="9">
        <f t="shared" si="22"/>
        <v>0</v>
      </c>
      <c r="U282" s="10" t="str">
        <f t="shared" si="23"/>
        <v>no repeat</v>
      </c>
      <c r="V282" s="11" t="str">
        <f t="shared" si="20"/>
        <v>May</v>
      </c>
      <c r="W282" s="8">
        <v>42151</v>
      </c>
      <c r="X282" s="11">
        <f t="shared" si="21"/>
        <v>2</v>
      </c>
      <c r="Y282" s="7">
        <v>-6.6120000000000001</v>
      </c>
      <c r="Z282" s="7">
        <v>12</v>
      </c>
      <c r="AA282" s="7">
        <v>211.13</v>
      </c>
      <c r="AB282" s="7">
        <v>90026</v>
      </c>
      <c r="AC282" s="7">
        <f>DataSheet!$E1575-DataSheet!$D1575</f>
        <v>6.4</v>
      </c>
      <c r="AD282" s="12" t="str">
        <f>_xlfn.IFS(DataSheet!$O1575="Central","Chris",DataSheet!$O1575="East","Erin",DataSheet!$O1575="South","Sam",DataSheet!$O1575="West","William.")</f>
        <v>Chris</v>
      </c>
      <c r="AE282">
        <f t="shared" si="24"/>
        <v>3</v>
      </c>
    </row>
    <row r="283" spans="1:31" ht="15.75" customHeight="1" x14ac:dyDescent="0.3">
      <c r="A283" s="12">
        <v>535</v>
      </c>
      <c r="B283" s="12" t="s">
        <v>639</v>
      </c>
      <c r="C283" s="12" t="s">
        <v>109</v>
      </c>
      <c r="D283" s="12">
        <v>0</v>
      </c>
      <c r="E283" s="12">
        <v>15.99</v>
      </c>
      <c r="F283" s="12">
        <v>13.18</v>
      </c>
      <c r="G283" s="12" t="s">
        <v>53</v>
      </c>
      <c r="H283" s="12" t="s">
        <v>32</v>
      </c>
      <c r="I283" s="12" t="s">
        <v>33</v>
      </c>
      <c r="J283" s="12" t="s">
        <v>113</v>
      </c>
      <c r="K283" s="12" t="s">
        <v>63</v>
      </c>
      <c r="L283" s="12" t="s">
        <v>640</v>
      </c>
      <c r="M283" s="12">
        <v>0.37</v>
      </c>
      <c r="N283" s="12" t="s">
        <v>37</v>
      </c>
      <c r="O283" s="12" t="s">
        <v>140</v>
      </c>
      <c r="P283" s="12" t="s">
        <v>141</v>
      </c>
      <c r="Q283" s="12" t="s">
        <v>641</v>
      </c>
      <c r="R283" s="12">
        <v>22025</v>
      </c>
      <c r="S283" s="13">
        <v>42115</v>
      </c>
      <c r="T283" s="9">
        <f t="shared" si="22"/>
        <v>0</v>
      </c>
      <c r="U283" s="10" t="str">
        <f t="shared" si="23"/>
        <v>no repeat</v>
      </c>
      <c r="V283" s="11" t="str">
        <f t="shared" si="20"/>
        <v>April</v>
      </c>
      <c r="W283" s="13">
        <v>42119</v>
      </c>
      <c r="X283" s="11">
        <f t="shared" si="21"/>
        <v>4</v>
      </c>
      <c r="Y283" s="12">
        <v>46.488</v>
      </c>
      <c r="Z283" s="12">
        <v>23</v>
      </c>
      <c r="AA283" s="12">
        <v>403.25</v>
      </c>
      <c r="AB283" s="12">
        <v>88511</v>
      </c>
      <c r="AC283" s="12">
        <f>DataSheet!$E1228-DataSheet!$D1228</f>
        <v>2.08</v>
      </c>
      <c r="AD283" s="12" t="str">
        <f>_xlfn.IFS(DataSheet!$O1228="Central","Chris",DataSheet!$O1228="East","Erin",DataSheet!$O1228="South","Sam",DataSheet!$O1228="West","William.")</f>
        <v>Erin</v>
      </c>
      <c r="AE283">
        <f t="shared" si="24"/>
        <v>1</v>
      </c>
    </row>
    <row r="284" spans="1:31" ht="15.75" customHeight="1" x14ac:dyDescent="0.3">
      <c r="A284" s="12">
        <v>539</v>
      </c>
      <c r="B284" s="12" t="s">
        <v>642</v>
      </c>
      <c r="C284" s="12" t="s">
        <v>61</v>
      </c>
      <c r="D284" s="12">
        <v>0.05</v>
      </c>
      <c r="E284" s="12">
        <v>59.78</v>
      </c>
      <c r="F284" s="12">
        <v>10.29</v>
      </c>
      <c r="G284" s="12" t="s">
        <v>53</v>
      </c>
      <c r="H284" s="12" t="s">
        <v>62</v>
      </c>
      <c r="I284" s="12" t="s">
        <v>33</v>
      </c>
      <c r="J284" s="12" t="s">
        <v>113</v>
      </c>
      <c r="K284" s="12" t="s">
        <v>63</v>
      </c>
      <c r="L284" s="12" t="s">
        <v>643</v>
      </c>
      <c r="M284" s="12">
        <v>0.39</v>
      </c>
      <c r="N284" s="12" t="s">
        <v>37</v>
      </c>
      <c r="O284" s="12" t="s">
        <v>65</v>
      </c>
      <c r="P284" s="12" t="s">
        <v>182</v>
      </c>
      <c r="Q284" s="12" t="s">
        <v>543</v>
      </c>
      <c r="R284" s="12">
        <v>61801</v>
      </c>
      <c r="S284" s="13">
        <v>42138</v>
      </c>
      <c r="T284" s="9">
        <f t="shared" si="22"/>
        <v>0</v>
      </c>
      <c r="U284" s="10" t="str">
        <f t="shared" si="23"/>
        <v>no repeat</v>
      </c>
      <c r="V284" s="11" t="str">
        <f t="shared" si="20"/>
        <v>May</v>
      </c>
      <c r="W284" s="13">
        <v>42139</v>
      </c>
      <c r="X284" s="11">
        <f t="shared" si="21"/>
        <v>1</v>
      </c>
      <c r="Y284" s="12">
        <v>159.52969999999999</v>
      </c>
      <c r="Z284" s="12">
        <v>7</v>
      </c>
      <c r="AA284" s="12">
        <v>414.49</v>
      </c>
      <c r="AB284" s="12">
        <v>91174</v>
      </c>
      <c r="AC284" s="12">
        <f>DataSheet!$E1446-DataSheet!$D1446</f>
        <v>4.47</v>
      </c>
      <c r="AD284" s="12" t="str">
        <f>_xlfn.IFS(DataSheet!$O1446="Central","Chris",DataSheet!$O1446="East","Erin",DataSheet!$O1446="South","Sam",DataSheet!$O1446="West","William.")</f>
        <v>Chris</v>
      </c>
      <c r="AE284">
        <f t="shared" si="24"/>
        <v>1</v>
      </c>
    </row>
    <row r="285" spans="1:31" ht="15.75" customHeight="1" x14ac:dyDescent="0.3">
      <c r="A285" s="7">
        <v>540</v>
      </c>
      <c r="B285" s="7" t="s">
        <v>644</v>
      </c>
      <c r="C285" s="7" t="s">
        <v>61</v>
      </c>
      <c r="D285" s="7">
        <v>0.08</v>
      </c>
      <c r="E285" s="7">
        <v>20.99</v>
      </c>
      <c r="F285" s="7">
        <v>1.25</v>
      </c>
      <c r="G285" s="7" t="s">
        <v>53</v>
      </c>
      <c r="H285" s="7" t="s">
        <v>62</v>
      </c>
      <c r="I285" s="7" t="s">
        <v>81</v>
      </c>
      <c r="J285" s="7" t="s">
        <v>82</v>
      </c>
      <c r="K285" s="7" t="s">
        <v>55</v>
      </c>
      <c r="L285" s="7" t="s">
        <v>645</v>
      </c>
      <c r="M285" s="7">
        <v>0.83</v>
      </c>
      <c r="N285" s="7" t="s">
        <v>37</v>
      </c>
      <c r="O285" s="7" t="s">
        <v>65</v>
      </c>
      <c r="P285" s="7" t="s">
        <v>182</v>
      </c>
      <c r="Q285" s="7" t="s">
        <v>646</v>
      </c>
      <c r="R285" s="7">
        <v>60061</v>
      </c>
      <c r="S285" s="8">
        <v>42138</v>
      </c>
      <c r="T285" s="9">
        <f t="shared" si="22"/>
        <v>1</v>
      </c>
      <c r="U285" s="10">
        <f t="shared" si="23"/>
        <v>9</v>
      </c>
      <c r="V285" s="11" t="str">
        <f t="shared" si="20"/>
        <v>May</v>
      </c>
      <c r="W285" s="8">
        <v>42140</v>
      </c>
      <c r="X285" s="11">
        <f t="shared" si="21"/>
        <v>2</v>
      </c>
      <c r="Y285" s="7">
        <v>15.3714</v>
      </c>
      <c r="Z285" s="7">
        <v>28</v>
      </c>
      <c r="AA285" s="7">
        <v>469.69</v>
      </c>
      <c r="AB285" s="7">
        <v>91174</v>
      </c>
      <c r="AC285" s="7">
        <f>DataSheet!$E1447-DataSheet!$D1447</f>
        <v>4.37</v>
      </c>
      <c r="AD285" s="12" t="str">
        <f>_xlfn.IFS(DataSheet!$O1447="Central","Chris",DataSheet!$O1447="East","Erin",DataSheet!$O1447="South","Sam",DataSheet!$O1447="West","William.")</f>
        <v>William.</v>
      </c>
      <c r="AE285">
        <f t="shared" si="24"/>
        <v>2</v>
      </c>
    </row>
    <row r="286" spans="1:31" ht="15.75" customHeight="1" x14ac:dyDescent="0.3">
      <c r="A286" s="12">
        <v>540</v>
      </c>
      <c r="B286" s="12" t="s">
        <v>644</v>
      </c>
      <c r="C286" s="12" t="s">
        <v>61</v>
      </c>
      <c r="D286" s="12">
        <v>0.05</v>
      </c>
      <c r="E286" s="12">
        <v>204.1</v>
      </c>
      <c r="F286" s="12">
        <v>13.99</v>
      </c>
      <c r="G286" s="12" t="s">
        <v>53</v>
      </c>
      <c r="H286" s="12" t="s">
        <v>62</v>
      </c>
      <c r="I286" s="12" t="s">
        <v>81</v>
      </c>
      <c r="J286" s="12" t="s">
        <v>89</v>
      </c>
      <c r="K286" s="12" t="s">
        <v>90</v>
      </c>
      <c r="L286" s="12" t="s">
        <v>647</v>
      </c>
      <c r="M286" s="12">
        <v>0.37</v>
      </c>
      <c r="N286" s="12" t="s">
        <v>37</v>
      </c>
      <c r="O286" s="12" t="s">
        <v>65</v>
      </c>
      <c r="P286" s="12" t="s">
        <v>182</v>
      </c>
      <c r="Q286" s="12" t="s">
        <v>646</v>
      </c>
      <c r="R286" s="12">
        <v>60061</v>
      </c>
      <c r="S286" s="13">
        <v>42147</v>
      </c>
      <c r="T286" s="9">
        <f t="shared" si="22"/>
        <v>0</v>
      </c>
      <c r="U286" s="10" t="str">
        <f t="shared" si="23"/>
        <v>no repeat</v>
      </c>
      <c r="V286" s="11" t="str">
        <f t="shared" si="20"/>
        <v>May</v>
      </c>
      <c r="W286" s="13">
        <v>42149</v>
      </c>
      <c r="X286" s="11">
        <f t="shared" si="21"/>
        <v>2</v>
      </c>
      <c r="Y286" s="12">
        <v>5924.1122999999998</v>
      </c>
      <c r="Z286" s="12">
        <v>41</v>
      </c>
      <c r="AA286" s="12">
        <v>8585.67</v>
      </c>
      <c r="AB286" s="12">
        <v>91175</v>
      </c>
      <c r="AC286" s="12">
        <f>DataSheet!$E1556-DataSheet!$D1556</f>
        <v>808.46</v>
      </c>
      <c r="AD286" s="12" t="str">
        <f>_xlfn.IFS(DataSheet!$O1556="Central","Chris",DataSheet!$O1556="East","Erin",DataSheet!$O1556="South","Sam",DataSheet!$O1556="West","William.")</f>
        <v>William.</v>
      </c>
      <c r="AE286">
        <f t="shared" si="24"/>
        <v>2</v>
      </c>
    </row>
    <row r="287" spans="1:31" ht="15.75" customHeight="1" x14ac:dyDescent="0.3">
      <c r="A287" s="12">
        <v>547</v>
      </c>
      <c r="B287" s="12" t="s">
        <v>648</v>
      </c>
      <c r="C287" s="12" t="s">
        <v>42</v>
      </c>
      <c r="D287" s="12">
        <v>0.03</v>
      </c>
      <c r="E287" s="12">
        <v>13.73</v>
      </c>
      <c r="F287" s="12">
        <v>6.85</v>
      </c>
      <c r="G287" s="12" t="s">
        <v>31</v>
      </c>
      <c r="H287" s="12" t="s">
        <v>32</v>
      </c>
      <c r="I287" s="12" t="s">
        <v>45</v>
      </c>
      <c r="J287" s="12" t="s">
        <v>54</v>
      </c>
      <c r="K287" s="12" t="s">
        <v>35</v>
      </c>
      <c r="L287" s="12" t="s">
        <v>649</v>
      </c>
      <c r="M287" s="12">
        <v>0.54</v>
      </c>
      <c r="N287" s="12" t="s">
        <v>37</v>
      </c>
      <c r="O287" s="12" t="s">
        <v>57</v>
      </c>
      <c r="P287" s="12" t="s">
        <v>650</v>
      </c>
      <c r="Q287" s="12" t="s">
        <v>651</v>
      </c>
      <c r="R287" s="12">
        <v>26501</v>
      </c>
      <c r="S287" s="13">
        <v>42169</v>
      </c>
      <c r="T287" s="9">
        <f t="shared" si="22"/>
        <v>0</v>
      </c>
      <c r="U287" s="10" t="str">
        <f t="shared" si="23"/>
        <v>no repeat</v>
      </c>
      <c r="V287" s="11" t="str">
        <f t="shared" si="20"/>
        <v>June</v>
      </c>
      <c r="W287" s="13">
        <v>42170</v>
      </c>
      <c r="X287" s="11">
        <f t="shared" si="21"/>
        <v>1</v>
      </c>
      <c r="Y287" s="12">
        <v>39.585299999999997</v>
      </c>
      <c r="Z287" s="12">
        <v>4</v>
      </c>
      <c r="AA287" s="12">
        <v>57.37</v>
      </c>
      <c r="AB287" s="12">
        <v>86250</v>
      </c>
      <c r="AC287" s="12">
        <f>DataSheet!$E1784-DataSheet!$D1784</f>
        <v>3.33</v>
      </c>
      <c r="AD287" s="12" t="str">
        <f>_xlfn.IFS(DataSheet!$O1784="Central","Chris",DataSheet!$O1784="East","Erin",DataSheet!$O1784="South","Sam",DataSheet!$O1784="West","William.")</f>
        <v>Chris</v>
      </c>
      <c r="AE287">
        <f t="shared" si="24"/>
        <v>1</v>
      </c>
    </row>
    <row r="288" spans="1:31" ht="15.75" customHeight="1" x14ac:dyDescent="0.3">
      <c r="A288" s="7">
        <v>549</v>
      </c>
      <c r="B288" s="7" t="s">
        <v>652</v>
      </c>
      <c r="C288" s="7" t="s">
        <v>42</v>
      </c>
      <c r="D288" s="7">
        <v>0.02</v>
      </c>
      <c r="E288" s="7">
        <v>7.1</v>
      </c>
      <c r="F288" s="7">
        <v>6.05</v>
      </c>
      <c r="G288" s="7" t="s">
        <v>53</v>
      </c>
      <c r="H288" s="7" t="s">
        <v>32</v>
      </c>
      <c r="I288" s="7" t="s">
        <v>33</v>
      </c>
      <c r="J288" s="7" t="s">
        <v>113</v>
      </c>
      <c r="K288" s="7" t="s">
        <v>63</v>
      </c>
      <c r="L288" s="7" t="s">
        <v>653</v>
      </c>
      <c r="M288" s="7">
        <v>0.39</v>
      </c>
      <c r="N288" s="7" t="s">
        <v>37</v>
      </c>
      <c r="O288" s="7" t="s">
        <v>38</v>
      </c>
      <c r="P288" s="7" t="s">
        <v>370</v>
      </c>
      <c r="Q288" s="7" t="s">
        <v>654</v>
      </c>
      <c r="R288" s="7">
        <v>88201</v>
      </c>
      <c r="S288" s="8">
        <v>42024</v>
      </c>
      <c r="T288" s="9">
        <f t="shared" si="22"/>
        <v>0</v>
      </c>
      <c r="U288" s="10" t="str">
        <f t="shared" si="23"/>
        <v>no repeat</v>
      </c>
      <c r="V288" s="11" t="str">
        <f t="shared" si="20"/>
        <v>January</v>
      </c>
      <c r="W288" s="8">
        <v>42024</v>
      </c>
      <c r="X288" s="11">
        <f t="shared" si="21"/>
        <v>0</v>
      </c>
      <c r="Y288" s="7">
        <v>-66.378</v>
      </c>
      <c r="Z288" s="7">
        <v>9</v>
      </c>
      <c r="AA288" s="7">
        <v>66.319999999999993</v>
      </c>
      <c r="AB288" s="7">
        <v>90908</v>
      </c>
      <c r="AC288" s="7">
        <f>DataSheet!$E247-DataSheet!$D247</f>
        <v>11.31</v>
      </c>
      <c r="AD288" s="12" t="str">
        <f>_xlfn.IFS(DataSheet!$O247="Central","Chris",DataSheet!$O247="East","Erin",DataSheet!$O247="South","Sam",DataSheet!$O247="West","William.")</f>
        <v>Erin</v>
      </c>
      <c r="AE288">
        <f t="shared" si="24"/>
        <v>1</v>
      </c>
    </row>
    <row r="289" spans="1:31" ht="15.75" customHeight="1" x14ac:dyDescent="0.3">
      <c r="A289" s="7">
        <v>550</v>
      </c>
      <c r="B289" s="7" t="s">
        <v>655</v>
      </c>
      <c r="C289" s="7" t="s">
        <v>30</v>
      </c>
      <c r="D289" s="7">
        <v>0.05</v>
      </c>
      <c r="E289" s="7">
        <v>1.68</v>
      </c>
      <c r="F289" s="7">
        <v>1.57</v>
      </c>
      <c r="G289" s="7" t="s">
        <v>53</v>
      </c>
      <c r="H289" s="7" t="s">
        <v>32</v>
      </c>
      <c r="I289" s="7" t="s">
        <v>33</v>
      </c>
      <c r="J289" s="7" t="s">
        <v>34</v>
      </c>
      <c r="K289" s="7" t="s">
        <v>35</v>
      </c>
      <c r="L289" s="7" t="s">
        <v>100</v>
      </c>
      <c r="M289" s="7">
        <v>0.59</v>
      </c>
      <c r="N289" s="7" t="s">
        <v>37</v>
      </c>
      <c r="O289" s="7" t="s">
        <v>65</v>
      </c>
      <c r="P289" s="7" t="s">
        <v>134</v>
      </c>
      <c r="Q289" s="7" t="s">
        <v>656</v>
      </c>
      <c r="R289" s="7">
        <v>78155</v>
      </c>
      <c r="S289" s="8">
        <v>42034</v>
      </c>
      <c r="T289" s="9">
        <f t="shared" si="22"/>
        <v>1</v>
      </c>
      <c r="U289" s="10">
        <f t="shared" si="23"/>
        <v>0</v>
      </c>
      <c r="V289" s="11" t="str">
        <f t="shared" si="20"/>
        <v>January</v>
      </c>
      <c r="W289" s="8">
        <v>42035</v>
      </c>
      <c r="X289" s="11">
        <f t="shared" si="21"/>
        <v>1</v>
      </c>
      <c r="Y289" s="7">
        <v>-33.340000000000003</v>
      </c>
      <c r="Z289" s="7">
        <v>11</v>
      </c>
      <c r="AA289" s="7">
        <v>18.75</v>
      </c>
      <c r="AB289" s="7">
        <v>90909</v>
      </c>
      <c r="AC289" s="7">
        <f>DataSheet!$E349-DataSheet!$D349</f>
        <v>195.99</v>
      </c>
      <c r="AD289" s="12" t="str">
        <f>_xlfn.IFS(DataSheet!$O349="Central","Chris",DataSheet!$O349="East","Erin",DataSheet!$O349="South","Sam",DataSheet!$O349="West","William.")</f>
        <v>William.</v>
      </c>
      <c r="AE289">
        <f t="shared" si="24"/>
        <v>4</v>
      </c>
    </row>
    <row r="290" spans="1:31" ht="15.75" customHeight="1" x14ac:dyDescent="0.3">
      <c r="A290" s="12">
        <v>550</v>
      </c>
      <c r="B290" s="12" t="s">
        <v>655</v>
      </c>
      <c r="C290" s="12" t="s">
        <v>30</v>
      </c>
      <c r="D290" s="12">
        <v>0.1</v>
      </c>
      <c r="E290" s="12">
        <v>218.75</v>
      </c>
      <c r="F290" s="12">
        <v>69.64</v>
      </c>
      <c r="G290" s="12" t="s">
        <v>43</v>
      </c>
      <c r="H290" s="12" t="s">
        <v>32</v>
      </c>
      <c r="I290" s="12" t="s">
        <v>45</v>
      </c>
      <c r="J290" s="12" t="s">
        <v>156</v>
      </c>
      <c r="K290" s="12" t="s">
        <v>125</v>
      </c>
      <c r="L290" s="12" t="s">
        <v>657</v>
      </c>
      <c r="M290" s="12">
        <v>0.77</v>
      </c>
      <c r="N290" s="12" t="s">
        <v>37</v>
      </c>
      <c r="O290" s="12" t="s">
        <v>65</v>
      </c>
      <c r="P290" s="12" t="s">
        <v>134</v>
      </c>
      <c r="Q290" s="12" t="s">
        <v>656</v>
      </c>
      <c r="R290" s="12">
        <v>78155</v>
      </c>
      <c r="S290" s="13">
        <v>42034</v>
      </c>
      <c r="T290" s="9">
        <f t="shared" si="22"/>
        <v>1</v>
      </c>
      <c r="U290" s="10">
        <f t="shared" si="23"/>
        <v>133</v>
      </c>
      <c r="V290" s="11" t="str">
        <f t="shared" si="20"/>
        <v>January</v>
      </c>
      <c r="W290" s="13">
        <v>42036</v>
      </c>
      <c r="X290" s="11">
        <f t="shared" si="21"/>
        <v>2</v>
      </c>
      <c r="Y290" s="12">
        <v>-201.27600000000001</v>
      </c>
      <c r="Z290" s="12">
        <v>1</v>
      </c>
      <c r="AA290" s="12">
        <v>188.51</v>
      </c>
      <c r="AB290" s="12">
        <v>90909</v>
      </c>
      <c r="AC290" s="12">
        <f>DataSheet!$E350-DataSheet!$D350</f>
        <v>51.72</v>
      </c>
      <c r="AD290" s="12" t="str">
        <f>_xlfn.IFS(DataSheet!$O350="Central","Chris",DataSheet!$O350="East","Erin",DataSheet!$O350="South","Sam",DataSheet!$O350="West","William.")</f>
        <v>Chris</v>
      </c>
      <c r="AE290">
        <f t="shared" si="24"/>
        <v>4</v>
      </c>
    </row>
    <row r="291" spans="1:31" ht="15.75" customHeight="1" x14ac:dyDescent="0.3">
      <c r="A291" s="7">
        <v>550</v>
      </c>
      <c r="B291" s="7" t="s">
        <v>655</v>
      </c>
      <c r="C291" s="7" t="s">
        <v>61</v>
      </c>
      <c r="D291" s="7">
        <v>0.06</v>
      </c>
      <c r="E291" s="7">
        <v>549.99</v>
      </c>
      <c r="F291" s="7">
        <v>49</v>
      </c>
      <c r="G291" s="7" t="s">
        <v>43</v>
      </c>
      <c r="H291" s="7" t="s">
        <v>32</v>
      </c>
      <c r="I291" s="7" t="s">
        <v>81</v>
      </c>
      <c r="J291" s="7" t="s">
        <v>590</v>
      </c>
      <c r="K291" s="7" t="s">
        <v>47</v>
      </c>
      <c r="L291" s="7" t="s">
        <v>658</v>
      </c>
      <c r="M291" s="7">
        <v>0.35</v>
      </c>
      <c r="N291" s="7" t="s">
        <v>37</v>
      </c>
      <c r="O291" s="7" t="s">
        <v>65</v>
      </c>
      <c r="P291" s="7" t="s">
        <v>134</v>
      </c>
      <c r="Q291" s="7" t="s">
        <v>656</v>
      </c>
      <c r="R291" s="7">
        <v>78155</v>
      </c>
      <c r="S291" s="8">
        <v>42167</v>
      </c>
      <c r="T291" s="9">
        <f t="shared" si="22"/>
        <v>1</v>
      </c>
      <c r="U291" s="10">
        <f t="shared" si="23"/>
        <v>0</v>
      </c>
      <c r="V291" s="11" t="str">
        <f t="shared" si="20"/>
        <v>June</v>
      </c>
      <c r="W291" s="8">
        <v>42168</v>
      </c>
      <c r="X291" s="11">
        <f t="shared" si="21"/>
        <v>1</v>
      </c>
      <c r="Y291" s="7">
        <v>4637.4071999999996</v>
      </c>
      <c r="Z291" s="7">
        <v>13</v>
      </c>
      <c r="AA291" s="7">
        <v>6720.88</v>
      </c>
      <c r="AB291" s="7">
        <v>90910</v>
      </c>
      <c r="AC291" s="7">
        <f>DataSheet!$E1765-DataSheet!$D1765</f>
        <v>7.08</v>
      </c>
      <c r="AD291" s="12" t="str">
        <f>_xlfn.IFS(DataSheet!$O1765="Central","Chris",DataSheet!$O1765="East","Erin",DataSheet!$O1765="South","Sam",DataSheet!$O1765="West","William.")</f>
        <v>Chris</v>
      </c>
      <c r="AE291">
        <f t="shared" si="24"/>
        <v>4</v>
      </c>
    </row>
    <row r="292" spans="1:31" ht="15.75" customHeight="1" x14ac:dyDescent="0.3">
      <c r="A292" s="12">
        <v>550</v>
      </c>
      <c r="B292" s="12" t="s">
        <v>655</v>
      </c>
      <c r="C292" s="12" t="s">
        <v>61</v>
      </c>
      <c r="D292" s="12">
        <v>0.08</v>
      </c>
      <c r="E292" s="12">
        <v>115.99</v>
      </c>
      <c r="F292" s="12">
        <v>5.99</v>
      </c>
      <c r="G292" s="12" t="s">
        <v>31</v>
      </c>
      <c r="H292" s="12" t="s">
        <v>32</v>
      </c>
      <c r="I292" s="12" t="s">
        <v>81</v>
      </c>
      <c r="J292" s="12" t="s">
        <v>82</v>
      </c>
      <c r="K292" s="12" t="s">
        <v>63</v>
      </c>
      <c r="L292" s="12" t="s">
        <v>659</v>
      </c>
      <c r="M292" s="12">
        <v>0.56999999999999995</v>
      </c>
      <c r="N292" s="12" t="s">
        <v>37</v>
      </c>
      <c r="O292" s="12" t="s">
        <v>65</v>
      </c>
      <c r="P292" s="12" t="s">
        <v>134</v>
      </c>
      <c r="Q292" s="12" t="s">
        <v>656</v>
      </c>
      <c r="R292" s="12">
        <v>78155</v>
      </c>
      <c r="S292" s="13">
        <v>42167</v>
      </c>
      <c r="T292" s="9">
        <f t="shared" si="22"/>
        <v>0</v>
      </c>
      <c r="U292" s="10" t="str">
        <f t="shared" si="23"/>
        <v>no repeat</v>
      </c>
      <c r="V292" s="11" t="str">
        <f t="shared" si="20"/>
        <v>June</v>
      </c>
      <c r="W292" s="13">
        <v>42168</v>
      </c>
      <c r="X292" s="11">
        <f t="shared" si="21"/>
        <v>1</v>
      </c>
      <c r="Y292" s="12">
        <v>-239.54150000000001</v>
      </c>
      <c r="Z292" s="12">
        <v>1</v>
      </c>
      <c r="AA292" s="12">
        <v>102.21</v>
      </c>
      <c r="AB292" s="12">
        <v>90910</v>
      </c>
      <c r="AC292" s="12">
        <f>DataSheet!$E1766-DataSheet!$D1766</f>
        <v>120.93</v>
      </c>
      <c r="AD292" s="12" t="str">
        <f>_xlfn.IFS(DataSheet!$O1766="Central","Chris",DataSheet!$O1766="East","Erin",DataSheet!$O1766="South","Sam",DataSheet!$O1766="West","William.")</f>
        <v>Chris</v>
      </c>
      <c r="AE292">
        <f t="shared" si="24"/>
        <v>4</v>
      </c>
    </row>
    <row r="293" spans="1:31" ht="15.75" customHeight="1" x14ac:dyDescent="0.3">
      <c r="A293" s="7">
        <v>551</v>
      </c>
      <c r="B293" s="7" t="s">
        <v>660</v>
      </c>
      <c r="C293" s="7" t="s">
        <v>30</v>
      </c>
      <c r="D293" s="7">
        <v>0</v>
      </c>
      <c r="E293" s="7">
        <v>15.04</v>
      </c>
      <c r="F293" s="7">
        <v>1.97</v>
      </c>
      <c r="G293" s="7" t="s">
        <v>53</v>
      </c>
      <c r="H293" s="7" t="s">
        <v>32</v>
      </c>
      <c r="I293" s="7" t="s">
        <v>33</v>
      </c>
      <c r="J293" s="7" t="s">
        <v>97</v>
      </c>
      <c r="K293" s="7" t="s">
        <v>35</v>
      </c>
      <c r="L293" s="7" t="s">
        <v>661</v>
      </c>
      <c r="M293" s="7">
        <v>0.39</v>
      </c>
      <c r="N293" s="7" t="s">
        <v>37</v>
      </c>
      <c r="O293" s="7" t="s">
        <v>65</v>
      </c>
      <c r="P293" s="7" t="s">
        <v>134</v>
      </c>
      <c r="Q293" s="7" t="s">
        <v>662</v>
      </c>
      <c r="R293" s="7">
        <v>75090</v>
      </c>
      <c r="S293" s="8">
        <v>42034</v>
      </c>
      <c r="T293" s="9">
        <f t="shared" si="22"/>
        <v>0</v>
      </c>
      <c r="U293" s="10" t="str">
        <f t="shared" si="23"/>
        <v>no repeat</v>
      </c>
      <c r="V293" s="11" t="str">
        <f t="shared" si="20"/>
        <v>January</v>
      </c>
      <c r="W293" s="8">
        <v>42036</v>
      </c>
      <c r="X293" s="11">
        <f t="shared" si="21"/>
        <v>2</v>
      </c>
      <c r="Y293" s="7">
        <v>21.514199999999999</v>
      </c>
      <c r="Z293" s="7">
        <v>2</v>
      </c>
      <c r="AA293" s="7">
        <v>31.18</v>
      </c>
      <c r="AB293" s="7">
        <v>90909</v>
      </c>
      <c r="AC293" s="7">
        <f>DataSheet!$E351-DataSheet!$D351</f>
        <v>25.36</v>
      </c>
      <c r="AD293" s="12" t="str">
        <f>_xlfn.IFS(DataSheet!$O351="Central","Chris",DataSheet!$O351="East","Erin",DataSheet!$O351="South","Sam",DataSheet!$O351="West","William.")</f>
        <v>Chris</v>
      </c>
      <c r="AE293">
        <f t="shared" si="24"/>
        <v>1</v>
      </c>
    </row>
    <row r="294" spans="1:31" ht="15.75" customHeight="1" x14ac:dyDescent="0.3">
      <c r="A294" s="12">
        <v>553</v>
      </c>
      <c r="B294" s="12" t="s">
        <v>663</v>
      </c>
      <c r="C294" s="12" t="s">
        <v>61</v>
      </c>
      <c r="D294" s="12">
        <v>0</v>
      </c>
      <c r="E294" s="12">
        <v>6.88</v>
      </c>
      <c r="F294" s="12">
        <v>2</v>
      </c>
      <c r="G294" s="12" t="s">
        <v>31</v>
      </c>
      <c r="H294" s="12" t="s">
        <v>44</v>
      </c>
      <c r="I294" s="12" t="s">
        <v>33</v>
      </c>
      <c r="J294" s="12" t="s">
        <v>97</v>
      </c>
      <c r="K294" s="12" t="s">
        <v>35</v>
      </c>
      <c r="L294" s="12" t="s">
        <v>664</v>
      </c>
      <c r="M294" s="12">
        <v>0.39</v>
      </c>
      <c r="N294" s="12" t="s">
        <v>37</v>
      </c>
      <c r="O294" s="12" t="s">
        <v>38</v>
      </c>
      <c r="P294" s="12" t="s">
        <v>49</v>
      </c>
      <c r="Q294" s="12" t="s">
        <v>665</v>
      </c>
      <c r="R294" s="12">
        <v>90008</v>
      </c>
      <c r="S294" s="13">
        <v>42032</v>
      </c>
      <c r="T294" s="9">
        <f t="shared" si="22"/>
        <v>1</v>
      </c>
      <c r="U294" s="10">
        <f t="shared" si="23"/>
        <v>24</v>
      </c>
      <c r="V294" s="11" t="str">
        <f t="shared" si="20"/>
        <v>January</v>
      </c>
      <c r="W294" s="13">
        <v>42033</v>
      </c>
      <c r="X294" s="11">
        <f t="shared" si="21"/>
        <v>1</v>
      </c>
      <c r="Y294" s="12">
        <v>34.067999999999998</v>
      </c>
      <c r="Z294" s="12">
        <v>36</v>
      </c>
      <c r="AA294" s="12">
        <v>267.52999999999997</v>
      </c>
      <c r="AB294" s="12">
        <v>17155</v>
      </c>
      <c r="AC294" s="12">
        <f>DataSheet!$E338-DataSheet!$D338</f>
        <v>55.940000000000005</v>
      </c>
      <c r="AD294" s="12" t="str">
        <f>_xlfn.IFS(DataSheet!$O338="Central","Chris",DataSheet!$O338="East","Erin",DataSheet!$O338="South","Sam",DataSheet!$O338="West","William.")</f>
        <v>Erin</v>
      </c>
      <c r="AE294">
        <f t="shared" si="24"/>
        <v>4</v>
      </c>
    </row>
    <row r="295" spans="1:31" ht="15.75" customHeight="1" x14ac:dyDescent="0.3">
      <c r="A295" s="7">
        <v>553</v>
      </c>
      <c r="B295" s="7" t="s">
        <v>663</v>
      </c>
      <c r="C295" s="7" t="s">
        <v>42</v>
      </c>
      <c r="D295" s="7">
        <v>7.0000000000000007E-2</v>
      </c>
      <c r="E295" s="7">
        <v>2036.48</v>
      </c>
      <c r="F295" s="7">
        <v>14.7</v>
      </c>
      <c r="G295" s="7" t="s">
        <v>43</v>
      </c>
      <c r="H295" s="7" t="s">
        <v>32</v>
      </c>
      <c r="I295" s="7" t="s">
        <v>81</v>
      </c>
      <c r="J295" s="7" t="s">
        <v>89</v>
      </c>
      <c r="K295" s="7" t="s">
        <v>47</v>
      </c>
      <c r="L295" s="7" t="s">
        <v>635</v>
      </c>
      <c r="M295" s="7">
        <v>0.55000000000000004</v>
      </c>
      <c r="N295" s="7" t="s">
        <v>37</v>
      </c>
      <c r="O295" s="7" t="s">
        <v>38</v>
      </c>
      <c r="P295" s="7" t="s">
        <v>49</v>
      </c>
      <c r="Q295" s="7" t="s">
        <v>665</v>
      </c>
      <c r="R295" s="7">
        <v>90008</v>
      </c>
      <c r="S295" s="8">
        <v>42056</v>
      </c>
      <c r="T295" s="9">
        <f t="shared" si="22"/>
        <v>1</v>
      </c>
      <c r="U295" s="10">
        <f t="shared" si="23"/>
        <v>53</v>
      </c>
      <c r="V295" s="11" t="str">
        <f t="shared" si="20"/>
        <v>February</v>
      </c>
      <c r="W295" s="8">
        <v>42056</v>
      </c>
      <c r="X295" s="11">
        <f t="shared" si="21"/>
        <v>0</v>
      </c>
      <c r="Y295" s="7">
        <v>4073.25</v>
      </c>
      <c r="Z295" s="7">
        <v>25</v>
      </c>
      <c r="AA295" s="7">
        <v>43046.2</v>
      </c>
      <c r="AB295" s="7">
        <v>2433</v>
      </c>
      <c r="AC295" s="7">
        <f>DataSheet!$E601-DataSheet!$D601</f>
        <v>19.190000000000001</v>
      </c>
      <c r="AD295" s="12" t="str">
        <f>_xlfn.IFS(DataSheet!$O601="Central","Chris",DataSheet!$O601="East","Erin",DataSheet!$O601="South","Sam",DataSheet!$O601="West","William.")</f>
        <v>Chris</v>
      </c>
      <c r="AE295">
        <f t="shared" si="24"/>
        <v>4</v>
      </c>
    </row>
    <row r="296" spans="1:31" ht="15.75" customHeight="1" x14ac:dyDescent="0.3">
      <c r="A296" s="7">
        <v>553</v>
      </c>
      <c r="B296" s="7" t="s">
        <v>663</v>
      </c>
      <c r="C296" s="7" t="s">
        <v>109</v>
      </c>
      <c r="D296" s="7">
        <v>0.01</v>
      </c>
      <c r="E296" s="7">
        <v>4.9800000000000004</v>
      </c>
      <c r="F296" s="7">
        <v>7.44</v>
      </c>
      <c r="G296" s="7" t="s">
        <v>53</v>
      </c>
      <c r="H296" s="7" t="s">
        <v>32</v>
      </c>
      <c r="I296" s="7" t="s">
        <v>33</v>
      </c>
      <c r="J296" s="7" t="s">
        <v>97</v>
      </c>
      <c r="K296" s="7" t="s">
        <v>63</v>
      </c>
      <c r="L296" s="7" t="s">
        <v>388</v>
      </c>
      <c r="M296" s="7">
        <v>0.36</v>
      </c>
      <c r="N296" s="7" t="s">
        <v>37</v>
      </c>
      <c r="O296" s="7" t="s">
        <v>38</v>
      </c>
      <c r="P296" s="7" t="s">
        <v>49</v>
      </c>
      <c r="Q296" s="7" t="s">
        <v>665</v>
      </c>
      <c r="R296" s="7">
        <v>90008</v>
      </c>
      <c r="S296" s="8">
        <v>42109</v>
      </c>
      <c r="T296" s="9">
        <f t="shared" si="22"/>
        <v>1</v>
      </c>
      <c r="U296" s="10">
        <f t="shared" si="23"/>
        <v>64</v>
      </c>
      <c r="V296" s="11" t="str">
        <f t="shared" si="20"/>
        <v>April</v>
      </c>
      <c r="W296" s="8">
        <v>42118</v>
      </c>
      <c r="X296" s="11">
        <f t="shared" si="21"/>
        <v>9</v>
      </c>
      <c r="Y296" s="7">
        <v>-179.59200000000001</v>
      </c>
      <c r="Z296" s="7">
        <v>63</v>
      </c>
      <c r="AA296" s="7">
        <v>330.21</v>
      </c>
      <c r="AB296" s="7">
        <v>8165</v>
      </c>
      <c r="AC296" s="7">
        <f>DataSheet!$E1163-DataSheet!$D1163</f>
        <v>95.93</v>
      </c>
      <c r="AD296" s="12" t="str">
        <f>_xlfn.IFS(DataSheet!$O1163="Central","Chris",DataSheet!$O1163="East","Erin",DataSheet!$O1163="South","Sam",DataSheet!$O1163="West","William.")</f>
        <v>Sam</v>
      </c>
      <c r="AE296">
        <f t="shared" si="24"/>
        <v>4</v>
      </c>
    </row>
    <row r="297" spans="1:31" ht="15.75" customHeight="1" x14ac:dyDescent="0.3">
      <c r="A297" s="7">
        <v>553</v>
      </c>
      <c r="B297" s="7" t="s">
        <v>663</v>
      </c>
      <c r="C297" s="7" t="s">
        <v>61</v>
      </c>
      <c r="D297" s="7">
        <v>0.08</v>
      </c>
      <c r="E297" s="7">
        <v>124.49</v>
      </c>
      <c r="F297" s="7">
        <v>51.94</v>
      </c>
      <c r="G297" s="7" t="s">
        <v>43</v>
      </c>
      <c r="H297" s="7" t="s">
        <v>32</v>
      </c>
      <c r="I297" s="7" t="s">
        <v>45</v>
      </c>
      <c r="J297" s="7" t="s">
        <v>156</v>
      </c>
      <c r="K297" s="7" t="s">
        <v>125</v>
      </c>
      <c r="L297" s="7" t="s">
        <v>465</v>
      </c>
      <c r="M297" s="7">
        <v>0.63</v>
      </c>
      <c r="N297" s="7" t="s">
        <v>37</v>
      </c>
      <c r="O297" s="7" t="s">
        <v>38</v>
      </c>
      <c r="P297" s="7" t="s">
        <v>49</v>
      </c>
      <c r="Q297" s="7" t="s">
        <v>665</v>
      </c>
      <c r="R297" s="7">
        <v>90008</v>
      </c>
      <c r="S297" s="8">
        <v>42173</v>
      </c>
      <c r="T297" s="9">
        <f t="shared" si="22"/>
        <v>0</v>
      </c>
      <c r="U297" s="10" t="str">
        <f t="shared" si="23"/>
        <v>no repeat</v>
      </c>
      <c r="V297" s="11" t="str">
        <f t="shared" si="20"/>
        <v>June</v>
      </c>
      <c r="W297" s="8">
        <v>42174</v>
      </c>
      <c r="X297" s="11">
        <f t="shared" si="21"/>
        <v>1</v>
      </c>
      <c r="Y297" s="7">
        <v>-500.38</v>
      </c>
      <c r="Z297" s="7">
        <v>56</v>
      </c>
      <c r="AA297" s="7">
        <v>6831.37</v>
      </c>
      <c r="AB297" s="7">
        <v>359</v>
      </c>
      <c r="AC297" s="7">
        <f>DataSheet!$E1821-DataSheet!$D1821</f>
        <v>39.97</v>
      </c>
      <c r="AD297" s="12" t="str">
        <f>_xlfn.IFS(DataSheet!$O1821="Central","Chris",DataSheet!$O1821="East","Erin",DataSheet!$O1821="South","Sam",DataSheet!$O1821="West","William.")</f>
        <v>William.</v>
      </c>
      <c r="AE297">
        <f t="shared" si="24"/>
        <v>4</v>
      </c>
    </row>
    <row r="298" spans="1:31" ht="15.75" customHeight="1" x14ac:dyDescent="0.3">
      <c r="A298" s="12">
        <v>555</v>
      </c>
      <c r="B298" s="12" t="s">
        <v>666</v>
      </c>
      <c r="C298" s="12" t="s">
        <v>42</v>
      </c>
      <c r="D298" s="12">
        <v>7.0000000000000007E-2</v>
      </c>
      <c r="E298" s="12">
        <v>2036.48</v>
      </c>
      <c r="F298" s="12">
        <v>14.7</v>
      </c>
      <c r="G298" s="12" t="s">
        <v>43</v>
      </c>
      <c r="H298" s="12" t="s">
        <v>32</v>
      </c>
      <c r="I298" s="12" t="s">
        <v>81</v>
      </c>
      <c r="J298" s="12" t="s">
        <v>89</v>
      </c>
      <c r="K298" s="12" t="s">
        <v>47</v>
      </c>
      <c r="L298" s="12" t="s">
        <v>635</v>
      </c>
      <c r="M298" s="12">
        <v>0.55000000000000004</v>
      </c>
      <c r="N298" s="12" t="s">
        <v>37</v>
      </c>
      <c r="O298" s="12" t="s">
        <v>38</v>
      </c>
      <c r="P298" s="12" t="s">
        <v>216</v>
      </c>
      <c r="Q298" s="12" t="s">
        <v>667</v>
      </c>
      <c r="R298" s="12">
        <v>84062</v>
      </c>
      <c r="S298" s="13">
        <v>42056</v>
      </c>
      <c r="T298" s="9">
        <f t="shared" si="22"/>
        <v>1</v>
      </c>
      <c r="U298" s="10">
        <f t="shared" si="23"/>
        <v>53</v>
      </c>
      <c r="V298" s="11" t="str">
        <f t="shared" si="20"/>
        <v>February</v>
      </c>
      <c r="W298" s="13">
        <v>42056</v>
      </c>
      <c r="X298" s="11">
        <f t="shared" si="21"/>
        <v>0</v>
      </c>
      <c r="Y298" s="12">
        <v>6028.41</v>
      </c>
      <c r="Z298" s="12">
        <v>6</v>
      </c>
      <c r="AA298" s="12">
        <v>10331.09</v>
      </c>
      <c r="AB298" s="12">
        <v>86190</v>
      </c>
      <c r="AC298" s="12">
        <f>DataSheet!$E602-DataSheet!$D602</f>
        <v>13.82</v>
      </c>
      <c r="AD298" s="12" t="str">
        <f>_xlfn.IFS(DataSheet!$O602="Central","Chris",DataSheet!$O602="East","Erin",DataSheet!$O602="South","Sam",DataSheet!$O602="West","William.")</f>
        <v>Chris</v>
      </c>
      <c r="AE298">
        <f t="shared" si="24"/>
        <v>3</v>
      </c>
    </row>
    <row r="299" spans="1:31" ht="15.75" customHeight="1" x14ac:dyDescent="0.3">
      <c r="A299" s="12">
        <v>555</v>
      </c>
      <c r="B299" s="12" t="s">
        <v>666</v>
      </c>
      <c r="C299" s="12" t="s">
        <v>109</v>
      </c>
      <c r="D299" s="12">
        <v>0.01</v>
      </c>
      <c r="E299" s="12">
        <v>4.9800000000000004</v>
      </c>
      <c r="F299" s="12">
        <v>7.44</v>
      </c>
      <c r="G299" s="12" t="s">
        <v>53</v>
      </c>
      <c r="H299" s="12" t="s">
        <v>32</v>
      </c>
      <c r="I299" s="12" t="s">
        <v>33</v>
      </c>
      <c r="J299" s="12" t="s">
        <v>97</v>
      </c>
      <c r="K299" s="12" t="s">
        <v>63</v>
      </c>
      <c r="L299" s="12" t="s">
        <v>388</v>
      </c>
      <c r="M299" s="12">
        <v>0.36</v>
      </c>
      <c r="N299" s="12" t="s">
        <v>37</v>
      </c>
      <c r="O299" s="12" t="s">
        <v>38</v>
      </c>
      <c r="P299" s="12" t="s">
        <v>216</v>
      </c>
      <c r="Q299" s="12" t="s">
        <v>667</v>
      </c>
      <c r="R299" s="12">
        <v>84062</v>
      </c>
      <c r="S299" s="13">
        <v>42109</v>
      </c>
      <c r="T299" s="9">
        <f t="shared" si="22"/>
        <v>1</v>
      </c>
      <c r="U299" s="10">
        <f t="shared" si="23"/>
        <v>64</v>
      </c>
      <c r="V299" s="11" t="str">
        <f t="shared" si="20"/>
        <v>April</v>
      </c>
      <c r="W299" s="13">
        <v>42118</v>
      </c>
      <c r="X299" s="11">
        <f t="shared" si="21"/>
        <v>9</v>
      </c>
      <c r="Y299" s="12">
        <v>-161.6328</v>
      </c>
      <c r="Z299" s="12">
        <v>16</v>
      </c>
      <c r="AA299" s="12">
        <v>83.86</v>
      </c>
      <c r="AB299" s="12">
        <v>86191</v>
      </c>
      <c r="AC299" s="12">
        <f>DataSheet!$E1164-DataSheet!$D1164</f>
        <v>320.95000000000005</v>
      </c>
      <c r="AD299" s="12" t="str">
        <f>_xlfn.IFS(DataSheet!$O1164="Central","Chris",DataSheet!$O1164="East","Erin",DataSheet!$O1164="South","Sam",DataSheet!$O1164="West","William.")</f>
        <v>Chris</v>
      </c>
      <c r="AE299">
        <f t="shared" si="24"/>
        <v>3</v>
      </c>
    </row>
    <row r="300" spans="1:31" ht="15.75" customHeight="1" x14ac:dyDescent="0.3">
      <c r="A300" s="12">
        <v>555</v>
      </c>
      <c r="B300" s="12" t="s">
        <v>666</v>
      </c>
      <c r="C300" s="12" t="s">
        <v>61</v>
      </c>
      <c r="D300" s="12">
        <v>0.08</v>
      </c>
      <c r="E300" s="12">
        <v>124.49</v>
      </c>
      <c r="F300" s="12">
        <v>51.94</v>
      </c>
      <c r="G300" s="12" t="s">
        <v>43</v>
      </c>
      <c r="H300" s="12" t="s">
        <v>32</v>
      </c>
      <c r="I300" s="12" t="s">
        <v>45</v>
      </c>
      <c r="J300" s="12" t="s">
        <v>156</v>
      </c>
      <c r="K300" s="12" t="s">
        <v>125</v>
      </c>
      <c r="L300" s="12" t="s">
        <v>465</v>
      </c>
      <c r="M300" s="12">
        <v>0.63</v>
      </c>
      <c r="N300" s="12" t="s">
        <v>37</v>
      </c>
      <c r="O300" s="12" t="s">
        <v>38</v>
      </c>
      <c r="P300" s="12" t="s">
        <v>216</v>
      </c>
      <c r="Q300" s="12" t="s">
        <v>667</v>
      </c>
      <c r="R300" s="12">
        <v>84062</v>
      </c>
      <c r="S300" s="13">
        <v>42173</v>
      </c>
      <c r="T300" s="9">
        <f t="shared" si="22"/>
        <v>0</v>
      </c>
      <c r="U300" s="10" t="str">
        <f t="shared" si="23"/>
        <v>no repeat</v>
      </c>
      <c r="V300" s="11" t="str">
        <f t="shared" si="20"/>
        <v>June</v>
      </c>
      <c r="W300" s="13">
        <v>42174</v>
      </c>
      <c r="X300" s="11">
        <f t="shared" si="21"/>
        <v>1</v>
      </c>
      <c r="Y300" s="12">
        <v>-250.19</v>
      </c>
      <c r="Z300" s="12">
        <v>14</v>
      </c>
      <c r="AA300" s="12">
        <v>1707.84</v>
      </c>
      <c r="AB300" s="12">
        <v>86192</v>
      </c>
      <c r="AC300" s="12">
        <f>DataSheet!$E1822-DataSheet!$D1822</f>
        <v>218.02</v>
      </c>
      <c r="AD300" s="12" t="str">
        <f>_xlfn.IFS(DataSheet!$O1822="Central","Chris",DataSheet!$O1822="East","Erin",DataSheet!$O1822="South","Sam",DataSheet!$O1822="West","William.")</f>
        <v>William.</v>
      </c>
      <c r="AE300">
        <f t="shared" si="24"/>
        <v>3</v>
      </c>
    </row>
    <row r="301" spans="1:31" ht="15.75" customHeight="1" x14ac:dyDescent="0.3">
      <c r="A301" s="7">
        <v>556</v>
      </c>
      <c r="B301" s="7" t="s">
        <v>668</v>
      </c>
      <c r="C301" s="7" t="s">
        <v>61</v>
      </c>
      <c r="D301" s="7">
        <v>0</v>
      </c>
      <c r="E301" s="7">
        <v>6.88</v>
      </c>
      <c r="F301" s="7">
        <v>2</v>
      </c>
      <c r="G301" s="7" t="s">
        <v>31</v>
      </c>
      <c r="H301" s="7" t="s">
        <v>44</v>
      </c>
      <c r="I301" s="7" t="s">
        <v>33</v>
      </c>
      <c r="J301" s="7" t="s">
        <v>97</v>
      </c>
      <c r="K301" s="7" t="s">
        <v>35</v>
      </c>
      <c r="L301" s="7" t="s">
        <v>664</v>
      </c>
      <c r="M301" s="7">
        <v>0.39</v>
      </c>
      <c r="N301" s="7" t="s">
        <v>37</v>
      </c>
      <c r="O301" s="7" t="s">
        <v>38</v>
      </c>
      <c r="P301" s="7" t="s">
        <v>216</v>
      </c>
      <c r="Q301" s="7" t="s">
        <v>669</v>
      </c>
      <c r="R301" s="7">
        <v>84604</v>
      </c>
      <c r="S301" s="8">
        <v>42032</v>
      </c>
      <c r="T301" s="9">
        <f t="shared" si="22"/>
        <v>1</v>
      </c>
      <c r="U301" s="10">
        <f t="shared" si="23"/>
        <v>0</v>
      </c>
      <c r="V301" s="11" t="str">
        <f t="shared" si="20"/>
        <v>January</v>
      </c>
      <c r="W301" s="8">
        <v>42033</v>
      </c>
      <c r="X301" s="11">
        <f t="shared" si="21"/>
        <v>1</v>
      </c>
      <c r="Y301" s="7">
        <v>46.147199999999998</v>
      </c>
      <c r="Z301" s="7">
        <v>9</v>
      </c>
      <c r="AA301" s="7">
        <v>66.88</v>
      </c>
      <c r="AB301" s="7">
        <v>86189</v>
      </c>
      <c r="AC301" s="7">
        <f>DataSheet!$E339-DataSheet!$D339</f>
        <v>419.17</v>
      </c>
      <c r="AD301" s="12" t="str">
        <f>_xlfn.IFS(DataSheet!$O339="Central","Chris",DataSheet!$O339="East","Erin",DataSheet!$O339="South","Sam",DataSheet!$O339="West","William.")</f>
        <v>Erin</v>
      </c>
      <c r="AE301">
        <f t="shared" si="24"/>
        <v>2</v>
      </c>
    </row>
    <row r="302" spans="1:31" ht="15.75" customHeight="1" x14ac:dyDescent="0.3">
      <c r="A302" s="12">
        <v>556</v>
      </c>
      <c r="B302" s="12" t="s">
        <v>668</v>
      </c>
      <c r="C302" s="12" t="s">
        <v>61</v>
      </c>
      <c r="D302" s="12">
        <v>0.03</v>
      </c>
      <c r="E302" s="12">
        <v>32.479999999999997</v>
      </c>
      <c r="F302" s="12">
        <v>35</v>
      </c>
      <c r="G302" s="12" t="s">
        <v>31</v>
      </c>
      <c r="H302" s="12" t="s">
        <v>44</v>
      </c>
      <c r="I302" s="12" t="s">
        <v>33</v>
      </c>
      <c r="J302" s="12" t="s">
        <v>145</v>
      </c>
      <c r="K302" s="12" t="s">
        <v>240</v>
      </c>
      <c r="L302" s="12" t="s">
        <v>670</v>
      </c>
      <c r="M302" s="12">
        <v>0.81</v>
      </c>
      <c r="N302" s="12" t="s">
        <v>37</v>
      </c>
      <c r="O302" s="12" t="s">
        <v>38</v>
      </c>
      <c r="P302" s="12" t="s">
        <v>216</v>
      </c>
      <c r="Q302" s="12" t="s">
        <v>669</v>
      </c>
      <c r="R302" s="12">
        <v>84604</v>
      </c>
      <c r="S302" s="13">
        <v>42032</v>
      </c>
      <c r="T302" s="9">
        <f t="shared" si="22"/>
        <v>0</v>
      </c>
      <c r="U302" s="10" t="str">
        <f t="shared" si="23"/>
        <v>no repeat</v>
      </c>
      <c r="V302" s="11" t="str">
        <f t="shared" si="20"/>
        <v>January</v>
      </c>
      <c r="W302" s="13">
        <v>42032</v>
      </c>
      <c r="X302" s="11">
        <f t="shared" si="21"/>
        <v>0</v>
      </c>
      <c r="Y302" s="12">
        <v>-1116.3348000000001</v>
      </c>
      <c r="Z302" s="12">
        <v>8</v>
      </c>
      <c r="AA302" s="12">
        <v>274.91000000000003</v>
      </c>
      <c r="AB302" s="12">
        <v>86189</v>
      </c>
      <c r="AC302" s="12">
        <f>DataSheet!$E340-DataSheet!$D340</f>
        <v>2.0700000000000003</v>
      </c>
      <c r="AD302" s="12" t="str">
        <f>_xlfn.IFS(DataSheet!$O340="Central","Chris",DataSheet!$O340="East","Erin",DataSheet!$O340="South","Sam",DataSheet!$O340="West","William.")</f>
        <v>Chris</v>
      </c>
      <c r="AE302">
        <f t="shared" si="24"/>
        <v>2</v>
      </c>
    </row>
    <row r="303" spans="1:31" ht="15.75" customHeight="1" x14ac:dyDescent="0.3">
      <c r="A303" s="12">
        <v>568</v>
      </c>
      <c r="B303" s="12" t="s">
        <v>671</v>
      </c>
      <c r="C303" s="12" t="s">
        <v>52</v>
      </c>
      <c r="D303" s="12">
        <v>0.02</v>
      </c>
      <c r="E303" s="12">
        <v>280.98</v>
      </c>
      <c r="F303" s="12">
        <v>57</v>
      </c>
      <c r="G303" s="12" t="s">
        <v>43</v>
      </c>
      <c r="H303" s="12" t="s">
        <v>118</v>
      </c>
      <c r="I303" s="12" t="s">
        <v>45</v>
      </c>
      <c r="J303" s="12" t="s">
        <v>46</v>
      </c>
      <c r="K303" s="12" t="s">
        <v>47</v>
      </c>
      <c r="L303" s="12" t="s">
        <v>672</v>
      </c>
      <c r="M303" s="12">
        <v>0.78</v>
      </c>
      <c r="N303" s="12" t="s">
        <v>37</v>
      </c>
      <c r="O303" s="12" t="s">
        <v>140</v>
      </c>
      <c r="P303" s="12" t="s">
        <v>673</v>
      </c>
      <c r="Q303" s="12" t="s">
        <v>446</v>
      </c>
      <c r="R303" s="12">
        <v>39701</v>
      </c>
      <c r="S303" s="13">
        <v>42067</v>
      </c>
      <c r="T303" s="9">
        <f t="shared" si="22"/>
        <v>1</v>
      </c>
      <c r="U303" s="10">
        <f t="shared" si="23"/>
        <v>28</v>
      </c>
      <c r="V303" s="11" t="str">
        <f t="shared" si="20"/>
        <v>March</v>
      </c>
      <c r="W303" s="13">
        <v>42068</v>
      </c>
      <c r="X303" s="11">
        <f t="shared" si="21"/>
        <v>1</v>
      </c>
      <c r="Y303" s="12">
        <v>1141.7940000000001</v>
      </c>
      <c r="Z303" s="12">
        <v>4</v>
      </c>
      <c r="AA303" s="12">
        <v>1128.74</v>
      </c>
      <c r="AB303" s="12">
        <v>88879</v>
      </c>
      <c r="AC303" s="12">
        <f>DataSheet!$E704-DataSheet!$D704</f>
        <v>22.279999999999998</v>
      </c>
      <c r="AD303" s="12" t="str">
        <f>_xlfn.IFS(DataSheet!$O704="Central","Chris",DataSheet!$O704="East","Erin",DataSheet!$O704="South","Sam",DataSheet!$O704="West","William.")</f>
        <v>Erin</v>
      </c>
      <c r="AE303">
        <f t="shared" si="24"/>
        <v>3</v>
      </c>
    </row>
    <row r="304" spans="1:31" ht="15.75" customHeight="1" x14ac:dyDescent="0.3">
      <c r="A304" s="7">
        <v>568</v>
      </c>
      <c r="B304" s="7" t="s">
        <v>671</v>
      </c>
      <c r="C304" s="7" t="s">
        <v>61</v>
      </c>
      <c r="D304" s="7">
        <v>0.08</v>
      </c>
      <c r="E304" s="7">
        <v>67.28</v>
      </c>
      <c r="F304" s="7">
        <v>19.989999999999998</v>
      </c>
      <c r="G304" s="7" t="s">
        <v>31</v>
      </c>
      <c r="H304" s="7" t="s">
        <v>118</v>
      </c>
      <c r="I304" s="7" t="s">
        <v>33</v>
      </c>
      <c r="J304" s="7" t="s">
        <v>113</v>
      </c>
      <c r="K304" s="7" t="s">
        <v>63</v>
      </c>
      <c r="L304" s="7" t="s">
        <v>674</v>
      </c>
      <c r="M304" s="7">
        <v>0.4</v>
      </c>
      <c r="N304" s="7" t="s">
        <v>37</v>
      </c>
      <c r="O304" s="7" t="s">
        <v>140</v>
      </c>
      <c r="P304" s="7" t="s">
        <v>673</v>
      </c>
      <c r="Q304" s="7" t="s">
        <v>446</v>
      </c>
      <c r="R304" s="7">
        <v>39701</v>
      </c>
      <c r="S304" s="8">
        <v>42095</v>
      </c>
      <c r="T304" s="9">
        <f t="shared" si="22"/>
        <v>1</v>
      </c>
      <c r="U304" s="10">
        <f t="shared" si="23"/>
        <v>14</v>
      </c>
      <c r="V304" s="11" t="str">
        <f t="shared" si="20"/>
        <v>April</v>
      </c>
      <c r="W304" s="8">
        <v>42097</v>
      </c>
      <c r="X304" s="11">
        <f t="shared" si="21"/>
        <v>2</v>
      </c>
      <c r="Y304" s="7">
        <v>224.85059999999999</v>
      </c>
      <c r="Z304" s="7">
        <v>16</v>
      </c>
      <c r="AA304" s="7">
        <v>1066.54</v>
      </c>
      <c r="AB304" s="7">
        <v>88882</v>
      </c>
      <c r="AC304" s="7">
        <f>DataSheet!$E1013-DataSheet!$D1013</f>
        <v>52.89</v>
      </c>
      <c r="AD304" s="12" t="str">
        <f>_xlfn.IFS(DataSheet!$O1013="Central","Chris",DataSheet!$O1013="East","Erin",DataSheet!$O1013="South","Sam",DataSheet!$O1013="West","William.")</f>
        <v>Chris</v>
      </c>
      <c r="AE304">
        <f t="shared" si="24"/>
        <v>3</v>
      </c>
    </row>
    <row r="305" spans="1:31" ht="15.75" customHeight="1" x14ac:dyDescent="0.3">
      <c r="A305" s="12">
        <v>568</v>
      </c>
      <c r="B305" s="12" t="s">
        <v>671</v>
      </c>
      <c r="C305" s="12" t="s">
        <v>42</v>
      </c>
      <c r="D305" s="12">
        <v>0.09</v>
      </c>
      <c r="E305" s="12">
        <v>70.97</v>
      </c>
      <c r="F305" s="12">
        <v>3.5</v>
      </c>
      <c r="G305" s="12" t="s">
        <v>53</v>
      </c>
      <c r="H305" s="12" t="s">
        <v>118</v>
      </c>
      <c r="I305" s="12" t="s">
        <v>33</v>
      </c>
      <c r="J305" s="12" t="s">
        <v>258</v>
      </c>
      <c r="K305" s="12" t="s">
        <v>63</v>
      </c>
      <c r="L305" s="12" t="s">
        <v>675</v>
      </c>
      <c r="M305" s="12">
        <v>0.59</v>
      </c>
      <c r="N305" s="12" t="s">
        <v>37</v>
      </c>
      <c r="O305" s="12" t="s">
        <v>140</v>
      </c>
      <c r="P305" s="12" t="s">
        <v>673</v>
      </c>
      <c r="Q305" s="12" t="s">
        <v>446</v>
      </c>
      <c r="R305" s="12">
        <v>39701</v>
      </c>
      <c r="S305" s="13">
        <v>42109</v>
      </c>
      <c r="T305" s="9">
        <f t="shared" si="22"/>
        <v>0</v>
      </c>
      <c r="U305" s="10" t="str">
        <f t="shared" si="23"/>
        <v>no repeat</v>
      </c>
      <c r="V305" s="11" t="str">
        <f t="shared" si="20"/>
        <v>April</v>
      </c>
      <c r="W305" s="13">
        <v>42109</v>
      </c>
      <c r="X305" s="11">
        <f t="shared" si="21"/>
        <v>0</v>
      </c>
      <c r="Y305" s="12">
        <v>-99.567999999999998</v>
      </c>
      <c r="Z305" s="12">
        <v>12</v>
      </c>
      <c r="AA305" s="12">
        <v>805.99</v>
      </c>
      <c r="AB305" s="12">
        <v>88880</v>
      </c>
      <c r="AC305" s="12">
        <f>DataSheet!$E1166-DataSheet!$D1166</f>
        <v>80.91</v>
      </c>
      <c r="AD305" s="12" t="str">
        <f>_xlfn.IFS(DataSheet!$O1166="Central","Chris",DataSheet!$O1166="East","Erin",DataSheet!$O1166="South","Sam",DataSheet!$O1166="West","William.")</f>
        <v>Sam</v>
      </c>
      <c r="AE305">
        <f t="shared" si="24"/>
        <v>3</v>
      </c>
    </row>
    <row r="306" spans="1:31" ht="15.75" customHeight="1" x14ac:dyDescent="0.3">
      <c r="A306" s="12">
        <v>570</v>
      </c>
      <c r="B306" s="12" t="s">
        <v>676</v>
      </c>
      <c r="C306" s="12" t="s">
        <v>109</v>
      </c>
      <c r="D306" s="12">
        <v>0.06</v>
      </c>
      <c r="E306" s="12">
        <v>7.99</v>
      </c>
      <c r="F306" s="12">
        <v>5.03</v>
      </c>
      <c r="G306" s="12" t="s">
        <v>53</v>
      </c>
      <c r="H306" s="12" t="s">
        <v>118</v>
      </c>
      <c r="I306" s="12" t="s">
        <v>81</v>
      </c>
      <c r="J306" s="12" t="s">
        <v>82</v>
      </c>
      <c r="K306" s="12" t="s">
        <v>90</v>
      </c>
      <c r="L306" s="12" t="s">
        <v>434</v>
      </c>
      <c r="M306" s="12">
        <v>0.6</v>
      </c>
      <c r="N306" s="12" t="s">
        <v>37</v>
      </c>
      <c r="O306" s="12" t="s">
        <v>38</v>
      </c>
      <c r="P306" s="12" t="s">
        <v>536</v>
      </c>
      <c r="Q306" s="12" t="s">
        <v>677</v>
      </c>
      <c r="R306" s="12">
        <v>89015</v>
      </c>
      <c r="S306" s="13">
        <v>42017</v>
      </c>
      <c r="T306" s="9">
        <f t="shared" si="22"/>
        <v>0</v>
      </c>
      <c r="U306" s="10" t="str">
        <f t="shared" si="23"/>
        <v>no repeat</v>
      </c>
      <c r="V306" s="11" t="str">
        <f t="shared" si="20"/>
        <v>January</v>
      </c>
      <c r="W306" s="13">
        <v>42017</v>
      </c>
      <c r="X306" s="11">
        <f t="shared" si="21"/>
        <v>0</v>
      </c>
      <c r="Y306" s="12">
        <v>-122.133</v>
      </c>
      <c r="Z306" s="12">
        <v>10</v>
      </c>
      <c r="AA306" s="12">
        <v>65.739999999999995</v>
      </c>
      <c r="AB306" s="12">
        <v>88881</v>
      </c>
      <c r="AC306" s="12">
        <f>DataSheet!$E164-DataSheet!$D164</f>
        <v>55.96</v>
      </c>
      <c r="AD306" s="12" t="str">
        <f>_xlfn.IFS(DataSheet!$O164="Central","Chris",DataSheet!$O164="East","Erin",DataSheet!$O164="South","Sam",DataSheet!$O164="West","William.")</f>
        <v>Erin</v>
      </c>
      <c r="AE306">
        <f t="shared" si="24"/>
        <v>1</v>
      </c>
    </row>
    <row r="307" spans="1:31" ht="15.75" customHeight="1" x14ac:dyDescent="0.3">
      <c r="A307" s="7">
        <v>573</v>
      </c>
      <c r="B307" s="7" t="s">
        <v>678</v>
      </c>
      <c r="C307" s="7" t="s">
        <v>30</v>
      </c>
      <c r="D307" s="7">
        <v>0.08</v>
      </c>
      <c r="E307" s="7">
        <v>415.88</v>
      </c>
      <c r="F307" s="7">
        <v>11.37</v>
      </c>
      <c r="G307" s="7" t="s">
        <v>53</v>
      </c>
      <c r="H307" s="7" t="s">
        <v>32</v>
      </c>
      <c r="I307" s="7" t="s">
        <v>33</v>
      </c>
      <c r="J307" s="7" t="s">
        <v>145</v>
      </c>
      <c r="K307" s="7" t="s">
        <v>63</v>
      </c>
      <c r="L307" s="7" t="s">
        <v>491</v>
      </c>
      <c r="M307" s="7">
        <v>0.56999999999999995</v>
      </c>
      <c r="N307" s="7" t="s">
        <v>37</v>
      </c>
      <c r="O307" s="7" t="s">
        <v>65</v>
      </c>
      <c r="P307" s="7" t="s">
        <v>182</v>
      </c>
      <c r="Q307" s="7" t="s">
        <v>679</v>
      </c>
      <c r="R307" s="7">
        <v>61554</v>
      </c>
      <c r="S307" s="8">
        <v>42061</v>
      </c>
      <c r="T307" s="9">
        <f t="shared" si="22"/>
        <v>1</v>
      </c>
      <c r="U307" s="10">
        <f t="shared" si="23"/>
        <v>15</v>
      </c>
      <c r="V307" s="11" t="str">
        <f t="shared" si="20"/>
        <v>February</v>
      </c>
      <c r="W307" s="8">
        <v>42062</v>
      </c>
      <c r="X307" s="11">
        <f t="shared" si="21"/>
        <v>1</v>
      </c>
      <c r="Y307" s="7">
        <v>-269.08440000000002</v>
      </c>
      <c r="Z307" s="7">
        <v>1</v>
      </c>
      <c r="AA307" s="7">
        <v>405.57</v>
      </c>
      <c r="AB307" s="7">
        <v>86556</v>
      </c>
      <c r="AC307" s="7">
        <f>DataSheet!$E645-DataSheet!$D645</f>
        <v>270.88000000000005</v>
      </c>
      <c r="AD307" s="12" t="str">
        <f>_xlfn.IFS(DataSheet!$O645="Central","Chris",DataSheet!$O645="East","Erin",DataSheet!$O645="South","Sam",DataSheet!$O645="West","William.")</f>
        <v>Chris</v>
      </c>
      <c r="AE307">
        <f t="shared" si="24"/>
        <v>2</v>
      </c>
    </row>
    <row r="308" spans="1:31" ht="15.75" customHeight="1" x14ac:dyDescent="0.3">
      <c r="A308" s="7">
        <v>573</v>
      </c>
      <c r="B308" s="7" t="s">
        <v>678</v>
      </c>
      <c r="C308" s="7" t="s">
        <v>52</v>
      </c>
      <c r="D308" s="7">
        <v>0.05</v>
      </c>
      <c r="E308" s="7">
        <v>4.13</v>
      </c>
      <c r="F308" s="7">
        <v>5.04</v>
      </c>
      <c r="G308" s="7" t="s">
        <v>53</v>
      </c>
      <c r="H308" s="7" t="s">
        <v>44</v>
      </c>
      <c r="I308" s="7" t="s">
        <v>33</v>
      </c>
      <c r="J308" s="7" t="s">
        <v>113</v>
      </c>
      <c r="K308" s="7" t="s">
        <v>63</v>
      </c>
      <c r="L308" s="7" t="s">
        <v>680</v>
      </c>
      <c r="M308" s="7">
        <v>0.38</v>
      </c>
      <c r="N308" s="7" t="s">
        <v>37</v>
      </c>
      <c r="O308" s="7" t="s">
        <v>65</v>
      </c>
      <c r="P308" s="7" t="s">
        <v>182</v>
      </c>
      <c r="Q308" s="7" t="s">
        <v>679</v>
      </c>
      <c r="R308" s="7">
        <v>61554</v>
      </c>
      <c r="S308" s="8">
        <v>42076</v>
      </c>
      <c r="T308" s="9">
        <f t="shared" si="22"/>
        <v>0</v>
      </c>
      <c r="U308" s="10" t="str">
        <f t="shared" si="23"/>
        <v>no repeat</v>
      </c>
      <c r="V308" s="11" t="str">
        <f t="shared" si="20"/>
        <v>March</v>
      </c>
      <c r="W308" s="8">
        <v>42077</v>
      </c>
      <c r="X308" s="11">
        <f t="shared" si="21"/>
        <v>1</v>
      </c>
      <c r="Y308" s="7">
        <v>-12.1555</v>
      </c>
      <c r="Z308" s="7">
        <v>1</v>
      </c>
      <c r="AA308" s="7">
        <v>5.84</v>
      </c>
      <c r="AB308" s="7">
        <v>86555</v>
      </c>
      <c r="AC308" s="7">
        <f>DataSheet!$E783-DataSheet!$D783</f>
        <v>110.96</v>
      </c>
      <c r="AD308" s="12" t="str">
        <f>_xlfn.IFS(DataSheet!$O783="Central","Chris",DataSheet!$O783="East","Erin",DataSheet!$O783="South","Sam",DataSheet!$O783="West","William.")</f>
        <v>William.</v>
      </c>
      <c r="AE308">
        <f t="shared" si="24"/>
        <v>2</v>
      </c>
    </row>
    <row r="309" spans="1:31" ht="15.75" customHeight="1" x14ac:dyDescent="0.3">
      <c r="A309" s="7">
        <v>576</v>
      </c>
      <c r="B309" s="7" t="s">
        <v>681</v>
      </c>
      <c r="C309" s="7" t="s">
        <v>109</v>
      </c>
      <c r="D309" s="7">
        <v>0.06</v>
      </c>
      <c r="E309" s="7">
        <v>4.4800000000000004</v>
      </c>
      <c r="F309" s="7">
        <v>49</v>
      </c>
      <c r="G309" s="7" t="s">
        <v>53</v>
      </c>
      <c r="H309" s="7" t="s">
        <v>32</v>
      </c>
      <c r="I309" s="7" t="s">
        <v>33</v>
      </c>
      <c r="J309" s="7" t="s">
        <v>258</v>
      </c>
      <c r="K309" s="7" t="s">
        <v>240</v>
      </c>
      <c r="L309" s="7" t="s">
        <v>682</v>
      </c>
      <c r="M309" s="7">
        <v>0.6</v>
      </c>
      <c r="N309" s="7" t="s">
        <v>37</v>
      </c>
      <c r="O309" s="7" t="s">
        <v>38</v>
      </c>
      <c r="P309" s="7" t="s">
        <v>49</v>
      </c>
      <c r="Q309" s="7" t="s">
        <v>683</v>
      </c>
      <c r="R309" s="7">
        <v>91767</v>
      </c>
      <c r="S309" s="8">
        <v>42017</v>
      </c>
      <c r="T309" s="9">
        <f t="shared" si="22"/>
        <v>0</v>
      </c>
      <c r="U309" s="10" t="str">
        <f t="shared" si="23"/>
        <v>no repeat</v>
      </c>
      <c r="V309" s="11" t="str">
        <f t="shared" si="20"/>
        <v>January</v>
      </c>
      <c r="W309" s="8">
        <v>42021</v>
      </c>
      <c r="X309" s="11">
        <f t="shared" si="21"/>
        <v>4</v>
      </c>
      <c r="Y309" s="7">
        <v>-566</v>
      </c>
      <c r="Z309" s="7">
        <v>4</v>
      </c>
      <c r="AA309" s="7">
        <v>32.6</v>
      </c>
      <c r="AB309" s="7">
        <v>88645</v>
      </c>
      <c r="AC309" s="7">
        <f>DataSheet!$E165-DataSheet!$D165</f>
        <v>1.5799999999999998</v>
      </c>
      <c r="AD309" s="12" t="str">
        <f>_xlfn.IFS(DataSheet!$O165="Central","Chris",DataSheet!$O165="East","Erin",DataSheet!$O165="South","Sam",DataSheet!$O165="West","William.")</f>
        <v>Erin</v>
      </c>
      <c r="AE309">
        <f t="shared" si="24"/>
        <v>1</v>
      </c>
    </row>
    <row r="310" spans="1:31" ht="15.75" customHeight="1" x14ac:dyDescent="0.3">
      <c r="A310" s="12">
        <v>578</v>
      </c>
      <c r="B310" s="12" t="s">
        <v>684</v>
      </c>
      <c r="C310" s="12" t="s">
        <v>61</v>
      </c>
      <c r="D310" s="12">
        <v>0.03</v>
      </c>
      <c r="E310" s="12">
        <v>162.93</v>
      </c>
      <c r="F310" s="12">
        <v>19.989999999999998</v>
      </c>
      <c r="G310" s="12" t="s">
        <v>53</v>
      </c>
      <c r="H310" s="12" t="s">
        <v>32</v>
      </c>
      <c r="I310" s="12" t="s">
        <v>33</v>
      </c>
      <c r="J310" s="12" t="s">
        <v>73</v>
      </c>
      <c r="K310" s="12" t="s">
        <v>63</v>
      </c>
      <c r="L310" s="12" t="s">
        <v>685</v>
      </c>
      <c r="M310" s="12">
        <v>0.39</v>
      </c>
      <c r="N310" s="12" t="s">
        <v>37</v>
      </c>
      <c r="O310" s="12" t="s">
        <v>57</v>
      </c>
      <c r="P310" s="12" t="s">
        <v>232</v>
      </c>
      <c r="Q310" s="12" t="s">
        <v>686</v>
      </c>
      <c r="R310" s="12">
        <v>6770</v>
      </c>
      <c r="S310" s="13">
        <v>42137</v>
      </c>
      <c r="T310" s="9">
        <f t="shared" si="22"/>
        <v>0</v>
      </c>
      <c r="U310" s="10" t="str">
        <f t="shared" si="23"/>
        <v>no repeat</v>
      </c>
      <c r="V310" s="11" t="str">
        <f t="shared" si="20"/>
        <v>May</v>
      </c>
      <c r="W310" s="13">
        <v>42138</v>
      </c>
      <c r="X310" s="11">
        <f t="shared" si="21"/>
        <v>1</v>
      </c>
      <c r="Y310" s="12">
        <v>293.14</v>
      </c>
      <c r="Z310" s="12">
        <v>3</v>
      </c>
      <c r="AA310" s="12">
        <v>515.88</v>
      </c>
      <c r="AB310" s="12">
        <v>88644</v>
      </c>
      <c r="AC310" s="12">
        <f>DataSheet!$E1434-DataSheet!$D1434</f>
        <v>30.93</v>
      </c>
      <c r="AD310" s="12" t="str">
        <f>_xlfn.IFS(DataSheet!$O1434="Central","Chris",DataSheet!$O1434="East","Erin",DataSheet!$O1434="South","Sam",DataSheet!$O1434="West","William.")</f>
        <v>Erin</v>
      </c>
      <c r="AE310">
        <f t="shared" si="24"/>
        <v>1</v>
      </c>
    </row>
    <row r="311" spans="1:31" ht="15.75" customHeight="1" x14ac:dyDescent="0.3">
      <c r="A311" s="7">
        <v>579</v>
      </c>
      <c r="B311" s="7" t="s">
        <v>687</v>
      </c>
      <c r="C311" s="7" t="s">
        <v>61</v>
      </c>
      <c r="D311" s="7">
        <v>0.01</v>
      </c>
      <c r="E311" s="7">
        <v>11.58</v>
      </c>
      <c r="F311" s="7">
        <v>5.72</v>
      </c>
      <c r="G311" s="7" t="s">
        <v>53</v>
      </c>
      <c r="H311" s="7" t="s">
        <v>32</v>
      </c>
      <c r="I311" s="7" t="s">
        <v>33</v>
      </c>
      <c r="J311" s="7" t="s">
        <v>73</v>
      </c>
      <c r="K311" s="7" t="s">
        <v>63</v>
      </c>
      <c r="L311" s="7" t="s">
        <v>688</v>
      </c>
      <c r="M311" s="7">
        <v>0.35</v>
      </c>
      <c r="N311" s="7" t="s">
        <v>37</v>
      </c>
      <c r="O311" s="7" t="s">
        <v>57</v>
      </c>
      <c r="P311" s="7" t="s">
        <v>232</v>
      </c>
      <c r="Q311" s="7" t="s">
        <v>689</v>
      </c>
      <c r="R311" s="7">
        <v>6478</v>
      </c>
      <c r="S311" s="8">
        <v>42137</v>
      </c>
      <c r="T311" s="9">
        <f t="shared" si="22"/>
        <v>0</v>
      </c>
      <c r="U311" s="10" t="str">
        <f t="shared" si="23"/>
        <v>no repeat</v>
      </c>
      <c r="V311" s="11" t="str">
        <f t="shared" si="20"/>
        <v>May</v>
      </c>
      <c r="W311" s="8">
        <v>42139</v>
      </c>
      <c r="X311" s="11">
        <f t="shared" si="21"/>
        <v>2</v>
      </c>
      <c r="Y311" s="7">
        <v>-6.61</v>
      </c>
      <c r="Z311" s="7">
        <v>2</v>
      </c>
      <c r="AA311" s="7">
        <v>25.06</v>
      </c>
      <c r="AB311" s="7">
        <v>88644</v>
      </c>
      <c r="AC311" s="7">
        <f>DataSheet!$E1435-DataSheet!$D1435</f>
        <v>22.939999999999998</v>
      </c>
      <c r="AD311" s="12" t="str">
        <f>_xlfn.IFS(DataSheet!$O1435="Central","Chris",DataSheet!$O1435="East","Erin",DataSheet!$O1435="South","Sam",DataSheet!$O1435="West","William.")</f>
        <v>Erin</v>
      </c>
      <c r="AE311">
        <f t="shared" si="24"/>
        <v>1</v>
      </c>
    </row>
    <row r="312" spans="1:31" ht="15.75" customHeight="1" x14ac:dyDescent="0.3">
      <c r="A312" s="12">
        <v>580</v>
      </c>
      <c r="B312" s="12" t="s">
        <v>690</v>
      </c>
      <c r="C312" s="12" t="s">
        <v>61</v>
      </c>
      <c r="D312" s="12">
        <v>0.01</v>
      </c>
      <c r="E312" s="12">
        <v>55.99</v>
      </c>
      <c r="F312" s="12">
        <v>5</v>
      </c>
      <c r="G312" s="12" t="s">
        <v>53</v>
      </c>
      <c r="H312" s="12" t="s">
        <v>32</v>
      </c>
      <c r="I312" s="12" t="s">
        <v>81</v>
      </c>
      <c r="J312" s="12" t="s">
        <v>82</v>
      </c>
      <c r="K312" s="12" t="s">
        <v>55</v>
      </c>
      <c r="L312" s="12" t="s">
        <v>691</v>
      </c>
      <c r="M312" s="12">
        <v>0.8</v>
      </c>
      <c r="N312" s="12" t="s">
        <v>37</v>
      </c>
      <c r="O312" s="12" t="s">
        <v>57</v>
      </c>
      <c r="P312" s="12" t="s">
        <v>192</v>
      </c>
      <c r="Q312" s="12" t="s">
        <v>514</v>
      </c>
      <c r="R312" s="12">
        <v>4210</v>
      </c>
      <c r="S312" s="13">
        <v>42137</v>
      </c>
      <c r="T312" s="9">
        <f t="shared" si="22"/>
        <v>0</v>
      </c>
      <c r="U312" s="10" t="str">
        <f t="shared" si="23"/>
        <v>no repeat</v>
      </c>
      <c r="V312" s="11" t="str">
        <f t="shared" si="20"/>
        <v>May</v>
      </c>
      <c r="W312" s="13">
        <v>42138</v>
      </c>
      <c r="X312" s="11">
        <f t="shared" si="21"/>
        <v>1</v>
      </c>
      <c r="Y312" s="12">
        <v>-57.540999999999997</v>
      </c>
      <c r="Z312" s="12">
        <v>12</v>
      </c>
      <c r="AA312" s="12">
        <v>578.24</v>
      </c>
      <c r="AB312" s="12">
        <v>88644</v>
      </c>
      <c r="AC312" s="12">
        <f>DataSheet!$E1436-DataSheet!$D1436</f>
        <v>212.56</v>
      </c>
      <c r="AD312" s="12" t="str">
        <f>_xlfn.IFS(DataSheet!$O1436="Central","Chris",DataSheet!$O1436="East","Erin",DataSheet!$O1436="South","Sam",DataSheet!$O1436="West","William.")</f>
        <v>Erin</v>
      </c>
      <c r="AE312">
        <f t="shared" si="24"/>
        <v>1</v>
      </c>
    </row>
    <row r="313" spans="1:31" ht="15.75" customHeight="1" x14ac:dyDescent="0.3">
      <c r="A313" s="7">
        <v>584</v>
      </c>
      <c r="B313" s="7" t="s">
        <v>692</v>
      </c>
      <c r="C313" s="7" t="s">
        <v>42</v>
      </c>
      <c r="D313" s="7">
        <v>0.04</v>
      </c>
      <c r="E313" s="7">
        <v>15.51</v>
      </c>
      <c r="F313" s="7">
        <v>17.78</v>
      </c>
      <c r="G313" s="7" t="s">
        <v>53</v>
      </c>
      <c r="H313" s="7" t="s">
        <v>32</v>
      </c>
      <c r="I313" s="7" t="s">
        <v>33</v>
      </c>
      <c r="J313" s="7" t="s">
        <v>145</v>
      </c>
      <c r="K313" s="7" t="s">
        <v>63</v>
      </c>
      <c r="L313" s="7" t="s">
        <v>693</v>
      </c>
      <c r="M313" s="7">
        <v>0.59</v>
      </c>
      <c r="N313" s="7" t="s">
        <v>37</v>
      </c>
      <c r="O313" s="7" t="s">
        <v>57</v>
      </c>
      <c r="P313" s="7" t="s">
        <v>197</v>
      </c>
      <c r="Q313" s="7" t="s">
        <v>694</v>
      </c>
      <c r="R313" s="7">
        <v>1801</v>
      </c>
      <c r="S313" s="8">
        <v>42025</v>
      </c>
      <c r="T313" s="9">
        <f t="shared" si="22"/>
        <v>0</v>
      </c>
      <c r="U313" s="10" t="str">
        <f t="shared" si="23"/>
        <v>no repeat</v>
      </c>
      <c r="V313" s="11" t="str">
        <f t="shared" si="20"/>
        <v>January</v>
      </c>
      <c r="W313" s="8">
        <v>42027</v>
      </c>
      <c r="X313" s="11">
        <f t="shared" si="21"/>
        <v>2</v>
      </c>
      <c r="Y313" s="7">
        <v>-266.22000000000003</v>
      </c>
      <c r="Z313" s="7">
        <v>7</v>
      </c>
      <c r="AA313" s="7">
        <v>116.93</v>
      </c>
      <c r="AB313" s="7">
        <v>88646</v>
      </c>
      <c r="AC313" s="7">
        <f>DataSheet!$E261-DataSheet!$D261</f>
        <v>6.4600000000000009</v>
      </c>
      <c r="AD313" s="12" t="str">
        <f>_xlfn.IFS(DataSheet!$O261="Central","Chris",DataSheet!$O261="East","Erin",DataSheet!$O261="South","Sam",DataSheet!$O261="West","William.")</f>
        <v>William.</v>
      </c>
      <c r="AE313">
        <f t="shared" si="24"/>
        <v>1</v>
      </c>
    </row>
    <row r="314" spans="1:31" ht="15.75" customHeight="1" x14ac:dyDescent="0.3">
      <c r="A314" s="7">
        <v>585</v>
      </c>
      <c r="B314" s="7" t="s">
        <v>695</v>
      </c>
      <c r="C314" s="7" t="s">
        <v>61</v>
      </c>
      <c r="D314" s="7">
        <v>0.06</v>
      </c>
      <c r="E314" s="7">
        <v>13.9</v>
      </c>
      <c r="F314" s="7">
        <v>7.59</v>
      </c>
      <c r="G314" s="7" t="s">
        <v>53</v>
      </c>
      <c r="H314" s="7" t="s">
        <v>32</v>
      </c>
      <c r="I314" s="7" t="s">
        <v>33</v>
      </c>
      <c r="J314" s="7" t="s">
        <v>178</v>
      </c>
      <c r="K314" s="7" t="s">
        <v>55</v>
      </c>
      <c r="L314" s="7" t="s">
        <v>696</v>
      </c>
      <c r="M314" s="7">
        <v>0.56000000000000005</v>
      </c>
      <c r="N314" s="7" t="s">
        <v>37</v>
      </c>
      <c r="O314" s="7" t="s">
        <v>57</v>
      </c>
      <c r="P314" s="7" t="s">
        <v>201</v>
      </c>
      <c r="Q314" s="7" t="s">
        <v>697</v>
      </c>
      <c r="R314" s="7">
        <v>3301</v>
      </c>
      <c r="S314" s="8">
        <v>42137</v>
      </c>
      <c r="T314" s="9">
        <f t="shared" si="22"/>
        <v>0</v>
      </c>
      <c r="U314" s="10" t="str">
        <f t="shared" si="23"/>
        <v>no repeat</v>
      </c>
      <c r="V314" s="11" t="str">
        <f t="shared" si="20"/>
        <v>May</v>
      </c>
      <c r="W314" s="8">
        <v>42138</v>
      </c>
      <c r="X314" s="11">
        <f t="shared" si="21"/>
        <v>1</v>
      </c>
      <c r="Y314" s="7">
        <v>-67.59</v>
      </c>
      <c r="Z314" s="7">
        <v>12</v>
      </c>
      <c r="AA314" s="7">
        <v>170.45</v>
      </c>
      <c r="AB314" s="7">
        <v>88644</v>
      </c>
      <c r="AC314" s="7">
        <f>DataSheet!$E1437-DataSheet!$D1437</f>
        <v>5.8900000000000006</v>
      </c>
      <c r="AD314" s="12" t="str">
        <f>_xlfn.IFS(DataSheet!$O1437="Central","Chris",DataSheet!$O1437="East","Erin",DataSheet!$O1437="South","Sam",DataSheet!$O1437="West","William.")</f>
        <v>Erin</v>
      </c>
      <c r="AE314">
        <f t="shared" si="24"/>
        <v>1</v>
      </c>
    </row>
    <row r="315" spans="1:31" ht="15.75" customHeight="1" x14ac:dyDescent="0.3">
      <c r="A315" s="7">
        <v>592</v>
      </c>
      <c r="B315" s="7" t="s">
        <v>698</v>
      </c>
      <c r="C315" s="7" t="s">
        <v>52</v>
      </c>
      <c r="D315" s="7">
        <v>0.08</v>
      </c>
      <c r="E315" s="7">
        <v>30.53</v>
      </c>
      <c r="F315" s="7">
        <v>19.989999999999998</v>
      </c>
      <c r="G315" s="7" t="s">
        <v>53</v>
      </c>
      <c r="H315" s="7" t="s">
        <v>62</v>
      </c>
      <c r="I315" s="7" t="s">
        <v>33</v>
      </c>
      <c r="J315" s="7" t="s">
        <v>138</v>
      </c>
      <c r="K315" s="7" t="s">
        <v>63</v>
      </c>
      <c r="L315" s="7" t="s">
        <v>699</v>
      </c>
      <c r="M315" s="7">
        <v>0.39</v>
      </c>
      <c r="N315" s="7" t="s">
        <v>37</v>
      </c>
      <c r="O315" s="7" t="s">
        <v>65</v>
      </c>
      <c r="P315" s="7" t="s">
        <v>182</v>
      </c>
      <c r="Q315" s="7" t="s">
        <v>700</v>
      </c>
      <c r="R315" s="7">
        <v>60091</v>
      </c>
      <c r="S315" s="8">
        <v>42021</v>
      </c>
      <c r="T315" s="9">
        <f t="shared" si="22"/>
        <v>0</v>
      </c>
      <c r="U315" s="10" t="str">
        <f t="shared" si="23"/>
        <v>no repeat</v>
      </c>
      <c r="V315" s="11" t="str">
        <f t="shared" si="20"/>
        <v>January</v>
      </c>
      <c r="W315" s="8">
        <v>42021</v>
      </c>
      <c r="X315" s="11">
        <f t="shared" si="21"/>
        <v>0</v>
      </c>
      <c r="Y315" s="7">
        <v>-239.8656</v>
      </c>
      <c r="Z315" s="7">
        <v>10</v>
      </c>
      <c r="AA315" s="7">
        <v>285.87</v>
      </c>
      <c r="AB315" s="7">
        <v>86307</v>
      </c>
      <c r="AC315" s="7">
        <f>DataSheet!$E211-DataSheet!$D211</f>
        <v>5.25</v>
      </c>
      <c r="AD315" s="12" t="str">
        <f>_xlfn.IFS(DataSheet!$O211="Central","Chris",DataSheet!$O211="East","Erin",DataSheet!$O211="South","Sam",DataSheet!$O211="West","William.")</f>
        <v>Chris</v>
      </c>
      <c r="AE315">
        <f t="shared" si="24"/>
        <v>1</v>
      </c>
    </row>
    <row r="316" spans="1:31" ht="15.75" customHeight="1" x14ac:dyDescent="0.3">
      <c r="A316" s="12">
        <v>593</v>
      </c>
      <c r="B316" s="12" t="s">
        <v>701</v>
      </c>
      <c r="C316" s="12" t="s">
        <v>52</v>
      </c>
      <c r="D316" s="12">
        <v>0.01</v>
      </c>
      <c r="E316" s="12">
        <v>1.68</v>
      </c>
      <c r="F316" s="12">
        <v>1.57</v>
      </c>
      <c r="G316" s="12" t="s">
        <v>53</v>
      </c>
      <c r="H316" s="12" t="s">
        <v>62</v>
      </c>
      <c r="I316" s="12" t="s">
        <v>33</v>
      </c>
      <c r="J316" s="12" t="s">
        <v>34</v>
      </c>
      <c r="K316" s="12" t="s">
        <v>35</v>
      </c>
      <c r="L316" s="12" t="s">
        <v>100</v>
      </c>
      <c r="M316" s="12">
        <v>0.59</v>
      </c>
      <c r="N316" s="12" t="s">
        <v>37</v>
      </c>
      <c r="O316" s="12" t="s">
        <v>65</v>
      </c>
      <c r="P316" s="12" t="s">
        <v>182</v>
      </c>
      <c r="Q316" s="12" t="s">
        <v>702</v>
      </c>
      <c r="R316" s="12">
        <v>60517</v>
      </c>
      <c r="S316" s="13">
        <v>42021</v>
      </c>
      <c r="T316" s="9">
        <f t="shared" si="22"/>
        <v>0</v>
      </c>
      <c r="U316" s="10" t="str">
        <f t="shared" si="23"/>
        <v>no repeat</v>
      </c>
      <c r="V316" s="11" t="str">
        <f t="shared" si="20"/>
        <v>January</v>
      </c>
      <c r="W316" s="13">
        <v>42023</v>
      </c>
      <c r="X316" s="11">
        <f t="shared" si="21"/>
        <v>2</v>
      </c>
      <c r="Y316" s="12">
        <v>-53.444000000000003</v>
      </c>
      <c r="Z316" s="12">
        <v>12</v>
      </c>
      <c r="AA316" s="12">
        <v>20.37</v>
      </c>
      <c r="AB316" s="12">
        <v>86307</v>
      </c>
      <c r="AC316" s="12">
        <f>DataSheet!$E212-DataSheet!$D212</f>
        <v>110.97999999999999</v>
      </c>
      <c r="AD316" s="12" t="str">
        <f>_xlfn.IFS(DataSheet!$O212="Central","Chris",DataSheet!$O212="East","Erin",DataSheet!$O212="South","Sam",DataSheet!$O212="West","William.")</f>
        <v>Chris</v>
      </c>
      <c r="AE316">
        <f t="shared" si="24"/>
        <v>1</v>
      </c>
    </row>
    <row r="317" spans="1:31" ht="15.75" customHeight="1" x14ac:dyDescent="0.3">
      <c r="A317" s="7">
        <v>594</v>
      </c>
      <c r="B317" s="7" t="s">
        <v>703</v>
      </c>
      <c r="C317" s="7" t="s">
        <v>52</v>
      </c>
      <c r="D317" s="7">
        <v>0.09</v>
      </c>
      <c r="E317" s="7">
        <v>13.79</v>
      </c>
      <c r="F317" s="7">
        <v>8.7799999999999994</v>
      </c>
      <c r="G317" s="7" t="s">
        <v>53</v>
      </c>
      <c r="H317" s="7" t="s">
        <v>118</v>
      </c>
      <c r="I317" s="7" t="s">
        <v>45</v>
      </c>
      <c r="J317" s="7" t="s">
        <v>54</v>
      </c>
      <c r="K317" s="7" t="s">
        <v>63</v>
      </c>
      <c r="L317" s="7" t="s">
        <v>704</v>
      </c>
      <c r="M317" s="7">
        <v>0.43</v>
      </c>
      <c r="N317" s="7" t="s">
        <v>37</v>
      </c>
      <c r="O317" s="7" t="s">
        <v>65</v>
      </c>
      <c r="P317" s="7" t="s">
        <v>705</v>
      </c>
      <c r="Q317" s="7" t="s">
        <v>706</v>
      </c>
      <c r="R317" s="7">
        <v>46016</v>
      </c>
      <c r="S317" s="8">
        <v>42078</v>
      </c>
      <c r="T317" s="9">
        <f t="shared" si="22"/>
        <v>1</v>
      </c>
      <c r="U317" s="10">
        <f t="shared" si="23"/>
        <v>96</v>
      </c>
      <c r="V317" s="11" t="str">
        <f t="shared" si="20"/>
        <v>March</v>
      </c>
      <c r="W317" s="8">
        <v>42080</v>
      </c>
      <c r="X317" s="11">
        <f t="shared" si="21"/>
        <v>2</v>
      </c>
      <c r="Y317" s="7">
        <v>-22.12</v>
      </c>
      <c r="Z317" s="7">
        <v>1</v>
      </c>
      <c r="AA317" s="7">
        <v>17.440000000000001</v>
      </c>
      <c r="AB317" s="7">
        <v>86309</v>
      </c>
      <c r="AC317" s="7">
        <f>DataSheet!$E809-DataSheet!$D809</f>
        <v>80.97</v>
      </c>
      <c r="AD317" s="12" t="str">
        <f>_xlfn.IFS(DataSheet!$O809="Central","Chris",DataSheet!$O809="East","Erin",DataSheet!$O809="South","Sam",DataSheet!$O809="West","William.")</f>
        <v>Erin</v>
      </c>
      <c r="AE317">
        <f t="shared" si="24"/>
        <v>3</v>
      </c>
    </row>
    <row r="318" spans="1:31" ht="15.75" customHeight="1" x14ac:dyDescent="0.3">
      <c r="A318" s="12">
        <v>594</v>
      </c>
      <c r="B318" s="12" t="s">
        <v>703</v>
      </c>
      <c r="C318" s="12" t="s">
        <v>52</v>
      </c>
      <c r="D318" s="12">
        <v>0.04</v>
      </c>
      <c r="E318" s="12">
        <v>39.479999999999997</v>
      </c>
      <c r="F318" s="12">
        <v>1.99</v>
      </c>
      <c r="G318" s="12" t="s">
        <v>53</v>
      </c>
      <c r="H318" s="12" t="s">
        <v>118</v>
      </c>
      <c r="I318" s="12" t="s">
        <v>81</v>
      </c>
      <c r="J318" s="12" t="s">
        <v>184</v>
      </c>
      <c r="K318" s="12" t="s">
        <v>55</v>
      </c>
      <c r="L318" s="12" t="s">
        <v>707</v>
      </c>
      <c r="M318" s="12">
        <v>0.54</v>
      </c>
      <c r="N318" s="12" t="s">
        <v>37</v>
      </c>
      <c r="O318" s="12" t="s">
        <v>65</v>
      </c>
      <c r="P318" s="12" t="s">
        <v>705</v>
      </c>
      <c r="Q318" s="12" t="s">
        <v>706</v>
      </c>
      <c r="R318" s="12">
        <v>46016</v>
      </c>
      <c r="S318" s="13">
        <v>42174</v>
      </c>
      <c r="T318" s="9">
        <f t="shared" si="22"/>
        <v>1</v>
      </c>
      <c r="U318" s="10">
        <f t="shared" si="23"/>
        <v>0</v>
      </c>
      <c r="V318" s="11" t="str">
        <f t="shared" si="20"/>
        <v>June</v>
      </c>
      <c r="W318" s="13">
        <v>42177</v>
      </c>
      <c r="X318" s="11">
        <f t="shared" si="21"/>
        <v>3</v>
      </c>
      <c r="Y318" s="12">
        <v>484.8492</v>
      </c>
      <c r="Z318" s="12">
        <v>18</v>
      </c>
      <c r="AA318" s="12">
        <v>702.68</v>
      </c>
      <c r="AB318" s="12">
        <v>86311</v>
      </c>
      <c r="AC318" s="12">
        <f>DataSheet!$E1824-DataSheet!$D1824</f>
        <v>4.95</v>
      </c>
      <c r="AD318" s="12" t="str">
        <f>_xlfn.IFS(DataSheet!$O1824="Central","Chris",DataSheet!$O1824="East","Erin",DataSheet!$O1824="South","Sam",DataSheet!$O1824="West","William.")</f>
        <v>William.</v>
      </c>
      <c r="AE318">
        <f t="shared" si="24"/>
        <v>3</v>
      </c>
    </row>
    <row r="319" spans="1:31" ht="15.75" customHeight="1" x14ac:dyDescent="0.3">
      <c r="A319" s="7">
        <v>594</v>
      </c>
      <c r="B319" s="7" t="s">
        <v>703</v>
      </c>
      <c r="C319" s="7" t="s">
        <v>52</v>
      </c>
      <c r="D319" s="7">
        <v>0.04</v>
      </c>
      <c r="E319" s="7">
        <v>3.7</v>
      </c>
      <c r="F319" s="7">
        <v>1.61</v>
      </c>
      <c r="G319" s="7" t="s">
        <v>53</v>
      </c>
      <c r="H319" s="7" t="s">
        <v>118</v>
      </c>
      <c r="I319" s="7" t="s">
        <v>45</v>
      </c>
      <c r="J319" s="7" t="s">
        <v>54</v>
      </c>
      <c r="K319" s="7" t="s">
        <v>35</v>
      </c>
      <c r="L319" s="7" t="s">
        <v>708</v>
      </c>
      <c r="M319" s="7">
        <v>0.44</v>
      </c>
      <c r="N319" s="7" t="s">
        <v>37</v>
      </c>
      <c r="O319" s="7" t="s">
        <v>65</v>
      </c>
      <c r="P319" s="7" t="s">
        <v>705</v>
      </c>
      <c r="Q319" s="7" t="s">
        <v>706</v>
      </c>
      <c r="R319" s="7">
        <v>46016</v>
      </c>
      <c r="S319" s="8">
        <v>42174</v>
      </c>
      <c r="T319" s="9">
        <f t="shared" si="22"/>
        <v>0</v>
      </c>
      <c r="U319" s="10" t="str">
        <f t="shared" si="23"/>
        <v>no repeat</v>
      </c>
      <c r="V319" s="11" t="str">
        <f t="shared" si="20"/>
        <v>June</v>
      </c>
      <c r="W319" s="8">
        <v>42175</v>
      </c>
      <c r="X319" s="11">
        <f t="shared" si="21"/>
        <v>1</v>
      </c>
      <c r="Y319" s="7">
        <v>18</v>
      </c>
      <c r="Z319" s="7">
        <v>18</v>
      </c>
      <c r="AA319" s="7">
        <v>67.239999999999995</v>
      </c>
      <c r="AB319" s="7">
        <v>86311</v>
      </c>
      <c r="AC319" s="7">
        <f>DataSheet!$E1825-DataSheet!$D1825</f>
        <v>7.21</v>
      </c>
      <c r="AD319" s="12" t="str">
        <f>_xlfn.IFS(DataSheet!$O1825="Central","Chris",DataSheet!$O1825="East","Erin",DataSheet!$O1825="South","Sam",DataSheet!$O1825="West","William.")</f>
        <v>Chris</v>
      </c>
      <c r="AE319">
        <f t="shared" si="24"/>
        <v>3</v>
      </c>
    </row>
    <row r="320" spans="1:31" ht="15.75" customHeight="1" x14ac:dyDescent="0.3">
      <c r="A320" s="7">
        <v>596</v>
      </c>
      <c r="B320" s="7" t="s">
        <v>709</v>
      </c>
      <c r="C320" s="7" t="s">
        <v>52</v>
      </c>
      <c r="D320" s="7">
        <v>0.03</v>
      </c>
      <c r="E320" s="7">
        <v>3.8</v>
      </c>
      <c r="F320" s="7">
        <v>1.49</v>
      </c>
      <c r="G320" s="7" t="s">
        <v>53</v>
      </c>
      <c r="H320" s="7" t="s">
        <v>118</v>
      </c>
      <c r="I320" s="7" t="s">
        <v>33</v>
      </c>
      <c r="J320" s="7" t="s">
        <v>113</v>
      </c>
      <c r="K320" s="7" t="s">
        <v>63</v>
      </c>
      <c r="L320" s="7" t="s">
        <v>129</v>
      </c>
      <c r="M320" s="7">
        <v>0.38</v>
      </c>
      <c r="N320" s="7" t="s">
        <v>37</v>
      </c>
      <c r="O320" s="7" t="s">
        <v>65</v>
      </c>
      <c r="P320" s="7" t="s">
        <v>705</v>
      </c>
      <c r="Q320" s="7" t="s">
        <v>710</v>
      </c>
      <c r="R320" s="7">
        <v>46032</v>
      </c>
      <c r="S320" s="8">
        <v>42050</v>
      </c>
      <c r="T320" s="9">
        <f t="shared" si="22"/>
        <v>1</v>
      </c>
      <c r="U320" s="10">
        <f t="shared" si="23"/>
        <v>0</v>
      </c>
      <c r="V320" s="11" t="str">
        <f t="shared" si="20"/>
        <v>February</v>
      </c>
      <c r="W320" s="8">
        <v>42052</v>
      </c>
      <c r="X320" s="11">
        <f t="shared" si="21"/>
        <v>2</v>
      </c>
      <c r="Y320" s="7">
        <v>15.2745</v>
      </c>
      <c r="Z320" s="7">
        <v>6</v>
      </c>
      <c r="AA320" s="7">
        <v>24.27</v>
      </c>
      <c r="AB320" s="7">
        <v>86308</v>
      </c>
      <c r="AC320" s="7">
        <f>DataSheet!$E531-DataSheet!$D531</f>
        <v>40.919999999999995</v>
      </c>
      <c r="AD320" s="12" t="str">
        <f>_xlfn.IFS(DataSheet!$O531="Central","Chris",DataSheet!$O531="East","Erin",DataSheet!$O531="South","Sam",DataSheet!$O531="West","William.")</f>
        <v>William.</v>
      </c>
      <c r="AE320">
        <f t="shared" si="24"/>
        <v>3</v>
      </c>
    </row>
    <row r="321" spans="1:31" ht="15.75" customHeight="1" x14ac:dyDescent="0.3">
      <c r="A321" s="12">
        <v>596</v>
      </c>
      <c r="B321" s="12" t="s">
        <v>709</v>
      </c>
      <c r="C321" s="12" t="s">
        <v>52</v>
      </c>
      <c r="D321" s="12">
        <v>7.0000000000000007E-2</v>
      </c>
      <c r="E321" s="12">
        <v>7.98</v>
      </c>
      <c r="F321" s="12">
        <v>1.25</v>
      </c>
      <c r="G321" s="12" t="s">
        <v>53</v>
      </c>
      <c r="H321" s="12" t="s">
        <v>118</v>
      </c>
      <c r="I321" s="12" t="s">
        <v>33</v>
      </c>
      <c r="J321" s="12" t="s">
        <v>97</v>
      </c>
      <c r="K321" s="12" t="s">
        <v>35</v>
      </c>
      <c r="L321" s="12" t="s">
        <v>711</v>
      </c>
      <c r="M321" s="12">
        <v>0.35</v>
      </c>
      <c r="N321" s="12" t="s">
        <v>37</v>
      </c>
      <c r="O321" s="12" t="s">
        <v>65</v>
      </c>
      <c r="P321" s="12" t="s">
        <v>705</v>
      </c>
      <c r="Q321" s="12" t="s">
        <v>710</v>
      </c>
      <c r="R321" s="12">
        <v>46032</v>
      </c>
      <c r="S321" s="13">
        <v>42050</v>
      </c>
      <c r="T321" s="9">
        <f t="shared" si="22"/>
        <v>1</v>
      </c>
      <c r="U321" s="10">
        <f t="shared" si="23"/>
        <v>0</v>
      </c>
      <c r="V321" s="11" t="str">
        <f t="shared" si="20"/>
        <v>February</v>
      </c>
      <c r="W321" s="13">
        <v>42052</v>
      </c>
      <c r="X321" s="11">
        <f t="shared" si="21"/>
        <v>2</v>
      </c>
      <c r="Y321" s="12">
        <v>26.585699999999999</v>
      </c>
      <c r="Z321" s="12">
        <v>5</v>
      </c>
      <c r="AA321" s="12">
        <v>38.53</v>
      </c>
      <c r="AB321" s="12">
        <v>86308</v>
      </c>
      <c r="AC321" s="12">
        <f>DataSheet!$E532-DataSheet!$D532</f>
        <v>48.019999999999996</v>
      </c>
      <c r="AD321" s="12" t="str">
        <f>_xlfn.IFS(DataSheet!$O532="Central","Chris",DataSheet!$O532="East","Erin",DataSheet!$O532="South","Sam",DataSheet!$O532="West","William.")</f>
        <v>William.</v>
      </c>
      <c r="AE321">
        <f t="shared" si="24"/>
        <v>3</v>
      </c>
    </row>
    <row r="322" spans="1:31" ht="15.75" customHeight="1" x14ac:dyDescent="0.3">
      <c r="A322" s="7">
        <v>596</v>
      </c>
      <c r="B322" s="7" t="s">
        <v>709</v>
      </c>
      <c r="C322" s="7" t="s">
        <v>52</v>
      </c>
      <c r="D322" s="7">
        <v>7.0000000000000007E-2</v>
      </c>
      <c r="E322" s="7">
        <v>417.4</v>
      </c>
      <c r="F322" s="7">
        <v>75.23</v>
      </c>
      <c r="G322" s="7" t="s">
        <v>43</v>
      </c>
      <c r="H322" s="7" t="s">
        <v>118</v>
      </c>
      <c r="I322" s="7" t="s">
        <v>45</v>
      </c>
      <c r="J322" s="7" t="s">
        <v>156</v>
      </c>
      <c r="K322" s="7" t="s">
        <v>125</v>
      </c>
      <c r="L322" s="7" t="s">
        <v>712</v>
      </c>
      <c r="M322" s="7">
        <v>0.79</v>
      </c>
      <c r="N322" s="7" t="s">
        <v>37</v>
      </c>
      <c r="O322" s="7" t="s">
        <v>65</v>
      </c>
      <c r="P322" s="7" t="s">
        <v>705</v>
      </c>
      <c r="Q322" s="7" t="s">
        <v>710</v>
      </c>
      <c r="R322" s="7">
        <v>46032</v>
      </c>
      <c r="S322" s="8">
        <v>42050</v>
      </c>
      <c r="T322" s="9">
        <f t="shared" si="22"/>
        <v>0</v>
      </c>
      <c r="U322" s="10" t="str">
        <f t="shared" si="23"/>
        <v>no repeat</v>
      </c>
      <c r="V322" s="11" t="str">
        <f t="shared" ref="V322:V385" si="25">TEXT(S322,"mmmm")</f>
        <v>February</v>
      </c>
      <c r="W322" s="8">
        <v>42051</v>
      </c>
      <c r="X322" s="11">
        <f t="shared" ref="X322:X385" si="26">_xlfn.DAYS(W322,S322)</f>
        <v>1</v>
      </c>
      <c r="Y322" s="7">
        <v>-575.35199999999998</v>
      </c>
      <c r="Z322" s="7">
        <v>12</v>
      </c>
      <c r="AA322" s="7">
        <v>4910.72</v>
      </c>
      <c r="AB322" s="7">
        <v>86308</v>
      </c>
      <c r="AC322" s="7">
        <f>DataSheet!$E533-DataSheet!$D533</f>
        <v>40.919999999999995</v>
      </c>
      <c r="AD322" s="12" t="str">
        <f>_xlfn.IFS(DataSheet!$O533="Central","Chris",DataSheet!$O533="East","Erin",DataSheet!$O533="South","Sam",DataSheet!$O533="West","William.")</f>
        <v>Chris</v>
      </c>
      <c r="AE322">
        <f t="shared" si="24"/>
        <v>3</v>
      </c>
    </row>
    <row r="323" spans="1:31" ht="15.75" customHeight="1" x14ac:dyDescent="0.3">
      <c r="A323" s="12">
        <v>597</v>
      </c>
      <c r="B323" s="12" t="s">
        <v>713</v>
      </c>
      <c r="C323" s="12" t="s">
        <v>42</v>
      </c>
      <c r="D323" s="12">
        <v>0.1</v>
      </c>
      <c r="E323" s="12">
        <v>6.48</v>
      </c>
      <c r="F323" s="12">
        <v>5.9</v>
      </c>
      <c r="G323" s="12" t="s">
        <v>53</v>
      </c>
      <c r="H323" s="12" t="s">
        <v>62</v>
      </c>
      <c r="I323" s="12" t="s">
        <v>33</v>
      </c>
      <c r="J323" s="12" t="s">
        <v>97</v>
      </c>
      <c r="K323" s="12" t="s">
        <v>63</v>
      </c>
      <c r="L323" s="12" t="s">
        <v>714</v>
      </c>
      <c r="M323" s="12">
        <v>0.37</v>
      </c>
      <c r="N323" s="12" t="s">
        <v>37</v>
      </c>
      <c r="O323" s="12" t="s">
        <v>65</v>
      </c>
      <c r="P323" s="12" t="s">
        <v>705</v>
      </c>
      <c r="Q323" s="12" t="s">
        <v>446</v>
      </c>
      <c r="R323" s="12">
        <v>47201</v>
      </c>
      <c r="S323" s="13">
        <v>42165</v>
      </c>
      <c r="T323" s="9">
        <f t="shared" ref="T323:T386" si="27">IF(A323=A324,1,0)</f>
        <v>0</v>
      </c>
      <c r="U323" s="10" t="str">
        <f t="shared" ref="U323:U386" si="28">IF(T323=1,S324-S323,"no repeat")</f>
        <v>no repeat</v>
      </c>
      <c r="V323" s="11" t="str">
        <f t="shared" si="25"/>
        <v>June</v>
      </c>
      <c r="W323" s="13">
        <v>42165</v>
      </c>
      <c r="X323" s="11">
        <f t="shared" si="26"/>
        <v>0</v>
      </c>
      <c r="Y323" s="12">
        <v>-51.634999999999998</v>
      </c>
      <c r="Z323" s="12">
        <v>19</v>
      </c>
      <c r="AA323" s="12">
        <v>116.8</v>
      </c>
      <c r="AB323" s="12">
        <v>86310</v>
      </c>
      <c r="AC323" s="12">
        <f>DataSheet!$E1728-DataSheet!$D1728</f>
        <v>15.67</v>
      </c>
      <c r="AD323" s="12" t="str">
        <f>_xlfn.IFS(DataSheet!$O1728="Central","Chris",DataSheet!$O1728="East","Erin",DataSheet!$O1728="South","Sam",DataSheet!$O1728="West","William.")</f>
        <v>Chris</v>
      </c>
      <c r="AE323">
        <f t="shared" si="24"/>
        <v>1</v>
      </c>
    </row>
    <row r="324" spans="1:31" ht="15.75" customHeight="1" x14ac:dyDescent="0.3">
      <c r="A324" s="12">
        <v>600</v>
      </c>
      <c r="B324" s="12" t="s">
        <v>715</v>
      </c>
      <c r="C324" s="12" t="s">
        <v>61</v>
      </c>
      <c r="D324" s="12">
        <v>0.06</v>
      </c>
      <c r="E324" s="12">
        <v>6.48</v>
      </c>
      <c r="F324" s="12">
        <v>7.37</v>
      </c>
      <c r="G324" s="12" t="s">
        <v>53</v>
      </c>
      <c r="H324" s="12" t="s">
        <v>32</v>
      </c>
      <c r="I324" s="12" t="s">
        <v>33</v>
      </c>
      <c r="J324" s="12" t="s">
        <v>97</v>
      </c>
      <c r="K324" s="12" t="s">
        <v>63</v>
      </c>
      <c r="L324" s="12" t="s">
        <v>716</v>
      </c>
      <c r="M324" s="12">
        <v>0.37</v>
      </c>
      <c r="N324" s="12" t="s">
        <v>37</v>
      </c>
      <c r="O324" s="12" t="s">
        <v>57</v>
      </c>
      <c r="P324" s="12" t="s">
        <v>419</v>
      </c>
      <c r="Q324" s="12" t="s">
        <v>717</v>
      </c>
      <c r="R324" s="12">
        <v>21136</v>
      </c>
      <c r="S324" s="13">
        <v>42076</v>
      </c>
      <c r="T324" s="9">
        <f t="shared" si="27"/>
        <v>0</v>
      </c>
      <c r="U324" s="10" t="str">
        <f t="shared" si="28"/>
        <v>no repeat</v>
      </c>
      <c r="V324" s="11" t="str">
        <f t="shared" si="25"/>
        <v>March</v>
      </c>
      <c r="W324" s="13">
        <v>42077</v>
      </c>
      <c r="X324" s="11">
        <f t="shared" si="26"/>
        <v>1</v>
      </c>
      <c r="Y324" s="12">
        <v>-75.44</v>
      </c>
      <c r="Z324" s="12">
        <v>5</v>
      </c>
      <c r="AA324" s="12">
        <v>32.39</v>
      </c>
      <c r="AB324" s="12">
        <v>87579</v>
      </c>
      <c r="AC324" s="12">
        <f>DataSheet!$E788-DataSheet!$D788</f>
        <v>8.6</v>
      </c>
      <c r="AD324" s="12" t="str">
        <f>_xlfn.IFS(DataSheet!$O788="Central","Chris",DataSheet!$O788="East","Erin",DataSheet!$O788="South","Sam",DataSheet!$O788="West","William.")</f>
        <v>Chris</v>
      </c>
      <c r="AE324">
        <f t="shared" ref="AE324:AE387" si="29">COUNTIF($B$2:$B$1937,$B324)</f>
        <v>1</v>
      </c>
    </row>
    <row r="325" spans="1:31" ht="15.75" customHeight="1" x14ac:dyDescent="0.3">
      <c r="A325" s="12">
        <v>603</v>
      </c>
      <c r="B325" s="12" t="s">
        <v>718</v>
      </c>
      <c r="C325" s="12" t="s">
        <v>42</v>
      </c>
      <c r="D325" s="12">
        <v>0.02</v>
      </c>
      <c r="E325" s="12">
        <v>35.99</v>
      </c>
      <c r="F325" s="12">
        <v>5</v>
      </c>
      <c r="G325" s="12" t="s">
        <v>53</v>
      </c>
      <c r="H325" s="12" t="s">
        <v>44</v>
      </c>
      <c r="I325" s="12" t="s">
        <v>81</v>
      </c>
      <c r="J325" s="12" t="s">
        <v>82</v>
      </c>
      <c r="K325" s="12" t="s">
        <v>63</v>
      </c>
      <c r="L325" s="12" t="s">
        <v>719</v>
      </c>
      <c r="M325" s="12">
        <v>0.85</v>
      </c>
      <c r="N325" s="12" t="s">
        <v>37</v>
      </c>
      <c r="O325" s="12" t="s">
        <v>38</v>
      </c>
      <c r="P325" s="12" t="s">
        <v>260</v>
      </c>
      <c r="Q325" s="12" t="s">
        <v>720</v>
      </c>
      <c r="R325" s="12">
        <v>81001</v>
      </c>
      <c r="S325" s="13">
        <v>42038</v>
      </c>
      <c r="T325" s="9">
        <f t="shared" si="27"/>
        <v>0</v>
      </c>
      <c r="U325" s="10" t="str">
        <f t="shared" si="28"/>
        <v>no repeat</v>
      </c>
      <c r="V325" s="11" t="str">
        <f t="shared" si="25"/>
        <v>February</v>
      </c>
      <c r="W325" s="13">
        <v>42040</v>
      </c>
      <c r="X325" s="11">
        <f t="shared" si="26"/>
        <v>2</v>
      </c>
      <c r="Y325" s="12">
        <v>-120.934</v>
      </c>
      <c r="Z325" s="12">
        <v>7</v>
      </c>
      <c r="AA325" s="12">
        <v>227.79</v>
      </c>
      <c r="AB325" s="12">
        <v>87020</v>
      </c>
      <c r="AC325" s="12">
        <f>DataSheet!$E390-DataSheet!$D390</f>
        <v>175.89000000000001</v>
      </c>
      <c r="AD325" s="12" t="str">
        <f>_xlfn.IFS(DataSheet!$O390="Central","Chris",DataSheet!$O390="East","Erin",DataSheet!$O390="South","Sam",DataSheet!$O390="West","William.")</f>
        <v>Chris</v>
      </c>
      <c r="AE325">
        <f t="shared" si="29"/>
        <v>1</v>
      </c>
    </row>
    <row r="326" spans="1:31" ht="15.75" customHeight="1" x14ac:dyDescent="0.3">
      <c r="A326" s="12">
        <v>604</v>
      </c>
      <c r="B326" s="12" t="s">
        <v>721</v>
      </c>
      <c r="C326" s="12" t="s">
        <v>52</v>
      </c>
      <c r="D326" s="12">
        <v>0.03</v>
      </c>
      <c r="E326" s="12">
        <v>1.88</v>
      </c>
      <c r="F326" s="12">
        <v>1.49</v>
      </c>
      <c r="G326" s="12" t="s">
        <v>53</v>
      </c>
      <c r="H326" s="12" t="s">
        <v>44</v>
      </c>
      <c r="I326" s="12" t="s">
        <v>33</v>
      </c>
      <c r="J326" s="12" t="s">
        <v>113</v>
      </c>
      <c r="K326" s="12" t="s">
        <v>63</v>
      </c>
      <c r="L326" s="12" t="s">
        <v>276</v>
      </c>
      <c r="M326" s="12">
        <v>0.37</v>
      </c>
      <c r="N326" s="12" t="s">
        <v>37</v>
      </c>
      <c r="O326" s="12" t="s">
        <v>38</v>
      </c>
      <c r="P326" s="12" t="s">
        <v>49</v>
      </c>
      <c r="Q326" s="12" t="s">
        <v>665</v>
      </c>
      <c r="R326" s="12">
        <v>90045</v>
      </c>
      <c r="S326" s="13">
        <v>42028</v>
      </c>
      <c r="T326" s="9">
        <f t="shared" si="27"/>
        <v>1</v>
      </c>
      <c r="U326" s="10">
        <f t="shared" si="28"/>
        <v>49</v>
      </c>
      <c r="V326" s="11" t="str">
        <f t="shared" si="25"/>
        <v>January</v>
      </c>
      <c r="W326" s="13">
        <v>42029</v>
      </c>
      <c r="X326" s="11">
        <f t="shared" si="26"/>
        <v>1</v>
      </c>
      <c r="Y326" s="12">
        <v>-15.099500000000001</v>
      </c>
      <c r="Z326" s="12">
        <v>52</v>
      </c>
      <c r="AA326" s="12">
        <v>102.32</v>
      </c>
      <c r="AB326" s="12">
        <v>34882</v>
      </c>
      <c r="AC326" s="12">
        <f>DataSheet!$E284-DataSheet!$D284</f>
        <v>59.730000000000004</v>
      </c>
      <c r="AD326" s="12" t="str">
        <f>_xlfn.IFS(DataSheet!$O284="Central","Chris",DataSheet!$O284="East","Erin",DataSheet!$O284="South","Sam",DataSheet!$O284="West","William.")</f>
        <v>Chris</v>
      </c>
      <c r="AE326">
        <f t="shared" si="29"/>
        <v>2</v>
      </c>
    </row>
    <row r="327" spans="1:31" ht="15.75" customHeight="1" x14ac:dyDescent="0.3">
      <c r="A327" s="12">
        <v>604</v>
      </c>
      <c r="B327" s="12" t="s">
        <v>721</v>
      </c>
      <c r="C327" s="12" t="s">
        <v>52</v>
      </c>
      <c r="D327" s="12">
        <v>0.09</v>
      </c>
      <c r="E327" s="12">
        <v>154.13</v>
      </c>
      <c r="F327" s="12">
        <v>69</v>
      </c>
      <c r="G327" s="12" t="s">
        <v>31</v>
      </c>
      <c r="H327" s="12" t="s">
        <v>32</v>
      </c>
      <c r="I327" s="12" t="s">
        <v>45</v>
      </c>
      <c r="J327" s="12" t="s">
        <v>156</v>
      </c>
      <c r="K327" s="12" t="s">
        <v>240</v>
      </c>
      <c r="L327" s="12" t="s">
        <v>241</v>
      </c>
      <c r="M327" s="12">
        <v>0.68</v>
      </c>
      <c r="N327" s="12" t="s">
        <v>37</v>
      </c>
      <c r="O327" s="12" t="s">
        <v>38</v>
      </c>
      <c r="P327" s="12" t="s">
        <v>49</v>
      </c>
      <c r="Q327" s="12" t="s">
        <v>665</v>
      </c>
      <c r="R327" s="12">
        <v>90045</v>
      </c>
      <c r="S327" s="13">
        <v>42077</v>
      </c>
      <c r="T327" s="9">
        <f t="shared" si="27"/>
        <v>0</v>
      </c>
      <c r="U327" s="10" t="str">
        <f t="shared" si="28"/>
        <v>no repeat</v>
      </c>
      <c r="V327" s="11" t="str">
        <f t="shared" si="25"/>
        <v>March</v>
      </c>
      <c r="W327" s="13">
        <v>42078</v>
      </c>
      <c r="X327" s="11">
        <f t="shared" si="26"/>
        <v>1</v>
      </c>
      <c r="Y327" s="12">
        <v>-1763.7476999999999</v>
      </c>
      <c r="Z327" s="12">
        <v>38</v>
      </c>
      <c r="AA327" s="12">
        <v>5679.59</v>
      </c>
      <c r="AB327" s="12">
        <v>28647</v>
      </c>
      <c r="AC327" s="12">
        <f>DataSheet!$E792-DataSheet!$D792</f>
        <v>16.46</v>
      </c>
      <c r="AD327" s="12" t="str">
        <f>_xlfn.IFS(DataSheet!$O792="Central","Chris",DataSheet!$O792="East","Erin",DataSheet!$O792="South","Sam",DataSheet!$O792="West","William.")</f>
        <v>Erin</v>
      </c>
      <c r="AE327">
        <f t="shared" si="29"/>
        <v>2</v>
      </c>
    </row>
    <row r="328" spans="1:31" ht="15.75" customHeight="1" x14ac:dyDescent="0.3">
      <c r="A328" s="7">
        <v>605</v>
      </c>
      <c r="B328" s="7" t="s">
        <v>722</v>
      </c>
      <c r="C328" s="7" t="s">
        <v>52</v>
      </c>
      <c r="D328" s="7">
        <v>0.09</v>
      </c>
      <c r="E328" s="7">
        <v>154.13</v>
      </c>
      <c r="F328" s="7">
        <v>69</v>
      </c>
      <c r="G328" s="7" t="s">
        <v>31</v>
      </c>
      <c r="H328" s="7" t="s">
        <v>32</v>
      </c>
      <c r="I328" s="7" t="s">
        <v>45</v>
      </c>
      <c r="J328" s="7" t="s">
        <v>156</v>
      </c>
      <c r="K328" s="7" t="s">
        <v>240</v>
      </c>
      <c r="L328" s="7" t="s">
        <v>241</v>
      </c>
      <c r="M328" s="7">
        <v>0.68</v>
      </c>
      <c r="N328" s="7" t="s">
        <v>37</v>
      </c>
      <c r="O328" s="7" t="s">
        <v>57</v>
      </c>
      <c r="P328" s="7" t="s">
        <v>75</v>
      </c>
      <c r="Q328" s="7" t="s">
        <v>723</v>
      </c>
      <c r="R328" s="7">
        <v>11795</v>
      </c>
      <c r="S328" s="8">
        <v>42077</v>
      </c>
      <c r="T328" s="9">
        <f t="shared" si="27"/>
        <v>0</v>
      </c>
      <c r="U328" s="10" t="str">
        <f t="shared" si="28"/>
        <v>no repeat</v>
      </c>
      <c r="V328" s="11" t="str">
        <f t="shared" si="25"/>
        <v>March</v>
      </c>
      <c r="W328" s="8">
        <v>42078</v>
      </c>
      <c r="X328" s="11">
        <f t="shared" si="26"/>
        <v>1</v>
      </c>
      <c r="Y328" s="7">
        <v>-1763.7476999999999</v>
      </c>
      <c r="Z328" s="7">
        <v>10</v>
      </c>
      <c r="AA328" s="7">
        <v>1494.63</v>
      </c>
      <c r="AB328" s="7">
        <v>91144</v>
      </c>
      <c r="AC328" s="7">
        <f>DataSheet!$E793-DataSheet!$D793</f>
        <v>65.989999999999995</v>
      </c>
      <c r="AD328" s="12" t="str">
        <f>_xlfn.IFS(DataSheet!$O793="Central","Chris",DataSheet!$O793="East","Erin",DataSheet!$O793="South","Sam",DataSheet!$O793="West","William.")</f>
        <v>Erin</v>
      </c>
      <c r="AE328">
        <f t="shared" si="29"/>
        <v>1</v>
      </c>
    </row>
    <row r="329" spans="1:31" ht="15.75" customHeight="1" x14ac:dyDescent="0.3">
      <c r="A329" s="7">
        <v>617</v>
      </c>
      <c r="B329" s="7" t="s">
        <v>724</v>
      </c>
      <c r="C329" s="7" t="s">
        <v>42</v>
      </c>
      <c r="D329" s="7">
        <v>0.02</v>
      </c>
      <c r="E329" s="7">
        <v>15.57</v>
      </c>
      <c r="F329" s="7">
        <v>1.39</v>
      </c>
      <c r="G329" s="7" t="s">
        <v>53</v>
      </c>
      <c r="H329" s="7" t="s">
        <v>118</v>
      </c>
      <c r="I329" s="7" t="s">
        <v>33</v>
      </c>
      <c r="J329" s="7" t="s">
        <v>73</v>
      </c>
      <c r="K329" s="7" t="s">
        <v>63</v>
      </c>
      <c r="L329" s="7" t="s">
        <v>725</v>
      </c>
      <c r="M329" s="7">
        <v>0.38</v>
      </c>
      <c r="N329" s="7" t="s">
        <v>37</v>
      </c>
      <c r="O329" s="7" t="s">
        <v>38</v>
      </c>
      <c r="P329" s="7" t="s">
        <v>260</v>
      </c>
      <c r="Q329" s="7" t="s">
        <v>720</v>
      </c>
      <c r="R329" s="7">
        <v>81001</v>
      </c>
      <c r="S329" s="8">
        <v>42123</v>
      </c>
      <c r="T329" s="9">
        <f t="shared" si="27"/>
        <v>1</v>
      </c>
      <c r="U329" s="10">
        <f t="shared" si="28"/>
        <v>0</v>
      </c>
      <c r="V329" s="11" t="str">
        <f t="shared" si="25"/>
        <v>April</v>
      </c>
      <c r="W329" s="8">
        <v>42124</v>
      </c>
      <c r="X329" s="11">
        <f t="shared" si="26"/>
        <v>1</v>
      </c>
      <c r="Y329" s="7">
        <v>23.5428</v>
      </c>
      <c r="Z329" s="7">
        <v>3</v>
      </c>
      <c r="AA329" s="7">
        <v>46.23</v>
      </c>
      <c r="AB329" s="7">
        <v>88198</v>
      </c>
      <c r="AC329" s="7">
        <f>DataSheet!$E1307-DataSheet!$D1307</f>
        <v>8.27</v>
      </c>
      <c r="AD329" s="12" t="str">
        <f>_xlfn.IFS(DataSheet!$O1307="Central","Chris",DataSheet!$O1307="East","Erin",DataSheet!$O1307="South","Sam",DataSheet!$O1307="West","William.")</f>
        <v>Sam</v>
      </c>
      <c r="AE329">
        <f t="shared" si="29"/>
        <v>2</v>
      </c>
    </row>
    <row r="330" spans="1:31" ht="15.75" customHeight="1" x14ac:dyDescent="0.3">
      <c r="A330" s="12">
        <v>617</v>
      </c>
      <c r="B330" s="12" t="s">
        <v>724</v>
      </c>
      <c r="C330" s="12" t="s">
        <v>42</v>
      </c>
      <c r="D330" s="12">
        <v>0.02</v>
      </c>
      <c r="E330" s="12">
        <v>20.89</v>
      </c>
      <c r="F330" s="12">
        <v>11.52</v>
      </c>
      <c r="G330" s="12" t="s">
        <v>53</v>
      </c>
      <c r="H330" s="12" t="s">
        <v>118</v>
      </c>
      <c r="I330" s="12" t="s">
        <v>33</v>
      </c>
      <c r="J330" s="12" t="s">
        <v>145</v>
      </c>
      <c r="K330" s="12" t="s">
        <v>63</v>
      </c>
      <c r="L330" s="12" t="s">
        <v>726</v>
      </c>
      <c r="M330" s="12">
        <v>0.83</v>
      </c>
      <c r="N330" s="12" t="s">
        <v>37</v>
      </c>
      <c r="O330" s="12" t="s">
        <v>38</v>
      </c>
      <c r="P330" s="12" t="s">
        <v>260</v>
      </c>
      <c r="Q330" s="12" t="s">
        <v>720</v>
      </c>
      <c r="R330" s="12">
        <v>81001</v>
      </c>
      <c r="S330" s="13">
        <v>42123</v>
      </c>
      <c r="T330" s="9">
        <f t="shared" si="27"/>
        <v>0</v>
      </c>
      <c r="U330" s="10" t="str">
        <f t="shared" si="28"/>
        <v>no repeat</v>
      </c>
      <c r="V330" s="11" t="str">
        <f t="shared" si="25"/>
        <v>April</v>
      </c>
      <c r="W330" s="13">
        <v>42124</v>
      </c>
      <c r="X330" s="11">
        <f t="shared" si="26"/>
        <v>1</v>
      </c>
      <c r="Y330" s="12">
        <v>-276.11279999999999</v>
      </c>
      <c r="Z330" s="12">
        <v>13</v>
      </c>
      <c r="AA330" s="12">
        <v>279.27999999999997</v>
      </c>
      <c r="AB330" s="12">
        <v>88198</v>
      </c>
      <c r="AC330" s="12">
        <f>DataSheet!$E1308-DataSheet!$D1308</f>
        <v>5.77</v>
      </c>
      <c r="AD330" s="12" t="str">
        <f>_xlfn.IFS(DataSheet!$O1308="Central","Chris",DataSheet!$O1308="East","Erin",DataSheet!$O1308="South","Sam",DataSheet!$O1308="West","William.")</f>
        <v>Erin</v>
      </c>
      <c r="AE330">
        <f t="shared" si="29"/>
        <v>2</v>
      </c>
    </row>
    <row r="331" spans="1:31" ht="15.75" customHeight="1" x14ac:dyDescent="0.3">
      <c r="A331" s="7">
        <v>618</v>
      </c>
      <c r="B331" s="7" t="s">
        <v>727</v>
      </c>
      <c r="C331" s="7" t="s">
        <v>52</v>
      </c>
      <c r="D331" s="7">
        <v>0.06</v>
      </c>
      <c r="E331" s="7">
        <v>17.98</v>
      </c>
      <c r="F331" s="7">
        <v>4</v>
      </c>
      <c r="G331" s="7" t="s">
        <v>53</v>
      </c>
      <c r="H331" s="7" t="s">
        <v>118</v>
      </c>
      <c r="I331" s="7" t="s">
        <v>81</v>
      </c>
      <c r="J331" s="7" t="s">
        <v>184</v>
      </c>
      <c r="K331" s="7" t="s">
        <v>63</v>
      </c>
      <c r="L331" s="7" t="s">
        <v>185</v>
      </c>
      <c r="M331" s="7">
        <v>0.79</v>
      </c>
      <c r="N331" s="7" t="s">
        <v>37</v>
      </c>
      <c r="O331" s="7" t="s">
        <v>38</v>
      </c>
      <c r="P331" s="7" t="s">
        <v>260</v>
      </c>
      <c r="Q331" s="7" t="s">
        <v>728</v>
      </c>
      <c r="R331" s="7">
        <v>81007</v>
      </c>
      <c r="S331" s="8">
        <v>42087</v>
      </c>
      <c r="T331" s="9">
        <f t="shared" si="27"/>
        <v>1</v>
      </c>
      <c r="U331" s="10">
        <f t="shared" si="28"/>
        <v>36</v>
      </c>
      <c r="V331" s="11" t="str">
        <f t="shared" si="25"/>
        <v>March</v>
      </c>
      <c r="W331" s="8">
        <v>42088</v>
      </c>
      <c r="X331" s="11">
        <f t="shared" si="26"/>
        <v>1</v>
      </c>
      <c r="Y331" s="7">
        <v>-78.13</v>
      </c>
      <c r="Z331" s="7">
        <v>4</v>
      </c>
      <c r="AA331" s="7">
        <v>70.06</v>
      </c>
      <c r="AB331" s="7">
        <v>88197</v>
      </c>
      <c r="AC331" s="7">
        <f>DataSheet!$E911-DataSheet!$D911</f>
        <v>6.4300000000000006</v>
      </c>
      <c r="AD331" s="12" t="str">
        <f>_xlfn.IFS(DataSheet!$O911="Central","Chris",DataSheet!$O911="East","Erin",DataSheet!$O911="South","Sam",DataSheet!$O911="West","William.")</f>
        <v>Sam</v>
      </c>
      <c r="AE331">
        <f t="shared" si="29"/>
        <v>3</v>
      </c>
    </row>
    <row r="332" spans="1:31" ht="15.75" customHeight="1" x14ac:dyDescent="0.3">
      <c r="A332" s="7">
        <v>618</v>
      </c>
      <c r="B332" s="7" t="s">
        <v>727</v>
      </c>
      <c r="C332" s="7" t="s">
        <v>42</v>
      </c>
      <c r="D332" s="7">
        <v>0.06</v>
      </c>
      <c r="E332" s="7">
        <v>5.38</v>
      </c>
      <c r="F332" s="7">
        <v>5.24</v>
      </c>
      <c r="G332" s="7" t="s">
        <v>31</v>
      </c>
      <c r="H332" s="7" t="s">
        <v>118</v>
      </c>
      <c r="I332" s="7" t="s">
        <v>33</v>
      </c>
      <c r="J332" s="7" t="s">
        <v>113</v>
      </c>
      <c r="K332" s="7" t="s">
        <v>63</v>
      </c>
      <c r="L332" s="7" t="s">
        <v>729</v>
      </c>
      <c r="M332" s="7">
        <v>0.36</v>
      </c>
      <c r="N332" s="7" t="s">
        <v>37</v>
      </c>
      <c r="O332" s="7" t="s">
        <v>38</v>
      </c>
      <c r="P332" s="7" t="s">
        <v>260</v>
      </c>
      <c r="Q332" s="7" t="s">
        <v>728</v>
      </c>
      <c r="R332" s="7">
        <v>81007</v>
      </c>
      <c r="S332" s="8">
        <v>42123</v>
      </c>
      <c r="T332" s="9">
        <f t="shared" si="27"/>
        <v>1</v>
      </c>
      <c r="U332" s="10">
        <f t="shared" si="28"/>
        <v>0</v>
      </c>
      <c r="V332" s="11" t="str">
        <f t="shared" si="25"/>
        <v>April</v>
      </c>
      <c r="W332" s="8">
        <v>42124</v>
      </c>
      <c r="X332" s="11">
        <f t="shared" si="26"/>
        <v>1</v>
      </c>
      <c r="Y332" s="7">
        <v>-64.670940000000002</v>
      </c>
      <c r="Z332" s="7">
        <v>14</v>
      </c>
      <c r="AA332" s="7">
        <v>81.819999999999993</v>
      </c>
      <c r="AB332" s="7">
        <v>88198</v>
      </c>
      <c r="AC332" s="7">
        <f>DataSheet!$E1309-DataSheet!$D1309</f>
        <v>5.91</v>
      </c>
      <c r="AD332" s="12" t="str">
        <f>_xlfn.IFS(DataSheet!$O1309="Central","Chris",DataSheet!$O1309="East","Erin",DataSheet!$O1309="South","Sam",DataSheet!$O1309="West","William.")</f>
        <v>Sam</v>
      </c>
      <c r="AE332">
        <f t="shared" si="29"/>
        <v>3</v>
      </c>
    </row>
    <row r="333" spans="1:31" ht="15.75" customHeight="1" x14ac:dyDescent="0.3">
      <c r="A333" s="12">
        <v>618</v>
      </c>
      <c r="B333" s="12" t="s">
        <v>727</v>
      </c>
      <c r="C333" s="12" t="s">
        <v>42</v>
      </c>
      <c r="D333" s="12">
        <v>0.03</v>
      </c>
      <c r="E333" s="12">
        <v>7.35</v>
      </c>
      <c r="F333" s="12">
        <v>5.96</v>
      </c>
      <c r="G333" s="12" t="s">
        <v>53</v>
      </c>
      <c r="H333" s="12" t="s">
        <v>118</v>
      </c>
      <c r="I333" s="12" t="s">
        <v>33</v>
      </c>
      <c r="J333" s="12" t="s">
        <v>97</v>
      </c>
      <c r="K333" s="12" t="s">
        <v>63</v>
      </c>
      <c r="L333" s="12" t="s">
        <v>730</v>
      </c>
      <c r="M333" s="12">
        <v>0.38</v>
      </c>
      <c r="N333" s="12" t="s">
        <v>37</v>
      </c>
      <c r="O333" s="12" t="s">
        <v>38</v>
      </c>
      <c r="P333" s="12" t="s">
        <v>260</v>
      </c>
      <c r="Q333" s="12" t="s">
        <v>728</v>
      </c>
      <c r="R333" s="12">
        <v>81007</v>
      </c>
      <c r="S333" s="13">
        <v>42123</v>
      </c>
      <c r="T333" s="9">
        <f t="shared" si="27"/>
        <v>0</v>
      </c>
      <c r="U333" s="10" t="str">
        <f t="shared" si="28"/>
        <v>no repeat</v>
      </c>
      <c r="V333" s="11" t="str">
        <f t="shared" si="25"/>
        <v>April</v>
      </c>
      <c r="W333" s="13">
        <v>42124</v>
      </c>
      <c r="X333" s="11">
        <f t="shared" si="26"/>
        <v>1</v>
      </c>
      <c r="Y333" s="12">
        <v>-11.113200000000001</v>
      </c>
      <c r="Z333" s="12">
        <v>1</v>
      </c>
      <c r="AA333" s="12">
        <v>13.16</v>
      </c>
      <c r="AB333" s="12">
        <v>88198</v>
      </c>
      <c r="AC333" s="12">
        <f>DataSheet!$E1310-DataSheet!$D1310</f>
        <v>1.75</v>
      </c>
      <c r="AD333" s="12" t="str">
        <f>_xlfn.IFS(DataSheet!$O1310="Central","Chris",DataSheet!$O1310="East","Erin",DataSheet!$O1310="South","Sam",DataSheet!$O1310="West","William.")</f>
        <v>Chris</v>
      </c>
      <c r="AE333">
        <f t="shared" si="29"/>
        <v>3</v>
      </c>
    </row>
    <row r="334" spans="1:31" ht="15.75" customHeight="1" x14ac:dyDescent="0.3">
      <c r="A334" s="12">
        <v>619</v>
      </c>
      <c r="B334" s="12" t="s">
        <v>731</v>
      </c>
      <c r="C334" s="12" t="s">
        <v>52</v>
      </c>
      <c r="D334" s="12">
        <v>0.03</v>
      </c>
      <c r="E334" s="12">
        <v>14.2</v>
      </c>
      <c r="F334" s="12">
        <v>5.3</v>
      </c>
      <c r="G334" s="12" t="s">
        <v>53</v>
      </c>
      <c r="H334" s="12" t="s">
        <v>118</v>
      </c>
      <c r="I334" s="12" t="s">
        <v>45</v>
      </c>
      <c r="J334" s="12" t="s">
        <v>54</v>
      </c>
      <c r="K334" s="12" t="s">
        <v>35</v>
      </c>
      <c r="L334" s="12" t="s">
        <v>732</v>
      </c>
      <c r="M334" s="12">
        <v>0.46</v>
      </c>
      <c r="N334" s="12" t="s">
        <v>37</v>
      </c>
      <c r="O334" s="12" t="s">
        <v>65</v>
      </c>
      <c r="P334" s="12" t="s">
        <v>304</v>
      </c>
      <c r="Q334" s="12" t="s">
        <v>733</v>
      </c>
      <c r="R334" s="12">
        <v>48195</v>
      </c>
      <c r="S334" s="13">
        <v>42011</v>
      </c>
      <c r="T334" s="9">
        <f t="shared" si="27"/>
        <v>0</v>
      </c>
      <c r="U334" s="10" t="str">
        <f t="shared" si="28"/>
        <v>no repeat</v>
      </c>
      <c r="V334" s="11" t="str">
        <f t="shared" si="25"/>
        <v>January</v>
      </c>
      <c r="W334" s="13">
        <v>42012</v>
      </c>
      <c r="X334" s="11">
        <f t="shared" si="26"/>
        <v>1</v>
      </c>
      <c r="Y334" s="12">
        <v>107.02</v>
      </c>
      <c r="Z334" s="12">
        <v>14</v>
      </c>
      <c r="AA334" s="12">
        <v>205.98</v>
      </c>
      <c r="AB334" s="12">
        <v>88196</v>
      </c>
      <c r="AC334" s="12">
        <f>DataSheet!$E90-DataSheet!$D90</f>
        <v>79.509999999999991</v>
      </c>
      <c r="AD334" s="12" t="str">
        <f>_xlfn.IFS(DataSheet!$O90="Central","Chris",DataSheet!$O90="East","Erin",DataSheet!$O90="South","Sam",DataSheet!$O90="West","William.")</f>
        <v>Sam</v>
      </c>
      <c r="AE334">
        <f t="shared" si="29"/>
        <v>1</v>
      </c>
    </row>
    <row r="335" spans="1:31" ht="15.75" customHeight="1" x14ac:dyDescent="0.3">
      <c r="A335" s="12">
        <v>621</v>
      </c>
      <c r="B335" s="12" t="s">
        <v>734</v>
      </c>
      <c r="C335" s="12" t="s">
        <v>61</v>
      </c>
      <c r="D335" s="12">
        <v>0.1</v>
      </c>
      <c r="E335" s="12">
        <v>6.88</v>
      </c>
      <c r="F335" s="12">
        <v>2</v>
      </c>
      <c r="G335" s="12" t="s">
        <v>53</v>
      </c>
      <c r="H335" s="12" t="s">
        <v>44</v>
      </c>
      <c r="I335" s="12" t="s">
        <v>33</v>
      </c>
      <c r="J335" s="12" t="s">
        <v>97</v>
      </c>
      <c r="K335" s="12" t="s">
        <v>35</v>
      </c>
      <c r="L335" s="12" t="s">
        <v>664</v>
      </c>
      <c r="M335" s="12">
        <v>0.39</v>
      </c>
      <c r="N335" s="12" t="s">
        <v>37</v>
      </c>
      <c r="O335" s="12" t="s">
        <v>57</v>
      </c>
      <c r="P335" s="12" t="s">
        <v>232</v>
      </c>
      <c r="Q335" s="12" t="s">
        <v>400</v>
      </c>
      <c r="R335" s="12">
        <v>6111</v>
      </c>
      <c r="S335" s="13">
        <v>42061</v>
      </c>
      <c r="T335" s="9">
        <f t="shared" si="27"/>
        <v>0</v>
      </c>
      <c r="U335" s="10" t="str">
        <f t="shared" si="28"/>
        <v>no repeat</v>
      </c>
      <c r="V335" s="11" t="str">
        <f t="shared" si="25"/>
        <v>February</v>
      </c>
      <c r="W335" s="13">
        <v>42062</v>
      </c>
      <c r="X335" s="11">
        <f t="shared" si="26"/>
        <v>1</v>
      </c>
      <c r="Y335" s="12">
        <v>18.420000000000002</v>
      </c>
      <c r="Z335" s="12">
        <v>5</v>
      </c>
      <c r="AA335" s="12">
        <v>31.46</v>
      </c>
      <c r="AB335" s="12">
        <v>91432</v>
      </c>
      <c r="AC335" s="12">
        <f>DataSheet!$E648-DataSheet!$D648</f>
        <v>18.959999999999997</v>
      </c>
      <c r="AD335" s="12" t="str">
        <f>_xlfn.IFS(DataSheet!$O648="Central","Chris",DataSheet!$O648="East","Erin",DataSheet!$O648="South","Sam",DataSheet!$O648="West","William.")</f>
        <v>Chris</v>
      </c>
      <c r="AE335">
        <f t="shared" si="29"/>
        <v>1</v>
      </c>
    </row>
    <row r="336" spans="1:31" ht="15.75" customHeight="1" x14ac:dyDescent="0.3">
      <c r="A336" s="7">
        <v>622</v>
      </c>
      <c r="B336" s="7" t="s">
        <v>735</v>
      </c>
      <c r="C336" s="7" t="s">
        <v>61</v>
      </c>
      <c r="D336" s="7">
        <v>0.06</v>
      </c>
      <c r="E336" s="7">
        <v>195.99</v>
      </c>
      <c r="F336" s="7">
        <v>8.99</v>
      </c>
      <c r="G336" s="7" t="s">
        <v>53</v>
      </c>
      <c r="H336" s="7" t="s">
        <v>44</v>
      </c>
      <c r="I336" s="7" t="s">
        <v>81</v>
      </c>
      <c r="J336" s="7" t="s">
        <v>82</v>
      </c>
      <c r="K336" s="7" t="s">
        <v>63</v>
      </c>
      <c r="L336" s="7" t="s">
        <v>736</v>
      </c>
      <c r="M336" s="7">
        <v>0.6</v>
      </c>
      <c r="N336" s="7" t="s">
        <v>37</v>
      </c>
      <c r="O336" s="7" t="s">
        <v>57</v>
      </c>
      <c r="P336" s="7" t="s">
        <v>192</v>
      </c>
      <c r="Q336" s="7" t="s">
        <v>514</v>
      </c>
      <c r="R336" s="7">
        <v>4210</v>
      </c>
      <c r="S336" s="8">
        <v>42061</v>
      </c>
      <c r="T336" s="9">
        <f t="shared" si="27"/>
        <v>0</v>
      </c>
      <c r="U336" s="10" t="str">
        <f t="shared" si="28"/>
        <v>no repeat</v>
      </c>
      <c r="V336" s="11" t="str">
        <f t="shared" si="25"/>
        <v>February</v>
      </c>
      <c r="W336" s="8">
        <v>42063</v>
      </c>
      <c r="X336" s="11">
        <f t="shared" si="26"/>
        <v>2</v>
      </c>
      <c r="Y336" s="7">
        <v>349.47</v>
      </c>
      <c r="Z336" s="7">
        <v>6</v>
      </c>
      <c r="AA336" s="7">
        <v>948.97</v>
      </c>
      <c r="AB336" s="7">
        <v>91432</v>
      </c>
      <c r="AC336" s="7">
        <f>DataSheet!$E649-DataSheet!$D649</f>
        <v>7.54</v>
      </c>
      <c r="AD336" s="12" t="str">
        <f>_xlfn.IFS(DataSheet!$O649="Central","Chris",DataSheet!$O649="East","Erin",DataSheet!$O649="South","Sam",DataSheet!$O649="West","William.")</f>
        <v>Erin</v>
      </c>
      <c r="AE336">
        <f t="shared" si="29"/>
        <v>1</v>
      </c>
    </row>
    <row r="337" spans="1:31" ht="15.75" customHeight="1" x14ac:dyDescent="0.3">
      <c r="A337" s="12">
        <v>623</v>
      </c>
      <c r="B337" s="12" t="s">
        <v>737</v>
      </c>
      <c r="C337" s="12" t="s">
        <v>30</v>
      </c>
      <c r="D337" s="12">
        <v>0.05</v>
      </c>
      <c r="E337" s="12">
        <v>6.48</v>
      </c>
      <c r="F337" s="12">
        <v>8.4</v>
      </c>
      <c r="G337" s="12" t="s">
        <v>53</v>
      </c>
      <c r="H337" s="12" t="s">
        <v>44</v>
      </c>
      <c r="I337" s="12" t="s">
        <v>33</v>
      </c>
      <c r="J337" s="12" t="s">
        <v>97</v>
      </c>
      <c r="K337" s="12" t="s">
        <v>63</v>
      </c>
      <c r="L337" s="12" t="s">
        <v>738</v>
      </c>
      <c r="M337" s="12">
        <v>0.37</v>
      </c>
      <c r="N337" s="12" t="s">
        <v>37</v>
      </c>
      <c r="O337" s="12" t="s">
        <v>57</v>
      </c>
      <c r="P337" s="12" t="s">
        <v>201</v>
      </c>
      <c r="Q337" s="12" t="s">
        <v>739</v>
      </c>
      <c r="R337" s="12">
        <v>3101</v>
      </c>
      <c r="S337" s="13">
        <v>42095</v>
      </c>
      <c r="T337" s="9">
        <f t="shared" si="27"/>
        <v>0</v>
      </c>
      <c r="U337" s="10" t="str">
        <f t="shared" si="28"/>
        <v>no repeat</v>
      </c>
      <c r="V337" s="11" t="str">
        <f t="shared" si="25"/>
        <v>April</v>
      </c>
      <c r="W337" s="13">
        <v>42097</v>
      </c>
      <c r="X337" s="11">
        <f t="shared" si="26"/>
        <v>2</v>
      </c>
      <c r="Y337" s="12">
        <v>-226.34639999999999</v>
      </c>
      <c r="Z337" s="12">
        <v>21</v>
      </c>
      <c r="AA337" s="12">
        <v>136.99</v>
      </c>
      <c r="AB337" s="12">
        <v>91433</v>
      </c>
      <c r="AC337" s="12">
        <f>DataSheet!$E1008-DataSheet!$D1008</f>
        <v>10.47</v>
      </c>
      <c r="AD337" s="12" t="str">
        <f>_xlfn.IFS(DataSheet!$O1008="Central","Chris",DataSheet!$O1008="East","Erin",DataSheet!$O1008="South","Sam",DataSheet!$O1008="West","William.")</f>
        <v>Erin</v>
      </c>
      <c r="AE337">
        <f t="shared" si="29"/>
        <v>1</v>
      </c>
    </row>
    <row r="338" spans="1:31" ht="15.75" customHeight="1" x14ac:dyDescent="0.3">
      <c r="A338" s="7">
        <v>624</v>
      </c>
      <c r="B338" s="7" t="s">
        <v>740</v>
      </c>
      <c r="C338" s="7" t="s">
        <v>30</v>
      </c>
      <c r="D338" s="7">
        <v>0.05</v>
      </c>
      <c r="E338" s="7">
        <v>55.99</v>
      </c>
      <c r="F338" s="7">
        <v>5</v>
      </c>
      <c r="G338" s="7" t="s">
        <v>53</v>
      </c>
      <c r="H338" s="7" t="s">
        <v>44</v>
      </c>
      <c r="I338" s="7" t="s">
        <v>81</v>
      </c>
      <c r="J338" s="7" t="s">
        <v>82</v>
      </c>
      <c r="K338" s="7" t="s">
        <v>55</v>
      </c>
      <c r="L338" s="7" t="s">
        <v>691</v>
      </c>
      <c r="M338" s="7">
        <v>0.8</v>
      </c>
      <c r="N338" s="7" t="s">
        <v>37</v>
      </c>
      <c r="O338" s="7" t="s">
        <v>57</v>
      </c>
      <c r="P338" s="7" t="s">
        <v>153</v>
      </c>
      <c r="Q338" s="7" t="s">
        <v>741</v>
      </c>
      <c r="R338" s="7">
        <v>5701</v>
      </c>
      <c r="S338" s="8">
        <v>42095</v>
      </c>
      <c r="T338" s="9">
        <f t="shared" si="27"/>
        <v>0</v>
      </c>
      <c r="U338" s="10" t="str">
        <f t="shared" si="28"/>
        <v>no repeat</v>
      </c>
      <c r="V338" s="11" t="str">
        <f t="shared" si="25"/>
        <v>April</v>
      </c>
      <c r="W338" s="8">
        <v>42095</v>
      </c>
      <c r="X338" s="11">
        <f t="shared" si="26"/>
        <v>0</v>
      </c>
      <c r="Y338" s="7">
        <v>-281.17583999999999</v>
      </c>
      <c r="Z338" s="7">
        <v>2</v>
      </c>
      <c r="AA338" s="7">
        <v>99.36</v>
      </c>
      <c r="AB338" s="7">
        <v>91433</v>
      </c>
      <c r="AC338" s="7">
        <f>DataSheet!$E1009-DataSheet!$D1009</f>
        <v>18.579999999999998</v>
      </c>
      <c r="AD338" s="12" t="str">
        <f>_xlfn.IFS(DataSheet!$O1009="Central","Chris",DataSheet!$O1009="East","Erin",DataSheet!$O1009="South","Sam",DataSheet!$O1009="West","William.")</f>
        <v>Erin</v>
      </c>
      <c r="AE338">
        <f t="shared" si="29"/>
        <v>1</v>
      </c>
    </row>
    <row r="339" spans="1:31" ht="15.75" customHeight="1" x14ac:dyDescent="0.3">
      <c r="A339" s="7">
        <v>627</v>
      </c>
      <c r="B339" s="7" t="s">
        <v>742</v>
      </c>
      <c r="C339" s="7" t="s">
        <v>61</v>
      </c>
      <c r="D339" s="7">
        <v>0.02</v>
      </c>
      <c r="E339" s="7">
        <v>419.19</v>
      </c>
      <c r="F339" s="7">
        <v>19.989999999999998</v>
      </c>
      <c r="G339" s="7" t="s">
        <v>53</v>
      </c>
      <c r="H339" s="7" t="s">
        <v>32</v>
      </c>
      <c r="I339" s="7" t="s">
        <v>33</v>
      </c>
      <c r="J339" s="7" t="s">
        <v>145</v>
      </c>
      <c r="K339" s="7" t="s">
        <v>63</v>
      </c>
      <c r="L339" s="7" t="s">
        <v>743</v>
      </c>
      <c r="M339" s="7">
        <v>0.57999999999999996</v>
      </c>
      <c r="N339" s="7" t="s">
        <v>37</v>
      </c>
      <c r="O339" s="7" t="s">
        <v>57</v>
      </c>
      <c r="P339" s="7" t="s">
        <v>158</v>
      </c>
      <c r="Q339" s="7" t="s">
        <v>744</v>
      </c>
      <c r="R339" s="7">
        <v>43952</v>
      </c>
      <c r="S339" s="8">
        <v>42115</v>
      </c>
      <c r="T339" s="9">
        <f t="shared" si="27"/>
        <v>0</v>
      </c>
      <c r="U339" s="10" t="str">
        <f t="shared" si="28"/>
        <v>no repeat</v>
      </c>
      <c r="V339" s="11" t="str">
        <f t="shared" si="25"/>
        <v>April</v>
      </c>
      <c r="W339" s="8">
        <v>42116</v>
      </c>
      <c r="X339" s="11">
        <f t="shared" si="26"/>
        <v>1</v>
      </c>
      <c r="Y339" s="7">
        <v>6610.2</v>
      </c>
      <c r="Z339" s="7">
        <v>22</v>
      </c>
      <c r="AA339" s="7">
        <v>9580</v>
      </c>
      <c r="AB339" s="7">
        <v>90469</v>
      </c>
      <c r="AC339" s="7">
        <f>DataSheet!$E1235-DataSheet!$D1235</f>
        <v>7.63</v>
      </c>
      <c r="AD339" s="12" t="str">
        <f>_xlfn.IFS(DataSheet!$O1235="Central","Chris",DataSheet!$O1235="East","Erin",DataSheet!$O1235="South","Sam",DataSheet!$O1235="West","William.")</f>
        <v>Sam</v>
      </c>
      <c r="AE339">
        <f t="shared" si="29"/>
        <v>1</v>
      </c>
    </row>
    <row r="340" spans="1:31" ht="15.75" customHeight="1" x14ac:dyDescent="0.3">
      <c r="A340" s="7">
        <v>635</v>
      </c>
      <c r="B340" s="7" t="s">
        <v>745</v>
      </c>
      <c r="C340" s="7" t="s">
        <v>30</v>
      </c>
      <c r="D340" s="7">
        <v>0.01</v>
      </c>
      <c r="E340" s="7">
        <v>2.08</v>
      </c>
      <c r="F340" s="7">
        <v>5.33</v>
      </c>
      <c r="G340" s="7" t="s">
        <v>53</v>
      </c>
      <c r="H340" s="7" t="s">
        <v>32</v>
      </c>
      <c r="I340" s="7" t="s">
        <v>45</v>
      </c>
      <c r="J340" s="7" t="s">
        <v>54</v>
      </c>
      <c r="K340" s="7" t="s">
        <v>63</v>
      </c>
      <c r="L340" s="7" t="s">
        <v>746</v>
      </c>
      <c r="M340" s="7">
        <v>0.43</v>
      </c>
      <c r="N340" s="7" t="s">
        <v>37</v>
      </c>
      <c r="O340" s="7" t="s">
        <v>65</v>
      </c>
      <c r="P340" s="7" t="s">
        <v>66</v>
      </c>
      <c r="Q340" s="7" t="s">
        <v>747</v>
      </c>
      <c r="R340" s="7">
        <v>55106</v>
      </c>
      <c r="S340" s="8">
        <v>42099</v>
      </c>
      <c r="T340" s="9">
        <f t="shared" si="27"/>
        <v>1</v>
      </c>
      <c r="U340" s="10">
        <f t="shared" si="28"/>
        <v>0</v>
      </c>
      <c r="V340" s="11" t="str">
        <f t="shared" si="25"/>
        <v>April</v>
      </c>
      <c r="W340" s="8">
        <v>42099</v>
      </c>
      <c r="X340" s="11">
        <f t="shared" si="26"/>
        <v>0</v>
      </c>
      <c r="Y340" s="7">
        <v>-103.7124</v>
      </c>
      <c r="Z340" s="7">
        <v>12</v>
      </c>
      <c r="AA340" s="7">
        <v>28.32</v>
      </c>
      <c r="AB340" s="7">
        <v>89284</v>
      </c>
      <c r="AC340" s="7">
        <f>DataSheet!$E1049-DataSheet!$D1049</f>
        <v>125.97999999999999</v>
      </c>
      <c r="AD340" s="12" t="str">
        <f>_xlfn.IFS(DataSheet!$O1049="Central","Chris",DataSheet!$O1049="East","Erin",DataSheet!$O1049="South","Sam",DataSheet!$O1049="West","William.")</f>
        <v>Sam</v>
      </c>
      <c r="AE340">
        <f t="shared" si="29"/>
        <v>2</v>
      </c>
    </row>
    <row r="341" spans="1:31" ht="15.75" customHeight="1" x14ac:dyDescent="0.3">
      <c r="A341" s="12">
        <v>635</v>
      </c>
      <c r="B341" s="12" t="s">
        <v>745</v>
      </c>
      <c r="C341" s="12" t="s">
        <v>30</v>
      </c>
      <c r="D341" s="12">
        <v>0.03</v>
      </c>
      <c r="E341" s="12">
        <v>370.98</v>
      </c>
      <c r="F341" s="12">
        <v>99</v>
      </c>
      <c r="G341" s="12" t="s">
        <v>43</v>
      </c>
      <c r="H341" s="12" t="s">
        <v>32</v>
      </c>
      <c r="I341" s="12" t="s">
        <v>33</v>
      </c>
      <c r="J341" s="12" t="s">
        <v>145</v>
      </c>
      <c r="K341" s="12" t="s">
        <v>47</v>
      </c>
      <c r="L341" s="12" t="s">
        <v>748</v>
      </c>
      <c r="M341" s="12">
        <v>0.65</v>
      </c>
      <c r="N341" s="12" t="s">
        <v>37</v>
      </c>
      <c r="O341" s="12" t="s">
        <v>65</v>
      </c>
      <c r="P341" s="12" t="s">
        <v>66</v>
      </c>
      <c r="Q341" s="12" t="s">
        <v>747</v>
      </c>
      <c r="R341" s="12">
        <v>55106</v>
      </c>
      <c r="S341" s="13">
        <v>42099</v>
      </c>
      <c r="T341" s="9">
        <f t="shared" si="27"/>
        <v>0</v>
      </c>
      <c r="U341" s="10" t="str">
        <f t="shared" si="28"/>
        <v>no repeat</v>
      </c>
      <c r="V341" s="11" t="str">
        <f t="shared" si="25"/>
        <v>April</v>
      </c>
      <c r="W341" s="13">
        <v>42100</v>
      </c>
      <c r="X341" s="11">
        <f t="shared" si="26"/>
        <v>1</v>
      </c>
      <c r="Y341" s="12">
        <v>-124.2864</v>
      </c>
      <c r="Z341" s="12">
        <v>6</v>
      </c>
      <c r="AA341" s="12">
        <v>2309.4899999999998</v>
      </c>
      <c r="AB341" s="12">
        <v>89284</v>
      </c>
      <c r="AC341" s="12">
        <f>DataSheet!$E1050-DataSheet!$D1050</f>
        <v>22.150000000000002</v>
      </c>
      <c r="AD341" s="12" t="str">
        <f>_xlfn.IFS(DataSheet!$O1050="Central","Chris",DataSheet!$O1050="East","Erin",DataSheet!$O1050="South","Sam",DataSheet!$O1050="West","William.")</f>
        <v>Sam</v>
      </c>
      <c r="AE341">
        <f t="shared" si="29"/>
        <v>2</v>
      </c>
    </row>
    <row r="342" spans="1:31" ht="15.75" customHeight="1" x14ac:dyDescent="0.3">
      <c r="A342" s="12">
        <v>637</v>
      </c>
      <c r="B342" s="12" t="s">
        <v>749</v>
      </c>
      <c r="C342" s="12" t="s">
        <v>109</v>
      </c>
      <c r="D342" s="12">
        <v>0.06</v>
      </c>
      <c r="E342" s="12">
        <v>160.97999999999999</v>
      </c>
      <c r="F342" s="12">
        <v>35.020000000000003</v>
      </c>
      <c r="G342" s="12" t="s">
        <v>43</v>
      </c>
      <c r="H342" s="12" t="s">
        <v>118</v>
      </c>
      <c r="I342" s="12" t="s">
        <v>45</v>
      </c>
      <c r="J342" s="12" t="s">
        <v>195</v>
      </c>
      <c r="K342" s="12" t="s">
        <v>125</v>
      </c>
      <c r="L342" s="12" t="s">
        <v>750</v>
      </c>
      <c r="M342" s="12">
        <v>0.72</v>
      </c>
      <c r="N342" s="12" t="s">
        <v>37</v>
      </c>
      <c r="O342" s="12" t="s">
        <v>38</v>
      </c>
      <c r="P342" s="12" t="s">
        <v>49</v>
      </c>
      <c r="Q342" s="12" t="s">
        <v>751</v>
      </c>
      <c r="R342" s="12">
        <v>95051</v>
      </c>
      <c r="S342" s="13">
        <v>42083</v>
      </c>
      <c r="T342" s="9">
        <f t="shared" si="27"/>
        <v>0</v>
      </c>
      <c r="U342" s="10" t="str">
        <f t="shared" si="28"/>
        <v>no repeat</v>
      </c>
      <c r="V342" s="11" t="str">
        <f t="shared" si="25"/>
        <v>March</v>
      </c>
      <c r="W342" s="13">
        <v>42087</v>
      </c>
      <c r="X342" s="11">
        <f t="shared" si="26"/>
        <v>4</v>
      </c>
      <c r="Y342" s="12">
        <v>-229.68</v>
      </c>
      <c r="Z342" s="12">
        <v>8</v>
      </c>
      <c r="AA342" s="12">
        <v>1232.01</v>
      </c>
      <c r="AB342" s="12">
        <v>87953</v>
      </c>
      <c r="AC342" s="12">
        <f>DataSheet!$E870-DataSheet!$D870</f>
        <v>20.88</v>
      </c>
      <c r="AD342" s="12" t="str">
        <f>_xlfn.IFS(DataSheet!$O870="Central","Chris",DataSheet!$O870="East","Erin",DataSheet!$O870="South","Sam",DataSheet!$O870="West","William.")</f>
        <v>Sam</v>
      </c>
      <c r="AE342">
        <f t="shared" si="29"/>
        <v>1</v>
      </c>
    </row>
    <row r="343" spans="1:31" ht="15.75" customHeight="1" x14ac:dyDescent="0.3">
      <c r="A343" s="7">
        <v>638</v>
      </c>
      <c r="B343" s="7" t="s">
        <v>752</v>
      </c>
      <c r="C343" s="7" t="s">
        <v>52</v>
      </c>
      <c r="D343" s="7">
        <v>0.06</v>
      </c>
      <c r="E343" s="7">
        <v>65.989999999999995</v>
      </c>
      <c r="F343" s="7">
        <v>8.8000000000000007</v>
      </c>
      <c r="G343" s="7" t="s">
        <v>31</v>
      </c>
      <c r="H343" s="7" t="s">
        <v>118</v>
      </c>
      <c r="I343" s="7" t="s">
        <v>81</v>
      </c>
      <c r="J343" s="7" t="s">
        <v>82</v>
      </c>
      <c r="K343" s="7" t="s">
        <v>63</v>
      </c>
      <c r="L343" s="7" t="s">
        <v>753</v>
      </c>
      <c r="M343" s="7">
        <v>0.57999999999999996</v>
      </c>
      <c r="N343" s="7" t="s">
        <v>37</v>
      </c>
      <c r="O343" s="7" t="s">
        <v>38</v>
      </c>
      <c r="P343" s="7" t="s">
        <v>49</v>
      </c>
      <c r="Q343" s="7" t="s">
        <v>754</v>
      </c>
      <c r="R343" s="7">
        <v>95062</v>
      </c>
      <c r="S343" s="8">
        <v>42124</v>
      </c>
      <c r="T343" s="9">
        <f t="shared" si="27"/>
        <v>1</v>
      </c>
      <c r="U343" s="10">
        <f t="shared" si="28"/>
        <v>0</v>
      </c>
      <c r="V343" s="11" t="str">
        <f t="shared" si="25"/>
        <v>April</v>
      </c>
      <c r="W343" s="8">
        <v>42125</v>
      </c>
      <c r="X343" s="11">
        <f t="shared" si="26"/>
        <v>1</v>
      </c>
      <c r="Y343" s="7">
        <v>288.08999999999997</v>
      </c>
      <c r="Z343" s="7">
        <v>9</v>
      </c>
      <c r="AA343" s="7">
        <v>506.38</v>
      </c>
      <c r="AB343" s="7">
        <v>87954</v>
      </c>
      <c r="AC343" s="7">
        <f>DataSheet!$E1311-DataSheet!$D1311</f>
        <v>3.23</v>
      </c>
      <c r="AD343" s="12" t="str">
        <f>_xlfn.IFS(DataSheet!$O1311="Central","Chris",DataSheet!$O1311="East","Erin",DataSheet!$O1311="South","Sam",DataSheet!$O1311="West","William.")</f>
        <v>William.</v>
      </c>
      <c r="AE343">
        <f t="shared" si="29"/>
        <v>2</v>
      </c>
    </row>
    <row r="344" spans="1:31" ht="15.75" customHeight="1" x14ac:dyDescent="0.3">
      <c r="A344" s="12">
        <v>638</v>
      </c>
      <c r="B344" s="12" t="s">
        <v>752</v>
      </c>
      <c r="C344" s="12" t="s">
        <v>52</v>
      </c>
      <c r="D344" s="12">
        <v>0</v>
      </c>
      <c r="E344" s="12">
        <v>195.99</v>
      </c>
      <c r="F344" s="12">
        <v>4.2</v>
      </c>
      <c r="G344" s="12" t="s">
        <v>31</v>
      </c>
      <c r="H344" s="12" t="s">
        <v>118</v>
      </c>
      <c r="I344" s="12" t="s">
        <v>81</v>
      </c>
      <c r="J344" s="12" t="s">
        <v>82</v>
      </c>
      <c r="K344" s="12" t="s">
        <v>63</v>
      </c>
      <c r="L344" s="12" t="s">
        <v>755</v>
      </c>
      <c r="M344" s="12">
        <v>0.56999999999999995</v>
      </c>
      <c r="N344" s="12" t="s">
        <v>37</v>
      </c>
      <c r="O344" s="12" t="s">
        <v>38</v>
      </c>
      <c r="P344" s="12" t="s">
        <v>49</v>
      </c>
      <c r="Q344" s="12" t="s">
        <v>754</v>
      </c>
      <c r="R344" s="12">
        <v>95062</v>
      </c>
      <c r="S344" s="13">
        <v>42124</v>
      </c>
      <c r="T344" s="9">
        <f t="shared" si="27"/>
        <v>0</v>
      </c>
      <c r="U344" s="10" t="str">
        <f t="shared" si="28"/>
        <v>no repeat</v>
      </c>
      <c r="V344" s="11" t="str">
        <f t="shared" si="25"/>
        <v>April</v>
      </c>
      <c r="W344" s="13">
        <v>42126</v>
      </c>
      <c r="X344" s="11">
        <f t="shared" si="26"/>
        <v>2</v>
      </c>
      <c r="Y344" s="12">
        <v>719.47680000000003</v>
      </c>
      <c r="Z344" s="12">
        <v>6</v>
      </c>
      <c r="AA344" s="12">
        <v>1042.72</v>
      </c>
      <c r="AB344" s="12">
        <v>87954</v>
      </c>
      <c r="AC344" s="12">
        <f>DataSheet!$E1312-DataSheet!$D1312</f>
        <v>6.95</v>
      </c>
      <c r="AD344" s="12" t="str">
        <f>_xlfn.IFS(DataSheet!$O1312="Central","Chris",DataSheet!$O1312="East","Erin",DataSheet!$O1312="South","Sam",DataSheet!$O1312="West","William.")</f>
        <v>William.</v>
      </c>
      <c r="AE344">
        <f t="shared" si="29"/>
        <v>2</v>
      </c>
    </row>
    <row r="345" spans="1:31" ht="15.75" customHeight="1" x14ac:dyDescent="0.3">
      <c r="A345" s="12">
        <v>639</v>
      </c>
      <c r="B345" s="12" t="s">
        <v>756</v>
      </c>
      <c r="C345" s="12" t="s">
        <v>42</v>
      </c>
      <c r="D345" s="12">
        <v>0</v>
      </c>
      <c r="E345" s="12">
        <v>236.97</v>
      </c>
      <c r="F345" s="12">
        <v>59.24</v>
      </c>
      <c r="G345" s="12" t="s">
        <v>43</v>
      </c>
      <c r="H345" s="12" t="s">
        <v>118</v>
      </c>
      <c r="I345" s="12" t="s">
        <v>45</v>
      </c>
      <c r="J345" s="12" t="s">
        <v>156</v>
      </c>
      <c r="K345" s="12" t="s">
        <v>125</v>
      </c>
      <c r="L345" s="12" t="s">
        <v>757</v>
      </c>
      <c r="M345" s="12">
        <v>0.61</v>
      </c>
      <c r="N345" s="12" t="s">
        <v>37</v>
      </c>
      <c r="O345" s="12" t="s">
        <v>38</v>
      </c>
      <c r="P345" s="12" t="s">
        <v>49</v>
      </c>
      <c r="Q345" s="12" t="s">
        <v>758</v>
      </c>
      <c r="R345" s="12">
        <v>93454</v>
      </c>
      <c r="S345" s="13">
        <v>42049</v>
      </c>
      <c r="T345" s="9">
        <f t="shared" si="27"/>
        <v>0</v>
      </c>
      <c r="U345" s="10" t="str">
        <f t="shared" si="28"/>
        <v>no repeat</v>
      </c>
      <c r="V345" s="11" t="str">
        <f t="shared" si="25"/>
        <v>February</v>
      </c>
      <c r="W345" s="13">
        <v>42050</v>
      </c>
      <c r="X345" s="11">
        <f t="shared" si="26"/>
        <v>1</v>
      </c>
      <c r="Y345" s="12">
        <v>1192.04</v>
      </c>
      <c r="Z345" s="12">
        <v>9</v>
      </c>
      <c r="AA345" s="12">
        <v>1769.91</v>
      </c>
      <c r="AB345" s="12">
        <v>87952</v>
      </c>
      <c r="AC345" s="12">
        <f>DataSheet!$E526-DataSheet!$D526</f>
        <v>65.97999999999999</v>
      </c>
      <c r="AD345" s="12" t="str">
        <f>_xlfn.IFS(DataSheet!$O526="Central","Chris",DataSheet!$O526="East","Erin",DataSheet!$O526="South","Sam",DataSheet!$O526="West","William.")</f>
        <v>William.</v>
      </c>
      <c r="AE345">
        <f t="shared" si="29"/>
        <v>1</v>
      </c>
    </row>
    <row r="346" spans="1:31" ht="15.75" customHeight="1" x14ac:dyDescent="0.3">
      <c r="A346" s="7">
        <v>640</v>
      </c>
      <c r="B346" s="7" t="s">
        <v>759</v>
      </c>
      <c r="C346" s="7" t="s">
        <v>42</v>
      </c>
      <c r="D346" s="7">
        <v>0</v>
      </c>
      <c r="E346" s="7">
        <v>236.97</v>
      </c>
      <c r="F346" s="7">
        <v>59.24</v>
      </c>
      <c r="G346" s="7" t="s">
        <v>43</v>
      </c>
      <c r="H346" s="7" t="s">
        <v>118</v>
      </c>
      <c r="I346" s="7" t="s">
        <v>45</v>
      </c>
      <c r="J346" s="7" t="s">
        <v>156</v>
      </c>
      <c r="K346" s="7" t="s">
        <v>125</v>
      </c>
      <c r="L346" s="7" t="s">
        <v>757</v>
      </c>
      <c r="M346" s="7">
        <v>0.61</v>
      </c>
      <c r="N346" s="7" t="s">
        <v>37</v>
      </c>
      <c r="O346" s="7" t="s">
        <v>38</v>
      </c>
      <c r="P346" s="7" t="s">
        <v>39</v>
      </c>
      <c r="Q346" s="7" t="s">
        <v>213</v>
      </c>
      <c r="R346" s="7">
        <v>98119</v>
      </c>
      <c r="S346" s="8">
        <v>42049</v>
      </c>
      <c r="T346" s="9">
        <f t="shared" si="27"/>
        <v>1</v>
      </c>
      <c r="U346" s="10">
        <f t="shared" si="28"/>
        <v>34</v>
      </c>
      <c r="V346" s="11" t="str">
        <f t="shared" si="25"/>
        <v>February</v>
      </c>
      <c r="W346" s="8">
        <v>42050</v>
      </c>
      <c r="X346" s="11">
        <f t="shared" si="26"/>
        <v>1</v>
      </c>
      <c r="Y346" s="7">
        <v>1192.04</v>
      </c>
      <c r="Z346" s="7">
        <v>34</v>
      </c>
      <c r="AA346" s="7">
        <v>6686.34</v>
      </c>
      <c r="AB346" s="7">
        <v>56452</v>
      </c>
      <c r="AC346" s="7">
        <f>DataSheet!$E527-DataSheet!$D527</f>
        <v>100.89</v>
      </c>
      <c r="AD346" s="12" t="str">
        <f>_xlfn.IFS(DataSheet!$O527="Central","Chris",DataSheet!$O527="East","Erin",DataSheet!$O527="South","Sam",DataSheet!$O527="West","William.")</f>
        <v>Erin</v>
      </c>
      <c r="AE346">
        <f t="shared" si="29"/>
        <v>4</v>
      </c>
    </row>
    <row r="347" spans="1:31" ht="15.75" customHeight="1" x14ac:dyDescent="0.3">
      <c r="A347" s="7">
        <v>640</v>
      </c>
      <c r="B347" s="7" t="s">
        <v>759</v>
      </c>
      <c r="C347" s="7" t="s">
        <v>109</v>
      </c>
      <c r="D347" s="7">
        <v>0.06</v>
      </c>
      <c r="E347" s="7">
        <v>160.97999999999999</v>
      </c>
      <c r="F347" s="7">
        <v>35.020000000000003</v>
      </c>
      <c r="G347" s="7" t="s">
        <v>43</v>
      </c>
      <c r="H347" s="7" t="s">
        <v>118</v>
      </c>
      <c r="I347" s="7" t="s">
        <v>45</v>
      </c>
      <c r="J347" s="7" t="s">
        <v>195</v>
      </c>
      <c r="K347" s="7" t="s">
        <v>125</v>
      </c>
      <c r="L347" s="7" t="s">
        <v>750</v>
      </c>
      <c r="M347" s="7">
        <v>0.72</v>
      </c>
      <c r="N347" s="7" t="s">
        <v>37</v>
      </c>
      <c r="O347" s="7" t="s">
        <v>38</v>
      </c>
      <c r="P347" s="7" t="s">
        <v>39</v>
      </c>
      <c r="Q347" s="7" t="s">
        <v>213</v>
      </c>
      <c r="R347" s="7">
        <v>98119</v>
      </c>
      <c r="S347" s="8">
        <v>42083</v>
      </c>
      <c r="T347" s="9">
        <f t="shared" si="27"/>
        <v>1</v>
      </c>
      <c r="U347" s="10">
        <f t="shared" si="28"/>
        <v>41</v>
      </c>
      <c r="V347" s="11" t="str">
        <f t="shared" si="25"/>
        <v>March</v>
      </c>
      <c r="W347" s="8">
        <v>42087</v>
      </c>
      <c r="X347" s="11">
        <f t="shared" si="26"/>
        <v>4</v>
      </c>
      <c r="Y347" s="7">
        <v>-229.68</v>
      </c>
      <c r="Z347" s="7">
        <v>30</v>
      </c>
      <c r="AA347" s="7">
        <v>4620.05</v>
      </c>
      <c r="AB347" s="7">
        <v>11077</v>
      </c>
      <c r="AC347" s="7">
        <f>DataSheet!$E871-DataSheet!$D871</f>
        <v>11.48</v>
      </c>
      <c r="AD347" s="12" t="str">
        <f>_xlfn.IFS(DataSheet!$O871="Central","Chris",DataSheet!$O871="East","Erin",DataSheet!$O871="South","Sam",DataSheet!$O871="West","William.")</f>
        <v>Erin</v>
      </c>
      <c r="AE347">
        <f t="shared" si="29"/>
        <v>4</v>
      </c>
    </row>
    <row r="348" spans="1:31" ht="15.75" customHeight="1" x14ac:dyDescent="0.3">
      <c r="A348" s="7">
        <v>640</v>
      </c>
      <c r="B348" s="7" t="s">
        <v>759</v>
      </c>
      <c r="C348" s="7" t="s">
        <v>52</v>
      </c>
      <c r="D348" s="7">
        <v>0.06</v>
      </c>
      <c r="E348" s="7">
        <v>65.989999999999995</v>
      </c>
      <c r="F348" s="7">
        <v>8.8000000000000007</v>
      </c>
      <c r="G348" s="7" t="s">
        <v>31</v>
      </c>
      <c r="H348" s="7" t="s">
        <v>118</v>
      </c>
      <c r="I348" s="7" t="s">
        <v>81</v>
      </c>
      <c r="J348" s="7" t="s">
        <v>82</v>
      </c>
      <c r="K348" s="7" t="s">
        <v>63</v>
      </c>
      <c r="L348" s="7" t="s">
        <v>753</v>
      </c>
      <c r="M348" s="7">
        <v>0.57999999999999996</v>
      </c>
      <c r="N348" s="7" t="s">
        <v>37</v>
      </c>
      <c r="O348" s="7" t="s">
        <v>38</v>
      </c>
      <c r="P348" s="7" t="s">
        <v>39</v>
      </c>
      <c r="Q348" s="7" t="s">
        <v>213</v>
      </c>
      <c r="R348" s="7">
        <v>98119</v>
      </c>
      <c r="S348" s="8">
        <v>42124</v>
      </c>
      <c r="T348" s="9">
        <f t="shared" si="27"/>
        <v>1</v>
      </c>
      <c r="U348" s="10">
        <f t="shared" si="28"/>
        <v>0</v>
      </c>
      <c r="V348" s="11" t="str">
        <f t="shared" si="25"/>
        <v>April</v>
      </c>
      <c r="W348" s="8">
        <v>42125</v>
      </c>
      <c r="X348" s="11">
        <f t="shared" si="26"/>
        <v>1</v>
      </c>
      <c r="Y348" s="7">
        <v>288.08999999999997</v>
      </c>
      <c r="Z348" s="7">
        <v>34</v>
      </c>
      <c r="AA348" s="7">
        <v>1912.98</v>
      </c>
      <c r="AB348" s="7">
        <v>45380</v>
      </c>
      <c r="AC348" s="7">
        <f>DataSheet!$E1313-DataSheet!$D1313</f>
        <v>122.92999999999999</v>
      </c>
      <c r="AD348" s="12" t="str">
        <f>_xlfn.IFS(DataSheet!$O1313="Central","Chris",DataSheet!$O1313="East","Erin",DataSheet!$O1313="South","Sam",DataSheet!$O1313="West","William.")</f>
        <v>Chris</v>
      </c>
      <c r="AE348">
        <f t="shared" si="29"/>
        <v>4</v>
      </c>
    </row>
    <row r="349" spans="1:31" ht="15.75" customHeight="1" x14ac:dyDescent="0.3">
      <c r="A349" s="12">
        <v>640</v>
      </c>
      <c r="B349" s="12" t="s">
        <v>759</v>
      </c>
      <c r="C349" s="12" t="s">
        <v>52</v>
      </c>
      <c r="D349" s="12">
        <v>0</v>
      </c>
      <c r="E349" s="12">
        <v>195.99</v>
      </c>
      <c r="F349" s="12">
        <v>4.2</v>
      </c>
      <c r="G349" s="12" t="s">
        <v>31</v>
      </c>
      <c r="H349" s="12" t="s">
        <v>118</v>
      </c>
      <c r="I349" s="12" t="s">
        <v>81</v>
      </c>
      <c r="J349" s="12" t="s">
        <v>82</v>
      </c>
      <c r="K349" s="12" t="s">
        <v>63</v>
      </c>
      <c r="L349" s="12" t="s">
        <v>755</v>
      </c>
      <c r="M349" s="12">
        <v>0.56999999999999995</v>
      </c>
      <c r="N349" s="12" t="s">
        <v>37</v>
      </c>
      <c r="O349" s="12" t="s">
        <v>38</v>
      </c>
      <c r="P349" s="12" t="s">
        <v>39</v>
      </c>
      <c r="Q349" s="12" t="s">
        <v>213</v>
      </c>
      <c r="R349" s="12">
        <v>98119</v>
      </c>
      <c r="S349" s="13">
        <v>42124</v>
      </c>
      <c r="T349" s="9">
        <f t="shared" si="27"/>
        <v>0</v>
      </c>
      <c r="U349" s="10" t="str">
        <f t="shared" si="28"/>
        <v>no repeat</v>
      </c>
      <c r="V349" s="11" t="str">
        <f t="shared" si="25"/>
        <v>April</v>
      </c>
      <c r="W349" s="13">
        <v>42126</v>
      </c>
      <c r="X349" s="11">
        <f t="shared" si="26"/>
        <v>2</v>
      </c>
      <c r="Y349" s="12">
        <v>1030.509</v>
      </c>
      <c r="Z349" s="12">
        <v>24</v>
      </c>
      <c r="AA349" s="12">
        <v>4170.87</v>
      </c>
      <c r="AB349" s="12">
        <v>45380</v>
      </c>
      <c r="AC349" s="12">
        <f>DataSheet!$E1314-DataSheet!$D1314</f>
        <v>3.31</v>
      </c>
      <c r="AD349" s="12" t="str">
        <f>_xlfn.IFS(DataSheet!$O1314="Central","Chris",DataSheet!$O1314="East","Erin",DataSheet!$O1314="South","Sam",DataSheet!$O1314="West","William.")</f>
        <v>Chris</v>
      </c>
      <c r="AE349">
        <f t="shared" si="29"/>
        <v>4</v>
      </c>
    </row>
    <row r="350" spans="1:31" ht="15.75" customHeight="1" x14ac:dyDescent="0.3">
      <c r="A350" s="7">
        <v>646</v>
      </c>
      <c r="B350" s="7" t="s">
        <v>760</v>
      </c>
      <c r="C350" s="7" t="s">
        <v>109</v>
      </c>
      <c r="D350" s="7">
        <v>0.03</v>
      </c>
      <c r="E350" s="7">
        <v>51.75</v>
      </c>
      <c r="F350" s="7">
        <v>19.989999999999998</v>
      </c>
      <c r="G350" s="7" t="s">
        <v>53</v>
      </c>
      <c r="H350" s="7" t="s">
        <v>32</v>
      </c>
      <c r="I350" s="7" t="s">
        <v>45</v>
      </c>
      <c r="J350" s="7" t="s">
        <v>54</v>
      </c>
      <c r="K350" s="7" t="s">
        <v>63</v>
      </c>
      <c r="L350" s="7" t="s">
        <v>761</v>
      </c>
      <c r="M350" s="7">
        <v>0.55000000000000004</v>
      </c>
      <c r="N350" s="7" t="s">
        <v>37</v>
      </c>
      <c r="O350" s="7" t="s">
        <v>65</v>
      </c>
      <c r="P350" s="7" t="s">
        <v>66</v>
      </c>
      <c r="Q350" s="7" t="s">
        <v>762</v>
      </c>
      <c r="R350" s="7">
        <v>55379</v>
      </c>
      <c r="S350" s="8">
        <v>42172</v>
      </c>
      <c r="T350" s="9">
        <f t="shared" si="27"/>
        <v>0</v>
      </c>
      <c r="U350" s="10" t="str">
        <f t="shared" si="28"/>
        <v>no repeat</v>
      </c>
      <c r="V350" s="11" t="str">
        <f t="shared" si="25"/>
        <v>June</v>
      </c>
      <c r="W350" s="8">
        <v>42177</v>
      </c>
      <c r="X350" s="11">
        <f t="shared" si="26"/>
        <v>5</v>
      </c>
      <c r="Y350" s="7">
        <v>261.44400000000002</v>
      </c>
      <c r="Z350" s="7">
        <v>16</v>
      </c>
      <c r="AA350" s="7">
        <v>818.81</v>
      </c>
      <c r="AB350" s="7">
        <v>90735</v>
      </c>
      <c r="AC350" s="7">
        <f>DataSheet!$E1805-DataSheet!$D1805</f>
        <v>7.2</v>
      </c>
      <c r="AD350" s="12" t="str">
        <f>_xlfn.IFS(DataSheet!$O1805="Central","Chris",DataSheet!$O1805="East","Erin",DataSheet!$O1805="South","Sam",DataSheet!$O1805="West","William.")</f>
        <v>Sam</v>
      </c>
      <c r="AE350">
        <f t="shared" si="29"/>
        <v>1</v>
      </c>
    </row>
    <row r="351" spans="1:31" ht="15.75" customHeight="1" x14ac:dyDescent="0.3">
      <c r="A351" s="12">
        <v>648</v>
      </c>
      <c r="B351" s="12" t="s">
        <v>763</v>
      </c>
      <c r="C351" s="12" t="s">
        <v>42</v>
      </c>
      <c r="D351" s="12">
        <v>0.02</v>
      </c>
      <c r="E351" s="12">
        <v>25.38</v>
      </c>
      <c r="F351" s="12">
        <v>8.99</v>
      </c>
      <c r="G351" s="12" t="s">
        <v>53</v>
      </c>
      <c r="H351" s="12" t="s">
        <v>44</v>
      </c>
      <c r="I351" s="12" t="s">
        <v>45</v>
      </c>
      <c r="J351" s="12" t="s">
        <v>54</v>
      </c>
      <c r="K351" s="12" t="s">
        <v>55</v>
      </c>
      <c r="L351" s="12" t="s">
        <v>764</v>
      </c>
      <c r="M351" s="12">
        <v>0.5</v>
      </c>
      <c r="N351" s="12" t="s">
        <v>37</v>
      </c>
      <c r="O351" s="12" t="s">
        <v>65</v>
      </c>
      <c r="P351" s="12" t="s">
        <v>182</v>
      </c>
      <c r="Q351" s="12" t="s">
        <v>765</v>
      </c>
      <c r="R351" s="12">
        <v>60440</v>
      </c>
      <c r="S351" s="13">
        <v>42176</v>
      </c>
      <c r="T351" s="9">
        <f t="shared" si="27"/>
        <v>0</v>
      </c>
      <c r="U351" s="10" t="str">
        <f t="shared" si="28"/>
        <v>no repeat</v>
      </c>
      <c r="V351" s="11" t="str">
        <f t="shared" si="25"/>
        <v>June</v>
      </c>
      <c r="W351" s="13">
        <v>42177</v>
      </c>
      <c r="X351" s="11">
        <f t="shared" si="26"/>
        <v>1</v>
      </c>
      <c r="Y351" s="12">
        <v>-10.36</v>
      </c>
      <c r="Z351" s="12">
        <v>1</v>
      </c>
      <c r="AA351" s="12">
        <v>34.11</v>
      </c>
      <c r="AB351" s="12">
        <v>91365</v>
      </c>
      <c r="AC351" s="12">
        <f>DataSheet!$E1852-DataSheet!$D1852</f>
        <v>9.9500000000000011</v>
      </c>
      <c r="AD351" s="12" t="str">
        <f>_xlfn.IFS(DataSheet!$O1852="Central","Chris",DataSheet!$O1852="East","Erin",DataSheet!$O1852="South","Sam",DataSheet!$O1852="West","William.")</f>
        <v>William.</v>
      </c>
      <c r="AE351">
        <f t="shared" si="29"/>
        <v>1</v>
      </c>
    </row>
    <row r="352" spans="1:31" ht="15.75" customHeight="1" x14ac:dyDescent="0.3">
      <c r="A352" s="12">
        <v>649</v>
      </c>
      <c r="B352" s="12" t="s">
        <v>766</v>
      </c>
      <c r="C352" s="12" t="s">
        <v>61</v>
      </c>
      <c r="D352" s="12">
        <v>0.02</v>
      </c>
      <c r="E352" s="12">
        <v>3.78</v>
      </c>
      <c r="F352" s="12">
        <v>0.71</v>
      </c>
      <c r="G352" s="12" t="s">
        <v>53</v>
      </c>
      <c r="H352" s="12" t="s">
        <v>44</v>
      </c>
      <c r="I352" s="12" t="s">
        <v>33</v>
      </c>
      <c r="J352" s="12" t="s">
        <v>70</v>
      </c>
      <c r="K352" s="12" t="s">
        <v>35</v>
      </c>
      <c r="L352" s="12" t="s">
        <v>767</v>
      </c>
      <c r="M352" s="12">
        <v>0.39</v>
      </c>
      <c r="N352" s="12" t="s">
        <v>37</v>
      </c>
      <c r="O352" s="12" t="s">
        <v>65</v>
      </c>
      <c r="P352" s="12" t="s">
        <v>182</v>
      </c>
      <c r="Q352" s="12" t="s">
        <v>768</v>
      </c>
      <c r="R352" s="12">
        <v>60089</v>
      </c>
      <c r="S352" s="13">
        <v>42153</v>
      </c>
      <c r="T352" s="9">
        <f t="shared" si="27"/>
        <v>0</v>
      </c>
      <c r="U352" s="10" t="str">
        <f t="shared" si="28"/>
        <v>no repeat</v>
      </c>
      <c r="V352" s="11" t="str">
        <f t="shared" si="25"/>
        <v>May</v>
      </c>
      <c r="W352" s="13">
        <v>42154</v>
      </c>
      <c r="X352" s="11">
        <f t="shared" si="26"/>
        <v>1</v>
      </c>
      <c r="Y352" s="12">
        <v>106.7499</v>
      </c>
      <c r="Z352" s="12">
        <v>40</v>
      </c>
      <c r="AA352" s="12">
        <v>154.71</v>
      </c>
      <c r="AB352" s="12">
        <v>91366</v>
      </c>
      <c r="AC352" s="12">
        <f>DataSheet!$E1622-DataSheet!$D1622</f>
        <v>10.66</v>
      </c>
      <c r="AD352" s="12" t="str">
        <f>_xlfn.IFS(DataSheet!$O1622="Central","Chris",DataSheet!$O1622="East","Erin",DataSheet!$O1622="South","Sam",DataSheet!$O1622="West","William.")</f>
        <v>Sam</v>
      </c>
      <c r="AE352">
        <f t="shared" si="29"/>
        <v>1</v>
      </c>
    </row>
    <row r="353" spans="1:31" ht="15.75" customHeight="1" x14ac:dyDescent="0.3">
      <c r="A353" s="12">
        <v>651</v>
      </c>
      <c r="B353" s="12" t="s">
        <v>769</v>
      </c>
      <c r="C353" s="12" t="s">
        <v>30</v>
      </c>
      <c r="D353" s="12">
        <v>0.08</v>
      </c>
      <c r="E353" s="12">
        <v>15.99</v>
      </c>
      <c r="F353" s="12">
        <v>13.18</v>
      </c>
      <c r="G353" s="12" t="s">
        <v>53</v>
      </c>
      <c r="H353" s="12" t="s">
        <v>118</v>
      </c>
      <c r="I353" s="12" t="s">
        <v>33</v>
      </c>
      <c r="J353" s="12" t="s">
        <v>113</v>
      </c>
      <c r="K353" s="12" t="s">
        <v>63</v>
      </c>
      <c r="L353" s="12" t="s">
        <v>640</v>
      </c>
      <c r="M353" s="12">
        <v>0.37</v>
      </c>
      <c r="N353" s="12" t="s">
        <v>37</v>
      </c>
      <c r="O353" s="12" t="s">
        <v>38</v>
      </c>
      <c r="P353" s="12" t="s">
        <v>536</v>
      </c>
      <c r="Q353" s="12" t="s">
        <v>770</v>
      </c>
      <c r="R353" s="12">
        <v>89115</v>
      </c>
      <c r="S353" s="13">
        <v>42011</v>
      </c>
      <c r="T353" s="9">
        <f t="shared" si="27"/>
        <v>1</v>
      </c>
      <c r="U353" s="10">
        <f t="shared" si="28"/>
        <v>39</v>
      </c>
      <c r="V353" s="11" t="str">
        <f t="shared" si="25"/>
        <v>January</v>
      </c>
      <c r="W353" s="13">
        <v>42012</v>
      </c>
      <c r="X353" s="11">
        <f t="shared" si="26"/>
        <v>1</v>
      </c>
      <c r="Y353" s="12">
        <v>-246.92616000000001</v>
      </c>
      <c r="Z353" s="12">
        <v>12</v>
      </c>
      <c r="AA353" s="12">
        <v>192.33</v>
      </c>
      <c r="AB353" s="12">
        <v>91575</v>
      </c>
      <c r="AC353" s="12">
        <f>DataSheet!$E92-DataSheet!$D92</f>
        <v>10.860000000000001</v>
      </c>
      <c r="AD353" s="12" t="str">
        <f>_xlfn.IFS(DataSheet!$O92="Central","Chris",DataSheet!$O92="East","Erin",DataSheet!$O92="South","Sam",DataSheet!$O92="West","William.")</f>
        <v>William.</v>
      </c>
      <c r="AE353">
        <f t="shared" si="29"/>
        <v>4</v>
      </c>
    </row>
    <row r="354" spans="1:31" ht="15.75" customHeight="1" x14ac:dyDescent="0.3">
      <c r="A354" s="7">
        <v>651</v>
      </c>
      <c r="B354" s="7" t="s">
        <v>769</v>
      </c>
      <c r="C354" s="7" t="s">
        <v>109</v>
      </c>
      <c r="D354" s="7">
        <v>0.04</v>
      </c>
      <c r="E354" s="7">
        <v>880.98</v>
      </c>
      <c r="F354" s="7">
        <v>44.55</v>
      </c>
      <c r="G354" s="7" t="s">
        <v>43</v>
      </c>
      <c r="H354" s="7" t="s">
        <v>118</v>
      </c>
      <c r="I354" s="7" t="s">
        <v>45</v>
      </c>
      <c r="J354" s="7" t="s">
        <v>195</v>
      </c>
      <c r="K354" s="7" t="s">
        <v>125</v>
      </c>
      <c r="L354" s="7" t="s">
        <v>771</v>
      </c>
      <c r="M354" s="7">
        <v>0.62</v>
      </c>
      <c r="N354" s="7" t="s">
        <v>37</v>
      </c>
      <c r="O354" s="7" t="s">
        <v>38</v>
      </c>
      <c r="P354" s="7" t="s">
        <v>536</v>
      </c>
      <c r="Q354" s="7" t="s">
        <v>770</v>
      </c>
      <c r="R354" s="7">
        <v>89115</v>
      </c>
      <c r="S354" s="8">
        <v>42050</v>
      </c>
      <c r="T354" s="9">
        <f t="shared" si="27"/>
        <v>1</v>
      </c>
      <c r="U354" s="10">
        <f t="shared" si="28"/>
        <v>0</v>
      </c>
      <c r="V354" s="11" t="str">
        <f t="shared" si="25"/>
        <v>February</v>
      </c>
      <c r="W354" s="8">
        <v>42054</v>
      </c>
      <c r="X354" s="11">
        <f t="shared" si="26"/>
        <v>4</v>
      </c>
      <c r="Y354" s="7">
        <v>4233.2587999999996</v>
      </c>
      <c r="Z354" s="7">
        <v>8</v>
      </c>
      <c r="AA354" s="7">
        <v>6901.25</v>
      </c>
      <c r="AB354" s="7">
        <v>91576</v>
      </c>
      <c r="AC354" s="7">
        <f>DataSheet!$E539-DataSheet!$D539</f>
        <v>145.44</v>
      </c>
      <c r="AD354" s="12" t="str">
        <f>_xlfn.IFS(DataSheet!$O539="Central","Chris",DataSheet!$O539="East","Erin",DataSheet!$O539="South","Sam",DataSheet!$O539="West","William.")</f>
        <v>Chris</v>
      </c>
      <c r="AE354">
        <f t="shared" si="29"/>
        <v>4</v>
      </c>
    </row>
    <row r="355" spans="1:31" ht="15.75" customHeight="1" x14ac:dyDescent="0.3">
      <c r="A355" s="12">
        <v>651</v>
      </c>
      <c r="B355" s="12" t="s">
        <v>769</v>
      </c>
      <c r="C355" s="12" t="s">
        <v>109</v>
      </c>
      <c r="D355" s="12">
        <v>7.0000000000000007E-2</v>
      </c>
      <c r="E355" s="12">
        <v>13.4</v>
      </c>
      <c r="F355" s="12">
        <v>4.95</v>
      </c>
      <c r="G355" s="12" t="s">
        <v>53</v>
      </c>
      <c r="H355" s="12" t="s">
        <v>118</v>
      </c>
      <c r="I355" s="12" t="s">
        <v>45</v>
      </c>
      <c r="J355" s="12" t="s">
        <v>54</v>
      </c>
      <c r="K355" s="12" t="s">
        <v>55</v>
      </c>
      <c r="L355" s="12" t="s">
        <v>772</v>
      </c>
      <c r="M355" s="12">
        <v>0.37</v>
      </c>
      <c r="N355" s="12" t="s">
        <v>37</v>
      </c>
      <c r="O355" s="12" t="s">
        <v>38</v>
      </c>
      <c r="P355" s="12" t="s">
        <v>536</v>
      </c>
      <c r="Q355" s="12" t="s">
        <v>770</v>
      </c>
      <c r="R355" s="12">
        <v>89115</v>
      </c>
      <c r="S355" s="13">
        <v>42050</v>
      </c>
      <c r="T355" s="9">
        <f t="shared" si="27"/>
        <v>1</v>
      </c>
      <c r="U355" s="10">
        <f t="shared" si="28"/>
        <v>0</v>
      </c>
      <c r="V355" s="11" t="str">
        <f t="shared" si="25"/>
        <v>February</v>
      </c>
      <c r="W355" s="13">
        <v>42055</v>
      </c>
      <c r="X355" s="11">
        <f t="shared" si="26"/>
        <v>5</v>
      </c>
      <c r="Y355" s="12">
        <v>102.76860000000001</v>
      </c>
      <c r="Z355" s="12">
        <v>11</v>
      </c>
      <c r="AA355" s="12">
        <v>148.94</v>
      </c>
      <c r="AB355" s="12">
        <v>91576</v>
      </c>
      <c r="AC355" s="12">
        <f>DataSheet!$E540-DataSheet!$D540</f>
        <v>2.91</v>
      </c>
      <c r="AD355" s="12" t="str">
        <f>_xlfn.IFS(DataSheet!$O540="Central","Chris",DataSheet!$O540="East","Erin",DataSheet!$O540="South","Sam",DataSheet!$O540="West","William.")</f>
        <v>William.</v>
      </c>
      <c r="AE355">
        <f t="shared" si="29"/>
        <v>4</v>
      </c>
    </row>
    <row r="356" spans="1:31" ht="15.75" customHeight="1" x14ac:dyDescent="0.3">
      <c r="A356" s="7">
        <v>651</v>
      </c>
      <c r="B356" s="7" t="s">
        <v>769</v>
      </c>
      <c r="C356" s="7" t="s">
        <v>109</v>
      </c>
      <c r="D356" s="7">
        <v>0.01</v>
      </c>
      <c r="E356" s="7">
        <v>15.99</v>
      </c>
      <c r="F356" s="7">
        <v>11.28</v>
      </c>
      <c r="G356" s="7" t="s">
        <v>53</v>
      </c>
      <c r="H356" s="7" t="s">
        <v>118</v>
      </c>
      <c r="I356" s="7" t="s">
        <v>81</v>
      </c>
      <c r="J356" s="7" t="s">
        <v>89</v>
      </c>
      <c r="K356" s="7" t="s">
        <v>90</v>
      </c>
      <c r="L356" s="7" t="s">
        <v>554</v>
      </c>
      <c r="M356" s="7">
        <v>0.38</v>
      </c>
      <c r="N356" s="7" t="s">
        <v>37</v>
      </c>
      <c r="O356" s="7" t="s">
        <v>38</v>
      </c>
      <c r="P356" s="7" t="s">
        <v>536</v>
      </c>
      <c r="Q356" s="7" t="s">
        <v>770</v>
      </c>
      <c r="R356" s="7">
        <v>89115</v>
      </c>
      <c r="S356" s="8">
        <v>42050</v>
      </c>
      <c r="T356" s="9">
        <f t="shared" si="27"/>
        <v>0</v>
      </c>
      <c r="U356" s="10" t="str">
        <f t="shared" si="28"/>
        <v>no repeat</v>
      </c>
      <c r="V356" s="11" t="str">
        <f t="shared" si="25"/>
        <v>February</v>
      </c>
      <c r="W356" s="8">
        <v>42057</v>
      </c>
      <c r="X356" s="11">
        <f t="shared" si="26"/>
        <v>7</v>
      </c>
      <c r="Y356" s="7">
        <v>-36.671543999999997</v>
      </c>
      <c r="Z356" s="7">
        <v>12</v>
      </c>
      <c r="AA356" s="7">
        <v>200.68</v>
      </c>
      <c r="AB356" s="7">
        <v>91576</v>
      </c>
      <c r="AC356" s="7">
        <f>DataSheet!$E541-DataSheet!$D541</f>
        <v>124.44</v>
      </c>
      <c r="AD356" s="12" t="str">
        <f>_xlfn.IFS(DataSheet!$O541="Central","Chris",DataSheet!$O541="East","Erin",DataSheet!$O541="South","Sam",DataSheet!$O541="West","William.")</f>
        <v>William.</v>
      </c>
      <c r="AE356">
        <f t="shared" si="29"/>
        <v>4</v>
      </c>
    </row>
    <row r="357" spans="1:31" ht="15.75" customHeight="1" x14ac:dyDescent="0.3">
      <c r="A357" s="12">
        <v>653</v>
      </c>
      <c r="B357" s="12" t="s">
        <v>773</v>
      </c>
      <c r="C357" s="12" t="s">
        <v>42</v>
      </c>
      <c r="D357" s="12">
        <v>0</v>
      </c>
      <c r="E357" s="12">
        <v>2.78</v>
      </c>
      <c r="F357" s="12">
        <v>1.49</v>
      </c>
      <c r="G357" s="12" t="s">
        <v>31</v>
      </c>
      <c r="H357" s="12" t="s">
        <v>118</v>
      </c>
      <c r="I357" s="12" t="s">
        <v>33</v>
      </c>
      <c r="J357" s="12" t="s">
        <v>113</v>
      </c>
      <c r="K357" s="12" t="s">
        <v>63</v>
      </c>
      <c r="L357" s="12" t="s">
        <v>774</v>
      </c>
      <c r="M357" s="12">
        <v>0.36</v>
      </c>
      <c r="N357" s="12" t="s">
        <v>37</v>
      </c>
      <c r="O357" s="12" t="s">
        <v>38</v>
      </c>
      <c r="P357" s="12" t="s">
        <v>49</v>
      </c>
      <c r="Q357" s="12" t="s">
        <v>775</v>
      </c>
      <c r="R357" s="12">
        <v>91730</v>
      </c>
      <c r="S357" s="13">
        <v>42110</v>
      </c>
      <c r="T357" s="9">
        <f t="shared" si="27"/>
        <v>0</v>
      </c>
      <c r="U357" s="10" t="str">
        <f t="shared" si="28"/>
        <v>no repeat</v>
      </c>
      <c r="V357" s="11" t="str">
        <f t="shared" si="25"/>
        <v>April</v>
      </c>
      <c r="W357" s="13">
        <v>42111</v>
      </c>
      <c r="X357" s="11">
        <f t="shared" si="26"/>
        <v>1</v>
      </c>
      <c r="Y357" s="12">
        <v>20.6448</v>
      </c>
      <c r="Z357" s="12">
        <v>9</v>
      </c>
      <c r="AA357" s="12">
        <v>29.92</v>
      </c>
      <c r="AB357" s="12">
        <v>91213</v>
      </c>
      <c r="AC357" s="12">
        <f>DataSheet!$E1176-DataSheet!$D1176</f>
        <v>549.97</v>
      </c>
      <c r="AD357" s="12" t="str">
        <f>_xlfn.IFS(DataSheet!$O1176="Central","Chris",DataSheet!$O1176="East","Erin",DataSheet!$O1176="South","Sam",DataSheet!$O1176="West","William.")</f>
        <v>William.</v>
      </c>
      <c r="AE357">
        <f t="shared" si="29"/>
        <v>1</v>
      </c>
    </row>
    <row r="358" spans="1:31" ht="15.75" customHeight="1" x14ac:dyDescent="0.3">
      <c r="A358" s="7">
        <v>657</v>
      </c>
      <c r="B358" s="7" t="s">
        <v>776</v>
      </c>
      <c r="C358" s="7" t="s">
        <v>52</v>
      </c>
      <c r="D358" s="7">
        <v>0.1</v>
      </c>
      <c r="E358" s="7">
        <v>18.97</v>
      </c>
      <c r="F358" s="7">
        <v>9.0299999999999994</v>
      </c>
      <c r="G358" s="7" t="s">
        <v>53</v>
      </c>
      <c r="H358" s="7" t="s">
        <v>118</v>
      </c>
      <c r="I358" s="7" t="s">
        <v>33</v>
      </c>
      <c r="J358" s="7" t="s">
        <v>97</v>
      </c>
      <c r="K358" s="7" t="s">
        <v>63</v>
      </c>
      <c r="L358" s="7" t="s">
        <v>777</v>
      </c>
      <c r="M358" s="7">
        <v>0.37</v>
      </c>
      <c r="N358" s="7" t="s">
        <v>37</v>
      </c>
      <c r="O358" s="7" t="s">
        <v>57</v>
      </c>
      <c r="P358" s="7" t="s">
        <v>197</v>
      </c>
      <c r="Q358" s="7" t="s">
        <v>778</v>
      </c>
      <c r="R358" s="7">
        <v>1540</v>
      </c>
      <c r="S358" s="8">
        <v>42023</v>
      </c>
      <c r="T358" s="9">
        <f t="shared" si="27"/>
        <v>0</v>
      </c>
      <c r="U358" s="10" t="str">
        <f t="shared" si="28"/>
        <v>no repeat</v>
      </c>
      <c r="V358" s="11" t="str">
        <f t="shared" si="25"/>
        <v>January</v>
      </c>
      <c r="W358" s="8">
        <v>42025</v>
      </c>
      <c r="X358" s="11">
        <f t="shared" si="26"/>
        <v>2</v>
      </c>
      <c r="Y358" s="7">
        <v>-24.204799999999999</v>
      </c>
      <c r="Z358" s="7">
        <v>1</v>
      </c>
      <c r="AA358" s="7">
        <v>19.73</v>
      </c>
      <c r="AB358" s="7">
        <v>91212</v>
      </c>
      <c r="AC358" s="7">
        <f>DataSheet!$E237-DataSheet!$D237</f>
        <v>15.96</v>
      </c>
      <c r="AD358" s="12" t="str">
        <f>_xlfn.IFS(DataSheet!$O237="Central","Chris",DataSheet!$O237="East","Erin",DataSheet!$O237="South","Sam",DataSheet!$O237="West","William.")</f>
        <v>William.</v>
      </c>
      <c r="AE358">
        <f t="shared" si="29"/>
        <v>1</v>
      </c>
    </row>
    <row r="359" spans="1:31" ht="15.75" customHeight="1" x14ac:dyDescent="0.3">
      <c r="A359" s="12">
        <v>659</v>
      </c>
      <c r="B359" s="12" t="s">
        <v>779</v>
      </c>
      <c r="C359" s="12" t="s">
        <v>52</v>
      </c>
      <c r="D359" s="12">
        <v>0</v>
      </c>
      <c r="E359" s="12">
        <v>119.99</v>
      </c>
      <c r="F359" s="12">
        <v>56.14</v>
      </c>
      <c r="G359" s="12" t="s">
        <v>43</v>
      </c>
      <c r="H359" s="12" t="s">
        <v>118</v>
      </c>
      <c r="I359" s="12" t="s">
        <v>81</v>
      </c>
      <c r="J359" s="12" t="s">
        <v>89</v>
      </c>
      <c r="K359" s="12" t="s">
        <v>125</v>
      </c>
      <c r="L359" s="12" t="s">
        <v>322</v>
      </c>
      <c r="M359" s="12">
        <v>0.39</v>
      </c>
      <c r="N359" s="12" t="s">
        <v>37</v>
      </c>
      <c r="O359" s="12" t="s">
        <v>57</v>
      </c>
      <c r="P359" s="12" t="s">
        <v>153</v>
      </c>
      <c r="Q359" s="12" t="s">
        <v>780</v>
      </c>
      <c r="R359" s="12">
        <v>5403</v>
      </c>
      <c r="S359" s="13">
        <v>42023</v>
      </c>
      <c r="T359" s="9">
        <f t="shared" si="27"/>
        <v>0</v>
      </c>
      <c r="U359" s="10" t="str">
        <f t="shared" si="28"/>
        <v>no repeat</v>
      </c>
      <c r="V359" s="11" t="str">
        <f t="shared" si="25"/>
        <v>January</v>
      </c>
      <c r="W359" s="13">
        <v>42024</v>
      </c>
      <c r="X359" s="11">
        <f t="shared" si="26"/>
        <v>1</v>
      </c>
      <c r="Y359" s="12">
        <v>-126.05777999999999</v>
      </c>
      <c r="Z359" s="12">
        <v>5</v>
      </c>
      <c r="AA359" s="12">
        <v>615.54</v>
      </c>
      <c r="AB359" s="12">
        <v>91212</v>
      </c>
      <c r="AC359" s="12">
        <f>DataSheet!$E238-DataSheet!$D238</f>
        <v>37.660000000000004</v>
      </c>
      <c r="AD359" s="12" t="str">
        <f>_xlfn.IFS(DataSheet!$O238="Central","Chris",DataSheet!$O238="East","Erin",DataSheet!$O238="South","Sam",DataSheet!$O238="West","William.")</f>
        <v>William.</v>
      </c>
      <c r="AE359">
        <f t="shared" si="29"/>
        <v>1</v>
      </c>
    </row>
    <row r="360" spans="1:31" ht="15.75" customHeight="1" x14ac:dyDescent="0.3">
      <c r="A360" s="12">
        <v>663</v>
      </c>
      <c r="B360" s="12" t="s">
        <v>781</v>
      </c>
      <c r="C360" s="12" t="s">
        <v>52</v>
      </c>
      <c r="D360" s="12">
        <v>0.02</v>
      </c>
      <c r="E360" s="12">
        <v>14.58</v>
      </c>
      <c r="F360" s="12">
        <v>7.4</v>
      </c>
      <c r="G360" s="12" t="s">
        <v>53</v>
      </c>
      <c r="H360" s="12" t="s">
        <v>44</v>
      </c>
      <c r="I360" s="12" t="s">
        <v>45</v>
      </c>
      <c r="J360" s="12" t="s">
        <v>54</v>
      </c>
      <c r="K360" s="12" t="s">
        <v>63</v>
      </c>
      <c r="L360" s="12" t="s">
        <v>782</v>
      </c>
      <c r="M360" s="12">
        <v>0.48</v>
      </c>
      <c r="N360" s="12" t="s">
        <v>37</v>
      </c>
      <c r="O360" s="12" t="s">
        <v>57</v>
      </c>
      <c r="P360" s="12" t="s">
        <v>158</v>
      </c>
      <c r="Q360" s="12" t="s">
        <v>744</v>
      </c>
      <c r="R360" s="12">
        <v>43952</v>
      </c>
      <c r="S360" s="13">
        <v>42153</v>
      </c>
      <c r="T360" s="9">
        <f t="shared" si="27"/>
        <v>0</v>
      </c>
      <c r="U360" s="10" t="str">
        <f t="shared" si="28"/>
        <v>no repeat</v>
      </c>
      <c r="V360" s="11" t="str">
        <f t="shared" si="25"/>
        <v>May</v>
      </c>
      <c r="W360" s="13">
        <v>42156</v>
      </c>
      <c r="X360" s="11">
        <f t="shared" si="26"/>
        <v>3</v>
      </c>
      <c r="Y360" s="12">
        <v>10.802</v>
      </c>
      <c r="Z360" s="12">
        <v>17</v>
      </c>
      <c r="AA360" s="12">
        <v>261.33999999999997</v>
      </c>
      <c r="AB360" s="12">
        <v>90922</v>
      </c>
      <c r="AC360" s="12">
        <f>DataSheet!$E1614-DataSheet!$D1614</f>
        <v>65.899999999999991</v>
      </c>
      <c r="AD360" s="12" t="str">
        <f>_xlfn.IFS(DataSheet!$O1614="Central","Chris",DataSheet!$O1614="East","Erin",DataSheet!$O1614="South","Sam",DataSheet!$O1614="West","William.")</f>
        <v>Chris</v>
      </c>
      <c r="AE360">
        <f t="shared" si="29"/>
        <v>1</v>
      </c>
    </row>
    <row r="361" spans="1:31" ht="15.75" customHeight="1" x14ac:dyDescent="0.3">
      <c r="A361" s="7">
        <v>665</v>
      </c>
      <c r="B361" s="7" t="s">
        <v>783</v>
      </c>
      <c r="C361" s="7" t="s">
        <v>109</v>
      </c>
      <c r="D361" s="7">
        <v>0.04</v>
      </c>
      <c r="E361" s="7">
        <v>22.72</v>
      </c>
      <c r="F361" s="7">
        <v>8.99</v>
      </c>
      <c r="G361" s="7" t="s">
        <v>53</v>
      </c>
      <c r="H361" s="7" t="s">
        <v>32</v>
      </c>
      <c r="I361" s="7" t="s">
        <v>45</v>
      </c>
      <c r="J361" s="7" t="s">
        <v>54</v>
      </c>
      <c r="K361" s="7" t="s">
        <v>55</v>
      </c>
      <c r="L361" s="7" t="s">
        <v>784</v>
      </c>
      <c r="M361" s="7">
        <v>0.44</v>
      </c>
      <c r="N361" s="7" t="s">
        <v>37</v>
      </c>
      <c r="O361" s="7" t="s">
        <v>140</v>
      </c>
      <c r="P361" s="7" t="s">
        <v>248</v>
      </c>
      <c r="Q361" s="7" t="s">
        <v>613</v>
      </c>
      <c r="R361" s="7">
        <v>37130</v>
      </c>
      <c r="S361" s="8">
        <v>42020</v>
      </c>
      <c r="T361" s="9">
        <f t="shared" si="27"/>
        <v>1</v>
      </c>
      <c r="U361" s="10">
        <f t="shared" si="28"/>
        <v>92</v>
      </c>
      <c r="V361" s="11" t="str">
        <f t="shared" si="25"/>
        <v>January</v>
      </c>
      <c r="W361" s="8">
        <v>42024</v>
      </c>
      <c r="X361" s="11">
        <f t="shared" si="26"/>
        <v>4</v>
      </c>
      <c r="Y361" s="7">
        <v>-678.49599999999998</v>
      </c>
      <c r="Z361" s="7">
        <v>9</v>
      </c>
      <c r="AA361" s="7">
        <v>202.41</v>
      </c>
      <c r="AB361" s="7">
        <v>88677</v>
      </c>
      <c r="AC361" s="7">
        <f>DataSheet!$E201-DataSheet!$D201</f>
        <v>200.95999999999998</v>
      </c>
      <c r="AD361" s="12" t="str">
        <f>_xlfn.IFS(DataSheet!$O201="Central","Chris",DataSheet!$O201="East","Erin",DataSheet!$O201="South","Sam",DataSheet!$O201="West","William.")</f>
        <v>Chris</v>
      </c>
      <c r="AE361">
        <f t="shared" si="29"/>
        <v>2</v>
      </c>
    </row>
    <row r="362" spans="1:31" ht="15.75" customHeight="1" x14ac:dyDescent="0.3">
      <c r="A362" s="7">
        <v>665</v>
      </c>
      <c r="B362" s="7" t="s">
        <v>783</v>
      </c>
      <c r="C362" s="7" t="s">
        <v>52</v>
      </c>
      <c r="D362" s="7">
        <v>0.02</v>
      </c>
      <c r="E362" s="7">
        <v>130.97999999999999</v>
      </c>
      <c r="F362" s="7">
        <v>30</v>
      </c>
      <c r="G362" s="7" t="s">
        <v>43</v>
      </c>
      <c r="H362" s="7" t="s">
        <v>32</v>
      </c>
      <c r="I362" s="7" t="s">
        <v>45</v>
      </c>
      <c r="J362" s="7" t="s">
        <v>46</v>
      </c>
      <c r="K362" s="7" t="s">
        <v>47</v>
      </c>
      <c r="L362" s="7" t="s">
        <v>549</v>
      </c>
      <c r="M362" s="7">
        <v>0.78</v>
      </c>
      <c r="N362" s="7" t="s">
        <v>37</v>
      </c>
      <c r="O362" s="7" t="s">
        <v>140</v>
      </c>
      <c r="P362" s="7" t="s">
        <v>248</v>
      </c>
      <c r="Q362" s="7" t="s">
        <v>613</v>
      </c>
      <c r="R362" s="7">
        <v>37130</v>
      </c>
      <c r="S362" s="8">
        <v>42112</v>
      </c>
      <c r="T362" s="9">
        <f t="shared" si="27"/>
        <v>0</v>
      </c>
      <c r="U362" s="10" t="str">
        <f t="shared" si="28"/>
        <v>no repeat</v>
      </c>
      <c r="V362" s="11" t="str">
        <f t="shared" si="25"/>
        <v>April</v>
      </c>
      <c r="W362" s="8">
        <v>42113</v>
      </c>
      <c r="X362" s="11">
        <f t="shared" si="26"/>
        <v>1</v>
      </c>
      <c r="Y362" s="7">
        <v>90.762</v>
      </c>
      <c r="Z362" s="7">
        <v>6</v>
      </c>
      <c r="AA362" s="7">
        <v>793.39</v>
      </c>
      <c r="AB362" s="7">
        <v>88678</v>
      </c>
      <c r="AC362" s="7">
        <f>DataSheet!$E1189-DataSheet!$D1189</f>
        <v>30.900000000000002</v>
      </c>
      <c r="AD362" s="12" t="str">
        <f>_xlfn.IFS(DataSheet!$O1189="Central","Chris",DataSheet!$O1189="East","Erin",DataSheet!$O1189="South","Sam",DataSheet!$O1189="West","William.")</f>
        <v>Chris</v>
      </c>
      <c r="AE362">
        <f t="shared" si="29"/>
        <v>2</v>
      </c>
    </row>
    <row r="363" spans="1:31" ht="15.75" customHeight="1" x14ac:dyDescent="0.3">
      <c r="A363" s="7">
        <v>666</v>
      </c>
      <c r="B363" s="7" t="s">
        <v>785</v>
      </c>
      <c r="C363" s="7" t="s">
        <v>109</v>
      </c>
      <c r="D363" s="7">
        <v>0.02</v>
      </c>
      <c r="E363" s="7">
        <v>4.57</v>
      </c>
      <c r="F363" s="7">
        <v>5.42</v>
      </c>
      <c r="G363" s="7" t="s">
        <v>53</v>
      </c>
      <c r="H363" s="7" t="s">
        <v>32</v>
      </c>
      <c r="I363" s="7" t="s">
        <v>33</v>
      </c>
      <c r="J363" s="7" t="s">
        <v>113</v>
      </c>
      <c r="K363" s="7" t="s">
        <v>63</v>
      </c>
      <c r="L363" s="7" t="s">
        <v>786</v>
      </c>
      <c r="M363" s="7">
        <v>0.37</v>
      </c>
      <c r="N363" s="7" t="s">
        <v>37</v>
      </c>
      <c r="O363" s="7" t="s">
        <v>140</v>
      </c>
      <c r="P363" s="7" t="s">
        <v>248</v>
      </c>
      <c r="Q363" s="7" t="s">
        <v>787</v>
      </c>
      <c r="R363" s="7">
        <v>37211</v>
      </c>
      <c r="S363" s="8">
        <v>42116</v>
      </c>
      <c r="T363" s="9">
        <f t="shared" si="27"/>
        <v>0</v>
      </c>
      <c r="U363" s="10" t="str">
        <f t="shared" si="28"/>
        <v>no repeat</v>
      </c>
      <c r="V363" s="11" t="str">
        <f t="shared" si="25"/>
        <v>April</v>
      </c>
      <c r="W363" s="8">
        <v>42120</v>
      </c>
      <c r="X363" s="11">
        <f t="shared" si="26"/>
        <v>4</v>
      </c>
      <c r="Y363" s="7">
        <v>-352.81400000000002</v>
      </c>
      <c r="Z363" s="7">
        <v>11</v>
      </c>
      <c r="AA363" s="7">
        <v>54.04</v>
      </c>
      <c r="AB363" s="7">
        <v>88679</v>
      </c>
      <c r="AC363" s="7">
        <f>DataSheet!$E1239-DataSheet!$D1239</f>
        <v>4.9000000000000004</v>
      </c>
      <c r="AD363" s="12" t="str">
        <f>_xlfn.IFS(DataSheet!$O1239="Central","Chris",DataSheet!$O1239="East","Erin",DataSheet!$O1239="South","Sam",DataSheet!$O1239="West","William.")</f>
        <v>Sam</v>
      </c>
      <c r="AE363">
        <f t="shared" si="29"/>
        <v>1</v>
      </c>
    </row>
    <row r="364" spans="1:31" ht="15.75" customHeight="1" x14ac:dyDescent="0.3">
      <c r="A364" s="12">
        <v>667</v>
      </c>
      <c r="B364" s="12" t="s">
        <v>788</v>
      </c>
      <c r="C364" s="12" t="s">
        <v>109</v>
      </c>
      <c r="D364" s="12">
        <v>0.04</v>
      </c>
      <c r="E364" s="12">
        <v>22.72</v>
      </c>
      <c r="F364" s="12">
        <v>8.99</v>
      </c>
      <c r="G364" s="12" t="s">
        <v>53</v>
      </c>
      <c r="H364" s="12" t="s">
        <v>32</v>
      </c>
      <c r="I364" s="12" t="s">
        <v>45</v>
      </c>
      <c r="J364" s="12" t="s">
        <v>54</v>
      </c>
      <c r="K364" s="12" t="s">
        <v>55</v>
      </c>
      <c r="L364" s="12" t="s">
        <v>784</v>
      </c>
      <c r="M364" s="12">
        <v>0.44</v>
      </c>
      <c r="N364" s="12" t="s">
        <v>37</v>
      </c>
      <c r="O364" s="12" t="s">
        <v>65</v>
      </c>
      <c r="P364" s="12" t="s">
        <v>134</v>
      </c>
      <c r="Q364" s="12" t="s">
        <v>789</v>
      </c>
      <c r="R364" s="12">
        <v>75203</v>
      </c>
      <c r="S364" s="13">
        <v>42020</v>
      </c>
      <c r="T364" s="9">
        <f t="shared" si="27"/>
        <v>1</v>
      </c>
      <c r="U364" s="10">
        <f t="shared" si="28"/>
        <v>96</v>
      </c>
      <c r="V364" s="11" t="str">
        <f t="shared" si="25"/>
        <v>January</v>
      </c>
      <c r="W364" s="13">
        <v>42024</v>
      </c>
      <c r="X364" s="11">
        <f t="shared" si="26"/>
        <v>4</v>
      </c>
      <c r="Y364" s="12">
        <v>70.028000000000006</v>
      </c>
      <c r="Z364" s="12">
        <v>37</v>
      </c>
      <c r="AA364" s="12">
        <v>832.14</v>
      </c>
      <c r="AB364" s="12">
        <v>22147</v>
      </c>
      <c r="AC364" s="12">
        <f>DataSheet!$E202-DataSheet!$D202</f>
        <v>4.2600000000000007</v>
      </c>
      <c r="AD364" s="12" t="str">
        <f>_xlfn.IFS(DataSheet!$O202="Central","Chris",DataSheet!$O202="East","Erin",DataSheet!$O202="South","Sam",DataSheet!$O202="West","William.")</f>
        <v>Chris</v>
      </c>
      <c r="AE364">
        <f t="shared" si="29"/>
        <v>2</v>
      </c>
    </row>
    <row r="365" spans="1:31" ht="15.75" customHeight="1" x14ac:dyDescent="0.3">
      <c r="A365" s="12">
        <v>667</v>
      </c>
      <c r="B365" s="12" t="s">
        <v>788</v>
      </c>
      <c r="C365" s="12" t="s">
        <v>109</v>
      </c>
      <c r="D365" s="12">
        <v>0.02</v>
      </c>
      <c r="E365" s="12">
        <v>4.57</v>
      </c>
      <c r="F365" s="12">
        <v>5.42</v>
      </c>
      <c r="G365" s="12" t="s">
        <v>53</v>
      </c>
      <c r="H365" s="12" t="s">
        <v>32</v>
      </c>
      <c r="I365" s="12" t="s">
        <v>33</v>
      </c>
      <c r="J365" s="12" t="s">
        <v>113</v>
      </c>
      <c r="K365" s="12" t="s">
        <v>63</v>
      </c>
      <c r="L365" s="12" t="s">
        <v>786</v>
      </c>
      <c r="M365" s="12">
        <v>0.37</v>
      </c>
      <c r="N365" s="12" t="s">
        <v>37</v>
      </c>
      <c r="O365" s="12" t="s">
        <v>65</v>
      </c>
      <c r="P365" s="12" t="s">
        <v>134</v>
      </c>
      <c r="Q365" s="12" t="s">
        <v>789</v>
      </c>
      <c r="R365" s="12">
        <v>75203</v>
      </c>
      <c r="S365" s="13">
        <v>42116</v>
      </c>
      <c r="T365" s="9">
        <f t="shared" si="27"/>
        <v>0</v>
      </c>
      <c r="U365" s="10" t="str">
        <f t="shared" si="28"/>
        <v>no repeat</v>
      </c>
      <c r="V365" s="11" t="str">
        <f t="shared" si="25"/>
        <v>April</v>
      </c>
      <c r="W365" s="13">
        <v>42120</v>
      </c>
      <c r="X365" s="11">
        <f t="shared" si="26"/>
        <v>4</v>
      </c>
      <c r="Y365" s="12">
        <v>-124.2805</v>
      </c>
      <c r="Z365" s="12">
        <v>45</v>
      </c>
      <c r="AA365" s="12">
        <v>221.06</v>
      </c>
      <c r="AB365" s="12">
        <v>48257</v>
      </c>
      <c r="AC365" s="12">
        <f>DataSheet!$E1240-DataSheet!$D1240</f>
        <v>119.89999999999999</v>
      </c>
      <c r="AD365" s="12" t="str">
        <f>_xlfn.IFS(DataSheet!$O1240="Central","Chris",DataSheet!$O1240="East","Erin",DataSheet!$O1240="South","Sam",DataSheet!$O1240="West","William.")</f>
        <v>Sam</v>
      </c>
      <c r="AE365">
        <f t="shared" si="29"/>
        <v>2</v>
      </c>
    </row>
    <row r="366" spans="1:31" ht="15.75" customHeight="1" x14ac:dyDescent="0.3">
      <c r="A366" s="12">
        <v>669</v>
      </c>
      <c r="B366" s="12" t="s">
        <v>790</v>
      </c>
      <c r="C366" s="12" t="s">
        <v>61</v>
      </c>
      <c r="D366" s="12">
        <v>0.09</v>
      </c>
      <c r="E366" s="12">
        <v>2.89</v>
      </c>
      <c r="F366" s="12">
        <v>0.5</v>
      </c>
      <c r="G366" s="12" t="s">
        <v>53</v>
      </c>
      <c r="H366" s="12" t="s">
        <v>44</v>
      </c>
      <c r="I366" s="12" t="s">
        <v>33</v>
      </c>
      <c r="J366" s="12" t="s">
        <v>138</v>
      </c>
      <c r="K366" s="12" t="s">
        <v>63</v>
      </c>
      <c r="L366" s="12" t="s">
        <v>791</v>
      </c>
      <c r="M366" s="12">
        <v>0.38</v>
      </c>
      <c r="N366" s="12" t="s">
        <v>37</v>
      </c>
      <c r="O366" s="12" t="s">
        <v>65</v>
      </c>
      <c r="P366" s="12" t="s">
        <v>334</v>
      </c>
      <c r="Q366" s="12" t="s">
        <v>792</v>
      </c>
      <c r="R366" s="12">
        <v>52501</v>
      </c>
      <c r="S366" s="13">
        <v>42083</v>
      </c>
      <c r="T366" s="9">
        <f t="shared" si="27"/>
        <v>1</v>
      </c>
      <c r="U366" s="10">
        <f t="shared" si="28"/>
        <v>0</v>
      </c>
      <c r="V366" s="11" t="str">
        <f t="shared" si="25"/>
        <v>March</v>
      </c>
      <c r="W366" s="13">
        <v>42085</v>
      </c>
      <c r="X366" s="11">
        <f t="shared" si="26"/>
        <v>2</v>
      </c>
      <c r="Y366" s="12">
        <v>40.482300000000002</v>
      </c>
      <c r="Z366" s="12">
        <v>22</v>
      </c>
      <c r="AA366" s="12">
        <v>58.67</v>
      </c>
      <c r="AB366" s="12">
        <v>88475</v>
      </c>
      <c r="AC366" s="12">
        <f>DataSheet!$E874-DataSheet!$D874</f>
        <v>500.97</v>
      </c>
      <c r="AD366" s="12" t="str">
        <f>_xlfn.IFS(DataSheet!$O874="Central","Chris",DataSheet!$O874="East","Erin",DataSheet!$O874="South","Sam",DataSheet!$O874="West","William.")</f>
        <v>Erin</v>
      </c>
      <c r="AE366">
        <f t="shared" si="29"/>
        <v>2</v>
      </c>
    </row>
    <row r="367" spans="1:31" ht="15.75" customHeight="1" x14ac:dyDescent="0.3">
      <c r="A367" s="7">
        <v>669</v>
      </c>
      <c r="B367" s="7" t="s">
        <v>790</v>
      </c>
      <c r="C367" s="7" t="s">
        <v>61</v>
      </c>
      <c r="D367" s="7">
        <v>0.02</v>
      </c>
      <c r="E367" s="7">
        <v>48.91</v>
      </c>
      <c r="F367" s="7">
        <v>5.81</v>
      </c>
      <c r="G367" s="7" t="s">
        <v>53</v>
      </c>
      <c r="H367" s="7" t="s">
        <v>44</v>
      </c>
      <c r="I367" s="7" t="s">
        <v>33</v>
      </c>
      <c r="J367" s="7" t="s">
        <v>97</v>
      </c>
      <c r="K367" s="7" t="s">
        <v>63</v>
      </c>
      <c r="L367" s="7" t="s">
        <v>793</v>
      </c>
      <c r="M367" s="7">
        <v>0.38</v>
      </c>
      <c r="N367" s="7" t="s">
        <v>37</v>
      </c>
      <c r="O367" s="7" t="s">
        <v>65</v>
      </c>
      <c r="P367" s="7" t="s">
        <v>334</v>
      </c>
      <c r="Q367" s="7" t="s">
        <v>792</v>
      </c>
      <c r="R367" s="7">
        <v>52501</v>
      </c>
      <c r="S367" s="8">
        <v>42083</v>
      </c>
      <c r="T367" s="9">
        <f t="shared" si="27"/>
        <v>0</v>
      </c>
      <c r="U367" s="10" t="str">
        <f t="shared" si="28"/>
        <v>no repeat</v>
      </c>
      <c r="V367" s="11" t="str">
        <f t="shared" si="25"/>
        <v>March</v>
      </c>
      <c r="W367" s="8">
        <v>42084</v>
      </c>
      <c r="X367" s="11">
        <f t="shared" si="26"/>
        <v>1</v>
      </c>
      <c r="Y367" s="7">
        <v>32.86</v>
      </c>
      <c r="Z367" s="7">
        <v>2</v>
      </c>
      <c r="AA367" s="7">
        <v>101.06</v>
      </c>
      <c r="AB367" s="7">
        <v>88475</v>
      </c>
      <c r="AC367" s="7">
        <f>DataSheet!$E875-DataSheet!$D875</f>
        <v>9.69</v>
      </c>
      <c r="AD367" s="12" t="str">
        <f>_xlfn.IFS(DataSheet!$O875="Central","Chris",DataSheet!$O875="East","Erin",DataSheet!$O875="South","Sam",DataSheet!$O875="West","William.")</f>
        <v>Erin</v>
      </c>
      <c r="AE367">
        <f t="shared" si="29"/>
        <v>2</v>
      </c>
    </row>
    <row r="368" spans="1:31" ht="15.75" customHeight="1" x14ac:dyDescent="0.3">
      <c r="A368" s="12">
        <v>670</v>
      </c>
      <c r="B368" s="12" t="s">
        <v>794</v>
      </c>
      <c r="C368" s="12" t="s">
        <v>109</v>
      </c>
      <c r="D368" s="12">
        <v>0.08</v>
      </c>
      <c r="E368" s="12">
        <v>296.18</v>
      </c>
      <c r="F368" s="12">
        <v>54.12</v>
      </c>
      <c r="G368" s="12" t="s">
        <v>43</v>
      </c>
      <c r="H368" s="12" t="s">
        <v>44</v>
      </c>
      <c r="I368" s="12" t="s">
        <v>45</v>
      </c>
      <c r="J368" s="12" t="s">
        <v>156</v>
      </c>
      <c r="K368" s="12" t="s">
        <v>125</v>
      </c>
      <c r="L368" s="12" t="s">
        <v>157</v>
      </c>
      <c r="M368" s="12">
        <v>0.76</v>
      </c>
      <c r="N368" s="12" t="s">
        <v>37</v>
      </c>
      <c r="O368" s="12" t="s">
        <v>140</v>
      </c>
      <c r="P368" s="12" t="s">
        <v>141</v>
      </c>
      <c r="Q368" s="12" t="s">
        <v>641</v>
      </c>
      <c r="R368" s="12">
        <v>22025</v>
      </c>
      <c r="S368" s="13">
        <v>42068</v>
      </c>
      <c r="T368" s="9">
        <f t="shared" si="27"/>
        <v>0</v>
      </c>
      <c r="U368" s="10" t="str">
        <f t="shared" si="28"/>
        <v>no repeat</v>
      </c>
      <c r="V368" s="11" t="str">
        <f t="shared" si="25"/>
        <v>March</v>
      </c>
      <c r="W368" s="13">
        <v>42075</v>
      </c>
      <c r="X368" s="11">
        <f t="shared" si="26"/>
        <v>7</v>
      </c>
      <c r="Y368" s="12">
        <v>-187.22200000000001</v>
      </c>
      <c r="Z368" s="12">
        <v>5</v>
      </c>
      <c r="AA368" s="12">
        <v>1429.81</v>
      </c>
      <c r="AB368" s="12">
        <v>88474</v>
      </c>
      <c r="AC368" s="12">
        <f>DataSheet!$E718-DataSheet!$D718</f>
        <v>2.48</v>
      </c>
      <c r="AD368" s="12" t="str">
        <f>_xlfn.IFS(DataSheet!$O718="Central","Chris",DataSheet!$O718="East","Erin",DataSheet!$O718="South","Sam",DataSheet!$O718="West","William.")</f>
        <v>William.</v>
      </c>
      <c r="AE368">
        <f t="shared" si="29"/>
        <v>1</v>
      </c>
    </row>
    <row r="369" spans="1:31" ht="15.75" customHeight="1" x14ac:dyDescent="0.3">
      <c r="A369" s="7">
        <v>672</v>
      </c>
      <c r="B369" s="7" t="s">
        <v>795</v>
      </c>
      <c r="C369" s="7" t="s">
        <v>109</v>
      </c>
      <c r="D369" s="7">
        <v>7.0000000000000007E-2</v>
      </c>
      <c r="E369" s="7">
        <v>2.88</v>
      </c>
      <c r="F369" s="7">
        <v>1.01</v>
      </c>
      <c r="G369" s="7" t="s">
        <v>53</v>
      </c>
      <c r="H369" s="7" t="s">
        <v>62</v>
      </c>
      <c r="I369" s="7" t="s">
        <v>33</v>
      </c>
      <c r="J369" s="7" t="s">
        <v>34</v>
      </c>
      <c r="K369" s="7" t="s">
        <v>35</v>
      </c>
      <c r="L369" s="7" t="s">
        <v>796</v>
      </c>
      <c r="M369" s="7">
        <v>0.55000000000000004</v>
      </c>
      <c r="N369" s="7" t="s">
        <v>37</v>
      </c>
      <c r="O369" s="7" t="s">
        <v>65</v>
      </c>
      <c r="P369" s="7" t="s">
        <v>334</v>
      </c>
      <c r="Q369" s="7" t="s">
        <v>335</v>
      </c>
      <c r="R369" s="7">
        <v>50208</v>
      </c>
      <c r="S369" s="8">
        <v>42040</v>
      </c>
      <c r="T369" s="9">
        <f t="shared" si="27"/>
        <v>1</v>
      </c>
      <c r="U369" s="10">
        <f t="shared" si="28"/>
        <v>0</v>
      </c>
      <c r="V369" s="11" t="str">
        <f t="shared" si="25"/>
        <v>February</v>
      </c>
      <c r="W369" s="8">
        <v>42044</v>
      </c>
      <c r="X369" s="11">
        <f t="shared" si="26"/>
        <v>4</v>
      </c>
      <c r="Y369" s="7">
        <v>9.59</v>
      </c>
      <c r="Z369" s="7">
        <v>12</v>
      </c>
      <c r="AA369" s="7">
        <v>34.97</v>
      </c>
      <c r="AB369" s="7">
        <v>88173</v>
      </c>
      <c r="AC369" s="7">
        <f>DataSheet!$E415-DataSheet!$D415</f>
        <v>2.75</v>
      </c>
      <c r="AD369" s="12" t="str">
        <f>_xlfn.IFS(DataSheet!$O415="Central","Chris",DataSheet!$O415="East","Erin",DataSheet!$O415="South","Sam",DataSheet!$O415="West","William.")</f>
        <v>Chris</v>
      </c>
      <c r="AE369">
        <f t="shared" si="29"/>
        <v>2</v>
      </c>
    </row>
    <row r="370" spans="1:31" ht="15.75" customHeight="1" x14ac:dyDescent="0.3">
      <c r="A370" s="12">
        <v>672</v>
      </c>
      <c r="B370" s="12" t="s">
        <v>795</v>
      </c>
      <c r="C370" s="12" t="s">
        <v>109</v>
      </c>
      <c r="D370" s="12">
        <v>0.1</v>
      </c>
      <c r="E370" s="12">
        <v>195.99</v>
      </c>
      <c r="F370" s="12">
        <v>3.99</v>
      </c>
      <c r="G370" s="12" t="s">
        <v>53</v>
      </c>
      <c r="H370" s="12" t="s">
        <v>62</v>
      </c>
      <c r="I370" s="12" t="s">
        <v>81</v>
      </c>
      <c r="J370" s="12" t="s">
        <v>82</v>
      </c>
      <c r="K370" s="12" t="s">
        <v>63</v>
      </c>
      <c r="L370" s="12" t="s">
        <v>797</v>
      </c>
      <c r="M370" s="12">
        <v>0.57999999999999996</v>
      </c>
      <c r="N370" s="12" t="s">
        <v>37</v>
      </c>
      <c r="O370" s="12" t="s">
        <v>65</v>
      </c>
      <c r="P370" s="12" t="s">
        <v>334</v>
      </c>
      <c r="Q370" s="12" t="s">
        <v>335</v>
      </c>
      <c r="R370" s="12">
        <v>50208</v>
      </c>
      <c r="S370" s="13">
        <v>42040</v>
      </c>
      <c r="T370" s="9">
        <f t="shared" si="27"/>
        <v>0</v>
      </c>
      <c r="U370" s="10" t="str">
        <f t="shared" si="28"/>
        <v>no repeat</v>
      </c>
      <c r="V370" s="11" t="str">
        <f t="shared" si="25"/>
        <v>February</v>
      </c>
      <c r="W370" s="13">
        <v>42047</v>
      </c>
      <c r="X370" s="11">
        <f t="shared" si="26"/>
        <v>7</v>
      </c>
      <c r="Y370" s="12">
        <v>-655.42399999999998</v>
      </c>
      <c r="Z370" s="12">
        <v>2</v>
      </c>
      <c r="AA370" s="12">
        <v>308.86</v>
      </c>
      <c r="AB370" s="12">
        <v>88173</v>
      </c>
      <c r="AC370" s="12">
        <f>DataSheet!$E416-DataSheet!$D416</f>
        <v>125.89999999999999</v>
      </c>
      <c r="AD370" s="12" t="str">
        <f>_xlfn.IFS(DataSheet!$O416="Central","Chris",DataSheet!$O416="East","Erin",DataSheet!$O416="South","Sam",DataSheet!$O416="West","William.")</f>
        <v>Erin</v>
      </c>
      <c r="AE370">
        <f t="shared" si="29"/>
        <v>2</v>
      </c>
    </row>
    <row r="371" spans="1:31" ht="15.75" customHeight="1" x14ac:dyDescent="0.3">
      <c r="A371" s="7">
        <v>674</v>
      </c>
      <c r="B371" s="7" t="s">
        <v>798</v>
      </c>
      <c r="C371" s="7" t="s">
        <v>52</v>
      </c>
      <c r="D371" s="7">
        <v>0.06</v>
      </c>
      <c r="E371" s="7">
        <v>161.55000000000001</v>
      </c>
      <c r="F371" s="7">
        <v>19.989999999999998</v>
      </c>
      <c r="G371" s="7" t="s">
        <v>53</v>
      </c>
      <c r="H371" s="7" t="s">
        <v>62</v>
      </c>
      <c r="I371" s="7" t="s">
        <v>33</v>
      </c>
      <c r="J371" s="7" t="s">
        <v>145</v>
      </c>
      <c r="K371" s="7" t="s">
        <v>63</v>
      </c>
      <c r="L371" s="7" t="s">
        <v>167</v>
      </c>
      <c r="M371" s="7">
        <v>0.66</v>
      </c>
      <c r="N371" s="7" t="s">
        <v>37</v>
      </c>
      <c r="O371" s="7" t="s">
        <v>65</v>
      </c>
      <c r="P371" s="7" t="s">
        <v>509</v>
      </c>
      <c r="Q371" s="7" t="s">
        <v>799</v>
      </c>
      <c r="R371" s="7">
        <v>64133</v>
      </c>
      <c r="S371" s="8">
        <v>42006</v>
      </c>
      <c r="T371" s="9">
        <f t="shared" si="27"/>
        <v>0</v>
      </c>
      <c r="U371" s="10" t="str">
        <f t="shared" si="28"/>
        <v>no repeat</v>
      </c>
      <c r="V371" s="11" t="str">
        <f t="shared" si="25"/>
        <v>January</v>
      </c>
      <c r="W371" s="8">
        <v>42007</v>
      </c>
      <c r="X371" s="11">
        <f t="shared" si="26"/>
        <v>1</v>
      </c>
      <c r="Y371" s="7">
        <v>-7.58</v>
      </c>
      <c r="Z371" s="7">
        <v>3</v>
      </c>
      <c r="AA371" s="7">
        <v>485.01</v>
      </c>
      <c r="AB371" s="7">
        <v>88174</v>
      </c>
      <c r="AC371" s="7">
        <f>DataSheet!$E9-DataSheet!$D9</f>
        <v>4.42</v>
      </c>
      <c r="AD371" s="12" t="str">
        <f>_xlfn.IFS(DataSheet!$O9="Central","Chris",DataSheet!$O9="East","Erin",DataSheet!$O9="South","Sam",DataSheet!$O9="West","William.")</f>
        <v>Erin</v>
      </c>
      <c r="AE371">
        <f t="shared" si="29"/>
        <v>1</v>
      </c>
    </row>
    <row r="372" spans="1:31" ht="15.75" customHeight="1" x14ac:dyDescent="0.3">
      <c r="A372" s="12">
        <v>678</v>
      </c>
      <c r="B372" s="12" t="s">
        <v>800</v>
      </c>
      <c r="C372" s="12" t="s">
        <v>61</v>
      </c>
      <c r="D372" s="12">
        <v>0.04</v>
      </c>
      <c r="E372" s="12">
        <v>15.42</v>
      </c>
      <c r="F372" s="12">
        <v>10.68</v>
      </c>
      <c r="G372" s="12" t="s">
        <v>31</v>
      </c>
      <c r="H372" s="12" t="s">
        <v>32</v>
      </c>
      <c r="I372" s="12" t="s">
        <v>33</v>
      </c>
      <c r="J372" s="12" t="s">
        <v>145</v>
      </c>
      <c r="K372" s="12" t="s">
        <v>63</v>
      </c>
      <c r="L372" s="12" t="s">
        <v>430</v>
      </c>
      <c r="M372" s="12">
        <v>0.57999999999999996</v>
      </c>
      <c r="N372" s="12" t="s">
        <v>37</v>
      </c>
      <c r="O372" s="12" t="s">
        <v>140</v>
      </c>
      <c r="P372" s="12" t="s">
        <v>141</v>
      </c>
      <c r="Q372" s="12" t="s">
        <v>801</v>
      </c>
      <c r="R372" s="12">
        <v>24281</v>
      </c>
      <c r="S372" s="13">
        <v>42116</v>
      </c>
      <c r="T372" s="9">
        <f t="shared" si="27"/>
        <v>0</v>
      </c>
      <c r="U372" s="10" t="str">
        <f t="shared" si="28"/>
        <v>no repeat</v>
      </c>
      <c r="V372" s="11" t="str">
        <f t="shared" si="25"/>
        <v>April</v>
      </c>
      <c r="W372" s="13">
        <v>42117</v>
      </c>
      <c r="X372" s="11">
        <f t="shared" si="26"/>
        <v>1</v>
      </c>
      <c r="Y372" s="12">
        <v>-109.70399999999999</v>
      </c>
      <c r="Z372" s="12">
        <v>5</v>
      </c>
      <c r="AA372" s="12">
        <v>81.14</v>
      </c>
      <c r="AB372" s="12">
        <v>88889</v>
      </c>
      <c r="AC372" s="12">
        <f>DataSheet!$E1242-DataSheet!$D1242</f>
        <v>7.3500000000000005</v>
      </c>
      <c r="AD372" s="12" t="str">
        <f>_xlfn.IFS(DataSheet!$O1242="Central","Chris",DataSheet!$O1242="East","Erin",DataSheet!$O1242="South","Sam",DataSheet!$O1242="West","William.")</f>
        <v>Chris</v>
      </c>
      <c r="AE372">
        <f t="shared" si="29"/>
        <v>1</v>
      </c>
    </row>
    <row r="373" spans="1:31" ht="15.75" customHeight="1" x14ac:dyDescent="0.3">
      <c r="A373" s="12">
        <v>679</v>
      </c>
      <c r="B373" s="12" t="s">
        <v>802</v>
      </c>
      <c r="C373" s="12" t="s">
        <v>61</v>
      </c>
      <c r="D373" s="12">
        <v>0.01</v>
      </c>
      <c r="E373" s="12">
        <v>3.95</v>
      </c>
      <c r="F373" s="12">
        <v>5.13</v>
      </c>
      <c r="G373" s="12" t="s">
        <v>53</v>
      </c>
      <c r="H373" s="12" t="s">
        <v>32</v>
      </c>
      <c r="I373" s="12" t="s">
        <v>33</v>
      </c>
      <c r="J373" s="12" t="s">
        <v>258</v>
      </c>
      <c r="K373" s="12" t="s">
        <v>63</v>
      </c>
      <c r="L373" s="12" t="s">
        <v>803</v>
      </c>
      <c r="M373" s="12">
        <v>0.59</v>
      </c>
      <c r="N373" s="12" t="s">
        <v>37</v>
      </c>
      <c r="O373" s="12" t="s">
        <v>38</v>
      </c>
      <c r="P373" s="12" t="s">
        <v>39</v>
      </c>
      <c r="Q373" s="12" t="s">
        <v>804</v>
      </c>
      <c r="R373" s="12">
        <v>98387</v>
      </c>
      <c r="S373" s="13">
        <v>42067</v>
      </c>
      <c r="T373" s="9">
        <f t="shared" si="27"/>
        <v>1</v>
      </c>
      <c r="U373" s="10">
        <f t="shared" si="28"/>
        <v>0</v>
      </c>
      <c r="V373" s="11" t="str">
        <f t="shared" si="25"/>
        <v>March</v>
      </c>
      <c r="W373" s="13">
        <v>42068</v>
      </c>
      <c r="X373" s="11">
        <f t="shared" si="26"/>
        <v>1</v>
      </c>
      <c r="Y373" s="12">
        <v>-19.93</v>
      </c>
      <c r="Z373" s="12">
        <v>2</v>
      </c>
      <c r="AA373" s="12">
        <v>10.11</v>
      </c>
      <c r="AB373" s="12">
        <v>88890</v>
      </c>
      <c r="AC373" s="12">
        <f>DataSheet!$E712-DataSheet!$D712</f>
        <v>46.87</v>
      </c>
      <c r="AD373" s="12" t="str">
        <f>_xlfn.IFS(DataSheet!$O712="Central","Chris",DataSheet!$O712="East","Erin",DataSheet!$O712="South","Sam",DataSheet!$O712="West","William.")</f>
        <v>Chris</v>
      </c>
      <c r="AE373">
        <f t="shared" si="29"/>
        <v>2</v>
      </c>
    </row>
    <row r="374" spans="1:31" ht="15.75" customHeight="1" x14ac:dyDescent="0.3">
      <c r="A374" s="7">
        <v>679</v>
      </c>
      <c r="B374" s="7" t="s">
        <v>802</v>
      </c>
      <c r="C374" s="7" t="s">
        <v>61</v>
      </c>
      <c r="D374" s="7">
        <v>0.02</v>
      </c>
      <c r="E374" s="7">
        <v>367.99</v>
      </c>
      <c r="F374" s="7">
        <v>19.989999999999998</v>
      </c>
      <c r="G374" s="7" t="s">
        <v>53</v>
      </c>
      <c r="H374" s="7" t="s">
        <v>32</v>
      </c>
      <c r="I374" s="7" t="s">
        <v>33</v>
      </c>
      <c r="J374" s="7" t="s">
        <v>113</v>
      </c>
      <c r="K374" s="7" t="s">
        <v>63</v>
      </c>
      <c r="L374" s="7" t="s">
        <v>805</v>
      </c>
      <c r="M374" s="7">
        <v>0.4</v>
      </c>
      <c r="N374" s="7" t="s">
        <v>37</v>
      </c>
      <c r="O374" s="7" t="s">
        <v>38</v>
      </c>
      <c r="P374" s="7" t="s">
        <v>39</v>
      </c>
      <c r="Q374" s="7" t="s">
        <v>804</v>
      </c>
      <c r="R374" s="7">
        <v>98387</v>
      </c>
      <c r="S374" s="8">
        <v>42067</v>
      </c>
      <c r="T374" s="9">
        <f t="shared" si="27"/>
        <v>0</v>
      </c>
      <c r="U374" s="10" t="str">
        <f t="shared" si="28"/>
        <v>no repeat</v>
      </c>
      <c r="V374" s="11" t="str">
        <f t="shared" si="25"/>
        <v>March</v>
      </c>
      <c r="W374" s="8">
        <v>42068</v>
      </c>
      <c r="X374" s="11">
        <f t="shared" si="26"/>
        <v>1</v>
      </c>
      <c r="Y374" s="7">
        <v>4568.6072999999997</v>
      </c>
      <c r="Z374" s="7">
        <v>17</v>
      </c>
      <c r="AA374" s="7">
        <v>6621.17</v>
      </c>
      <c r="AB374" s="7">
        <v>88890</v>
      </c>
      <c r="AC374" s="7">
        <f>DataSheet!$E713-DataSheet!$D713</f>
        <v>140.92999999999998</v>
      </c>
      <c r="AD374" s="12" t="str">
        <f>_xlfn.IFS(DataSheet!$O713="Central","Chris",DataSheet!$O713="East","Erin",DataSheet!$O713="South","Sam",DataSheet!$O713="West","William.")</f>
        <v>Chris</v>
      </c>
      <c r="AE374">
        <f t="shared" si="29"/>
        <v>2</v>
      </c>
    </row>
    <row r="375" spans="1:31" ht="15.75" customHeight="1" x14ac:dyDescent="0.3">
      <c r="A375" s="12">
        <v>680</v>
      </c>
      <c r="B375" s="12" t="s">
        <v>806</v>
      </c>
      <c r="C375" s="12" t="s">
        <v>61</v>
      </c>
      <c r="D375" s="12">
        <v>0.04</v>
      </c>
      <c r="E375" s="12">
        <v>95.99</v>
      </c>
      <c r="F375" s="12">
        <v>4.9000000000000004</v>
      </c>
      <c r="G375" s="12" t="s">
        <v>53</v>
      </c>
      <c r="H375" s="12" t="s">
        <v>32</v>
      </c>
      <c r="I375" s="12" t="s">
        <v>81</v>
      </c>
      <c r="J375" s="12" t="s">
        <v>82</v>
      </c>
      <c r="K375" s="12" t="s">
        <v>63</v>
      </c>
      <c r="L375" s="12" t="s">
        <v>262</v>
      </c>
      <c r="M375" s="12">
        <v>0.56000000000000005</v>
      </c>
      <c r="N375" s="12" t="s">
        <v>37</v>
      </c>
      <c r="O375" s="12" t="s">
        <v>38</v>
      </c>
      <c r="P375" s="12" t="s">
        <v>39</v>
      </c>
      <c r="Q375" s="12" t="s">
        <v>807</v>
      </c>
      <c r="R375" s="12">
        <v>99207</v>
      </c>
      <c r="S375" s="13">
        <v>42067</v>
      </c>
      <c r="T375" s="9">
        <f t="shared" si="27"/>
        <v>0</v>
      </c>
      <c r="U375" s="10" t="str">
        <f t="shared" si="28"/>
        <v>no repeat</v>
      </c>
      <c r="V375" s="11" t="str">
        <f t="shared" si="25"/>
        <v>March</v>
      </c>
      <c r="W375" s="13">
        <v>42069</v>
      </c>
      <c r="X375" s="11">
        <f t="shared" si="26"/>
        <v>2</v>
      </c>
      <c r="Y375" s="12">
        <v>-258.22500000000002</v>
      </c>
      <c r="Z375" s="12">
        <v>3</v>
      </c>
      <c r="AA375" s="12">
        <v>253.78</v>
      </c>
      <c r="AB375" s="12">
        <v>88890</v>
      </c>
      <c r="AC375" s="12">
        <f>DataSheet!$E714-DataSheet!$D714</f>
        <v>212.5</v>
      </c>
      <c r="AD375" s="12" t="str">
        <f>_xlfn.IFS(DataSheet!$O714="Central","Chris",DataSheet!$O714="East","Erin",DataSheet!$O714="South","Sam",DataSheet!$O714="West","William.")</f>
        <v>Chris</v>
      </c>
      <c r="AE375">
        <f t="shared" si="29"/>
        <v>1</v>
      </c>
    </row>
    <row r="376" spans="1:31" ht="15.75" customHeight="1" x14ac:dyDescent="0.3">
      <c r="A376" s="12">
        <v>683</v>
      </c>
      <c r="B376" s="12" t="s">
        <v>808</v>
      </c>
      <c r="C376" s="12" t="s">
        <v>61</v>
      </c>
      <c r="D376" s="12">
        <v>0.06</v>
      </c>
      <c r="E376" s="12">
        <v>17.670000000000002</v>
      </c>
      <c r="F376" s="12">
        <v>8.99</v>
      </c>
      <c r="G376" s="12" t="s">
        <v>31</v>
      </c>
      <c r="H376" s="12" t="s">
        <v>62</v>
      </c>
      <c r="I376" s="12" t="s">
        <v>45</v>
      </c>
      <c r="J376" s="12" t="s">
        <v>54</v>
      </c>
      <c r="K376" s="12" t="s">
        <v>55</v>
      </c>
      <c r="L376" s="12" t="s">
        <v>809</v>
      </c>
      <c r="M376" s="12">
        <v>0.47</v>
      </c>
      <c r="N376" s="12" t="s">
        <v>37</v>
      </c>
      <c r="O376" s="12" t="s">
        <v>65</v>
      </c>
      <c r="P376" s="12" t="s">
        <v>499</v>
      </c>
      <c r="Q376" s="12" t="s">
        <v>810</v>
      </c>
      <c r="R376" s="12">
        <v>68046</v>
      </c>
      <c r="S376" s="13">
        <v>42101</v>
      </c>
      <c r="T376" s="9">
        <f t="shared" si="27"/>
        <v>0</v>
      </c>
      <c r="U376" s="10" t="str">
        <f t="shared" si="28"/>
        <v>no repeat</v>
      </c>
      <c r="V376" s="11" t="str">
        <f t="shared" si="25"/>
        <v>April</v>
      </c>
      <c r="W376" s="13">
        <v>42102</v>
      </c>
      <c r="X376" s="11">
        <f t="shared" si="26"/>
        <v>1</v>
      </c>
      <c r="Y376" s="12">
        <v>38.06</v>
      </c>
      <c r="Z376" s="12">
        <v>4</v>
      </c>
      <c r="AA376" s="12">
        <v>69.959999999999994</v>
      </c>
      <c r="AB376" s="12">
        <v>87765</v>
      </c>
      <c r="AC376" s="12">
        <f>DataSheet!$E1082-DataSheet!$D1082</f>
        <v>15.950000000000001</v>
      </c>
      <c r="AD376" s="12" t="str">
        <f>_xlfn.IFS(DataSheet!$O1082="Central","Chris",DataSheet!$O1082="East","Erin",DataSheet!$O1082="South","Sam",DataSheet!$O1082="West","William.")</f>
        <v>Erin</v>
      </c>
      <c r="AE376">
        <f t="shared" si="29"/>
        <v>1</v>
      </c>
    </row>
    <row r="377" spans="1:31" ht="15.75" customHeight="1" x14ac:dyDescent="0.3">
      <c r="A377" s="12">
        <v>688</v>
      </c>
      <c r="B377" s="12" t="s">
        <v>811</v>
      </c>
      <c r="C377" s="12" t="s">
        <v>109</v>
      </c>
      <c r="D377" s="12">
        <v>0.06</v>
      </c>
      <c r="E377" s="12">
        <v>4.18</v>
      </c>
      <c r="F377" s="12">
        <v>2.99</v>
      </c>
      <c r="G377" s="12" t="s">
        <v>53</v>
      </c>
      <c r="H377" s="12" t="s">
        <v>62</v>
      </c>
      <c r="I377" s="12" t="s">
        <v>33</v>
      </c>
      <c r="J377" s="12" t="s">
        <v>113</v>
      </c>
      <c r="K377" s="12" t="s">
        <v>63</v>
      </c>
      <c r="L377" s="12" t="s">
        <v>812</v>
      </c>
      <c r="M377" s="12">
        <v>0.37</v>
      </c>
      <c r="N377" s="12" t="s">
        <v>37</v>
      </c>
      <c r="O377" s="12" t="s">
        <v>65</v>
      </c>
      <c r="P377" s="12" t="s">
        <v>509</v>
      </c>
      <c r="Q377" s="12" t="s">
        <v>813</v>
      </c>
      <c r="R377" s="12">
        <v>63116</v>
      </c>
      <c r="S377" s="13">
        <v>42069</v>
      </c>
      <c r="T377" s="9">
        <f t="shared" si="27"/>
        <v>1</v>
      </c>
      <c r="U377" s="10">
        <f t="shared" si="28"/>
        <v>71</v>
      </c>
      <c r="V377" s="11" t="str">
        <f t="shared" si="25"/>
        <v>March</v>
      </c>
      <c r="W377" s="13">
        <v>42071</v>
      </c>
      <c r="X377" s="11">
        <f t="shared" si="26"/>
        <v>2</v>
      </c>
      <c r="Y377" s="12">
        <v>-12.718999999999999</v>
      </c>
      <c r="Z377" s="12">
        <v>5</v>
      </c>
      <c r="AA377" s="12">
        <v>21.34</v>
      </c>
      <c r="AB377" s="12">
        <v>88504</v>
      </c>
      <c r="AC377" s="12">
        <f>DataSheet!$E730-DataSheet!$D730</f>
        <v>199.96</v>
      </c>
      <c r="AD377" s="12" t="str">
        <f>_xlfn.IFS(DataSheet!$O730="Central","Chris",DataSheet!$O730="East","Erin",DataSheet!$O730="South","Sam",DataSheet!$O730="West","William.")</f>
        <v>Chris</v>
      </c>
      <c r="AE377">
        <f t="shared" si="29"/>
        <v>2</v>
      </c>
    </row>
    <row r="378" spans="1:31" ht="15.75" customHeight="1" x14ac:dyDescent="0.3">
      <c r="A378" s="12">
        <v>688</v>
      </c>
      <c r="B378" s="12" t="s">
        <v>811</v>
      </c>
      <c r="C378" s="12" t="s">
        <v>52</v>
      </c>
      <c r="D378" s="12">
        <v>7.0000000000000007E-2</v>
      </c>
      <c r="E378" s="12">
        <v>279.48</v>
      </c>
      <c r="F378" s="12">
        <v>35</v>
      </c>
      <c r="G378" s="12" t="s">
        <v>53</v>
      </c>
      <c r="H378" s="12" t="s">
        <v>62</v>
      </c>
      <c r="I378" s="12" t="s">
        <v>33</v>
      </c>
      <c r="J378" s="12" t="s">
        <v>145</v>
      </c>
      <c r="K378" s="12" t="s">
        <v>240</v>
      </c>
      <c r="L378" s="12" t="s">
        <v>814</v>
      </c>
      <c r="M378" s="12">
        <v>0.8</v>
      </c>
      <c r="N378" s="12" t="s">
        <v>37</v>
      </c>
      <c r="O378" s="12" t="s">
        <v>65</v>
      </c>
      <c r="P378" s="12" t="s">
        <v>509</v>
      </c>
      <c r="Q378" s="12" t="s">
        <v>813</v>
      </c>
      <c r="R378" s="12">
        <v>63116</v>
      </c>
      <c r="S378" s="13">
        <v>42140</v>
      </c>
      <c r="T378" s="9">
        <f t="shared" si="27"/>
        <v>0</v>
      </c>
      <c r="U378" s="10" t="str">
        <f t="shared" si="28"/>
        <v>no repeat</v>
      </c>
      <c r="V378" s="11" t="str">
        <f t="shared" si="25"/>
        <v>May</v>
      </c>
      <c r="W378" s="13">
        <v>42140</v>
      </c>
      <c r="X378" s="11">
        <f t="shared" si="26"/>
        <v>0</v>
      </c>
      <c r="Y378" s="12">
        <v>-207.28</v>
      </c>
      <c r="Z378" s="12">
        <v>10</v>
      </c>
      <c r="AA378" s="12">
        <v>2716.09</v>
      </c>
      <c r="AB378" s="12">
        <v>88503</v>
      </c>
      <c r="AC378" s="12">
        <f>DataSheet!$E1464-DataSheet!$D1464</f>
        <v>419.17</v>
      </c>
      <c r="AD378" s="12" t="str">
        <f>_xlfn.IFS(DataSheet!$O1464="Central","Chris",DataSheet!$O1464="East","Erin",DataSheet!$O1464="South","Sam",DataSheet!$O1464="West","William.")</f>
        <v>Sam</v>
      </c>
      <c r="AE378">
        <f t="shared" si="29"/>
        <v>2</v>
      </c>
    </row>
    <row r="379" spans="1:31" ht="15.75" customHeight="1" x14ac:dyDescent="0.3">
      <c r="A379" s="12">
        <v>689</v>
      </c>
      <c r="B379" s="12" t="s">
        <v>815</v>
      </c>
      <c r="C379" s="12" t="s">
        <v>61</v>
      </c>
      <c r="D379" s="12">
        <v>7.0000000000000007E-2</v>
      </c>
      <c r="E379" s="12">
        <v>1.7</v>
      </c>
      <c r="F379" s="12">
        <v>1.99</v>
      </c>
      <c r="G379" s="12" t="s">
        <v>53</v>
      </c>
      <c r="H379" s="12" t="s">
        <v>62</v>
      </c>
      <c r="I379" s="12" t="s">
        <v>81</v>
      </c>
      <c r="J379" s="12" t="s">
        <v>184</v>
      </c>
      <c r="K379" s="12" t="s">
        <v>55</v>
      </c>
      <c r="L379" s="12" t="s">
        <v>816</v>
      </c>
      <c r="M379" s="12">
        <v>0.51</v>
      </c>
      <c r="N379" s="12" t="s">
        <v>37</v>
      </c>
      <c r="O379" s="12" t="s">
        <v>65</v>
      </c>
      <c r="P379" s="12" t="s">
        <v>509</v>
      </c>
      <c r="Q379" s="12" t="s">
        <v>817</v>
      </c>
      <c r="R379" s="12">
        <v>63376</v>
      </c>
      <c r="S379" s="13">
        <v>42039</v>
      </c>
      <c r="T379" s="9">
        <f t="shared" si="27"/>
        <v>0</v>
      </c>
      <c r="U379" s="10" t="str">
        <f t="shared" si="28"/>
        <v>no repeat</v>
      </c>
      <c r="V379" s="11" t="str">
        <f t="shared" si="25"/>
        <v>February</v>
      </c>
      <c r="W379" s="13">
        <v>42040</v>
      </c>
      <c r="X379" s="11">
        <f t="shared" si="26"/>
        <v>1</v>
      </c>
      <c r="Y379" s="12">
        <v>-51.42</v>
      </c>
      <c r="Z379" s="12">
        <v>10</v>
      </c>
      <c r="AA379" s="12">
        <v>17.420000000000002</v>
      </c>
      <c r="AB379" s="12">
        <v>88502</v>
      </c>
      <c r="AC379" s="12">
        <f>DataSheet!$E400-DataSheet!$D400</f>
        <v>6.45</v>
      </c>
      <c r="AD379" s="12" t="str">
        <f>_xlfn.IFS(DataSheet!$O400="Central","Chris",DataSheet!$O400="East","Erin",DataSheet!$O400="South","Sam",DataSheet!$O400="West","William.")</f>
        <v>William.</v>
      </c>
      <c r="AE379">
        <f t="shared" si="29"/>
        <v>1</v>
      </c>
    </row>
    <row r="380" spans="1:31" ht="15.75" customHeight="1" x14ac:dyDescent="0.3">
      <c r="A380" s="12">
        <v>691</v>
      </c>
      <c r="B380" s="12" t="s">
        <v>818</v>
      </c>
      <c r="C380" s="12" t="s">
        <v>30</v>
      </c>
      <c r="D380" s="12">
        <v>0.09</v>
      </c>
      <c r="E380" s="12">
        <v>6.48</v>
      </c>
      <c r="F380" s="12">
        <v>6.35</v>
      </c>
      <c r="G380" s="12" t="s">
        <v>53</v>
      </c>
      <c r="H380" s="12" t="s">
        <v>44</v>
      </c>
      <c r="I380" s="12" t="s">
        <v>33</v>
      </c>
      <c r="J380" s="12" t="s">
        <v>97</v>
      </c>
      <c r="K380" s="12" t="s">
        <v>63</v>
      </c>
      <c r="L380" s="12" t="s">
        <v>819</v>
      </c>
      <c r="M380" s="12">
        <v>0.37</v>
      </c>
      <c r="N380" s="12" t="s">
        <v>37</v>
      </c>
      <c r="O380" s="12" t="s">
        <v>38</v>
      </c>
      <c r="P380" s="12" t="s">
        <v>39</v>
      </c>
      <c r="Q380" s="12" t="s">
        <v>820</v>
      </c>
      <c r="R380" s="12">
        <v>98408</v>
      </c>
      <c r="S380" s="13">
        <v>42084</v>
      </c>
      <c r="T380" s="9">
        <f t="shared" si="27"/>
        <v>0</v>
      </c>
      <c r="U380" s="10" t="str">
        <f t="shared" si="28"/>
        <v>no repeat</v>
      </c>
      <c r="V380" s="11" t="str">
        <f t="shared" si="25"/>
        <v>March</v>
      </c>
      <c r="W380" s="13">
        <v>42085</v>
      </c>
      <c r="X380" s="11">
        <f t="shared" si="26"/>
        <v>1</v>
      </c>
      <c r="Y380" s="12">
        <v>-88.6</v>
      </c>
      <c r="Z380" s="12">
        <v>8</v>
      </c>
      <c r="AA380" s="12">
        <v>49.81</v>
      </c>
      <c r="AB380" s="12">
        <v>89915</v>
      </c>
      <c r="AC380" s="12">
        <f>DataSheet!$E880-DataSheet!$D880</f>
        <v>1.93</v>
      </c>
      <c r="AD380" s="12" t="str">
        <f>_xlfn.IFS(DataSheet!$O880="Central","Chris",DataSheet!$O880="East","Erin",DataSheet!$O880="South","Sam",DataSheet!$O880="West","William.")</f>
        <v>Erin</v>
      </c>
      <c r="AE380">
        <f t="shared" si="29"/>
        <v>1</v>
      </c>
    </row>
    <row r="381" spans="1:31" ht="15.75" customHeight="1" x14ac:dyDescent="0.3">
      <c r="A381" s="7">
        <v>693</v>
      </c>
      <c r="B381" s="7" t="s">
        <v>821</v>
      </c>
      <c r="C381" s="7" t="s">
        <v>109</v>
      </c>
      <c r="D381" s="7">
        <v>0.09</v>
      </c>
      <c r="E381" s="7">
        <v>5.34</v>
      </c>
      <c r="F381" s="7">
        <v>2.99</v>
      </c>
      <c r="G381" s="7" t="s">
        <v>31</v>
      </c>
      <c r="H381" s="7" t="s">
        <v>62</v>
      </c>
      <c r="I381" s="7" t="s">
        <v>33</v>
      </c>
      <c r="J381" s="7" t="s">
        <v>113</v>
      </c>
      <c r="K381" s="7" t="s">
        <v>63</v>
      </c>
      <c r="L381" s="7" t="s">
        <v>822</v>
      </c>
      <c r="M381" s="7">
        <v>0.38</v>
      </c>
      <c r="N381" s="7" t="s">
        <v>37</v>
      </c>
      <c r="O381" s="7" t="s">
        <v>38</v>
      </c>
      <c r="P381" s="7" t="s">
        <v>260</v>
      </c>
      <c r="Q381" s="7" t="s">
        <v>823</v>
      </c>
      <c r="R381" s="7">
        <v>80229</v>
      </c>
      <c r="S381" s="8">
        <v>42071</v>
      </c>
      <c r="T381" s="9">
        <f t="shared" si="27"/>
        <v>1</v>
      </c>
      <c r="U381" s="10">
        <f t="shared" si="28"/>
        <v>0</v>
      </c>
      <c r="V381" s="11" t="str">
        <f t="shared" si="25"/>
        <v>March</v>
      </c>
      <c r="W381" s="8">
        <v>42078</v>
      </c>
      <c r="X381" s="11">
        <f t="shared" si="26"/>
        <v>7</v>
      </c>
      <c r="Y381" s="7">
        <v>9.4860000000000007</v>
      </c>
      <c r="Z381" s="7">
        <v>17</v>
      </c>
      <c r="AA381" s="7">
        <v>95.1</v>
      </c>
      <c r="AB381" s="7">
        <v>87812</v>
      </c>
      <c r="AC381" s="7">
        <f>DataSheet!$E745-DataSheet!$D745</f>
        <v>279.43</v>
      </c>
      <c r="AD381" s="12" t="str">
        <f>_xlfn.IFS(DataSheet!$O745="Central","Chris",DataSheet!$O745="East","Erin",DataSheet!$O745="South","Sam",DataSheet!$O745="West","William.")</f>
        <v>William.</v>
      </c>
      <c r="AE381">
        <f t="shared" si="29"/>
        <v>5</v>
      </c>
    </row>
    <row r="382" spans="1:31" ht="15.75" customHeight="1" x14ac:dyDescent="0.3">
      <c r="A382" s="12">
        <v>693</v>
      </c>
      <c r="B382" s="12" t="s">
        <v>821</v>
      </c>
      <c r="C382" s="12" t="s">
        <v>109</v>
      </c>
      <c r="D382" s="12">
        <v>7.0000000000000007E-2</v>
      </c>
      <c r="E382" s="12">
        <v>140.97999999999999</v>
      </c>
      <c r="F382" s="12">
        <v>53.48</v>
      </c>
      <c r="G382" s="12" t="s">
        <v>43</v>
      </c>
      <c r="H382" s="12" t="s">
        <v>62</v>
      </c>
      <c r="I382" s="12" t="s">
        <v>45</v>
      </c>
      <c r="J382" s="12" t="s">
        <v>195</v>
      </c>
      <c r="K382" s="12" t="s">
        <v>125</v>
      </c>
      <c r="L382" s="12" t="s">
        <v>824</v>
      </c>
      <c r="M382" s="12">
        <v>0.65</v>
      </c>
      <c r="N382" s="12" t="s">
        <v>37</v>
      </c>
      <c r="O382" s="12" t="s">
        <v>38</v>
      </c>
      <c r="P382" s="12" t="s">
        <v>260</v>
      </c>
      <c r="Q382" s="12" t="s">
        <v>823</v>
      </c>
      <c r="R382" s="12">
        <v>80229</v>
      </c>
      <c r="S382" s="13">
        <v>42071</v>
      </c>
      <c r="T382" s="9">
        <f t="shared" si="27"/>
        <v>1</v>
      </c>
      <c r="U382" s="10">
        <f t="shared" si="28"/>
        <v>0</v>
      </c>
      <c r="V382" s="11" t="str">
        <f t="shared" si="25"/>
        <v>March</v>
      </c>
      <c r="W382" s="13">
        <v>42078</v>
      </c>
      <c r="X382" s="11">
        <f t="shared" si="26"/>
        <v>7</v>
      </c>
      <c r="Y382" s="12">
        <v>-263.64999999999998</v>
      </c>
      <c r="Z382" s="12">
        <v>5</v>
      </c>
      <c r="AA382" s="12">
        <v>734.74</v>
      </c>
      <c r="AB382" s="12">
        <v>87812</v>
      </c>
      <c r="AC382" s="12">
        <f>DataSheet!$E746-DataSheet!$D746</f>
        <v>5.3</v>
      </c>
      <c r="AD382" s="12" t="str">
        <f>_xlfn.IFS(DataSheet!$O746="Central","Chris",DataSheet!$O746="East","Erin",DataSheet!$O746="South","Sam",DataSheet!$O746="West","William.")</f>
        <v>William.</v>
      </c>
      <c r="AE382">
        <f t="shared" si="29"/>
        <v>5</v>
      </c>
    </row>
    <row r="383" spans="1:31" ht="15.75" customHeight="1" x14ac:dyDescent="0.3">
      <c r="A383" s="7">
        <v>693</v>
      </c>
      <c r="B383" s="7" t="s">
        <v>821</v>
      </c>
      <c r="C383" s="7" t="s">
        <v>109</v>
      </c>
      <c r="D383" s="7">
        <v>0.06</v>
      </c>
      <c r="E383" s="7">
        <v>205.99</v>
      </c>
      <c r="F383" s="7">
        <v>5.26</v>
      </c>
      <c r="G383" s="7" t="s">
        <v>53</v>
      </c>
      <c r="H383" s="7" t="s">
        <v>62</v>
      </c>
      <c r="I383" s="7" t="s">
        <v>81</v>
      </c>
      <c r="J383" s="7" t="s">
        <v>82</v>
      </c>
      <c r="K383" s="7" t="s">
        <v>63</v>
      </c>
      <c r="L383" s="7" t="s">
        <v>825</v>
      </c>
      <c r="M383" s="7">
        <v>0.56000000000000005</v>
      </c>
      <c r="N383" s="7" t="s">
        <v>37</v>
      </c>
      <c r="O383" s="7" t="s">
        <v>38</v>
      </c>
      <c r="P383" s="7" t="s">
        <v>260</v>
      </c>
      <c r="Q383" s="7" t="s">
        <v>823</v>
      </c>
      <c r="R383" s="7">
        <v>80229</v>
      </c>
      <c r="S383" s="8">
        <v>42071</v>
      </c>
      <c r="T383" s="9">
        <f t="shared" si="27"/>
        <v>1</v>
      </c>
      <c r="U383" s="10">
        <f t="shared" si="28"/>
        <v>17</v>
      </c>
      <c r="V383" s="11" t="str">
        <f t="shared" si="25"/>
        <v>March</v>
      </c>
      <c r="W383" s="8">
        <v>42078</v>
      </c>
      <c r="X383" s="11">
        <f t="shared" si="26"/>
        <v>7</v>
      </c>
      <c r="Y383" s="7">
        <v>890.18100000000004</v>
      </c>
      <c r="Z383" s="7">
        <v>11</v>
      </c>
      <c r="AA383" s="7">
        <v>1882.87</v>
      </c>
      <c r="AB383" s="7">
        <v>87812</v>
      </c>
      <c r="AC383" s="7">
        <f>DataSheet!$E747-DataSheet!$D747</f>
        <v>55.93</v>
      </c>
      <c r="AD383" s="12" t="str">
        <f>_xlfn.IFS(DataSheet!$O747="Central","Chris",DataSheet!$O747="East","Erin",DataSheet!$O747="South","Sam",DataSheet!$O747="West","William.")</f>
        <v>William.</v>
      </c>
      <c r="AE383">
        <f t="shared" si="29"/>
        <v>5</v>
      </c>
    </row>
    <row r="384" spans="1:31" ht="15.75" customHeight="1" x14ac:dyDescent="0.3">
      <c r="A384" s="12">
        <v>693</v>
      </c>
      <c r="B384" s="12" t="s">
        <v>821</v>
      </c>
      <c r="C384" s="12" t="s">
        <v>109</v>
      </c>
      <c r="D384" s="12">
        <v>0.02</v>
      </c>
      <c r="E384" s="12">
        <v>500.98</v>
      </c>
      <c r="F384" s="12">
        <v>41.44</v>
      </c>
      <c r="G384" s="12" t="s">
        <v>43</v>
      </c>
      <c r="H384" s="12" t="s">
        <v>62</v>
      </c>
      <c r="I384" s="12" t="s">
        <v>45</v>
      </c>
      <c r="J384" s="12" t="s">
        <v>195</v>
      </c>
      <c r="K384" s="12" t="s">
        <v>125</v>
      </c>
      <c r="L384" s="12" t="s">
        <v>826</v>
      </c>
      <c r="M384" s="12">
        <v>0.66</v>
      </c>
      <c r="N384" s="12" t="s">
        <v>37</v>
      </c>
      <c r="O384" s="12" t="s">
        <v>38</v>
      </c>
      <c r="P384" s="12" t="s">
        <v>260</v>
      </c>
      <c r="Q384" s="12" t="s">
        <v>823</v>
      </c>
      <c r="R384" s="12">
        <v>80229</v>
      </c>
      <c r="S384" s="13">
        <v>42088</v>
      </c>
      <c r="T384" s="9">
        <f t="shared" si="27"/>
        <v>1</v>
      </c>
      <c r="U384" s="10">
        <f t="shared" si="28"/>
        <v>41</v>
      </c>
      <c r="V384" s="11" t="str">
        <f t="shared" si="25"/>
        <v>March</v>
      </c>
      <c r="W384" s="13">
        <v>42088</v>
      </c>
      <c r="X384" s="11">
        <f t="shared" si="26"/>
        <v>0</v>
      </c>
      <c r="Y384" s="12">
        <v>2568.4629</v>
      </c>
      <c r="Z384" s="12">
        <v>7</v>
      </c>
      <c r="AA384" s="12">
        <v>3722.41</v>
      </c>
      <c r="AB384" s="12">
        <v>87811</v>
      </c>
      <c r="AC384" s="12">
        <f>DataSheet!$E932-DataSheet!$D932</f>
        <v>115.94</v>
      </c>
      <c r="AD384" s="12" t="str">
        <f>_xlfn.IFS(DataSheet!$O932="Central","Chris",DataSheet!$O932="East","Erin",DataSheet!$O932="South","Sam",DataSheet!$O932="West","William.")</f>
        <v>Erin</v>
      </c>
      <c r="AE384">
        <f t="shared" si="29"/>
        <v>5</v>
      </c>
    </row>
    <row r="385" spans="1:31" ht="15.75" customHeight="1" x14ac:dyDescent="0.3">
      <c r="A385" s="7">
        <v>693</v>
      </c>
      <c r="B385" s="7" t="s">
        <v>821</v>
      </c>
      <c r="C385" s="7" t="s">
        <v>30</v>
      </c>
      <c r="D385" s="7">
        <v>0</v>
      </c>
      <c r="E385" s="7">
        <v>230.98</v>
      </c>
      <c r="F385" s="7">
        <v>23.78</v>
      </c>
      <c r="G385" s="7" t="s">
        <v>43</v>
      </c>
      <c r="H385" s="7" t="s">
        <v>62</v>
      </c>
      <c r="I385" s="7" t="s">
        <v>45</v>
      </c>
      <c r="J385" s="7" t="s">
        <v>156</v>
      </c>
      <c r="K385" s="7" t="s">
        <v>125</v>
      </c>
      <c r="L385" s="7" t="s">
        <v>827</v>
      </c>
      <c r="M385" s="7">
        <v>0.6</v>
      </c>
      <c r="N385" s="7" t="s">
        <v>37</v>
      </c>
      <c r="O385" s="7" t="s">
        <v>38</v>
      </c>
      <c r="P385" s="7" t="s">
        <v>260</v>
      </c>
      <c r="Q385" s="7" t="s">
        <v>823</v>
      </c>
      <c r="R385" s="7">
        <v>80229</v>
      </c>
      <c r="S385" s="8">
        <v>42129</v>
      </c>
      <c r="T385" s="9">
        <f t="shared" si="27"/>
        <v>0</v>
      </c>
      <c r="U385" s="10" t="str">
        <f t="shared" si="28"/>
        <v>no repeat</v>
      </c>
      <c r="V385" s="11" t="str">
        <f t="shared" si="25"/>
        <v>May</v>
      </c>
      <c r="W385" s="8">
        <v>42131</v>
      </c>
      <c r="X385" s="11">
        <f t="shared" si="26"/>
        <v>2</v>
      </c>
      <c r="Y385" s="7">
        <v>6095.8602000000001</v>
      </c>
      <c r="Z385" s="7">
        <v>36</v>
      </c>
      <c r="AA385" s="7">
        <v>8834.58</v>
      </c>
      <c r="AB385" s="7">
        <v>87813</v>
      </c>
      <c r="AC385" s="7">
        <f>DataSheet!$E1371-DataSheet!$D1371</f>
        <v>2.04</v>
      </c>
      <c r="AD385" s="12" t="str">
        <f>_xlfn.IFS(DataSheet!$O1371="Central","Chris",DataSheet!$O1371="East","Erin",DataSheet!$O1371="South","Sam",DataSheet!$O1371="West","William.")</f>
        <v>Chris</v>
      </c>
      <c r="AE385">
        <f t="shared" si="29"/>
        <v>5</v>
      </c>
    </row>
    <row r="386" spans="1:31" ht="15.75" customHeight="1" x14ac:dyDescent="0.3">
      <c r="A386" s="7">
        <v>696</v>
      </c>
      <c r="B386" s="7" t="s">
        <v>828</v>
      </c>
      <c r="C386" s="7" t="s">
        <v>61</v>
      </c>
      <c r="D386" s="7">
        <v>0.06</v>
      </c>
      <c r="E386" s="7">
        <v>8.1199999999999992</v>
      </c>
      <c r="F386" s="7">
        <v>2.83</v>
      </c>
      <c r="G386" s="7" t="s">
        <v>53</v>
      </c>
      <c r="H386" s="7" t="s">
        <v>32</v>
      </c>
      <c r="I386" s="7" t="s">
        <v>81</v>
      </c>
      <c r="J386" s="7" t="s">
        <v>184</v>
      </c>
      <c r="K386" s="7" t="s">
        <v>55</v>
      </c>
      <c r="L386" s="7" t="s">
        <v>829</v>
      </c>
      <c r="M386" s="7">
        <v>0.77</v>
      </c>
      <c r="N386" s="7" t="s">
        <v>37</v>
      </c>
      <c r="O386" s="7" t="s">
        <v>65</v>
      </c>
      <c r="P386" s="7" t="s">
        <v>705</v>
      </c>
      <c r="Q386" s="7" t="s">
        <v>830</v>
      </c>
      <c r="R386" s="7">
        <v>46307</v>
      </c>
      <c r="S386" s="8">
        <v>42090</v>
      </c>
      <c r="T386" s="9">
        <f t="shared" si="27"/>
        <v>1</v>
      </c>
      <c r="U386" s="10">
        <f t="shared" si="28"/>
        <v>0</v>
      </c>
      <c r="V386" s="11" t="str">
        <f t="shared" ref="V386:V449" si="30">TEXT(S386,"mmmm")</f>
        <v>March</v>
      </c>
      <c r="W386" s="8">
        <v>42091</v>
      </c>
      <c r="X386" s="11">
        <f t="shared" ref="X386:X449" si="31">_xlfn.DAYS(W386,S386)</f>
        <v>1</v>
      </c>
      <c r="Y386" s="7">
        <v>-82.83</v>
      </c>
      <c r="Z386" s="7">
        <v>10</v>
      </c>
      <c r="AA386" s="7">
        <v>78.540000000000006</v>
      </c>
      <c r="AB386" s="7">
        <v>89847</v>
      </c>
      <c r="AC386" s="7">
        <f>DataSheet!$E957-DataSheet!$D957</f>
        <v>14.88</v>
      </c>
      <c r="AD386" s="12" t="str">
        <f>_xlfn.IFS(DataSheet!$O957="Central","Chris",DataSheet!$O957="East","Erin",DataSheet!$O957="South","Sam",DataSheet!$O957="West","William.")</f>
        <v>Erin</v>
      </c>
      <c r="AE386">
        <f t="shared" si="29"/>
        <v>3</v>
      </c>
    </row>
    <row r="387" spans="1:31" ht="15.75" customHeight="1" x14ac:dyDescent="0.3">
      <c r="A387" s="12">
        <v>696</v>
      </c>
      <c r="B387" s="12" t="s">
        <v>828</v>
      </c>
      <c r="C387" s="12" t="s">
        <v>61</v>
      </c>
      <c r="D387" s="12">
        <v>0.05</v>
      </c>
      <c r="E387" s="12">
        <v>51.65</v>
      </c>
      <c r="F387" s="12">
        <v>18.45</v>
      </c>
      <c r="G387" s="12" t="s">
        <v>53</v>
      </c>
      <c r="H387" s="12" t="s">
        <v>32</v>
      </c>
      <c r="I387" s="12" t="s">
        <v>45</v>
      </c>
      <c r="J387" s="12" t="s">
        <v>54</v>
      </c>
      <c r="K387" s="12" t="s">
        <v>90</v>
      </c>
      <c r="L387" s="12" t="s">
        <v>831</v>
      </c>
      <c r="M387" s="12">
        <v>0.65</v>
      </c>
      <c r="N387" s="12" t="s">
        <v>37</v>
      </c>
      <c r="O387" s="12" t="s">
        <v>65</v>
      </c>
      <c r="P387" s="12" t="s">
        <v>705</v>
      </c>
      <c r="Q387" s="12" t="s">
        <v>830</v>
      </c>
      <c r="R387" s="12">
        <v>46307</v>
      </c>
      <c r="S387" s="13">
        <v>42090</v>
      </c>
      <c r="T387" s="9">
        <f t="shared" ref="T387:T450" si="32">IF(A387=A388,1,0)</f>
        <v>1</v>
      </c>
      <c r="U387" s="10">
        <f t="shared" ref="U387:U450" si="33">IF(T387=1,S388-S387,"no repeat")</f>
        <v>11</v>
      </c>
      <c r="V387" s="11" t="str">
        <f t="shared" si="30"/>
        <v>March</v>
      </c>
      <c r="W387" s="13">
        <v>42091</v>
      </c>
      <c r="X387" s="11">
        <f t="shared" si="31"/>
        <v>1</v>
      </c>
      <c r="Y387" s="12">
        <v>25.04</v>
      </c>
      <c r="Z387" s="12">
        <v>12</v>
      </c>
      <c r="AA387" s="12">
        <v>605.1</v>
      </c>
      <c r="AB387" s="12">
        <v>89847</v>
      </c>
      <c r="AC387" s="12">
        <f>DataSheet!$E958-DataSheet!$D958</f>
        <v>55.44</v>
      </c>
      <c r="AD387" s="12" t="str">
        <f>_xlfn.IFS(DataSheet!$O958="Central","Chris",DataSheet!$O958="East","Erin",DataSheet!$O958="South","Sam",DataSheet!$O958="West","William.")</f>
        <v>Erin</v>
      </c>
      <c r="AE387">
        <f t="shared" si="29"/>
        <v>3</v>
      </c>
    </row>
    <row r="388" spans="1:31" ht="15.75" customHeight="1" x14ac:dyDescent="0.3">
      <c r="A388" s="12">
        <v>696</v>
      </c>
      <c r="B388" s="12" t="s">
        <v>828</v>
      </c>
      <c r="C388" s="12" t="s">
        <v>109</v>
      </c>
      <c r="D388" s="12">
        <v>0.1</v>
      </c>
      <c r="E388" s="12">
        <v>40.479999999999997</v>
      </c>
      <c r="F388" s="12">
        <v>19.989999999999998</v>
      </c>
      <c r="G388" s="12" t="s">
        <v>53</v>
      </c>
      <c r="H388" s="12" t="s">
        <v>32</v>
      </c>
      <c r="I388" s="12" t="s">
        <v>81</v>
      </c>
      <c r="J388" s="12" t="s">
        <v>184</v>
      </c>
      <c r="K388" s="12" t="s">
        <v>63</v>
      </c>
      <c r="L388" s="12" t="s">
        <v>832</v>
      </c>
      <c r="M388" s="12">
        <v>0.77</v>
      </c>
      <c r="N388" s="12" t="s">
        <v>37</v>
      </c>
      <c r="O388" s="12" t="s">
        <v>65</v>
      </c>
      <c r="P388" s="12" t="s">
        <v>705</v>
      </c>
      <c r="Q388" s="12" t="s">
        <v>830</v>
      </c>
      <c r="R388" s="12">
        <v>46307</v>
      </c>
      <c r="S388" s="13">
        <v>42101</v>
      </c>
      <c r="T388" s="9">
        <f t="shared" si="32"/>
        <v>0</v>
      </c>
      <c r="U388" s="10" t="str">
        <f t="shared" si="33"/>
        <v>no repeat</v>
      </c>
      <c r="V388" s="11" t="str">
        <f t="shared" si="30"/>
        <v>April</v>
      </c>
      <c r="W388" s="13">
        <v>42103</v>
      </c>
      <c r="X388" s="11">
        <f t="shared" si="31"/>
        <v>2</v>
      </c>
      <c r="Y388" s="12">
        <v>-580.32000000000005</v>
      </c>
      <c r="Z388" s="12">
        <v>9</v>
      </c>
      <c r="AA388" s="12">
        <v>355.84</v>
      </c>
      <c r="AB388" s="12">
        <v>89848</v>
      </c>
      <c r="AC388" s="12">
        <f>DataSheet!$E1080-DataSheet!$D1080</f>
        <v>11.56</v>
      </c>
      <c r="AD388" s="12" t="str">
        <f>_xlfn.IFS(DataSheet!$O1080="Central","Chris",DataSheet!$O1080="East","Erin",DataSheet!$O1080="South","Sam",DataSheet!$O1080="West","William.")</f>
        <v>Sam</v>
      </c>
      <c r="AE388">
        <f t="shared" ref="AE388:AE451" si="34">COUNTIF($B$2:$B$1937,$B388)</f>
        <v>3</v>
      </c>
    </row>
    <row r="389" spans="1:31" ht="15.75" customHeight="1" x14ac:dyDescent="0.3">
      <c r="A389" s="12">
        <v>697</v>
      </c>
      <c r="B389" s="12" t="s">
        <v>833</v>
      </c>
      <c r="C389" s="12" t="s">
        <v>52</v>
      </c>
      <c r="D389" s="12">
        <v>0.08</v>
      </c>
      <c r="E389" s="12">
        <v>14.81</v>
      </c>
      <c r="F389" s="12">
        <v>13.32</v>
      </c>
      <c r="G389" s="12" t="s">
        <v>53</v>
      </c>
      <c r="H389" s="12" t="s">
        <v>32</v>
      </c>
      <c r="I389" s="12" t="s">
        <v>33</v>
      </c>
      <c r="J389" s="12" t="s">
        <v>258</v>
      </c>
      <c r="K389" s="12" t="s">
        <v>63</v>
      </c>
      <c r="L389" s="12" t="s">
        <v>834</v>
      </c>
      <c r="M389" s="12">
        <v>0.43</v>
      </c>
      <c r="N389" s="12" t="s">
        <v>37</v>
      </c>
      <c r="O389" s="12" t="s">
        <v>65</v>
      </c>
      <c r="P389" s="12" t="s">
        <v>705</v>
      </c>
      <c r="Q389" s="12" t="s">
        <v>835</v>
      </c>
      <c r="R389" s="12">
        <v>46312</v>
      </c>
      <c r="S389" s="13">
        <v>42042</v>
      </c>
      <c r="T389" s="9">
        <f t="shared" si="32"/>
        <v>1</v>
      </c>
      <c r="U389" s="10">
        <f t="shared" si="33"/>
        <v>48</v>
      </c>
      <c r="V389" s="11" t="str">
        <f t="shared" si="30"/>
        <v>February</v>
      </c>
      <c r="W389" s="13">
        <v>42044</v>
      </c>
      <c r="X389" s="11">
        <f t="shared" si="31"/>
        <v>2</v>
      </c>
      <c r="Y389" s="12">
        <v>-131.6172</v>
      </c>
      <c r="Z389" s="12">
        <v>20</v>
      </c>
      <c r="AA389" s="12">
        <v>292.18</v>
      </c>
      <c r="AB389" s="12">
        <v>89849</v>
      </c>
      <c r="AC389" s="12">
        <f>DataSheet!$E442-DataSheet!$D442</f>
        <v>18.869999999999997</v>
      </c>
      <c r="AD389" s="12" t="str">
        <f>_xlfn.IFS(DataSheet!$O442="Central","Chris",DataSheet!$O442="East","Erin",DataSheet!$O442="South","Sam",DataSheet!$O442="West","William.")</f>
        <v>Erin</v>
      </c>
      <c r="AE389">
        <f t="shared" si="34"/>
        <v>2</v>
      </c>
    </row>
    <row r="390" spans="1:31" ht="15.75" customHeight="1" x14ac:dyDescent="0.3">
      <c r="A390" s="7">
        <v>697</v>
      </c>
      <c r="B390" s="7" t="s">
        <v>833</v>
      </c>
      <c r="C390" s="7" t="s">
        <v>61</v>
      </c>
      <c r="D390" s="7">
        <v>0.1</v>
      </c>
      <c r="E390" s="7">
        <v>175.99</v>
      </c>
      <c r="F390" s="7">
        <v>8.99</v>
      </c>
      <c r="G390" s="7" t="s">
        <v>53</v>
      </c>
      <c r="H390" s="7" t="s">
        <v>32</v>
      </c>
      <c r="I390" s="7" t="s">
        <v>81</v>
      </c>
      <c r="J390" s="7" t="s">
        <v>82</v>
      </c>
      <c r="K390" s="7" t="s">
        <v>63</v>
      </c>
      <c r="L390" s="7" t="s">
        <v>171</v>
      </c>
      <c r="M390" s="7">
        <v>0.56999999999999995</v>
      </c>
      <c r="N390" s="7" t="s">
        <v>37</v>
      </c>
      <c r="O390" s="7" t="s">
        <v>65</v>
      </c>
      <c r="P390" s="7" t="s">
        <v>705</v>
      </c>
      <c r="Q390" s="7" t="s">
        <v>835</v>
      </c>
      <c r="R390" s="7">
        <v>46312</v>
      </c>
      <c r="S390" s="8">
        <v>42090</v>
      </c>
      <c r="T390" s="9">
        <f t="shared" si="32"/>
        <v>0</v>
      </c>
      <c r="U390" s="10" t="str">
        <f t="shared" si="33"/>
        <v>no repeat</v>
      </c>
      <c r="V390" s="11" t="str">
        <f t="shared" si="30"/>
        <v>March</v>
      </c>
      <c r="W390" s="8">
        <v>42091</v>
      </c>
      <c r="X390" s="11">
        <f t="shared" si="31"/>
        <v>1</v>
      </c>
      <c r="Y390" s="7">
        <v>928.96079999999995</v>
      </c>
      <c r="Z390" s="7">
        <v>10</v>
      </c>
      <c r="AA390" s="7">
        <v>1346.32</v>
      </c>
      <c r="AB390" s="7">
        <v>89847</v>
      </c>
      <c r="AC390" s="7">
        <f>DataSheet!$E959-DataSheet!$D959</f>
        <v>65.89</v>
      </c>
      <c r="AD390" s="12" t="str">
        <f>_xlfn.IFS(DataSheet!$O959="Central","Chris",DataSheet!$O959="East","Erin",DataSheet!$O959="South","Sam",DataSheet!$O959="West","William.")</f>
        <v>William.</v>
      </c>
      <c r="AE390">
        <f t="shared" si="34"/>
        <v>2</v>
      </c>
    </row>
    <row r="391" spans="1:31" ht="15.75" customHeight="1" x14ac:dyDescent="0.3">
      <c r="A391" s="7">
        <v>698</v>
      </c>
      <c r="B391" s="7" t="s">
        <v>836</v>
      </c>
      <c r="C391" s="7" t="s">
        <v>52</v>
      </c>
      <c r="D391" s="7">
        <v>0.08</v>
      </c>
      <c r="E391" s="7">
        <v>14.81</v>
      </c>
      <c r="F391" s="7">
        <v>13.32</v>
      </c>
      <c r="G391" s="7" t="s">
        <v>53</v>
      </c>
      <c r="H391" s="7" t="s">
        <v>32</v>
      </c>
      <c r="I391" s="7" t="s">
        <v>33</v>
      </c>
      <c r="J391" s="7" t="s">
        <v>258</v>
      </c>
      <c r="K391" s="7" t="s">
        <v>63</v>
      </c>
      <c r="L391" s="7" t="s">
        <v>834</v>
      </c>
      <c r="M391" s="7">
        <v>0.43</v>
      </c>
      <c r="N391" s="7" t="s">
        <v>37</v>
      </c>
      <c r="O391" s="7" t="s">
        <v>38</v>
      </c>
      <c r="P391" s="7" t="s">
        <v>39</v>
      </c>
      <c r="Q391" s="7" t="s">
        <v>213</v>
      </c>
      <c r="R391" s="7">
        <v>98105</v>
      </c>
      <c r="S391" s="8">
        <v>42042</v>
      </c>
      <c r="T391" s="9">
        <f t="shared" si="32"/>
        <v>1</v>
      </c>
      <c r="U391" s="10">
        <f t="shared" si="33"/>
        <v>48</v>
      </c>
      <c r="V391" s="11" t="str">
        <f t="shared" si="30"/>
        <v>February</v>
      </c>
      <c r="W391" s="8">
        <v>42044</v>
      </c>
      <c r="X391" s="11">
        <f t="shared" si="31"/>
        <v>2</v>
      </c>
      <c r="Y391" s="7">
        <v>-253.11</v>
      </c>
      <c r="Z391" s="7">
        <v>79</v>
      </c>
      <c r="AA391" s="7">
        <v>1154.1199999999999</v>
      </c>
      <c r="AB391" s="7">
        <v>53410</v>
      </c>
      <c r="AC391" s="7">
        <f>DataSheet!$E443-DataSheet!$D443</f>
        <v>4.04</v>
      </c>
      <c r="AD391" s="12" t="str">
        <f>_xlfn.IFS(DataSheet!$O443="Central","Chris",DataSheet!$O443="East","Erin",DataSheet!$O443="South","Sam",DataSheet!$O443="West","William.")</f>
        <v>Erin</v>
      </c>
      <c r="AE391">
        <f t="shared" si="34"/>
        <v>5</v>
      </c>
    </row>
    <row r="392" spans="1:31" ht="15.75" customHeight="1" x14ac:dyDescent="0.3">
      <c r="A392" s="12">
        <v>698</v>
      </c>
      <c r="B392" s="12" t="s">
        <v>836</v>
      </c>
      <c r="C392" s="12" t="s">
        <v>61</v>
      </c>
      <c r="D392" s="12">
        <v>0.06</v>
      </c>
      <c r="E392" s="12">
        <v>8.1199999999999992</v>
      </c>
      <c r="F392" s="12">
        <v>2.83</v>
      </c>
      <c r="G392" s="12" t="s">
        <v>53</v>
      </c>
      <c r="H392" s="12" t="s">
        <v>32</v>
      </c>
      <c r="I392" s="12" t="s">
        <v>81</v>
      </c>
      <c r="J392" s="12" t="s">
        <v>184</v>
      </c>
      <c r="K392" s="12" t="s">
        <v>55</v>
      </c>
      <c r="L392" s="12" t="s">
        <v>829</v>
      </c>
      <c r="M392" s="12">
        <v>0.77</v>
      </c>
      <c r="N392" s="12" t="s">
        <v>37</v>
      </c>
      <c r="O392" s="12" t="s">
        <v>38</v>
      </c>
      <c r="P392" s="12" t="s">
        <v>39</v>
      </c>
      <c r="Q392" s="12" t="s">
        <v>213</v>
      </c>
      <c r="R392" s="12">
        <v>98105</v>
      </c>
      <c r="S392" s="13">
        <v>42090</v>
      </c>
      <c r="T392" s="9">
        <f t="shared" si="32"/>
        <v>1</v>
      </c>
      <c r="U392" s="10">
        <f t="shared" si="33"/>
        <v>0</v>
      </c>
      <c r="V392" s="11" t="str">
        <f t="shared" si="30"/>
        <v>March</v>
      </c>
      <c r="W392" s="13">
        <v>42091</v>
      </c>
      <c r="X392" s="11">
        <f t="shared" si="31"/>
        <v>1</v>
      </c>
      <c r="Y392" s="12">
        <v>-82.83</v>
      </c>
      <c r="Z392" s="12">
        <v>41</v>
      </c>
      <c r="AA392" s="12">
        <v>322.02999999999997</v>
      </c>
      <c r="AB392" s="12">
        <v>32869</v>
      </c>
      <c r="AC392" s="12">
        <f>DataSheet!$E960-DataSheet!$D960</f>
        <v>60.959999999999994</v>
      </c>
      <c r="AD392" s="12" t="str">
        <f>_xlfn.IFS(DataSheet!$O960="Central","Chris",DataSheet!$O960="East","Erin",DataSheet!$O960="South","Sam",DataSheet!$O960="West","William.")</f>
        <v>Erin</v>
      </c>
      <c r="AE392">
        <f t="shared" si="34"/>
        <v>5</v>
      </c>
    </row>
    <row r="393" spans="1:31" ht="15.75" customHeight="1" x14ac:dyDescent="0.3">
      <c r="A393" s="7">
        <v>698</v>
      </c>
      <c r="B393" s="7" t="s">
        <v>836</v>
      </c>
      <c r="C393" s="7" t="s">
        <v>61</v>
      </c>
      <c r="D393" s="7">
        <v>0.05</v>
      </c>
      <c r="E393" s="7">
        <v>51.65</v>
      </c>
      <c r="F393" s="7">
        <v>18.45</v>
      </c>
      <c r="G393" s="7" t="s">
        <v>53</v>
      </c>
      <c r="H393" s="7" t="s">
        <v>32</v>
      </c>
      <c r="I393" s="7" t="s">
        <v>45</v>
      </c>
      <c r="J393" s="7" t="s">
        <v>54</v>
      </c>
      <c r="K393" s="7" t="s">
        <v>90</v>
      </c>
      <c r="L393" s="7" t="s">
        <v>831</v>
      </c>
      <c r="M393" s="7">
        <v>0.65</v>
      </c>
      <c r="N393" s="7" t="s">
        <v>37</v>
      </c>
      <c r="O393" s="7" t="s">
        <v>38</v>
      </c>
      <c r="P393" s="7" t="s">
        <v>39</v>
      </c>
      <c r="Q393" s="7" t="s">
        <v>213</v>
      </c>
      <c r="R393" s="7">
        <v>98105</v>
      </c>
      <c r="S393" s="8">
        <v>42090</v>
      </c>
      <c r="T393" s="9">
        <f t="shared" si="32"/>
        <v>1</v>
      </c>
      <c r="U393" s="10">
        <f t="shared" si="33"/>
        <v>0</v>
      </c>
      <c r="V393" s="11" t="str">
        <f t="shared" si="30"/>
        <v>March</v>
      </c>
      <c r="W393" s="8">
        <v>42091</v>
      </c>
      <c r="X393" s="11">
        <f t="shared" si="31"/>
        <v>1</v>
      </c>
      <c r="Y393" s="7">
        <v>25.04</v>
      </c>
      <c r="Z393" s="7">
        <v>49</v>
      </c>
      <c r="AA393" s="7">
        <v>2470.84</v>
      </c>
      <c r="AB393" s="7">
        <v>32869</v>
      </c>
      <c r="AC393" s="7">
        <f>DataSheet!$E961-DataSheet!$D961</f>
        <v>1270.97</v>
      </c>
      <c r="AD393" s="12" t="str">
        <f>_xlfn.IFS(DataSheet!$O961="Central","Chris",DataSheet!$O961="East","Erin",DataSheet!$O961="South","Sam",DataSheet!$O961="West","William.")</f>
        <v>Erin</v>
      </c>
      <c r="AE393">
        <f t="shared" si="34"/>
        <v>5</v>
      </c>
    </row>
    <row r="394" spans="1:31" ht="15.75" customHeight="1" x14ac:dyDescent="0.3">
      <c r="A394" s="12">
        <v>698</v>
      </c>
      <c r="B394" s="12" t="s">
        <v>836</v>
      </c>
      <c r="C394" s="12" t="s">
        <v>61</v>
      </c>
      <c r="D394" s="12">
        <v>0.1</v>
      </c>
      <c r="E394" s="12">
        <v>175.99</v>
      </c>
      <c r="F394" s="12">
        <v>8.99</v>
      </c>
      <c r="G394" s="12" t="s">
        <v>53</v>
      </c>
      <c r="H394" s="12" t="s">
        <v>32</v>
      </c>
      <c r="I394" s="12" t="s">
        <v>81</v>
      </c>
      <c r="J394" s="12" t="s">
        <v>82</v>
      </c>
      <c r="K394" s="12" t="s">
        <v>63</v>
      </c>
      <c r="L394" s="12" t="s">
        <v>171</v>
      </c>
      <c r="M394" s="12">
        <v>0.56999999999999995</v>
      </c>
      <c r="N394" s="12" t="s">
        <v>37</v>
      </c>
      <c r="O394" s="12" t="s">
        <v>38</v>
      </c>
      <c r="P394" s="12" t="s">
        <v>39</v>
      </c>
      <c r="Q394" s="12" t="s">
        <v>213</v>
      </c>
      <c r="R394" s="12">
        <v>98105</v>
      </c>
      <c r="S394" s="13">
        <v>42090</v>
      </c>
      <c r="T394" s="9">
        <f t="shared" si="32"/>
        <v>1</v>
      </c>
      <c r="U394" s="10">
        <f t="shared" si="33"/>
        <v>11</v>
      </c>
      <c r="V394" s="11" t="str">
        <f t="shared" si="30"/>
        <v>March</v>
      </c>
      <c r="W394" s="13">
        <v>42091</v>
      </c>
      <c r="X394" s="11">
        <f t="shared" si="31"/>
        <v>1</v>
      </c>
      <c r="Y394" s="12">
        <v>930.98699999999997</v>
      </c>
      <c r="Z394" s="12">
        <v>39</v>
      </c>
      <c r="AA394" s="12">
        <v>5250.66</v>
      </c>
      <c r="AB394" s="12">
        <v>32869</v>
      </c>
      <c r="AC394" s="12">
        <f>DataSheet!$E962-DataSheet!$D962</f>
        <v>30.96</v>
      </c>
      <c r="AD394" s="12" t="str">
        <f>_xlfn.IFS(DataSheet!$O962="Central","Chris",DataSheet!$O962="East","Erin",DataSheet!$O962="South","Sam",DataSheet!$O962="West","William.")</f>
        <v>Erin</v>
      </c>
      <c r="AE394">
        <f t="shared" si="34"/>
        <v>5</v>
      </c>
    </row>
    <row r="395" spans="1:31" ht="15.75" customHeight="1" x14ac:dyDescent="0.3">
      <c r="A395" s="7">
        <v>698</v>
      </c>
      <c r="B395" s="7" t="s">
        <v>836</v>
      </c>
      <c r="C395" s="7" t="s">
        <v>109</v>
      </c>
      <c r="D395" s="7">
        <v>0.1</v>
      </c>
      <c r="E395" s="7">
        <v>40.479999999999997</v>
      </c>
      <c r="F395" s="7">
        <v>19.989999999999998</v>
      </c>
      <c r="G395" s="7" t="s">
        <v>53</v>
      </c>
      <c r="H395" s="7" t="s">
        <v>32</v>
      </c>
      <c r="I395" s="7" t="s">
        <v>81</v>
      </c>
      <c r="J395" s="7" t="s">
        <v>184</v>
      </c>
      <c r="K395" s="7" t="s">
        <v>63</v>
      </c>
      <c r="L395" s="7" t="s">
        <v>832</v>
      </c>
      <c r="M395" s="7">
        <v>0.77</v>
      </c>
      <c r="N395" s="7" t="s">
        <v>37</v>
      </c>
      <c r="O395" s="7" t="s">
        <v>38</v>
      </c>
      <c r="P395" s="7" t="s">
        <v>39</v>
      </c>
      <c r="Q395" s="7" t="s">
        <v>213</v>
      </c>
      <c r="R395" s="7">
        <v>98105</v>
      </c>
      <c r="S395" s="8">
        <v>42101</v>
      </c>
      <c r="T395" s="9">
        <f t="shared" si="32"/>
        <v>0</v>
      </c>
      <c r="U395" s="10" t="str">
        <f t="shared" si="33"/>
        <v>no repeat</v>
      </c>
      <c r="V395" s="11" t="str">
        <f t="shared" si="30"/>
        <v>April</v>
      </c>
      <c r="W395" s="8">
        <v>42103</v>
      </c>
      <c r="X395" s="11">
        <f t="shared" si="31"/>
        <v>2</v>
      </c>
      <c r="Y395" s="7">
        <v>-580.32000000000005</v>
      </c>
      <c r="Z395" s="7">
        <v>36</v>
      </c>
      <c r="AA395" s="7">
        <v>1423.35</v>
      </c>
      <c r="AB395" s="7">
        <v>8994</v>
      </c>
      <c r="AC395" s="7">
        <f>DataSheet!$E1081-DataSheet!$D1081</f>
        <v>350.94</v>
      </c>
      <c r="AD395" s="12" t="str">
        <f>_xlfn.IFS(DataSheet!$O1081="Central","Chris",DataSheet!$O1081="East","Erin",DataSheet!$O1081="South","Sam",DataSheet!$O1081="West","William.")</f>
        <v>Erin</v>
      </c>
      <c r="AE395">
        <f t="shared" si="34"/>
        <v>5</v>
      </c>
    </row>
    <row r="396" spans="1:31" ht="15.75" customHeight="1" x14ac:dyDescent="0.3">
      <c r="A396" s="12">
        <v>699</v>
      </c>
      <c r="B396" s="12" t="s">
        <v>837</v>
      </c>
      <c r="C396" s="12" t="s">
        <v>61</v>
      </c>
      <c r="D396" s="12">
        <v>7.0000000000000007E-2</v>
      </c>
      <c r="E396" s="12">
        <v>5.0199999999999996</v>
      </c>
      <c r="F396" s="12">
        <v>5.14</v>
      </c>
      <c r="G396" s="12" t="s">
        <v>53</v>
      </c>
      <c r="H396" s="12" t="s">
        <v>118</v>
      </c>
      <c r="I396" s="12" t="s">
        <v>81</v>
      </c>
      <c r="J396" s="12" t="s">
        <v>184</v>
      </c>
      <c r="K396" s="12" t="s">
        <v>55</v>
      </c>
      <c r="L396" s="12" t="s">
        <v>838</v>
      </c>
      <c r="M396" s="12">
        <v>0.79</v>
      </c>
      <c r="N396" s="12" t="s">
        <v>37</v>
      </c>
      <c r="O396" s="12" t="s">
        <v>38</v>
      </c>
      <c r="P396" s="12" t="s">
        <v>49</v>
      </c>
      <c r="Q396" s="12" t="s">
        <v>665</v>
      </c>
      <c r="R396" s="12">
        <v>90041</v>
      </c>
      <c r="S396" s="13">
        <v>42033</v>
      </c>
      <c r="T396" s="9">
        <f t="shared" si="32"/>
        <v>1</v>
      </c>
      <c r="U396" s="10">
        <f t="shared" si="33"/>
        <v>0</v>
      </c>
      <c r="V396" s="11" t="str">
        <f t="shared" si="30"/>
        <v>January</v>
      </c>
      <c r="W396" s="13">
        <v>42035</v>
      </c>
      <c r="X396" s="11">
        <f t="shared" si="31"/>
        <v>2</v>
      </c>
      <c r="Y396" s="12">
        <v>-168.72</v>
      </c>
      <c r="Z396" s="12">
        <v>42</v>
      </c>
      <c r="AA396" s="12">
        <v>210.1</v>
      </c>
      <c r="AB396" s="12">
        <v>32420</v>
      </c>
      <c r="AC396" s="12">
        <f>DataSheet!$E344-DataSheet!$D344</f>
        <v>195.99</v>
      </c>
      <c r="AD396" s="12" t="str">
        <f>_xlfn.IFS(DataSheet!$O344="Central","Chris",DataSheet!$O344="East","Erin",DataSheet!$O344="South","Sam",DataSheet!$O344="West","William.")</f>
        <v>William.</v>
      </c>
      <c r="AE396">
        <f t="shared" si="34"/>
        <v>9</v>
      </c>
    </row>
    <row r="397" spans="1:31" ht="15.75" customHeight="1" x14ac:dyDescent="0.3">
      <c r="A397" s="7">
        <v>699</v>
      </c>
      <c r="B397" s="7" t="s">
        <v>837</v>
      </c>
      <c r="C397" s="7" t="s">
        <v>61</v>
      </c>
      <c r="D397" s="7">
        <v>7.0000000000000007E-2</v>
      </c>
      <c r="E397" s="7">
        <v>280.98</v>
      </c>
      <c r="F397" s="7">
        <v>57</v>
      </c>
      <c r="G397" s="7" t="s">
        <v>43</v>
      </c>
      <c r="H397" s="7" t="s">
        <v>118</v>
      </c>
      <c r="I397" s="7" t="s">
        <v>45</v>
      </c>
      <c r="J397" s="7" t="s">
        <v>46</v>
      </c>
      <c r="K397" s="7" t="s">
        <v>47</v>
      </c>
      <c r="L397" s="7" t="s">
        <v>672</v>
      </c>
      <c r="M397" s="7">
        <v>0.78</v>
      </c>
      <c r="N397" s="7" t="s">
        <v>37</v>
      </c>
      <c r="O397" s="7" t="s">
        <v>38</v>
      </c>
      <c r="P397" s="7" t="s">
        <v>49</v>
      </c>
      <c r="Q397" s="7" t="s">
        <v>665</v>
      </c>
      <c r="R397" s="7">
        <v>90041</v>
      </c>
      <c r="S397" s="8">
        <v>42033</v>
      </c>
      <c r="T397" s="9">
        <f t="shared" si="32"/>
        <v>1</v>
      </c>
      <c r="U397" s="10">
        <f t="shared" si="33"/>
        <v>84</v>
      </c>
      <c r="V397" s="11" t="str">
        <f t="shared" si="30"/>
        <v>January</v>
      </c>
      <c r="W397" s="8">
        <v>42035</v>
      </c>
      <c r="X397" s="11">
        <f t="shared" si="31"/>
        <v>2</v>
      </c>
      <c r="Y397" s="7">
        <v>-439.62</v>
      </c>
      <c r="Z397" s="7">
        <v>23</v>
      </c>
      <c r="AA397" s="7">
        <v>6499.87</v>
      </c>
      <c r="AB397" s="7">
        <v>32420</v>
      </c>
      <c r="AC397" s="7">
        <f>DataSheet!$E345-DataSheet!$D345</f>
        <v>236.97</v>
      </c>
      <c r="AD397" s="12" t="str">
        <f>_xlfn.IFS(DataSheet!$O345="Central","Chris",DataSheet!$O345="East","Erin",DataSheet!$O345="South","Sam",DataSheet!$O345="West","William.")</f>
        <v>William.</v>
      </c>
      <c r="AE397">
        <f t="shared" si="34"/>
        <v>9</v>
      </c>
    </row>
    <row r="398" spans="1:31" ht="15.75" customHeight="1" x14ac:dyDescent="0.3">
      <c r="A398" s="7">
        <v>699</v>
      </c>
      <c r="B398" s="7" t="s">
        <v>837</v>
      </c>
      <c r="C398" s="7" t="s">
        <v>61</v>
      </c>
      <c r="D398" s="7">
        <v>0.03</v>
      </c>
      <c r="E398" s="7">
        <v>5.28</v>
      </c>
      <c r="F398" s="7">
        <v>5.61</v>
      </c>
      <c r="G398" s="7" t="s">
        <v>53</v>
      </c>
      <c r="H398" s="7" t="s">
        <v>118</v>
      </c>
      <c r="I398" s="7" t="s">
        <v>33</v>
      </c>
      <c r="J398" s="7" t="s">
        <v>97</v>
      </c>
      <c r="K398" s="7" t="s">
        <v>63</v>
      </c>
      <c r="L398" s="7" t="s">
        <v>839</v>
      </c>
      <c r="M398" s="7">
        <v>0.4</v>
      </c>
      <c r="N398" s="7" t="s">
        <v>37</v>
      </c>
      <c r="O398" s="7" t="s">
        <v>38</v>
      </c>
      <c r="P398" s="7" t="s">
        <v>49</v>
      </c>
      <c r="Q398" s="7" t="s">
        <v>665</v>
      </c>
      <c r="R398" s="7">
        <v>90041</v>
      </c>
      <c r="S398" s="8">
        <v>42117</v>
      </c>
      <c r="T398" s="9">
        <f t="shared" si="32"/>
        <v>1</v>
      </c>
      <c r="U398" s="10">
        <f t="shared" si="33"/>
        <v>27</v>
      </c>
      <c r="V398" s="11" t="str">
        <f t="shared" si="30"/>
        <v>April</v>
      </c>
      <c r="W398" s="8">
        <v>42118</v>
      </c>
      <c r="X398" s="11">
        <f t="shared" si="31"/>
        <v>1</v>
      </c>
      <c r="Y398" s="7">
        <v>-16.670000000000002</v>
      </c>
      <c r="Z398" s="7">
        <v>5</v>
      </c>
      <c r="AA398" s="7">
        <v>32.5</v>
      </c>
      <c r="AB398" s="7">
        <v>44517</v>
      </c>
      <c r="AC398" s="7">
        <f>DataSheet!$E1251-DataSheet!$D1251</f>
        <v>120.94</v>
      </c>
      <c r="AD398" s="12" t="str">
        <f>_xlfn.IFS(DataSheet!$O1251="Central","Chris",DataSheet!$O1251="East","Erin",DataSheet!$O1251="South","Sam",DataSheet!$O1251="West","William.")</f>
        <v>Chris</v>
      </c>
      <c r="AE398">
        <f t="shared" si="34"/>
        <v>9</v>
      </c>
    </row>
    <row r="399" spans="1:31" ht="15.75" customHeight="1" x14ac:dyDescent="0.3">
      <c r="A399" s="12">
        <v>699</v>
      </c>
      <c r="B399" s="12" t="s">
        <v>837</v>
      </c>
      <c r="C399" s="12" t="s">
        <v>61</v>
      </c>
      <c r="D399" s="12">
        <v>0.1</v>
      </c>
      <c r="E399" s="12">
        <v>4.26</v>
      </c>
      <c r="F399" s="12">
        <v>1.2</v>
      </c>
      <c r="G399" s="12" t="s">
        <v>53</v>
      </c>
      <c r="H399" s="12" t="s">
        <v>118</v>
      </c>
      <c r="I399" s="12" t="s">
        <v>33</v>
      </c>
      <c r="J399" s="12" t="s">
        <v>34</v>
      </c>
      <c r="K399" s="12" t="s">
        <v>35</v>
      </c>
      <c r="L399" s="12" t="s">
        <v>206</v>
      </c>
      <c r="M399" s="12">
        <v>0.44</v>
      </c>
      <c r="N399" s="12" t="s">
        <v>37</v>
      </c>
      <c r="O399" s="12" t="s">
        <v>38</v>
      </c>
      <c r="P399" s="12" t="s">
        <v>49</v>
      </c>
      <c r="Q399" s="12" t="s">
        <v>665</v>
      </c>
      <c r="R399" s="12">
        <v>90041</v>
      </c>
      <c r="S399" s="13">
        <v>42144</v>
      </c>
      <c r="T399" s="9">
        <f t="shared" si="32"/>
        <v>1</v>
      </c>
      <c r="U399" s="10">
        <f t="shared" si="33"/>
        <v>17</v>
      </c>
      <c r="V399" s="11" t="str">
        <f t="shared" si="30"/>
        <v>May</v>
      </c>
      <c r="W399" s="13">
        <v>42145</v>
      </c>
      <c r="X399" s="11">
        <f t="shared" si="31"/>
        <v>1</v>
      </c>
      <c r="Y399" s="12">
        <v>15.42</v>
      </c>
      <c r="Z399" s="12">
        <v>88</v>
      </c>
      <c r="AA399" s="12">
        <v>351.56</v>
      </c>
      <c r="AB399" s="12">
        <v>3042</v>
      </c>
      <c r="AC399" s="12">
        <f>DataSheet!$E1506-DataSheet!$D1506</f>
        <v>165.14999999999998</v>
      </c>
      <c r="AD399" s="12" t="str">
        <f>_xlfn.IFS(DataSheet!$O1506="Central","Chris",DataSheet!$O1506="East","Erin",DataSheet!$O1506="South","Sam",DataSheet!$O1506="West","William.")</f>
        <v>Sam</v>
      </c>
      <c r="AE399">
        <f t="shared" si="34"/>
        <v>9</v>
      </c>
    </row>
    <row r="400" spans="1:31" ht="15.75" customHeight="1" x14ac:dyDescent="0.3">
      <c r="A400" s="12">
        <v>699</v>
      </c>
      <c r="B400" s="12" t="s">
        <v>837</v>
      </c>
      <c r="C400" s="12" t="s">
        <v>52</v>
      </c>
      <c r="D400" s="12">
        <v>0.02</v>
      </c>
      <c r="E400" s="12">
        <v>6.47</v>
      </c>
      <c r="F400" s="12">
        <v>1.22</v>
      </c>
      <c r="G400" s="12" t="s">
        <v>53</v>
      </c>
      <c r="H400" s="12" t="s">
        <v>118</v>
      </c>
      <c r="I400" s="12" t="s">
        <v>33</v>
      </c>
      <c r="J400" s="12" t="s">
        <v>34</v>
      </c>
      <c r="K400" s="12" t="s">
        <v>35</v>
      </c>
      <c r="L400" s="12" t="s">
        <v>840</v>
      </c>
      <c r="M400" s="12">
        <v>0.4</v>
      </c>
      <c r="N400" s="12" t="s">
        <v>37</v>
      </c>
      <c r="O400" s="12" t="s">
        <v>38</v>
      </c>
      <c r="P400" s="12" t="s">
        <v>49</v>
      </c>
      <c r="Q400" s="12" t="s">
        <v>665</v>
      </c>
      <c r="R400" s="12">
        <v>90041</v>
      </c>
      <c r="S400" s="13">
        <v>42161</v>
      </c>
      <c r="T400" s="9">
        <f t="shared" si="32"/>
        <v>1</v>
      </c>
      <c r="U400" s="10">
        <f t="shared" si="33"/>
        <v>0</v>
      </c>
      <c r="V400" s="11" t="str">
        <f t="shared" si="30"/>
        <v>June</v>
      </c>
      <c r="W400" s="13">
        <v>42162</v>
      </c>
      <c r="X400" s="11">
        <f t="shared" si="31"/>
        <v>1</v>
      </c>
      <c r="Y400" s="12">
        <v>40.200000000000003</v>
      </c>
      <c r="Z400" s="12">
        <v>30</v>
      </c>
      <c r="AA400" s="12">
        <v>193.95</v>
      </c>
      <c r="AB400" s="12">
        <v>55392</v>
      </c>
      <c r="AC400" s="12">
        <f>DataSheet!$E1690-DataSheet!$D1690</f>
        <v>10.130000000000001</v>
      </c>
      <c r="AD400" s="12" t="str">
        <f>_xlfn.IFS(DataSheet!$O1690="Central","Chris",DataSheet!$O1690="East","Erin",DataSheet!$O1690="South","Sam",DataSheet!$O1690="West","William.")</f>
        <v>Chris</v>
      </c>
      <c r="AE400">
        <f t="shared" si="34"/>
        <v>9</v>
      </c>
    </row>
    <row r="401" spans="1:31" ht="15.75" customHeight="1" x14ac:dyDescent="0.3">
      <c r="A401" s="7">
        <v>699</v>
      </c>
      <c r="B401" s="7" t="s">
        <v>837</v>
      </c>
      <c r="C401" s="7" t="s">
        <v>52</v>
      </c>
      <c r="D401" s="7">
        <v>7.0000000000000007E-2</v>
      </c>
      <c r="E401" s="7">
        <v>2.84</v>
      </c>
      <c r="F401" s="7">
        <v>0.93</v>
      </c>
      <c r="G401" s="7" t="s">
        <v>53</v>
      </c>
      <c r="H401" s="7" t="s">
        <v>118</v>
      </c>
      <c r="I401" s="7" t="s">
        <v>33</v>
      </c>
      <c r="J401" s="7" t="s">
        <v>34</v>
      </c>
      <c r="K401" s="7" t="s">
        <v>35</v>
      </c>
      <c r="L401" s="7" t="s">
        <v>36</v>
      </c>
      <c r="M401" s="7">
        <v>0.54</v>
      </c>
      <c r="N401" s="7" t="s">
        <v>37</v>
      </c>
      <c r="O401" s="7" t="s">
        <v>38</v>
      </c>
      <c r="P401" s="7" t="s">
        <v>49</v>
      </c>
      <c r="Q401" s="7" t="s">
        <v>665</v>
      </c>
      <c r="R401" s="7">
        <v>90041</v>
      </c>
      <c r="S401" s="8">
        <v>42161</v>
      </c>
      <c r="T401" s="9">
        <f t="shared" si="32"/>
        <v>1</v>
      </c>
      <c r="U401" s="10">
        <f t="shared" si="33"/>
        <v>24</v>
      </c>
      <c r="V401" s="11" t="str">
        <f t="shared" si="30"/>
        <v>June</v>
      </c>
      <c r="W401" s="8">
        <v>42163</v>
      </c>
      <c r="X401" s="11">
        <f t="shared" si="31"/>
        <v>2</v>
      </c>
      <c r="Y401" s="7">
        <v>3.21</v>
      </c>
      <c r="Z401" s="7">
        <v>59</v>
      </c>
      <c r="AA401" s="7">
        <v>158.80000000000001</v>
      </c>
      <c r="AB401" s="7">
        <v>55392</v>
      </c>
      <c r="AC401" s="7">
        <f>DataSheet!$E1691-DataSheet!$D1691</f>
        <v>5.37</v>
      </c>
      <c r="AD401" s="12" t="str">
        <f>_xlfn.IFS(DataSheet!$O1691="Central","Chris",DataSheet!$O1691="East","Erin",DataSheet!$O1691="South","Sam",DataSheet!$O1691="West","William.")</f>
        <v>Chris</v>
      </c>
      <c r="AE401">
        <f t="shared" si="34"/>
        <v>9</v>
      </c>
    </row>
    <row r="402" spans="1:31" ht="15.75" customHeight="1" x14ac:dyDescent="0.3">
      <c r="A402" s="7">
        <v>699</v>
      </c>
      <c r="B402" s="7" t="s">
        <v>837</v>
      </c>
      <c r="C402" s="7" t="s">
        <v>30</v>
      </c>
      <c r="D402" s="7">
        <v>0.01</v>
      </c>
      <c r="E402" s="7">
        <v>7.89</v>
      </c>
      <c r="F402" s="7">
        <v>2.82</v>
      </c>
      <c r="G402" s="7" t="s">
        <v>53</v>
      </c>
      <c r="H402" s="7" t="s">
        <v>118</v>
      </c>
      <c r="I402" s="7" t="s">
        <v>33</v>
      </c>
      <c r="J402" s="7" t="s">
        <v>70</v>
      </c>
      <c r="K402" s="7" t="s">
        <v>35</v>
      </c>
      <c r="L402" s="7" t="s">
        <v>841</v>
      </c>
      <c r="M402" s="7">
        <v>0.4</v>
      </c>
      <c r="N402" s="7" t="s">
        <v>37</v>
      </c>
      <c r="O402" s="7" t="s">
        <v>38</v>
      </c>
      <c r="P402" s="7" t="s">
        <v>49</v>
      </c>
      <c r="Q402" s="7" t="s">
        <v>665</v>
      </c>
      <c r="R402" s="7">
        <v>90041</v>
      </c>
      <c r="S402" s="8">
        <v>42185</v>
      </c>
      <c r="T402" s="9">
        <f t="shared" si="32"/>
        <v>1</v>
      </c>
      <c r="U402" s="10">
        <f t="shared" si="33"/>
        <v>0</v>
      </c>
      <c r="V402" s="11" t="str">
        <f t="shared" si="30"/>
        <v>June</v>
      </c>
      <c r="W402" s="8">
        <v>42186</v>
      </c>
      <c r="X402" s="11">
        <f t="shared" si="31"/>
        <v>1</v>
      </c>
      <c r="Y402" s="7">
        <v>38.700000000000003</v>
      </c>
      <c r="Z402" s="7">
        <v>32</v>
      </c>
      <c r="AA402" s="7">
        <v>274.26</v>
      </c>
      <c r="AB402" s="7">
        <v>36647</v>
      </c>
      <c r="AC402" s="7">
        <f>DataSheet!$E1923-DataSheet!$D1923</f>
        <v>63.91</v>
      </c>
      <c r="AD402" s="12" t="str">
        <f>_xlfn.IFS(DataSheet!$O1923="Central","Chris",DataSheet!$O1923="East","Erin",DataSheet!$O1923="South","Sam",DataSheet!$O1923="West","William.")</f>
        <v>Sam</v>
      </c>
      <c r="AE402">
        <f t="shared" si="34"/>
        <v>9</v>
      </c>
    </row>
    <row r="403" spans="1:31" ht="15.75" customHeight="1" x14ac:dyDescent="0.3">
      <c r="A403" s="12">
        <v>699</v>
      </c>
      <c r="B403" s="12" t="s">
        <v>837</v>
      </c>
      <c r="C403" s="12" t="s">
        <v>30</v>
      </c>
      <c r="D403" s="12">
        <v>0.09</v>
      </c>
      <c r="E403" s="12">
        <v>3.68</v>
      </c>
      <c r="F403" s="12">
        <v>1.32</v>
      </c>
      <c r="G403" s="12" t="s">
        <v>53</v>
      </c>
      <c r="H403" s="12" t="s">
        <v>118</v>
      </c>
      <c r="I403" s="12" t="s">
        <v>33</v>
      </c>
      <c r="J403" s="12" t="s">
        <v>178</v>
      </c>
      <c r="K403" s="12" t="s">
        <v>35</v>
      </c>
      <c r="L403" s="12" t="s">
        <v>842</v>
      </c>
      <c r="M403" s="12">
        <v>0.83</v>
      </c>
      <c r="N403" s="12" t="s">
        <v>37</v>
      </c>
      <c r="O403" s="12" t="s">
        <v>38</v>
      </c>
      <c r="P403" s="12" t="s">
        <v>49</v>
      </c>
      <c r="Q403" s="12" t="s">
        <v>665</v>
      </c>
      <c r="R403" s="12">
        <v>90041</v>
      </c>
      <c r="S403" s="13">
        <v>42185</v>
      </c>
      <c r="T403" s="9">
        <f t="shared" si="32"/>
        <v>1</v>
      </c>
      <c r="U403" s="10">
        <f t="shared" si="33"/>
        <v>0</v>
      </c>
      <c r="V403" s="11" t="str">
        <f t="shared" si="30"/>
        <v>June</v>
      </c>
      <c r="W403" s="13">
        <v>42186</v>
      </c>
      <c r="X403" s="11">
        <f t="shared" si="31"/>
        <v>1</v>
      </c>
      <c r="Y403" s="12">
        <v>-21.91</v>
      </c>
      <c r="Z403" s="12">
        <v>24</v>
      </c>
      <c r="AA403" s="12">
        <v>83.16</v>
      </c>
      <c r="AB403" s="12">
        <v>36647</v>
      </c>
      <c r="AC403" s="12">
        <f>DataSheet!$E1924-DataSheet!$D1924</f>
        <v>11.92</v>
      </c>
      <c r="AD403" s="12" t="str">
        <f>_xlfn.IFS(DataSheet!$O1924="Central","Chris",DataSheet!$O1924="East","Erin",DataSheet!$O1924="South","Sam",DataSheet!$O1924="West","William.")</f>
        <v>Sam</v>
      </c>
      <c r="AE403">
        <f t="shared" si="34"/>
        <v>9</v>
      </c>
    </row>
    <row r="404" spans="1:31" ht="15.75" customHeight="1" x14ac:dyDescent="0.3">
      <c r="A404" s="7">
        <v>699</v>
      </c>
      <c r="B404" s="7" t="s">
        <v>837</v>
      </c>
      <c r="C404" s="7" t="s">
        <v>30</v>
      </c>
      <c r="D404" s="7">
        <v>0.1</v>
      </c>
      <c r="E404" s="7">
        <v>9.7100000000000009</v>
      </c>
      <c r="F404" s="7">
        <v>9.4499999999999993</v>
      </c>
      <c r="G404" s="7" t="s">
        <v>53</v>
      </c>
      <c r="H404" s="7" t="s">
        <v>118</v>
      </c>
      <c r="I404" s="7" t="s">
        <v>33</v>
      </c>
      <c r="J404" s="7" t="s">
        <v>145</v>
      </c>
      <c r="K404" s="7" t="s">
        <v>63</v>
      </c>
      <c r="L404" s="7" t="s">
        <v>513</v>
      </c>
      <c r="M404" s="7">
        <v>0.6</v>
      </c>
      <c r="N404" s="7" t="s">
        <v>37</v>
      </c>
      <c r="O404" s="7" t="s">
        <v>38</v>
      </c>
      <c r="P404" s="7" t="s">
        <v>49</v>
      </c>
      <c r="Q404" s="7" t="s">
        <v>665</v>
      </c>
      <c r="R404" s="7">
        <v>90041</v>
      </c>
      <c r="S404" s="8">
        <v>42185</v>
      </c>
      <c r="T404" s="9">
        <f t="shared" si="32"/>
        <v>0</v>
      </c>
      <c r="U404" s="10" t="str">
        <f t="shared" si="33"/>
        <v>no repeat</v>
      </c>
      <c r="V404" s="11" t="str">
        <f t="shared" si="30"/>
        <v>June</v>
      </c>
      <c r="W404" s="8">
        <v>42188</v>
      </c>
      <c r="X404" s="11">
        <f t="shared" si="31"/>
        <v>3</v>
      </c>
      <c r="Y404" s="7">
        <v>-119.77</v>
      </c>
      <c r="Z404" s="7">
        <v>27</v>
      </c>
      <c r="AA404" s="7">
        <v>261.93</v>
      </c>
      <c r="AB404" s="7">
        <v>36647</v>
      </c>
      <c r="AC404" s="7">
        <f>DataSheet!$E1925-DataSheet!$D1925</f>
        <v>28.51</v>
      </c>
      <c r="AD404" s="12" t="str">
        <f>_xlfn.IFS(DataSheet!$O1925="Central","Chris",DataSheet!$O1925="East","Erin",DataSheet!$O1925="South","Sam",DataSheet!$O1925="West","William.")</f>
        <v>Sam</v>
      </c>
      <c r="AE404">
        <f t="shared" si="34"/>
        <v>9</v>
      </c>
    </row>
    <row r="405" spans="1:31" ht="15.75" customHeight="1" x14ac:dyDescent="0.3">
      <c r="A405" s="7">
        <v>700</v>
      </c>
      <c r="B405" s="7" t="s">
        <v>843</v>
      </c>
      <c r="C405" s="7" t="s">
        <v>61</v>
      </c>
      <c r="D405" s="7">
        <v>0.1</v>
      </c>
      <c r="E405" s="7">
        <v>4.26</v>
      </c>
      <c r="F405" s="7">
        <v>1.2</v>
      </c>
      <c r="G405" s="7" t="s">
        <v>53</v>
      </c>
      <c r="H405" s="7" t="s">
        <v>118</v>
      </c>
      <c r="I405" s="7" t="s">
        <v>33</v>
      </c>
      <c r="J405" s="7" t="s">
        <v>34</v>
      </c>
      <c r="K405" s="7" t="s">
        <v>35</v>
      </c>
      <c r="L405" s="7" t="s">
        <v>206</v>
      </c>
      <c r="M405" s="7">
        <v>0.44</v>
      </c>
      <c r="N405" s="7" t="s">
        <v>37</v>
      </c>
      <c r="O405" s="7" t="s">
        <v>38</v>
      </c>
      <c r="P405" s="7" t="s">
        <v>49</v>
      </c>
      <c r="Q405" s="7" t="s">
        <v>758</v>
      </c>
      <c r="R405" s="7">
        <v>93454</v>
      </c>
      <c r="S405" s="8">
        <v>42144</v>
      </c>
      <c r="T405" s="9">
        <f t="shared" si="32"/>
        <v>0</v>
      </c>
      <c r="U405" s="10" t="str">
        <f t="shared" si="33"/>
        <v>no repeat</v>
      </c>
      <c r="V405" s="11" t="str">
        <f t="shared" si="30"/>
        <v>May</v>
      </c>
      <c r="W405" s="8">
        <v>42145</v>
      </c>
      <c r="X405" s="11">
        <f t="shared" si="31"/>
        <v>1</v>
      </c>
      <c r="Y405" s="7">
        <v>33.923999999999999</v>
      </c>
      <c r="Z405" s="7">
        <v>22</v>
      </c>
      <c r="AA405" s="7">
        <v>87.89</v>
      </c>
      <c r="AB405" s="7">
        <v>87980</v>
      </c>
      <c r="AC405" s="7">
        <f>DataSheet!$E1507-DataSheet!$D1507</f>
        <v>41.29</v>
      </c>
      <c r="AD405" s="12" t="str">
        <f>_xlfn.IFS(DataSheet!$O1507="Central","Chris",DataSheet!$O1507="East","Erin",DataSheet!$O1507="South","Sam",DataSheet!$O1507="West","William.")</f>
        <v>Sam</v>
      </c>
      <c r="AE405">
        <f t="shared" si="34"/>
        <v>1</v>
      </c>
    </row>
    <row r="406" spans="1:31" ht="15.75" customHeight="1" x14ac:dyDescent="0.3">
      <c r="A406" s="12">
        <v>702</v>
      </c>
      <c r="B406" s="12" t="s">
        <v>844</v>
      </c>
      <c r="C406" s="12" t="s">
        <v>61</v>
      </c>
      <c r="D406" s="12">
        <v>0.03</v>
      </c>
      <c r="E406" s="12">
        <v>5.28</v>
      </c>
      <c r="F406" s="12">
        <v>5.61</v>
      </c>
      <c r="G406" s="12" t="s">
        <v>53</v>
      </c>
      <c r="H406" s="12" t="s">
        <v>118</v>
      </c>
      <c r="I406" s="12" t="s">
        <v>33</v>
      </c>
      <c r="J406" s="12" t="s">
        <v>97</v>
      </c>
      <c r="K406" s="12" t="s">
        <v>63</v>
      </c>
      <c r="L406" s="12" t="s">
        <v>839</v>
      </c>
      <c r="M406" s="12">
        <v>0.4</v>
      </c>
      <c r="N406" s="12" t="s">
        <v>37</v>
      </c>
      <c r="O406" s="12" t="s">
        <v>38</v>
      </c>
      <c r="P406" s="12" t="s">
        <v>49</v>
      </c>
      <c r="Q406" s="12" t="s">
        <v>845</v>
      </c>
      <c r="R406" s="12">
        <v>95404</v>
      </c>
      <c r="S406" s="13">
        <v>42117</v>
      </c>
      <c r="T406" s="9">
        <f t="shared" si="32"/>
        <v>1</v>
      </c>
      <c r="U406" s="10">
        <f t="shared" si="33"/>
        <v>68</v>
      </c>
      <c r="V406" s="11" t="str">
        <f t="shared" si="30"/>
        <v>April</v>
      </c>
      <c r="W406" s="13">
        <v>42118</v>
      </c>
      <c r="X406" s="11">
        <f t="shared" si="31"/>
        <v>1</v>
      </c>
      <c r="Y406" s="12">
        <v>-16.670000000000002</v>
      </c>
      <c r="Z406" s="12">
        <v>1</v>
      </c>
      <c r="AA406" s="12">
        <v>6.5</v>
      </c>
      <c r="AB406" s="12">
        <v>87977</v>
      </c>
      <c r="AC406" s="12">
        <f>DataSheet!$E1252-DataSheet!$D1252</f>
        <v>55.97</v>
      </c>
      <c r="AD406" s="12" t="str">
        <f>_xlfn.IFS(DataSheet!$O1252="Central","Chris",DataSheet!$O1252="East","Erin",DataSheet!$O1252="South","Sam",DataSheet!$O1252="West","William.")</f>
        <v>Chris</v>
      </c>
      <c r="AE406">
        <f t="shared" si="34"/>
        <v>4</v>
      </c>
    </row>
    <row r="407" spans="1:31" ht="15.75" customHeight="1" x14ac:dyDescent="0.3">
      <c r="A407" s="12">
        <v>702</v>
      </c>
      <c r="B407" s="12" t="s">
        <v>844</v>
      </c>
      <c r="C407" s="12" t="s">
        <v>30</v>
      </c>
      <c r="D407" s="12">
        <v>0.01</v>
      </c>
      <c r="E407" s="12">
        <v>7.89</v>
      </c>
      <c r="F407" s="12">
        <v>2.82</v>
      </c>
      <c r="G407" s="12" t="s">
        <v>53</v>
      </c>
      <c r="H407" s="12" t="s">
        <v>118</v>
      </c>
      <c r="I407" s="12" t="s">
        <v>33</v>
      </c>
      <c r="J407" s="12" t="s">
        <v>70</v>
      </c>
      <c r="K407" s="12" t="s">
        <v>35</v>
      </c>
      <c r="L407" s="12" t="s">
        <v>841</v>
      </c>
      <c r="M407" s="12">
        <v>0.4</v>
      </c>
      <c r="N407" s="12" t="s">
        <v>37</v>
      </c>
      <c r="O407" s="12" t="s">
        <v>38</v>
      </c>
      <c r="P407" s="12" t="s">
        <v>49</v>
      </c>
      <c r="Q407" s="12" t="s">
        <v>845</v>
      </c>
      <c r="R407" s="12">
        <v>95404</v>
      </c>
      <c r="S407" s="13">
        <v>42185</v>
      </c>
      <c r="T407" s="9">
        <f t="shared" si="32"/>
        <v>1</v>
      </c>
      <c r="U407" s="10">
        <f t="shared" si="33"/>
        <v>0</v>
      </c>
      <c r="V407" s="11" t="str">
        <f t="shared" si="30"/>
        <v>June</v>
      </c>
      <c r="W407" s="13">
        <v>42186</v>
      </c>
      <c r="X407" s="11">
        <f t="shared" si="31"/>
        <v>1</v>
      </c>
      <c r="Y407" s="12">
        <v>46.44</v>
      </c>
      <c r="Z407" s="12">
        <v>8</v>
      </c>
      <c r="AA407" s="12">
        <v>68.56</v>
      </c>
      <c r="AB407" s="12">
        <v>87979</v>
      </c>
      <c r="AC407" s="12">
        <f>DataSheet!$E1926-DataSheet!$D1926</f>
        <v>2.94</v>
      </c>
      <c r="AD407" s="12" t="str">
        <f>_xlfn.IFS(DataSheet!$O1926="Central","Chris",DataSheet!$O1926="East","Erin",DataSheet!$O1926="South","Sam",DataSheet!$O1926="West","William.")</f>
        <v>Erin</v>
      </c>
      <c r="AE407">
        <f t="shared" si="34"/>
        <v>4</v>
      </c>
    </row>
    <row r="408" spans="1:31" ht="15.75" customHeight="1" x14ac:dyDescent="0.3">
      <c r="A408" s="7">
        <v>702</v>
      </c>
      <c r="B408" s="7" t="s">
        <v>844</v>
      </c>
      <c r="C408" s="7" t="s">
        <v>30</v>
      </c>
      <c r="D408" s="7">
        <v>0.09</v>
      </c>
      <c r="E408" s="7">
        <v>3.68</v>
      </c>
      <c r="F408" s="7">
        <v>1.32</v>
      </c>
      <c r="G408" s="7" t="s">
        <v>53</v>
      </c>
      <c r="H408" s="7" t="s">
        <v>118</v>
      </c>
      <c r="I408" s="7" t="s">
        <v>33</v>
      </c>
      <c r="J408" s="7" t="s">
        <v>178</v>
      </c>
      <c r="K408" s="7" t="s">
        <v>35</v>
      </c>
      <c r="L408" s="7" t="s">
        <v>842</v>
      </c>
      <c r="M408" s="7">
        <v>0.83</v>
      </c>
      <c r="N408" s="7" t="s">
        <v>37</v>
      </c>
      <c r="O408" s="7" t="s">
        <v>38</v>
      </c>
      <c r="P408" s="7" t="s">
        <v>49</v>
      </c>
      <c r="Q408" s="7" t="s">
        <v>845</v>
      </c>
      <c r="R408" s="7">
        <v>95404</v>
      </c>
      <c r="S408" s="8">
        <v>42185</v>
      </c>
      <c r="T408" s="9">
        <f t="shared" si="32"/>
        <v>1</v>
      </c>
      <c r="U408" s="10">
        <f t="shared" si="33"/>
        <v>0</v>
      </c>
      <c r="V408" s="11" t="str">
        <f t="shared" si="30"/>
        <v>June</v>
      </c>
      <c r="W408" s="8">
        <v>42186</v>
      </c>
      <c r="X408" s="11">
        <f t="shared" si="31"/>
        <v>1</v>
      </c>
      <c r="Y408" s="7">
        <v>-17.527999999999999</v>
      </c>
      <c r="Z408" s="7">
        <v>6</v>
      </c>
      <c r="AA408" s="7">
        <v>20.79</v>
      </c>
      <c r="AB408" s="7">
        <v>87979</v>
      </c>
      <c r="AC408" s="7">
        <f>DataSheet!$E1927-DataSheet!$D1927</f>
        <v>125.97999999999999</v>
      </c>
      <c r="AD408" s="12" t="str">
        <f>_xlfn.IFS(DataSheet!$O1927="Central","Chris",DataSheet!$O1927="East","Erin",DataSheet!$O1927="South","Sam",DataSheet!$O1927="West","William.")</f>
        <v>Erin</v>
      </c>
      <c r="AE408">
        <f t="shared" si="34"/>
        <v>4</v>
      </c>
    </row>
    <row r="409" spans="1:31" ht="15.75" customHeight="1" x14ac:dyDescent="0.3">
      <c r="A409" s="12">
        <v>702</v>
      </c>
      <c r="B409" s="12" t="s">
        <v>844</v>
      </c>
      <c r="C409" s="12" t="s">
        <v>30</v>
      </c>
      <c r="D409" s="12">
        <v>0.1</v>
      </c>
      <c r="E409" s="12">
        <v>9.7100000000000009</v>
      </c>
      <c r="F409" s="12">
        <v>9.4499999999999993</v>
      </c>
      <c r="G409" s="12" t="s">
        <v>53</v>
      </c>
      <c r="H409" s="12" t="s">
        <v>118</v>
      </c>
      <c r="I409" s="12" t="s">
        <v>33</v>
      </c>
      <c r="J409" s="12" t="s">
        <v>145</v>
      </c>
      <c r="K409" s="12" t="s">
        <v>63</v>
      </c>
      <c r="L409" s="12" t="s">
        <v>513</v>
      </c>
      <c r="M409" s="12">
        <v>0.6</v>
      </c>
      <c r="N409" s="12" t="s">
        <v>37</v>
      </c>
      <c r="O409" s="12" t="s">
        <v>38</v>
      </c>
      <c r="P409" s="12" t="s">
        <v>49</v>
      </c>
      <c r="Q409" s="12" t="s">
        <v>845</v>
      </c>
      <c r="R409" s="12">
        <v>95404</v>
      </c>
      <c r="S409" s="13">
        <v>42185</v>
      </c>
      <c r="T409" s="9">
        <f t="shared" si="32"/>
        <v>0</v>
      </c>
      <c r="U409" s="10" t="str">
        <f t="shared" si="33"/>
        <v>no repeat</v>
      </c>
      <c r="V409" s="11" t="str">
        <f t="shared" si="30"/>
        <v>June</v>
      </c>
      <c r="W409" s="13">
        <v>42188</v>
      </c>
      <c r="X409" s="11">
        <f t="shared" si="31"/>
        <v>3</v>
      </c>
      <c r="Y409" s="12">
        <v>-95.816000000000003</v>
      </c>
      <c r="Z409" s="12">
        <v>7</v>
      </c>
      <c r="AA409" s="12">
        <v>67.91</v>
      </c>
      <c r="AB409" s="12">
        <v>87979</v>
      </c>
      <c r="AC409" s="12">
        <f>DataSheet!$E1928-DataSheet!$D1928</f>
        <v>2.61</v>
      </c>
      <c r="AD409" s="12" t="str">
        <f>_xlfn.IFS(DataSheet!$O1928="Central","Chris",DataSheet!$O1928="East","Erin",DataSheet!$O1928="South","Sam",DataSheet!$O1928="West","William.")</f>
        <v>Erin</v>
      </c>
      <c r="AE409">
        <f t="shared" si="34"/>
        <v>4</v>
      </c>
    </row>
    <row r="410" spans="1:31" ht="15.75" customHeight="1" x14ac:dyDescent="0.3">
      <c r="A410" s="12">
        <v>711</v>
      </c>
      <c r="B410" s="12" t="s">
        <v>846</v>
      </c>
      <c r="C410" s="12" t="s">
        <v>52</v>
      </c>
      <c r="D410" s="12">
        <v>7.0000000000000007E-2</v>
      </c>
      <c r="E410" s="12">
        <v>2.84</v>
      </c>
      <c r="F410" s="12">
        <v>0.93</v>
      </c>
      <c r="G410" s="12" t="s">
        <v>53</v>
      </c>
      <c r="H410" s="12" t="s">
        <v>118</v>
      </c>
      <c r="I410" s="12" t="s">
        <v>33</v>
      </c>
      <c r="J410" s="12" t="s">
        <v>34</v>
      </c>
      <c r="K410" s="12" t="s">
        <v>35</v>
      </c>
      <c r="L410" s="12" t="s">
        <v>36</v>
      </c>
      <c r="M410" s="12">
        <v>0.54</v>
      </c>
      <c r="N410" s="12" t="s">
        <v>37</v>
      </c>
      <c r="O410" s="12" t="s">
        <v>57</v>
      </c>
      <c r="P410" s="12" t="s">
        <v>197</v>
      </c>
      <c r="Q410" s="12" t="s">
        <v>847</v>
      </c>
      <c r="R410" s="12">
        <v>2152</v>
      </c>
      <c r="S410" s="13">
        <v>42161</v>
      </c>
      <c r="T410" s="9">
        <f t="shared" si="32"/>
        <v>0</v>
      </c>
      <c r="U410" s="10" t="str">
        <f t="shared" si="33"/>
        <v>no repeat</v>
      </c>
      <c r="V410" s="11" t="str">
        <f t="shared" si="30"/>
        <v>June</v>
      </c>
      <c r="W410" s="13">
        <v>42163</v>
      </c>
      <c r="X410" s="11">
        <f t="shared" si="31"/>
        <v>2</v>
      </c>
      <c r="Y410" s="12">
        <v>3.8519999999999999</v>
      </c>
      <c r="Z410" s="12">
        <v>15</v>
      </c>
      <c r="AA410" s="12">
        <v>40.369999999999997</v>
      </c>
      <c r="AB410" s="12">
        <v>87978</v>
      </c>
      <c r="AC410" s="12">
        <f>DataSheet!$E1692-DataSheet!$D1692</f>
        <v>85.96</v>
      </c>
      <c r="AD410" s="12" t="str">
        <f>_xlfn.IFS(DataSheet!$O1692="Central","Chris",DataSheet!$O1692="East","Erin",DataSheet!$O1692="South","Sam",DataSheet!$O1692="West","William.")</f>
        <v>William.</v>
      </c>
      <c r="AE410">
        <f t="shared" si="34"/>
        <v>1</v>
      </c>
    </row>
    <row r="411" spans="1:31" ht="15.75" customHeight="1" x14ac:dyDescent="0.3">
      <c r="A411" s="7">
        <v>719</v>
      </c>
      <c r="B411" s="7" t="s">
        <v>848</v>
      </c>
      <c r="C411" s="7" t="s">
        <v>42</v>
      </c>
      <c r="D411" s="7">
        <v>0</v>
      </c>
      <c r="E411" s="7">
        <v>8.5</v>
      </c>
      <c r="F411" s="7">
        <v>1.99</v>
      </c>
      <c r="G411" s="7" t="s">
        <v>53</v>
      </c>
      <c r="H411" s="7" t="s">
        <v>32</v>
      </c>
      <c r="I411" s="7" t="s">
        <v>81</v>
      </c>
      <c r="J411" s="7" t="s">
        <v>184</v>
      </c>
      <c r="K411" s="7" t="s">
        <v>55</v>
      </c>
      <c r="L411" s="7" t="s">
        <v>849</v>
      </c>
      <c r="M411" s="7">
        <v>0.49</v>
      </c>
      <c r="N411" s="7" t="s">
        <v>37</v>
      </c>
      <c r="O411" s="7" t="s">
        <v>38</v>
      </c>
      <c r="P411" s="7" t="s">
        <v>536</v>
      </c>
      <c r="Q411" s="7" t="s">
        <v>850</v>
      </c>
      <c r="R411" s="7">
        <v>89041</v>
      </c>
      <c r="S411" s="8">
        <v>42063</v>
      </c>
      <c r="T411" s="9">
        <f t="shared" si="32"/>
        <v>1</v>
      </c>
      <c r="U411" s="10">
        <f t="shared" si="33"/>
        <v>0</v>
      </c>
      <c r="V411" s="11" t="str">
        <f t="shared" si="30"/>
        <v>February</v>
      </c>
      <c r="W411" s="8">
        <v>42065</v>
      </c>
      <c r="X411" s="11">
        <f t="shared" si="31"/>
        <v>2</v>
      </c>
      <c r="Y411" s="7">
        <v>71.735600000000005</v>
      </c>
      <c r="Z411" s="7">
        <v>14</v>
      </c>
      <c r="AA411" s="7">
        <v>122.25</v>
      </c>
      <c r="AB411" s="7">
        <v>89344</v>
      </c>
      <c r="AC411" s="7">
        <f>DataSheet!$E675-DataSheet!$D675</f>
        <v>5.95</v>
      </c>
      <c r="AD411" s="12" t="str">
        <f>_xlfn.IFS(DataSheet!$O675="Central","Chris",DataSheet!$O675="East","Erin",DataSheet!$O675="South","Sam",DataSheet!$O675="West","William.")</f>
        <v>Sam</v>
      </c>
      <c r="AE411">
        <f t="shared" si="34"/>
        <v>2</v>
      </c>
    </row>
    <row r="412" spans="1:31" ht="15.75" customHeight="1" x14ac:dyDescent="0.3">
      <c r="A412" s="12">
        <v>719</v>
      </c>
      <c r="B412" s="12" t="s">
        <v>848</v>
      </c>
      <c r="C412" s="12" t="s">
        <v>42</v>
      </c>
      <c r="D412" s="12">
        <v>0.03</v>
      </c>
      <c r="E412" s="12">
        <v>95.43</v>
      </c>
      <c r="F412" s="12">
        <v>19.989999999999998</v>
      </c>
      <c r="G412" s="12" t="s">
        <v>53</v>
      </c>
      <c r="H412" s="12" t="s">
        <v>32</v>
      </c>
      <c r="I412" s="12" t="s">
        <v>33</v>
      </c>
      <c r="J412" s="12" t="s">
        <v>145</v>
      </c>
      <c r="K412" s="12" t="s">
        <v>63</v>
      </c>
      <c r="L412" s="12" t="s">
        <v>851</v>
      </c>
      <c r="M412" s="12">
        <v>0.79</v>
      </c>
      <c r="N412" s="12" t="s">
        <v>37</v>
      </c>
      <c r="O412" s="12" t="s">
        <v>38</v>
      </c>
      <c r="P412" s="12" t="s">
        <v>536</v>
      </c>
      <c r="Q412" s="12" t="s">
        <v>850</v>
      </c>
      <c r="R412" s="12">
        <v>89041</v>
      </c>
      <c r="S412" s="13">
        <v>42063</v>
      </c>
      <c r="T412" s="9">
        <f t="shared" si="32"/>
        <v>0</v>
      </c>
      <c r="U412" s="10" t="str">
        <f t="shared" si="33"/>
        <v>no repeat</v>
      </c>
      <c r="V412" s="11" t="str">
        <f t="shared" si="30"/>
        <v>February</v>
      </c>
      <c r="W412" s="13">
        <v>42065</v>
      </c>
      <c r="X412" s="11">
        <f t="shared" si="31"/>
        <v>2</v>
      </c>
      <c r="Y412" s="12">
        <v>-79.320800000000006</v>
      </c>
      <c r="Z412" s="12">
        <v>2</v>
      </c>
      <c r="AA412" s="12">
        <v>206.09</v>
      </c>
      <c r="AB412" s="12">
        <v>89344</v>
      </c>
      <c r="AC412" s="12">
        <f>DataSheet!$E676-DataSheet!$D676</f>
        <v>355.90000000000003</v>
      </c>
      <c r="AD412" s="12" t="str">
        <f>_xlfn.IFS(DataSheet!$O676="Central","Chris",DataSheet!$O676="East","Erin",DataSheet!$O676="South","Sam",DataSheet!$O676="West","William.")</f>
        <v>Erin</v>
      </c>
      <c r="AE412">
        <f t="shared" si="34"/>
        <v>2</v>
      </c>
    </row>
    <row r="413" spans="1:31" ht="15.75" customHeight="1" x14ac:dyDescent="0.3">
      <c r="A413" s="12">
        <v>721</v>
      </c>
      <c r="B413" s="12" t="s">
        <v>852</v>
      </c>
      <c r="C413" s="12" t="s">
        <v>61</v>
      </c>
      <c r="D413" s="12">
        <v>0.01</v>
      </c>
      <c r="E413" s="12">
        <v>7.28</v>
      </c>
      <c r="F413" s="12">
        <v>11.15</v>
      </c>
      <c r="G413" s="12" t="s">
        <v>53</v>
      </c>
      <c r="H413" s="12" t="s">
        <v>32</v>
      </c>
      <c r="I413" s="12" t="s">
        <v>33</v>
      </c>
      <c r="J413" s="12" t="s">
        <v>97</v>
      </c>
      <c r="K413" s="12" t="s">
        <v>63</v>
      </c>
      <c r="L413" s="12" t="s">
        <v>853</v>
      </c>
      <c r="M413" s="12">
        <v>0.37</v>
      </c>
      <c r="N413" s="12" t="s">
        <v>37</v>
      </c>
      <c r="O413" s="12" t="s">
        <v>65</v>
      </c>
      <c r="P413" s="12" t="s">
        <v>705</v>
      </c>
      <c r="Q413" s="12" t="s">
        <v>854</v>
      </c>
      <c r="R413" s="12">
        <v>46041</v>
      </c>
      <c r="S413" s="13">
        <v>42105</v>
      </c>
      <c r="T413" s="9">
        <f t="shared" si="32"/>
        <v>1</v>
      </c>
      <c r="U413" s="10">
        <f t="shared" si="33"/>
        <v>74</v>
      </c>
      <c r="V413" s="11" t="str">
        <f t="shared" si="30"/>
        <v>April</v>
      </c>
      <c r="W413" s="13">
        <v>42107</v>
      </c>
      <c r="X413" s="11">
        <f t="shared" si="31"/>
        <v>2</v>
      </c>
      <c r="Y413" s="12">
        <v>-24.245999999999999</v>
      </c>
      <c r="Z413" s="12">
        <v>1</v>
      </c>
      <c r="AA413" s="12">
        <v>11.21</v>
      </c>
      <c r="AB413" s="12">
        <v>91054</v>
      </c>
      <c r="AC413" s="12">
        <f>DataSheet!$E1144-DataSheet!$D1144</f>
        <v>260.89000000000004</v>
      </c>
      <c r="AD413" s="12" t="str">
        <f>_xlfn.IFS(DataSheet!$O1144="Central","Chris",DataSheet!$O1144="East","Erin",DataSheet!$O1144="South","Sam",DataSheet!$O1144="West","William.")</f>
        <v>Chris</v>
      </c>
      <c r="AE413">
        <f t="shared" si="34"/>
        <v>3</v>
      </c>
    </row>
    <row r="414" spans="1:31" ht="15.75" customHeight="1" x14ac:dyDescent="0.3">
      <c r="A414" s="12">
        <v>721</v>
      </c>
      <c r="B414" s="12" t="s">
        <v>852</v>
      </c>
      <c r="C414" s="12" t="s">
        <v>42</v>
      </c>
      <c r="D414" s="12">
        <v>0.04</v>
      </c>
      <c r="E414" s="12">
        <v>10.64</v>
      </c>
      <c r="F414" s="12">
        <v>5.16</v>
      </c>
      <c r="G414" s="12" t="s">
        <v>53</v>
      </c>
      <c r="H414" s="12" t="s">
        <v>32</v>
      </c>
      <c r="I414" s="12" t="s">
        <v>45</v>
      </c>
      <c r="J414" s="12" t="s">
        <v>54</v>
      </c>
      <c r="K414" s="12" t="s">
        <v>63</v>
      </c>
      <c r="L414" s="12" t="s">
        <v>855</v>
      </c>
      <c r="M414" s="12">
        <v>0.56999999999999995</v>
      </c>
      <c r="N414" s="12" t="s">
        <v>37</v>
      </c>
      <c r="O414" s="12" t="s">
        <v>65</v>
      </c>
      <c r="P414" s="12" t="s">
        <v>705</v>
      </c>
      <c r="Q414" s="12" t="s">
        <v>854</v>
      </c>
      <c r="R414" s="12">
        <v>46041</v>
      </c>
      <c r="S414" s="13">
        <v>42179</v>
      </c>
      <c r="T414" s="9">
        <f t="shared" si="32"/>
        <v>1</v>
      </c>
      <c r="U414" s="10">
        <f t="shared" si="33"/>
        <v>0</v>
      </c>
      <c r="V414" s="11" t="str">
        <f t="shared" si="30"/>
        <v>June</v>
      </c>
      <c r="W414" s="13">
        <v>42180</v>
      </c>
      <c r="X414" s="11">
        <f t="shared" si="31"/>
        <v>1</v>
      </c>
      <c r="Y414" s="12">
        <v>24.096</v>
      </c>
      <c r="Z414" s="12">
        <v>6</v>
      </c>
      <c r="AA414" s="12">
        <v>66.900000000000006</v>
      </c>
      <c r="AB414" s="12">
        <v>91053</v>
      </c>
      <c r="AC414" s="12">
        <f>DataSheet!$E1880-DataSheet!$D1880</f>
        <v>8.74</v>
      </c>
      <c r="AD414" s="12" t="str">
        <f>_xlfn.IFS(DataSheet!$O1880="Central","Chris",DataSheet!$O1880="East","Erin",DataSheet!$O1880="South","Sam",DataSheet!$O1880="West","William.")</f>
        <v>William.</v>
      </c>
      <c r="AE414">
        <f t="shared" si="34"/>
        <v>3</v>
      </c>
    </row>
    <row r="415" spans="1:31" ht="15.75" customHeight="1" x14ac:dyDescent="0.3">
      <c r="A415" s="7">
        <v>721</v>
      </c>
      <c r="B415" s="7" t="s">
        <v>852</v>
      </c>
      <c r="C415" s="7" t="s">
        <v>42</v>
      </c>
      <c r="D415" s="7">
        <v>0.03</v>
      </c>
      <c r="E415" s="7">
        <v>2.78</v>
      </c>
      <c r="F415" s="7">
        <v>1.34</v>
      </c>
      <c r="G415" s="7" t="s">
        <v>31</v>
      </c>
      <c r="H415" s="7" t="s">
        <v>32</v>
      </c>
      <c r="I415" s="7" t="s">
        <v>33</v>
      </c>
      <c r="J415" s="7" t="s">
        <v>34</v>
      </c>
      <c r="K415" s="7" t="s">
        <v>35</v>
      </c>
      <c r="L415" s="7" t="s">
        <v>856</v>
      </c>
      <c r="M415" s="7">
        <v>0.45</v>
      </c>
      <c r="N415" s="7" t="s">
        <v>37</v>
      </c>
      <c r="O415" s="7" t="s">
        <v>65</v>
      </c>
      <c r="P415" s="7" t="s">
        <v>705</v>
      </c>
      <c r="Q415" s="7" t="s">
        <v>854</v>
      </c>
      <c r="R415" s="7">
        <v>46041</v>
      </c>
      <c r="S415" s="8">
        <v>42179</v>
      </c>
      <c r="T415" s="9">
        <f t="shared" si="32"/>
        <v>0</v>
      </c>
      <c r="U415" s="10" t="str">
        <f t="shared" si="33"/>
        <v>no repeat</v>
      </c>
      <c r="V415" s="11" t="str">
        <f t="shared" si="30"/>
        <v>June</v>
      </c>
      <c r="W415" s="8">
        <v>42181</v>
      </c>
      <c r="X415" s="11">
        <f t="shared" si="31"/>
        <v>2</v>
      </c>
      <c r="Y415" s="7">
        <v>6.9720000000000004</v>
      </c>
      <c r="Z415" s="7">
        <v>15</v>
      </c>
      <c r="AA415" s="7">
        <v>43.13</v>
      </c>
      <c r="AB415" s="7">
        <v>91053</v>
      </c>
      <c r="AC415" s="7">
        <f>DataSheet!$E1881-DataSheet!$D1881</f>
        <v>113.92</v>
      </c>
      <c r="AD415" s="12" t="str">
        <f>_xlfn.IFS(DataSheet!$O1881="Central","Chris",DataSheet!$O1881="East","Erin",DataSheet!$O1881="South","Sam",DataSheet!$O1881="West","William.")</f>
        <v>Chris</v>
      </c>
      <c r="AE415">
        <f t="shared" si="34"/>
        <v>3</v>
      </c>
    </row>
    <row r="416" spans="1:31" ht="15.75" customHeight="1" x14ac:dyDescent="0.3">
      <c r="A416" s="7">
        <v>724</v>
      </c>
      <c r="B416" s="7" t="s">
        <v>857</v>
      </c>
      <c r="C416" s="7" t="s">
        <v>61</v>
      </c>
      <c r="D416" s="7">
        <v>0.09</v>
      </c>
      <c r="E416" s="7">
        <v>125.99</v>
      </c>
      <c r="F416" s="7">
        <v>8.99</v>
      </c>
      <c r="G416" s="7" t="s">
        <v>53</v>
      </c>
      <c r="H416" s="7" t="s">
        <v>118</v>
      </c>
      <c r="I416" s="7" t="s">
        <v>81</v>
      </c>
      <c r="J416" s="7" t="s">
        <v>82</v>
      </c>
      <c r="K416" s="7" t="s">
        <v>63</v>
      </c>
      <c r="L416" s="7" t="s">
        <v>858</v>
      </c>
      <c r="M416" s="7">
        <v>0.55000000000000004</v>
      </c>
      <c r="N416" s="7" t="s">
        <v>37</v>
      </c>
      <c r="O416" s="7" t="s">
        <v>57</v>
      </c>
      <c r="P416" s="7" t="s">
        <v>232</v>
      </c>
      <c r="Q416" s="7" t="s">
        <v>859</v>
      </c>
      <c r="R416" s="7">
        <v>6614</v>
      </c>
      <c r="S416" s="8">
        <v>42078</v>
      </c>
      <c r="T416" s="9">
        <f t="shared" si="32"/>
        <v>0</v>
      </c>
      <c r="U416" s="10" t="str">
        <f t="shared" si="33"/>
        <v>no repeat</v>
      </c>
      <c r="V416" s="11" t="str">
        <f t="shared" si="30"/>
        <v>March</v>
      </c>
      <c r="W416" s="8">
        <v>42079</v>
      </c>
      <c r="X416" s="11">
        <f t="shared" si="31"/>
        <v>1</v>
      </c>
      <c r="Y416" s="7">
        <v>-605.37400000000002</v>
      </c>
      <c r="Z416" s="7">
        <v>1</v>
      </c>
      <c r="AA416" s="7">
        <v>100.38</v>
      </c>
      <c r="AB416" s="7">
        <v>90359</v>
      </c>
      <c r="AC416" s="7">
        <f>DataSheet!$E813-DataSheet!$D813</f>
        <v>177.94</v>
      </c>
      <c r="AD416" s="12" t="str">
        <f>_xlfn.IFS(DataSheet!$O813="Central","Chris",DataSheet!$O813="East","Erin",DataSheet!$O813="South","Sam",DataSheet!$O813="West","William.")</f>
        <v>Chris</v>
      </c>
      <c r="AE416">
        <f t="shared" si="34"/>
        <v>1</v>
      </c>
    </row>
    <row r="417" spans="1:31" ht="15.75" customHeight="1" x14ac:dyDescent="0.3">
      <c r="A417" s="12">
        <v>727</v>
      </c>
      <c r="B417" s="12" t="s">
        <v>860</v>
      </c>
      <c r="C417" s="12" t="s">
        <v>61</v>
      </c>
      <c r="D417" s="12">
        <v>0.1</v>
      </c>
      <c r="E417" s="12">
        <v>17.98</v>
      </c>
      <c r="F417" s="12">
        <v>4</v>
      </c>
      <c r="G417" s="12" t="s">
        <v>53</v>
      </c>
      <c r="H417" s="12" t="s">
        <v>118</v>
      </c>
      <c r="I417" s="12" t="s">
        <v>81</v>
      </c>
      <c r="J417" s="12" t="s">
        <v>184</v>
      </c>
      <c r="K417" s="12" t="s">
        <v>63</v>
      </c>
      <c r="L417" s="12" t="s">
        <v>185</v>
      </c>
      <c r="M417" s="12">
        <v>0.79</v>
      </c>
      <c r="N417" s="12" t="s">
        <v>37</v>
      </c>
      <c r="O417" s="12" t="s">
        <v>57</v>
      </c>
      <c r="P417" s="12" t="s">
        <v>192</v>
      </c>
      <c r="Q417" s="12" t="s">
        <v>479</v>
      </c>
      <c r="R417" s="12">
        <v>4240</v>
      </c>
      <c r="S417" s="13">
        <v>42078</v>
      </c>
      <c r="T417" s="9">
        <f t="shared" si="32"/>
        <v>0</v>
      </c>
      <c r="U417" s="10" t="str">
        <f t="shared" si="33"/>
        <v>no repeat</v>
      </c>
      <c r="V417" s="11" t="str">
        <f t="shared" si="30"/>
        <v>March</v>
      </c>
      <c r="W417" s="13">
        <v>42079</v>
      </c>
      <c r="X417" s="11">
        <f t="shared" si="31"/>
        <v>1</v>
      </c>
      <c r="Y417" s="12">
        <v>-99.55</v>
      </c>
      <c r="Z417" s="12">
        <v>4</v>
      </c>
      <c r="AA417" s="12">
        <v>66.319999999999993</v>
      </c>
      <c r="AB417" s="12">
        <v>90359</v>
      </c>
      <c r="AC417" s="12">
        <f>DataSheet!$E814-DataSheet!$D814</f>
        <v>217.98000000000002</v>
      </c>
      <c r="AD417" s="12" t="str">
        <f>_xlfn.IFS(DataSheet!$O814="Central","Chris",DataSheet!$O814="East","Erin",DataSheet!$O814="South","Sam",DataSheet!$O814="West","William.")</f>
        <v>William.</v>
      </c>
      <c r="AE417">
        <f t="shared" si="34"/>
        <v>1</v>
      </c>
    </row>
    <row r="418" spans="1:31" ht="15.75" customHeight="1" x14ac:dyDescent="0.3">
      <c r="A418" s="12">
        <v>731</v>
      </c>
      <c r="B418" s="12" t="s">
        <v>861</v>
      </c>
      <c r="C418" s="12" t="s">
        <v>30</v>
      </c>
      <c r="D418" s="12">
        <v>0.09</v>
      </c>
      <c r="E418" s="12">
        <v>101.41</v>
      </c>
      <c r="F418" s="12">
        <v>35</v>
      </c>
      <c r="G418" s="12" t="s">
        <v>53</v>
      </c>
      <c r="H418" s="12" t="s">
        <v>118</v>
      </c>
      <c r="I418" s="12" t="s">
        <v>33</v>
      </c>
      <c r="J418" s="12" t="s">
        <v>145</v>
      </c>
      <c r="K418" s="12" t="s">
        <v>240</v>
      </c>
      <c r="L418" s="12" t="s">
        <v>862</v>
      </c>
      <c r="M418" s="12">
        <v>0.82</v>
      </c>
      <c r="N418" s="12" t="s">
        <v>37</v>
      </c>
      <c r="O418" s="12" t="s">
        <v>57</v>
      </c>
      <c r="P418" s="12" t="s">
        <v>197</v>
      </c>
      <c r="Q418" s="12" t="s">
        <v>154</v>
      </c>
      <c r="R418" s="12">
        <v>1803</v>
      </c>
      <c r="S418" s="13">
        <v>42120</v>
      </c>
      <c r="T418" s="9">
        <f t="shared" si="32"/>
        <v>0</v>
      </c>
      <c r="U418" s="10" t="str">
        <f t="shared" si="33"/>
        <v>no repeat</v>
      </c>
      <c r="V418" s="11" t="str">
        <f t="shared" si="30"/>
        <v>April</v>
      </c>
      <c r="W418" s="13">
        <v>42121</v>
      </c>
      <c r="X418" s="11">
        <f t="shared" si="31"/>
        <v>1</v>
      </c>
      <c r="Y418" s="12">
        <v>-801.15480000000002</v>
      </c>
      <c r="Z418" s="12">
        <v>12</v>
      </c>
      <c r="AA418" s="12">
        <v>1178.32</v>
      </c>
      <c r="AB418" s="12">
        <v>90362</v>
      </c>
      <c r="AC418" s="12">
        <f>DataSheet!$E1270-DataSheet!$D1270</f>
        <v>80.910000000000011</v>
      </c>
      <c r="AD418" s="12" t="str">
        <f>_xlfn.IFS(DataSheet!$O1270="Central","Chris",DataSheet!$O1270="East","Erin",DataSheet!$O1270="South","Sam",DataSheet!$O1270="West","William.")</f>
        <v>Chris</v>
      </c>
      <c r="AE418">
        <f t="shared" si="34"/>
        <v>1</v>
      </c>
    </row>
    <row r="419" spans="1:31" ht="15.75" customHeight="1" x14ac:dyDescent="0.3">
      <c r="A419" s="12">
        <v>736</v>
      </c>
      <c r="B419" s="12" t="s">
        <v>863</v>
      </c>
      <c r="C419" s="12" t="s">
        <v>42</v>
      </c>
      <c r="D419" s="12">
        <v>0.06</v>
      </c>
      <c r="E419" s="12">
        <v>350.98</v>
      </c>
      <c r="F419" s="12">
        <v>30</v>
      </c>
      <c r="G419" s="12" t="s">
        <v>43</v>
      </c>
      <c r="H419" s="12" t="s">
        <v>118</v>
      </c>
      <c r="I419" s="12" t="s">
        <v>45</v>
      </c>
      <c r="J419" s="12" t="s">
        <v>46</v>
      </c>
      <c r="K419" s="12" t="s">
        <v>47</v>
      </c>
      <c r="L419" s="12" t="s">
        <v>864</v>
      </c>
      <c r="M419" s="12">
        <v>0.61</v>
      </c>
      <c r="N419" s="12" t="s">
        <v>37</v>
      </c>
      <c r="O419" s="12" t="s">
        <v>57</v>
      </c>
      <c r="P419" s="12" t="s">
        <v>201</v>
      </c>
      <c r="Q419" s="12" t="s">
        <v>142</v>
      </c>
      <c r="R419" s="12">
        <v>3079</v>
      </c>
      <c r="S419" s="13">
        <v>42170</v>
      </c>
      <c r="T419" s="9">
        <f t="shared" si="32"/>
        <v>0</v>
      </c>
      <c r="U419" s="10" t="str">
        <f t="shared" si="33"/>
        <v>no repeat</v>
      </c>
      <c r="V419" s="11" t="str">
        <f t="shared" si="30"/>
        <v>June</v>
      </c>
      <c r="W419" s="13">
        <v>42172</v>
      </c>
      <c r="X419" s="11">
        <f t="shared" si="31"/>
        <v>2</v>
      </c>
      <c r="Y419" s="12">
        <v>797.85599999999999</v>
      </c>
      <c r="Z419" s="12">
        <v>6</v>
      </c>
      <c r="AA419" s="12">
        <v>2016.32</v>
      </c>
      <c r="AB419" s="12">
        <v>90361</v>
      </c>
      <c r="AC419" s="12">
        <f>DataSheet!$E1790-DataSheet!$D1790</f>
        <v>25.939999999999998</v>
      </c>
      <c r="AD419" s="12" t="str">
        <f>_xlfn.IFS(DataSheet!$O1790="Central","Chris",DataSheet!$O1790="East","Erin",DataSheet!$O1790="South","Sam",DataSheet!$O1790="West","William.")</f>
        <v>William.</v>
      </c>
      <c r="AE419">
        <f t="shared" si="34"/>
        <v>1</v>
      </c>
    </row>
    <row r="420" spans="1:31" ht="15.75" customHeight="1" x14ac:dyDescent="0.3">
      <c r="A420" s="12">
        <v>737</v>
      </c>
      <c r="B420" s="12" t="s">
        <v>865</v>
      </c>
      <c r="C420" s="12" t="s">
        <v>109</v>
      </c>
      <c r="D420" s="12">
        <v>0.02</v>
      </c>
      <c r="E420" s="12">
        <v>48.04</v>
      </c>
      <c r="F420" s="12">
        <v>5.79</v>
      </c>
      <c r="G420" s="12" t="s">
        <v>53</v>
      </c>
      <c r="H420" s="12" t="s">
        <v>118</v>
      </c>
      <c r="I420" s="12" t="s">
        <v>33</v>
      </c>
      <c r="J420" s="12" t="s">
        <v>97</v>
      </c>
      <c r="K420" s="12" t="s">
        <v>63</v>
      </c>
      <c r="L420" s="12" t="s">
        <v>866</v>
      </c>
      <c r="M420" s="12">
        <v>0.37</v>
      </c>
      <c r="N420" s="12" t="s">
        <v>37</v>
      </c>
      <c r="O420" s="12" t="s">
        <v>57</v>
      </c>
      <c r="P420" s="12" t="s">
        <v>58</v>
      </c>
      <c r="Q420" s="12" t="s">
        <v>867</v>
      </c>
      <c r="R420" s="12">
        <v>7003</v>
      </c>
      <c r="S420" s="13">
        <v>42162</v>
      </c>
      <c r="T420" s="9">
        <f t="shared" si="32"/>
        <v>0</v>
      </c>
      <c r="U420" s="10" t="str">
        <f t="shared" si="33"/>
        <v>no repeat</v>
      </c>
      <c r="V420" s="11" t="str">
        <f t="shared" si="30"/>
        <v>June</v>
      </c>
      <c r="W420" s="13">
        <v>42169</v>
      </c>
      <c r="X420" s="11">
        <f t="shared" si="31"/>
        <v>7</v>
      </c>
      <c r="Y420" s="12">
        <v>422.45249999999999</v>
      </c>
      <c r="Z420" s="12">
        <v>12</v>
      </c>
      <c r="AA420" s="12">
        <v>612.25</v>
      </c>
      <c r="AB420" s="12">
        <v>90360</v>
      </c>
      <c r="AC420" s="12">
        <f>DataSheet!$E1706-DataSheet!$D1706</f>
        <v>104.75</v>
      </c>
      <c r="AD420" s="12" t="str">
        <f>_xlfn.IFS(DataSheet!$O1706="Central","Chris",DataSheet!$O1706="East","Erin",DataSheet!$O1706="South","Sam",DataSheet!$O1706="West","William.")</f>
        <v>Erin</v>
      </c>
      <c r="AE420">
        <f t="shared" si="34"/>
        <v>1</v>
      </c>
    </row>
    <row r="421" spans="1:31" ht="15.75" customHeight="1" x14ac:dyDescent="0.3">
      <c r="A421" s="7">
        <v>738</v>
      </c>
      <c r="B421" s="7" t="s">
        <v>868</v>
      </c>
      <c r="C421" s="7" t="s">
        <v>42</v>
      </c>
      <c r="D421" s="7">
        <v>0.02</v>
      </c>
      <c r="E421" s="7">
        <v>70.98</v>
      </c>
      <c r="F421" s="7">
        <v>46.74</v>
      </c>
      <c r="G421" s="7" t="s">
        <v>43</v>
      </c>
      <c r="H421" s="7" t="s">
        <v>118</v>
      </c>
      <c r="I421" s="7" t="s">
        <v>45</v>
      </c>
      <c r="J421" s="7" t="s">
        <v>195</v>
      </c>
      <c r="K421" s="7" t="s">
        <v>125</v>
      </c>
      <c r="L421" s="7" t="s">
        <v>869</v>
      </c>
      <c r="M421" s="7">
        <v>0.56000000000000005</v>
      </c>
      <c r="N421" s="7" t="s">
        <v>37</v>
      </c>
      <c r="O421" s="7" t="s">
        <v>57</v>
      </c>
      <c r="P421" s="7" t="s">
        <v>58</v>
      </c>
      <c r="Q421" s="7" t="s">
        <v>870</v>
      </c>
      <c r="R421" s="7">
        <v>7016</v>
      </c>
      <c r="S421" s="8">
        <v>42170</v>
      </c>
      <c r="T421" s="9">
        <f t="shared" si="32"/>
        <v>0</v>
      </c>
      <c r="U421" s="10" t="str">
        <f t="shared" si="33"/>
        <v>no repeat</v>
      </c>
      <c r="V421" s="11" t="str">
        <f t="shared" si="30"/>
        <v>June</v>
      </c>
      <c r="W421" s="8">
        <v>42171</v>
      </c>
      <c r="X421" s="11">
        <f t="shared" si="31"/>
        <v>1</v>
      </c>
      <c r="Y421" s="7">
        <v>-178.21600000000001</v>
      </c>
      <c r="Z421" s="7">
        <v>4</v>
      </c>
      <c r="AA421" s="7">
        <v>313.63</v>
      </c>
      <c r="AB421" s="7">
        <v>90361</v>
      </c>
      <c r="AC421" s="7">
        <f>DataSheet!$E1791-DataSheet!$D1791</f>
        <v>17.2</v>
      </c>
      <c r="AD421" s="12" t="str">
        <f>_xlfn.IFS(DataSheet!$O1791="Central","Chris",DataSheet!$O1791="East","Erin",DataSheet!$O1791="South","Sam",DataSheet!$O1791="West","William.")</f>
        <v>William.</v>
      </c>
      <c r="AE421">
        <f t="shared" si="34"/>
        <v>1</v>
      </c>
    </row>
    <row r="422" spans="1:31" ht="15.75" customHeight="1" x14ac:dyDescent="0.3">
      <c r="A422" s="12">
        <v>741</v>
      </c>
      <c r="B422" s="12" t="s">
        <v>871</v>
      </c>
      <c r="C422" s="12" t="s">
        <v>42</v>
      </c>
      <c r="D422" s="12">
        <v>0.04</v>
      </c>
      <c r="E422" s="12">
        <v>27.48</v>
      </c>
      <c r="F422" s="12">
        <v>4</v>
      </c>
      <c r="G422" s="12" t="s">
        <v>53</v>
      </c>
      <c r="H422" s="12" t="s">
        <v>118</v>
      </c>
      <c r="I422" s="12" t="s">
        <v>81</v>
      </c>
      <c r="J422" s="12" t="s">
        <v>184</v>
      </c>
      <c r="K422" s="12" t="s">
        <v>63</v>
      </c>
      <c r="L422" s="12" t="s">
        <v>872</v>
      </c>
      <c r="M422" s="12">
        <v>0.75</v>
      </c>
      <c r="N422" s="12" t="s">
        <v>37</v>
      </c>
      <c r="O422" s="12" t="s">
        <v>57</v>
      </c>
      <c r="P422" s="12" t="s">
        <v>58</v>
      </c>
      <c r="Q422" s="12" t="s">
        <v>873</v>
      </c>
      <c r="R422" s="12">
        <v>7901</v>
      </c>
      <c r="S422" s="13">
        <v>42170</v>
      </c>
      <c r="T422" s="9">
        <f t="shared" si="32"/>
        <v>0</v>
      </c>
      <c r="U422" s="10" t="str">
        <f t="shared" si="33"/>
        <v>no repeat</v>
      </c>
      <c r="V422" s="11" t="str">
        <f t="shared" si="30"/>
        <v>June</v>
      </c>
      <c r="W422" s="13">
        <v>42172</v>
      </c>
      <c r="X422" s="11">
        <f t="shared" si="31"/>
        <v>2</v>
      </c>
      <c r="Y422" s="12">
        <v>-26.655999999999999</v>
      </c>
      <c r="Z422" s="12">
        <v>15</v>
      </c>
      <c r="AA422" s="12">
        <v>397.17</v>
      </c>
      <c r="AB422" s="12">
        <v>90361</v>
      </c>
      <c r="AC422" s="12">
        <f>DataSheet!$E1792-DataSheet!$D1792</f>
        <v>5.9600000000000009</v>
      </c>
      <c r="AD422" s="12" t="str">
        <f>_xlfn.IFS(DataSheet!$O1792="Central","Chris",DataSheet!$O1792="East","Erin",DataSheet!$O1792="South","Sam",DataSheet!$O1792="West","William.")</f>
        <v>William.</v>
      </c>
      <c r="AE422">
        <f t="shared" si="34"/>
        <v>1</v>
      </c>
    </row>
    <row r="423" spans="1:31" ht="15.75" customHeight="1" x14ac:dyDescent="0.3">
      <c r="A423" s="12">
        <v>744</v>
      </c>
      <c r="B423" s="12" t="s">
        <v>874</v>
      </c>
      <c r="C423" s="12" t="s">
        <v>61</v>
      </c>
      <c r="D423" s="12">
        <v>0.03</v>
      </c>
      <c r="E423" s="12">
        <v>119.99</v>
      </c>
      <c r="F423" s="12">
        <v>56.14</v>
      </c>
      <c r="G423" s="12" t="s">
        <v>43</v>
      </c>
      <c r="H423" s="12" t="s">
        <v>118</v>
      </c>
      <c r="I423" s="12" t="s">
        <v>81</v>
      </c>
      <c r="J423" s="12" t="s">
        <v>89</v>
      </c>
      <c r="K423" s="12" t="s">
        <v>125</v>
      </c>
      <c r="L423" s="12" t="s">
        <v>322</v>
      </c>
      <c r="M423" s="12">
        <v>0.39</v>
      </c>
      <c r="N423" s="12" t="s">
        <v>37</v>
      </c>
      <c r="O423" s="12" t="s">
        <v>38</v>
      </c>
      <c r="P423" s="12" t="s">
        <v>382</v>
      </c>
      <c r="Q423" s="12" t="s">
        <v>875</v>
      </c>
      <c r="R423" s="12">
        <v>85737</v>
      </c>
      <c r="S423" s="13">
        <v>42021</v>
      </c>
      <c r="T423" s="9">
        <f t="shared" si="32"/>
        <v>1</v>
      </c>
      <c r="U423" s="10">
        <f t="shared" si="33"/>
        <v>11</v>
      </c>
      <c r="V423" s="11" t="str">
        <f t="shared" si="30"/>
        <v>January</v>
      </c>
      <c r="W423" s="13">
        <v>42023</v>
      </c>
      <c r="X423" s="11">
        <f t="shared" si="31"/>
        <v>2</v>
      </c>
      <c r="Y423" s="12">
        <v>1400.1</v>
      </c>
      <c r="Z423" s="12">
        <v>13</v>
      </c>
      <c r="AA423" s="12">
        <v>1545.58</v>
      </c>
      <c r="AB423" s="12">
        <v>87726</v>
      </c>
      <c r="AC423" s="12">
        <f>DataSheet!$E216-DataSheet!$D216</f>
        <v>9.64</v>
      </c>
      <c r="AD423" s="12" t="str">
        <f>_xlfn.IFS(DataSheet!$O216="Central","Chris",DataSheet!$O216="East","Erin",DataSheet!$O216="South","Sam",DataSheet!$O216="West","William.")</f>
        <v>Erin</v>
      </c>
      <c r="AE423">
        <f t="shared" si="34"/>
        <v>4</v>
      </c>
    </row>
    <row r="424" spans="1:31" ht="15.75" customHeight="1" x14ac:dyDescent="0.3">
      <c r="A424" s="12">
        <v>744</v>
      </c>
      <c r="B424" s="12" t="s">
        <v>874</v>
      </c>
      <c r="C424" s="12" t="s">
        <v>109</v>
      </c>
      <c r="D424" s="12">
        <v>0.02</v>
      </c>
      <c r="E424" s="12">
        <v>59.98</v>
      </c>
      <c r="F424" s="12">
        <v>3.99</v>
      </c>
      <c r="G424" s="12" t="s">
        <v>53</v>
      </c>
      <c r="H424" s="12" t="s">
        <v>32</v>
      </c>
      <c r="I424" s="12" t="s">
        <v>33</v>
      </c>
      <c r="J424" s="12" t="s">
        <v>258</v>
      </c>
      <c r="K424" s="12" t="s">
        <v>63</v>
      </c>
      <c r="L424" s="12" t="s">
        <v>876</v>
      </c>
      <c r="M424" s="12">
        <v>0.56999999999999995</v>
      </c>
      <c r="N424" s="12" t="s">
        <v>37</v>
      </c>
      <c r="O424" s="12" t="s">
        <v>38</v>
      </c>
      <c r="P424" s="12" t="s">
        <v>382</v>
      </c>
      <c r="Q424" s="12" t="s">
        <v>875</v>
      </c>
      <c r="R424" s="12">
        <v>85737</v>
      </c>
      <c r="S424" s="13">
        <v>42032</v>
      </c>
      <c r="T424" s="9">
        <f t="shared" si="32"/>
        <v>1</v>
      </c>
      <c r="U424" s="10">
        <f t="shared" si="33"/>
        <v>0</v>
      </c>
      <c r="V424" s="11" t="str">
        <f t="shared" si="30"/>
        <v>January</v>
      </c>
      <c r="W424" s="13">
        <v>42041</v>
      </c>
      <c r="X424" s="11">
        <f t="shared" si="31"/>
        <v>9</v>
      </c>
      <c r="Y424" s="12">
        <v>-54.622</v>
      </c>
      <c r="Z424" s="12">
        <v>1</v>
      </c>
      <c r="AA424" s="12">
        <v>63.48</v>
      </c>
      <c r="AB424" s="12">
        <v>87725</v>
      </c>
      <c r="AC424" s="12">
        <f>DataSheet!$E336-DataSheet!$D336</f>
        <v>195.93</v>
      </c>
      <c r="AD424" s="12" t="str">
        <f>_xlfn.IFS(DataSheet!$O336="Central","Chris",DataSheet!$O336="East","Erin",DataSheet!$O336="South","Sam",DataSheet!$O336="West","William.")</f>
        <v>Erin</v>
      </c>
      <c r="AE424">
        <f t="shared" si="34"/>
        <v>4</v>
      </c>
    </row>
    <row r="425" spans="1:31" ht="15.75" customHeight="1" x14ac:dyDescent="0.3">
      <c r="A425" s="7">
        <v>744</v>
      </c>
      <c r="B425" s="7" t="s">
        <v>874</v>
      </c>
      <c r="C425" s="7" t="s">
        <v>109</v>
      </c>
      <c r="D425" s="7">
        <v>0.03</v>
      </c>
      <c r="E425" s="7">
        <v>5.18</v>
      </c>
      <c r="F425" s="7">
        <v>5.74</v>
      </c>
      <c r="G425" s="7" t="s">
        <v>53</v>
      </c>
      <c r="H425" s="7" t="s">
        <v>32</v>
      </c>
      <c r="I425" s="7" t="s">
        <v>33</v>
      </c>
      <c r="J425" s="7" t="s">
        <v>113</v>
      </c>
      <c r="K425" s="7" t="s">
        <v>63</v>
      </c>
      <c r="L425" s="7" t="s">
        <v>877</v>
      </c>
      <c r="M425" s="7">
        <v>0.36</v>
      </c>
      <c r="N425" s="7" t="s">
        <v>37</v>
      </c>
      <c r="O425" s="7" t="s">
        <v>38</v>
      </c>
      <c r="P425" s="7" t="s">
        <v>382</v>
      </c>
      <c r="Q425" s="7" t="s">
        <v>875</v>
      </c>
      <c r="R425" s="7">
        <v>85737</v>
      </c>
      <c r="S425" s="8">
        <v>42032</v>
      </c>
      <c r="T425" s="9">
        <f t="shared" si="32"/>
        <v>1</v>
      </c>
      <c r="U425" s="10">
        <f t="shared" si="33"/>
        <v>117</v>
      </c>
      <c r="V425" s="11" t="str">
        <f t="shared" si="30"/>
        <v>January</v>
      </c>
      <c r="W425" s="8">
        <v>42036</v>
      </c>
      <c r="X425" s="11">
        <f t="shared" si="31"/>
        <v>4</v>
      </c>
      <c r="Y425" s="7">
        <v>-126.81417999999999</v>
      </c>
      <c r="Z425" s="7">
        <v>9</v>
      </c>
      <c r="AA425" s="7">
        <v>47.64</v>
      </c>
      <c r="AB425" s="7">
        <v>87725</v>
      </c>
      <c r="AC425" s="7">
        <f>DataSheet!$E337-DataSheet!$D337</f>
        <v>6.4300000000000006</v>
      </c>
      <c r="AD425" s="12" t="str">
        <f>_xlfn.IFS(DataSheet!$O337="Central","Chris",DataSheet!$O337="East","Erin",DataSheet!$O337="South","Sam",DataSheet!$O337="West","William.")</f>
        <v>Erin</v>
      </c>
      <c r="AE425">
        <f t="shared" si="34"/>
        <v>4</v>
      </c>
    </row>
    <row r="426" spans="1:31" ht="15.75" customHeight="1" x14ac:dyDescent="0.3">
      <c r="A426" s="7">
        <v>744</v>
      </c>
      <c r="B426" s="7" t="s">
        <v>874</v>
      </c>
      <c r="C426" s="7" t="s">
        <v>109</v>
      </c>
      <c r="D426" s="7">
        <v>0.09</v>
      </c>
      <c r="E426" s="7">
        <v>125.99</v>
      </c>
      <c r="F426" s="7">
        <v>8.99</v>
      </c>
      <c r="G426" s="7" t="s">
        <v>53</v>
      </c>
      <c r="H426" s="7" t="s">
        <v>118</v>
      </c>
      <c r="I426" s="7" t="s">
        <v>81</v>
      </c>
      <c r="J426" s="7" t="s">
        <v>82</v>
      </c>
      <c r="K426" s="7" t="s">
        <v>63</v>
      </c>
      <c r="L426" s="7" t="s">
        <v>858</v>
      </c>
      <c r="M426" s="7">
        <v>0.55000000000000004</v>
      </c>
      <c r="N426" s="7" t="s">
        <v>37</v>
      </c>
      <c r="O426" s="7" t="s">
        <v>38</v>
      </c>
      <c r="P426" s="7" t="s">
        <v>382</v>
      </c>
      <c r="Q426" s="7" t="s">
        <v>875</v>
      </c>
      <c r="R426" s="7">
        <v>85737</v>
      </c>
      <c r="S426" s="8">
        <v>42149</v>
      </c>
      <c r="T426" s="9">
        <f t="shared" si="32"/>
        <v>0</v>
      </c>
      <c r="U426" s="10" t="str">
        <f t="shared" si="33"/>
        <v>no repeat</v>
      </c>
      <c r="V426" s="11" t="str">
        <f t="shared" si="30"/>
        <v>May</v>
      </c>
      <c r="W426" s="8">
        <v>42157</v>
      </c>
      <c r="X426" s="11">
        <f t="shared" si="31"/>
        <v>8</v>
      </c>
      <c r="Y426" s="7">
        <v>916.68060000000003</v>
      </c>
      <c r="Z426" s="7">
        <v>20</v>
      </c>
      <c r="AA426" s="7">
        <v>2104.9899999999998</v>
      </c>
      <c r="AB426" s="7">
        <v>87727</v>
      </c>
      <c r="AC426" s="7">
        <f>DataSheet!$E1577-DataSheet!$D1577</f>
        <v>27.46</v>
      </c>
      <c r="AD426" s="12" t="str">
        <f>_xlfn.IFS(DataSheet!$O1577="Central","Chris",DataSheet!$O1577="East","Erin",DataSheet!$O1577="South","Sam",DataSheet!$O1577="West","William.")</f>
        <v>William.</v>
      </c>
      <c r="AE426">
        <f t="shared" si="34"/>
        <v>4</v>
      </c>
    </row>
    <row r="427" spans="1:31" ht="15.75" customHeight="1" x14ac:dyDescent="0.3">
      <c r="A427" s="7">
        <v>745</v>
      </c>
      <c r="B427" s="7" t="s">
        <v>878</v>
      </c>
      <c r="C427" s="7" t="s">
        <v>61</v>
      </c>
      <c r="D427" s="7">
        <v>0.05</v>
      </c>
      <c r="E427" s="7">
        <v>115.79</v>
      </c>
      <c r="F427" s="7">
        <v>1.99</v>
      </c>
      <c r="G427" s="7" t="s">
        <v>53</v>
      </c>
      <c r="H427" s="7" t="s">
        <v>118</v>
      </c>
      <c r="I427" s="7" t="s">
        <v>81</v>
      </c>
      <c r="J427" s="7" t="s">
        <v>184</v>
      </c>
      <c r="K427" s="7" t="s">
        <v>55</v>
      </c>
      <c r="L427" s="7" t="s">
        <v>879</v>
      </c>
      <c r="M427" s="7">
        <v>0.49</v>
      </c>
      <c r="N427" s="7" t="s">
        <v>37</v>
      </c>
      <c r="O427" s="7" t="s">
        <v>38</v>
      </c>
      <c r="P427" s="7" t="s">
        <v>382</v>
      </c>
      <c r="Q427" s="7" t="s">
        <v>880</v>
      </c>
      <c r="R427" s="7">
        <v>85345</v>
      </c>
      <c r="S427" s="8">
        <v>42021</v>
      </c>
      <c r="T427" s="9">
        <f t="shared" si="32"/>
        <v>0</v>
      </c>
      <c r="U427" s="10" t="str">
        <f t="shared" si="33"/>
        <v>no repeat</v>
      </c>
      <c r="V427" s="11" t="str">
        <f t="shared" si="30"/>
        <v>January</v>
      </c>
      <c r="W427" s="8">
        <v>42023</v>
      </c>
      <c r="X427" s="11">
        <f t="shared" si="31"/>
        <v>2</v>
      </c>
      <c r="Y427" s="7">
        <v>67.599999999999994</v>
      </c>
      <c r="Z427" s="7">
        <v>3</v>
      </c>
      <c r="AA427" s="7">
        <v>353.1</v>
      </c>
      <c r="AB427" s="7">
        <v>87726</v>
      </c>
      <c r="AC427" s="7">
        <f>DataSheet!$E217-DataSheet!$D217</f>
        <v>15.940000000000001</v>
      </c>
      <c r="AD427" s="12" t="str">
        <f>_xlfn.IFS(DataSheet!$O217="Central","Chris",DataSheet!$O217="East","Erin",DataSheet!$O217="South","Sam",DataSheet!$O217="West","William.")</f>
        <v>Sam</v>
      </c>
      <c r="AE427">
        <f t="shared" si="34"/>
        <v>1</v>
      </c>
    </row>
    <row r="428" spans="1:31" ht="15.75" customHeight="1" x14ac:dyDescent="0.3">
      <c r="A428" s="7">
        <v>750</v>
      </c>
      <c r="B428" s="7" t="s">
        <v>881</v>
      </c>
      <c r="C428" s="7" t="s">
        <v>42</v>
      </c>
      <c r="D428" s="7">
        <v>0.09</v>
      </c>
      <c r="E428" s="7">
        <v>27.75</v>
      </c>
      <c r="F428" s="7">
        <v>19.989999999999998</v>
      </c>
      <c r="G428" s="7" t="s">
        <v>53</v>
      </c>
      <c r="H428" s="7" t="s">
        <v>32</v>
      </c>
      <c r="I428" s="7" t="s">
        <v>33</v>
      </c>
      <c r="J428" s="7" t="s">
        <v>145</v>
      </c>
      <c r="K428" s="7" t="s">
        <v>63</v>
      </c>
      <c r="L428" s="7" t="s">
        <v>882</v>
      </c>
      <c r="M428" s="7">
        <v>0.67</v>
      </c>
      <c r="N428" s="7" t="s">
        <v>37</v>
      </c>
      <c r="O428" s="7" t="s">
        <v>140</v>
      </c>
      <c r="P428" s="7" t="s">
        <v>616</v>
      </c>
      <c r="Q428" s="7" t="s">
        <v>883</v>
      </c>
      <c r="R428" s="7">
        <v>41042</v>
      </c>
      <c r="S428" s="8">
        <v>42016</v>
      </c>
      <c r="T428" s="9">
        <f t="shared" si="32"/>
        <v>0</v>
      </c>
      <c r="U428" s="10" t="str">
        <f t="shared" si="33"/>
        <v>no repeat</v>
      </c>
      <c r="V428" s="11" t="str">
        <f t="shared" si="30"/>
        <v>January</v>
      </c>
      <c r="W428" s="8">
        <v>42017</v>
      </c>
      <c r="X428" s="11">
        <f t="shared" si="31"/>
        <v>1</v>
      </c>
      <c r="Y428" s="7">
        <v>-224.64400000000001</v>
      </c>
      <c r="Z428" s="7">
        <v>10</v>
      </c>
      <c r="AA428" s="7">
        <v>257.52</v>
      </c>
      <c r="AB428" s="7">
        <v>91200</v>
      </c>
      <c r="AC428" s="7">
        <f>DataSheet!$E157-DataSheet!$D157</f>
        <v>80.87</v>
      </c>
      <c r="AD428" s="12" t="str">
        <f>_xlfn.IFS(DataSheet!$O157="Central","Chris",DataSheet!$O157="East","Erin",DataSheet!$O157="South","Sam",DataSheet!$O157="West","William.")</f>
        <v>Sam</v>
      </c>
      <c r="AE428">
        <f t="shared" si="34"/>
        <v>1</v>
      </c>
    </row>
    <row r="429" spans="1:31" ht="15.75" customHeight="1" x14ac:dyDescent="0.3">
      <c r="A429" s="12">
        <v>751</v>
      </c>
      <c r="B429" s="12" t="s">
        <v>884</v>
      </c>
      <c r="C429" s="12" t="s">
        <v>109</v>
      </c>
      <c r="D429" s="12">
        <v>0.06</v>
      </c>
      <c r="E429" s="12">
        <v>130.97999999999999</v>
      </c>
      <c r="F429" s="12">
        <v>54.74</v>
      </c>
      <c r="G429" s="12" t="s">
        <v>43</v>
      </c>
      <c r="H429" s="12" t="s">
        <v>32</v>
      </c>
      <c r="I429" s="12" t="s">
        <v>45</v>
      </c>
      <c r="J429" s="12" t="s">
        <v>195</v>
      </c>
      <c r="K429" s="12" t="s">
        <v>125</v>
      </c>
      <c r="L429" s="12" t="s">
        <v>409</v>
      </c>
      <c r="M429" s="12">
        <v>0.69</v>
      </c>
      <c r="N429" s="12" t="s">
        <v>37</v>
      </c>
      <c r="O429" s="12" t="s">
        <v>140</v>
      </c>
      <c r="P429" s="12" t="s">
        <v>616</v>
      </c>
      <c r="Q429" s="12" t="s">
        <v>885</v>
      </c>
      <c r="R429" s="12">
        <v>40324</v>
      </c>
      <c r="S429" s="13">
        <v>42062</v>
      </c>
      <c r="T429" s="9">
        <f t="shared" si="32"/>
        <v>0</v>
      </c>
      <c r="U429" s="10" t="str">
        <f t="shared" si="33"/>
        <v>no repeat</v>
      </c>
      <c r="V429" s="11" t="str">
        <f t="shared" si="30"/>
        <v>February</v>
      </c>
      <c r="W429" s="13">
        <v>42069</v>
      </c>
      <c r="X429" s="11">
        <f t="shared" si="31"/>
        <v>7</v>
      </c>
      <c r="Y429" s="12">
        <v>14.76</v>
      </c>
      <c r="Z429" s="12">
        <v>3</v>
      </c>
      <c r="AA429" s="12">
        <v>411.64</v>
      </c>
      <c r="AB429" s="12">
        <v>91201</v>
      </c>
      <c r="AC429" s="12">
        <f>DataSheet!$E656-DataSheet!$D656</f>
        <v>4.45</v>
      </c>
      <c r="AD429" s="12" t="str">
        <f>_xlfn.IFS(DataSheet!$O656="Central","Chris",DataSheet!$O656="East","Erin",DataSheet!$O656="South","Sam",DataSheet!$O656="West","William.")</f>
        <v>Sam</v>
      </c>
      <c r="AE429">
        <f t="shared" si="34"/>
        <v>1</v>
      </c>
    </row>
    <row r="430" spans="1:31" ht="15.75" customHeight="1" x14ac:dyDescent="0.3">
      <c r="A430" s="12">
        <v>753</v>
      </c>
      <c r="B430" s="12" t="s">
        <v>886</v>
      </c>
      <c r="C430" s="12" t="s">
        <v>52</v>
      </c>
      <c r="D430" s="12">
        <v>0.06</v>
      </c>
      <c r="E430" s="12">
        <v>2.61</v>
      </c>
      <c r="F430" s="12">
        <v>0.5</v>
      </c>
      <c r="G430" s="12" t="s">
        <v>31</v>
      </c>
      <c r="H430" s="12" t="s">
        <v>32</v>
      </c>
      <c r="I430" s="12" t="s">
        <v>33</v>
      </c>
      <c r="J430" s="12" t="s">
        <v>138</v>
      </c>
      <c r="K430" s="12" t="s">
        <v>63</v>
      </c>
      <c r="L430" s="12" t="s">
        <v>887</v>
      </c>
      <c r="M430" s="12">
        <v>0.39</v>
      </c>
      <c r="N430" s="12" t="s">
        <v>37</v>
      </c>
      <c r="O430" s="12" t="s">
        <v>38</v>
      </c>
      <c r="P430" s="12" t="s">
        <v>382</v>
      </c>
      <c r="Q430" s="12" t="s">
        <v>888</v>
      </c>
      <c r="R430" s="12">
        <v>86301</v>
      </c>
      <c r="S430" s="13">
        <v>42074</v>
      </c>
      <c r="T430" s="9">
        <f t="shared" si="32"/>
        <v>1</v>
      </c>
      <c r="U430" s="10">
        <f t="shared" si="33"/>
        <v>0</v>
      </c>
      <c r="V430" s="11" t="str">
        <f t="shared" si="30"/>
        <v>March</v>
      </c>
      <c r="W430" s="13">
        <v>42074</v>
      </c>
      <c r="X430" s="11">
        <f t="shared" si="31"/>
        <v>0</v>
      </c>
      <c r="Y430" s="12">
        <v>10.85</v>
      </c>
      <c r="Z430" s="12">
        <v>1</v>
      </c>
      <c r="AA430" s="12">
        <v>17.59</v>
      </c>
      <c r="AB430" s="12">
        <v>90438</v>
      </c>
      <c r="AC430" s="12">
        <f>DataSheet!$E758-DataSheet!$D758</f>
        <v>110.89</v>
      </c>
      <c r="AD430" s="12" t="str">
        <f>_xlfn.IFS(DataSheet!$O758="Central","Chris",DataSheet!$O758="East","Erin",DataSheet!$O758="South","Sam",DataSheet!$O758="West","William.")</f>
        <v>Sam</v>
      </c>
      <c r="AE430">
        <f t="shared" si="34"/>
        <v>2</v>
      </c>
    </row>
    <row r="431" spans="1:31" ht="15.75" customHeight="1" x14ac:dyDescent="0.3">
      <c r="A431" s="7">
        <v>753</v>
      </c>
      <c r="B431" s="7" t="s">
        <v>886</v>
      </c>
      <c r="C431" s="7" t="s">
        <v>52</v>
      </c>
      <c r="D431" s="7">
        <v>0.01</v>
      </c>
      <c r="E431" s="7">
        <v>6.35</v>
      </c>
      <c r="F431" s="7">
        <v>1.02</v>
      </c>
      <c r="G431" s="7" t="s">
        <v>53</v>
      </c>
      <c r="H431" s="7" t="s">
        <v>32</v>
      </c>
      <c r="I431" s="7" t="s">
        <v>33</v>
      </c>
      <c r="J431" s="7" t="s">
        <v>97</v>
      </c>
      <c r="K431" s="7" t="s">
        <v>35</v>
      </c>
      <c r="L431" s="7" t="s">
        <v>889</v>
      </c>
      <c r="M431" s="7">
        <v>0.39</v>
      </c>
      <c r="N431" s="7" t="s">
        <v>37</v>
      </c>
      <c r="O431" s="7" t="s">
        <v>38</v>
      </c>
      <c r="P431" s="7" t="s">
        <v>382</v>
      </c>
      <c r="Q431" s="7" t="s">
        <v>888</v>
      </c>
      <c r="R431" s="7">
        <v>86301</v>
      </c>
      <c r="S431" s="8">
        <v>42074</v>
      </c>
      <c r="T431" s="9">
        <f t="shared" si="32"/>
        <v>0</v>
      </c>
      <c r="U431" s="10" t="str">
        <f t="shared" si="33"/>
        <v>no repeat</v>
      </c>
      <c r="V431" s="11" t="str">
        <f t="shared" si="30"/>
        <v>March</v>
      </c>
      <c r="W431" s="8">
        <v>42076</v>
      </c>
      <c r="X431" s="11">
        <f t="shared" si="31"/>
        <v>2</v>
      </c>
      <c r="Y431" s="7">
        <v>97.662599999999998</v>
      </c>
      <c r="Z431" s="7">
        <v>22</v>
      </c>
      <c r="AA431" s="7">
        <v>141.54</v>
      </c>
      <c r="AB431" s="7">
        <v>90438</v>
      </c>
      <c r="AC431" s="7">
        <f>DataSheet!$E759-DataSheet!$D759</f>
        <v>17.62</v>
      </c>
      <c r="AD431" s="12" t="str">
        <f>_xlfn.IFS(DataSheet!$O759="Central","Chris",DataSheet!$O759="East","Erin",DataSheet!$O759="South","Sam",DataSheet!$O759="West","William.")</f>
        <v>Erin</v>
      </c>
      <c r="AE431">
        <f t="shared" si="34"/>
        <v>2</v>
      </c>
    </row>
    <row r="432" spans="1:31" ht="15.75" customHeight="1" x14ac:dyDescent="0.3">
      <c r="A432" s="7">
        <v>754</v>
      </c>
      <c r="B432" s="7" t="s">
        <v>890</v>
      </c>
      <c r="C432" s="7" t="s">
        <v>109</v>
      </c>
      <c r="D432" s="7">
        <v>0.06</v>
      </c>
      <c r="E432" s="7">
        <v>119.99</v>
      </c>
      <c r="F432" s="7">
        <v>14</v>
      </c>
      <c r="G432" s="7" t="s">
        <v>43</v>
      </c>
      <c r="H432" s="7" t="s">
        <v>118</v>
      </c>
      <c r="I432" s="7" t="s">
        <v>81</v>
      </c>
      <c r="J432" s="7" t="s">
        <v>89</v>
      </c>
      <c r="K432" s="7" t="s">
        <v>47</v>
      </c>
      <c r="L432" s="7" t="s">
        <v>891</v>
      </c>
      <c r="M432" s="7">
        <v>0.36</v>
      </c>
      <c r="N432" s="7" t="s">
        <v>37</v>
      </c>
      <c r="O432" s="7" t="s">
        <v>38</v>
      </c>
      <c r="P432" s="7" t="s">
        <v>382</v>
      </c>
      <c r="Q432" s="7" t="s">
        <v>892</v>
      </c>
      <c r="R432" s="7">
        <v>86314</v>
      </c>
      <c r="S432" s="8">
        <v>42106</v>
      </c>
      <c r="T432" s="9">
        <f t="shared" si="32"/>
        <v>1</v>
      </c>
      <c r="U432" s="10">
        <f t="shared" si="33"/>
        <v>53</v>
      </c>
      <c r="V432" s="11" t="str">
        <f t="shared" si="30"/>
        <v>April</v>
      </c>
      <c r="W432" s="8">
        <v>42113</v>
      </c>
      <c r="X432" s="11">
        <f t="shared" si="31"/>
        <v>7</v>
      </c>
      <c r="Y432" s="7">
        <v>-207.679788</v>
      </c>
      <c r="Z432" s="7">
        <v>2</v>
      </c>
      <c r="AA432" s="7">
        <v>243.86</v>
      </c>
      <c r="AB432" s="7">
        <v>90439</v>
      </c>
      <c r="AC432" s="7">
        <f>DataSheet!$E1149-DataSheet!$D1149</f>
        <v>38</v>
      </c>
      <c r="AD432" s="12" t="str">
        <f>_xlfn.IFS(DataSheet!$O1149="Central","Chris",DataSheet!$O1149="East","Erin",DataSheet!$O1149="South","Sam",DataSheet!$O1149="West","William.")</f>
        <v>Erin</v>
      </c>
      <c r="AE432">
        <f t="shared" si="34"/>
        <v>2</v>
      </c>
    </row>
    <row r="433" spans="1:31" ht="15.75" customHeight="1" x14ac:dyDescent="0.3">
      <c r="A433" s="7">
        <v>754</v>
      </c>
      <c r="B433" s="7" t="s">
        <v>890</v>
      </c>
      <c r="C433" s="7" t="s">
        <v>30</v>
      </c>
      <c r="D433" s="7">
        <v>0.06</v>
      </c>
      <c r="E433" s="7">
        <v>218.75</v>
      </c>
      <c r="F433" s="7">
        <v>69.64</v>
      </c>
      <c r="G433" s="7" t="s">
        <v>43</v>
      </c>
      <c r="H433" s="7" t="s">
        <v>32</v>
      </c>
      <c r="I433" s="7" t="s">
        <v>45</v>
      </c>
      <c r="J433" s="7" t="s">
        <v>156</v>
      </c>
      <c r="K433" s="7" t="s">
        <v>125</v>
      </c>
      <c r="L433" s="7" t="s">
        <v>657</v>
      </c>
      <c r="M433" s="7">
        <v>0.77</v>
      </c>
      <c r="N433" s="7" t="s">
        <v>37</v>
      </c>
      <c r="O433" s="7" t="s">
        <v>38</v>
      </c>
      <c r="P433" s="7" t="s">
        <v>382</v>
      </c>
      <c r="Q433" s="7" t="s">
        <v>892</v>
      </c>
      <c r="R433" s="7">
        <v>86314</v>
      </c>
      <c r="S433" s="8">
        <v>42159</v>
      </c>
      <c r="T433" s="9">
        <f t="shared" si="32"/>
        <v>0</v>
      </c>
      <c r="U433" s="10" t="str">
        <f t="shared" si="33"/>
        <v>no repeat</v>
      </c>
      <c r="V433" s="11" t="str">
        <f t="shared" si="30"/>
        <v>June</v>
      </c>
      <c r="W433" s="8">
        <v>42160</v>
      </c>
      <c r="X433" s="11">
        <f t="shared" si="31"/>
        <v>1</v>
      </c>
      <c r="Y433" s="7">
        <v>-453.2</v>
      </c>
      <c r="Z433" s="7">
        <v>4</v>
      </c>
      <c r="AA433" s="7">
        <v>905.4</v>
      </c>
      <c r="AB433" s="7">
        <v>90437</v>
      </c>
      <c r="AC433" s="7">
        <f>DataSheet!$E1669-DataSheet!$D1669</f>
        <v>42.919999999999995</v>
      </c>
      <c r="AD433" s="12" t="str">
        <f>_xlfn.IFS(DataSheet!$O1669="Central","Chris",DataSheet!$O1669="East","Erin",DataSheet!$O1669="South","Sam",DataSheet!$O1669="West","William.")</f>
        <v>Erin</v>
      </c>
      <c r="AE433">
        <f t="shared" si="34"/>
        <v>2</v>
      </c>
    </row>
    <row r="434" spans="1:31" ht="15.75" customHeight="1" x14ac:dyDescent="0.3">
      <c r="A434" s="7">
        <v>757</v>
      </c>
      <c r="B434" s="7" t="s">
        <v>893</v>
      </c>
      <c r="C434" s="7" t="s">
        <v>42</v>
      </c>
      <c r="D434" s="7">
        <v>0.03</v>
      </c>
      <c r="E434" s="7">
        <v>37.94</v>
      </c>
      <c r="F434" s="7">
        <v>5.08</v>
      </c>
      <c r="G434" s="7" t="s">
        <v>53</v>
      </c>
      <c r="H434" s="7" t="s">
        <v>44</v>
      </c>
      <c r="I434" s="7" t="s">
        <v>33</v>
      </c>
      <c r="J434" s="7" t="s">
        <v>97</v>
      </c>
      <c r="K434" s="7" t="s">
        <v>35</v>
      </c>
      <c r="L434" s="7" t="s">
        <v>894</v>
      </c>
      <c r="M434" s="7">
        <v>0.38</v>
      </c>
      <c r="N434" s="7" t="s">
        <v>37</v>
      </c>
      <c r="O434" s="7" t="s">
        <v>38</v>
      </c>
      <c r="P434" s="7" t="s">
        <v>106</v>
      </c>
      <c r="Q434" s="7" t="s">
        <v>895</v>
      </c>
      <c r="R434" s="7">
        <v>97062</v>
      </c>
      <c r="S434" s="8">
        <v>42046</v>
      </c>
      <c r="T434" s="9">
        <f t="shared" si="32"/>
        <v>0</v>
      </c>
      <c r="U434" s="10" t="str">
        <f t="shared" si="33"/>
        <v>no repeat</v>
      </c>
      <c r="V434" s="11" t="str">
        <f t="shared" si="30"/>
        <v>February</v>
      </c>
      <c r="W434" s="8">
        <v>42048</v>
      </c>
      <c r="X434" s="11">
        <f t="shared" si="31"/>
        <v>2</v>
      </c>
      <c r="Y434" s="7">
        <v>-7.5244</v>
      </c>
      <c r="Z434" s="7">
        <v>1</v>
      </c>
      <c r="AA434" s="7">
        <v>39.97</v>
      </c>
      <c r="AB434" s="7">
        <v>90258</v>
      </c>
      <c r="AC434" s="7">
        <f>DataSheet!$E489-DataSheet!$D489</f>
        <v>22.78</v>
      </c>
      <c r="AD434" s="12" t="str">
        <f>_xlfn.IFS(DataSheet!$O489="Central","Chris",DataSheet!$O489="East","Erin",DataSheet!$O489="South","Sam",DataSheet!$O489="West","William.")</f>
        <v>William.</v>
      </c>
      <c r="AE434">
        <f t="shared" si="34"/>
        <v>1</v>
      </c>
    </row>
    <row r="435" spans="1:31" ht="15.75" customHeight="1" x14ac:dyDescent="0.3">
      <c r="A435" s="7">
        <v>759</v>
      </c>
      <c r="B435" s="7" t="s">
        <v>896</v>
      </c>
      <c r="C435" s="7" t="s">
        <v>109</v>
      </c>
      <c r="D435" s="7">
        <v>0</v>
      </c>
      <c r="E435" s="7">
        <v>20.99</v>
      </c>
      <c r="F435" s="7">
        <v>3.3</v>
      </c>
      <c r="G435" s="7" t="s">
        <v>53</v>
      </c>
      <c r="H435" s="7" t="s">
        <v>62</v>
      </c>
      <c r="I435" s="7" t="s">
        <v>81</v>
      </c>
      <c r="J435" s="7" t="s">
        <v>82</v>
      </c>
      <c r="K435" s="7" t="s">
        <v>55</v>
      </c>
      <c r="L435" s="7" t="s">
        <v>897</v>
      </c>
      <c r="M435" s="7">
        <v>0.81</v>
      </c>
      <c r="N435" s="7" t="s">
        <v>37</v>
      </c>
      <c r="O435" s="7" t="s">
        <v>65</v>
      </c>
      <c r="P435" s="7" t="s">
        <v>182</v>
      </c>
      <c r="Q435" s="7" t="s">
        <v>898</v>
      </c>
      <c r="R435" s="7">
        <v>62301</v>
      </c>
      <c r="S435" s="8">
        <v>42153</v>
      </c>
      <c r="T435" s="9">
        <f t="shared" si="32"/>
        <v>0</v>
      </c>
      <c r="U435" s="10" t="str">
        <f t="shared" si="33"/>
        <v>no repeat</v>
      </c>
      <c r="V435" s="11" t="str">
        <f t="shared" si="30"/>
        <v>May</v>
      </c>
      <c r="W435" s="8">
        <v>42160</v>
      </c>
      <c r="X435" s="11">
        <f t="shared" si="31"/>
        <v>7</v>
      </c>
      <c r="Y435" s="7">
        <v>-92.960999999999999</v>
      </c>
      <c r="Z435" s="7">
        <v>5</v>
      </c>
      <c r="AA435" s="7">
        <v>92.96</v>
      </c>
      <c r="AB435" s="7">
        <v>86639</v>
      </c>
      <c r="AC435" s="7">
        <f>DataSheet!$E1621-DataSheet!$D1621</f>
        <v>3.74</v>
      </c>
      <c r="AD435" s="12" t="str">
        <f>_xlfn.IFS(DataSheet!$O1621="Central","Chris",DataSheet!$O1621="East","Erin",DataSheet!$O1621="South","Sam",DataSheet!$O1621="West","William.")</f>
        <v>Sam</v>
      </c>
      <c r="AE435">
        <f t="shared" si="34"/>
        <v>1</v>
      </c>
    </row>
    <row r="436" spans="1:31" ht="15.75" customHeight="1" x14ac:dyDescent="0.3">
      <c r="A436" s="7">
        <v>762</v>
      </c>
      <c r="B436" s="7" t="s">
        <v>899</v>
      </c>
      <c r="C436" s="7" t="s">
        <v>42</v>
      </c>
      <c r="D436" s="7">
        <v>0</v>
      </c>
      <c r="E436" s="7">
        <v>125.99</v>
      </c>
      <c r="F436" s="7">
        <v>8.99</v>
      </c>
      <c r="G436" s="7" t="s">
        <v>53</v>
      </c>
      <c r="H436" s="7" t="s">
        <v>62</v>
      </c>
      <c r="I436" s="7" t="s">
        <v>81</v>
      </c>
      <c r="J436" s="7" t="s">
        <v>82</v>
      </c>
      <c r="K436" s="7" t="s">
        <v>63</v>
      </c>
      <c r="L436" s="7" t="s">
        <v>900</v>
      </c>
      <c r="M436" s="7">
        <v>0.56999999999999995</v>
      </c>
      <c r="N436" s="7" t="s">
        <v>37</v>
      </c>
      <c r="O436" s="7" t="s">
        <v>38</v>
      </c>
      <c r="P436" s="7" t="s">
        <v>39</v>
      </c>
      <c r="Q436" s="7" t="s">
        <v>901</v>
      </c>
      <c r="R436" s="7">
        <v>98661</v>
      </c>
      <c r="S436" s="8">
        <v>42121</v>
      </c>
      <c r="T436" s="9">
        <f t="shared" si="32"/>
        <v>0</v>
      </c>
      <c r="U436" s="10" t="str">
        <f t="shared" si="33"/>
        <v>no repeat</v>
      </c>
      <c r="V436" s="11" t="str">
        <f t="shared" si="30"/>
        <v>April</v>
      </c>
      <c r="W436" s="8">
        <v>42123</v>
      </c>
      <c r="X436" s="11">
        <f t="shared" si="31"/>
        <v>2</v>
      </c>
      <c r="Y436" s="7">
        <v>613.89576</v>
      </c>
      <c r="Z436" s="7">
        <v>12</v>
      </c>
      <c r="AA436" s="7">
        <v>1362.2</v>
      </c>
      <c r="AB436" s="7">
        <v>87525</v>
      </c>
      <c r="AC436" s="7">
        <f>DataSheet!$E1281-DataSheet!$D1281</f>
        <v>4.9200000000000008</v>
      </c>
      <c r="AD436" s="12" t="str">
        <f>_xlfn.IFS(DataSheet!$O1281="Central","Chris",DataSheet!$O1281="East","Erin",DataSheet!$O1281="South","Sam",DataSheet!$O1281="West","William.")</f>
        <v>William.</v>
      </c>
      <c r="AE436">
        <f t="shared" si="34"/>
        <v>1</v>
      </c>
    </row>
    <row r="437" spans="1:31" ht="15.75" customHeight="1" x14ac:dyDescent="0.3">
      <c r="A437" s="12">
        <v>767</v>
      </c>
      <c r="B437" s="12" t="s">
        <v>902</v>
      </c>
      <c r="C437" s="12" t="s">
        <v>52</v>
      </c>
      <c r="D437" s="12">
        <v>0.1</v>
      </c>
      <c r="E437" s="12">
        <v>31.78</v>
      </c>
      <c r="F437" s="12">
        <v>1.99</v>
      </c>
      <c r="G437" s="12" t="s">
        <v>53</v>
      </c>
      <c r="H437" s="12" t="s">
        <v>32</v>
      </c>
      <c r="I437" s="12" t="s">
        <v>81</v>
      </c>
      <c r="J437" s="12" t="s">
        <v>184</v>
      </c>
      <c r="K437" s="12" t="s">
        <v>55</v>
      </c>
      <c r="L437" s="12" t="s">
        <v>903</v>
      </c>
      <c r="M437" s="12">
        <v>0.42</v>
      </c>
      <c r="N437" s="12" t="s">
        <v>37</v>
      </c>
      <c r="O437" s="12" t="s">
        <v>65</v>
      </c>
      <c r="P437" s="12" t="s">
        <v>182</v>
      </c>
      <c r="Q437" s="12" t="s">
        <v>904</v>
      </c>
      <c r="R437" s="12">
        <v>61201</v>
      </c>
      <c r="S437" s="13">
        <v>42034</v>
      </c>
      <c r="T437" s="9">
        <f t="shared" si="32"/>
        <v>0</v>
      </c>
      <c r="U437" s="10" t="str">
        <f t="shared" si="33"/>
        <v>no repeat</v>
      </c>
      <c r="V437" s="11" t="str">
        <f t="shared" si="30"/>
        <v>January</v>
      </c>
      <c r="W437" s="13">
        <v>42036</v>
      </c>
      <c r="X437" s="11">
        <f t="shared" si="31"/>
        <v>2</v>
      </c>
      <c r="Y437" s="12">
        <v>232.2816</v>
      </c>
      <c r="Z437" s="12">
        <v>11</v>
      </c>
      <c r="AA437" s="12">
        <v>336.64</v>
      </c>
      <c r="AB437" s="12">
        <v>86279</v>
      </c>
      <c r="AC437" s="12">
        <f>DataSheet!$E348-DataSheet!$D348</f>
        <v>65.929999999999993</v>
      </c>
      <c r="AD437" s="12" t="str">
        <f>_xlfn.IFS(DataSheet!$O348="Central","Chris",DataSheet!$O348="East","Erin",DataSheet!$O348="South","Sam",DataSheet!$O348="West","William.")</f>
        <v>William.</v>
      </c>
      <c r="AE437">
        <f t="shared" si="34"/>
        <v>1</v>
      </c>
    </row>
    <row r="438" spans="1:31" ht="15.75" customHeight="1" x14ac:dyDescent="0.3">
      <c r="A438" s="12">
        <v>770</v>
      </c>
      <c r="B438" s="12" t="s">
        <v>905</v>
      </c>
      <c r="C438" s="12" t="s">
        <v>52</v>
      </c>
      <c r="D438" s="12">
        <v>0.08</v>
      </c>
      <c r="E438" s="12">
        <v>30.73</v>
      </c>
      <c r="F438" s="12">
        <v>4</v>
      </c>
      <c r="G438" s="12" t="s">
        <v>53</v>
      </c>
      <c r="H438" s="12" t="s">
        <v>62</v>
      </c>
      <c r="I438" s="12" t="s">
        <v>81</v>
      </c>
      <c r="J438" s="12" t="s">
        <v>184</v>
      </c>
      <c r="K438" s="12" t="s">
        <v>63</v>
      </c>
      <c r="L438" s="12" t="s">
        <v>292</v>
      </c>
      <c r="M438" s="12">
        <v>0.75</v>
      </c>
      <c r="N438" s="12" t="s">
        <v>37</v>
      </c>
      <c r="O438" s="12" t="s">
        <v>38</v>
      </c>
      <c r="P438" s="12" t="s">
        <v>106</v>
      </c>
      <c r="Q438" s="12" t="s">
        <v>895</v>
      </c>
      <c r="R438" s="12">
        <v>97062</v>
      </c>
      <c r="S438" s="13">
        <v>42082</v>
      </c>
      <c r="T438" s="9">
        <f t="shared" si="32"/>
        <v>0</v>
      </c>
      <c r="U438" s="10" t="str">
        <f t="shared" si="33"/>
        <v>no repeat</v>
      </c>
      <c r="V438" s="11" t="str">
        <f t="shared" si="30"/>
        <v>March</v>
      </c>
      <c r="W438" s="13">
        <v>42082</v>
      </c>
      <c r="X438" s="11">
        <f t="shared" si="31"/>
        <v>0</v>
      </c>
      <c r="Y438" s="12">
        <v>-45.07</v>
      </c>
      <c r="Z438" s="12">
        <v>14</v>
      </c>
      <c r="AA438" s="12">
        <v>429.33</v>
      </c>
      <c r="AB438" s="12">
        <v>88667</v>
      </c>
      <c r="AC438" s="12">
        <f>DataSheet!$E850-DataSheet!$D850</f>
        <v>30.95</v>
      </c>
      <c r="AD438" s="12" t="str">
        <f>_xlfn.IFS(DataSheet!$O850="Central","Chris",DataSheet!$O850="East","Erin",DataSheet!$O850="South","Sam",DataSheet!$O850="West","William.")</f>
        <v>Sam</v>
      </c>
      <c r="AE438">
        <f t="shared" si="34"/>
        <v>1</v>
      </c>
    </row>
    <row r="439" spans="1:31" ht="15.75" customHeight="1" x14ac:dyDescent="0.3">
      <c r="A439" s="7">
        <v>771</v>
      </c>
      <c r="B439" s="7" t="s">
        <v>906</v>
      </c>
      <c r="C439" s="7" t="s">
        <v>52</v>
      </c>
      <c r="D439" s="7">
        <v>0.05</v>
      </c>
      <c r="E439" s="7">
        <v>14.56</v>
      </c>
      <c r="F439" s="7">
        <v>3.5</v>
      </c>
      <c r="G439" s="7" t="s">
        <v>53</v>
      </c>
      <c r="H439" s="7" t="s">
        <v>62</v>
      </c>
      <c r="I439" s="7" t="s">
        <v>33</v>
      </c>
      <c r="J439" s="7" t="s">
        <v>258</v>
      </c>
      <c r="K439" s="7" t="s">
        <v>63</v>
      </c>
      <c r="L439" s="7" t="s">
        <v>907</v>
      </c>
      <c r="M439" s="7">
        <v>0.57999999999999996</v>
      </c>
      <c r="N439" s="7" t="s">
        <v>37</v>
      </c>
      <c r="O439" s="7" t="s">
        <v>38</v>
      </c>
      <c r="P439" s="7" t="s">
        <v>106</v>
      </c>
      <c r="Q439" s="7" t="s">
        <v>908</v>
      </c>
      <c r="R439" s="7">
        <v>97068</v>
      </c>
      <c r="S439" s="8">
        <v>42082</v>
      </c>
      <c r="T439" s="9">
        <f t="shared" si="32"/>
        <v>1</v>
      </c>
      <c r="U439" s="10">
        <f t="shared" si="33"/>
        <v>0</v>
      </c>
      <c r="V439" s="11" t="str">
        <f t="shared" si="30"/>
        <v>March</v>
      </c>
      <c r="W439" s="8">
        <v>42084</v>
      </c>
      <c r="X439" s="11">
        <f t="shared" si="31"/>
        <v>2</v>
      </c>
      <c r="Y439" s="7">
        <v>-8.5299999999999994</v>
      </c>
      <c r="Z439" s="7">
        <v>3</v>
      </c>
      <c r="AA439" s="7">
        <v>44.66</v>
      </c>
      <c r="AB439" s="7">
        <v>88667</v>
      </c>
      <c r="AC439" s="7">
        <f>DataSheet!$E851-DataSheet!$D851</f>
        <v>65.959999999999994</v>
      </c>
      <c r="AD439" s="12" t="str">
        <f>_xlfn.IFS(DataSheet!$O851="Central","Chris",DataSheet!$O851="East","Erin",DataSheet!$O851="South","Sam",DataSheet!$O851="West","William.")</f>
        <v>Sam</v>
      </c>
      <c r="AE439">
        <f t="shared" si="34"/>
        <v>2</v>
      </c>
    </row>
    <row r="440" spans="1:31" ht="15.75" customHeight="1" x14ac:dyDescent="0.3">
      <c r="A440" s="12">
        <v>771</v>
      </c>
      <c r="B440" s="12" t="s">
        <v>906</v>
      </c>
      <c r="C440" s="12" t="s">
        <v>52</v>
      </c>
      <c r="D440" s="12">
        <v>0</v>
      </c>
      <c r="E440" s="12">
        <v>299.99</v>
      </c>
      <c r="F440" s="12">
        <v>11.64</v>
      </c>
      <c r="G440" s="12" t="s">
        <v>53</v>
      </c>
      <c r="H440" s="12" t="s">
        <v>62</v>
      </c>
      <c r="I440" s="12" t="s">
        <v>81</v>
      </c>
      <c r="J440" s="12" t="s">
        <v>590</v>
      </c>
      <c r="K440" s="12" t="s">
        <v>240</v>
      </c>
      <c r="L440" s="12" t="s">
        <v>909</v>
      </c>
      <c r="M440" s="12">
        <v>0.5</v>
      </c>
      <c r="N440" s="12" t="s">
        <v>37</v>
      </c>
      <c r="O440" s="12" t="s">
        <v>38</v>
      </c>
      <c r="P440" s="12" t="s">
        <v>106</v>
      </c>
      <c r="Q440" s="12" t="s">
        <v>908</v>
      </c>
      <c r="R440" s="12">
        <v>97068</v>
      </c>
      <c r="S440" s="13">
        <v>42082</v>
      </c>
      <c r="T440" s="9">
        <f t="shared" si="32"/>
        <v>0</v>
      </c>
      <c r="U440" s="10" t="str">
        <f t="shared" si="33"/>
        <v>no repeat</v>
      </c>
      <c r="V440" s="11" t="str">
        <f t="shared" si="30"/>
        <v>March</v>
      </c>
      <c r="W440" s="13">
        <v>42084</v>
      </c>
      <c r="X440" s="11">
        <f t="shared" si="31"/>
        <v>2</v>
      </c>
      <c r="Y440" s="12">
        <v>285.95</v>
      </c>
      <c r="Z440" s="12">
        <v>5</v>
      </c>
      <c r="AA440" s="12">
        <v>1619.95</v>
      </c>
      <c r="AB440" s="12">
        <v>88667</v>
      </c>
      <c r="AC440" s="12">
        <f>DataSheet!$E852-DataSheet!$D852</f>
        <v>50.889999999999993</v>
      </c>
      <c r="AD440" s="12" t="str">
        <f>_xlfn.IFS(DataSheet!$O852="Central","Chris",DataSheet!$O852="East","Erin",DataSheet!$O852="South","Sam",DataSheet!$O852="West","William.")</f>
        <v>Sam</v>
      </c>
      <c r="AE440">
        <f t="shared" si="34"/>
        <v>2</v>
      </c>
    </row>
    <row r="441" spans="1:31" ht="15.75" customHeight="1" x14ac:dyDescent="0.3">
      <c r="A441" s="12">
        <v>772</v>
      </c>
      <c r="B441" s="12" t="s">
        <v>910</v>
      </c>
      <c r="C441" s="12" t="s">
        <v>52</v>
      </c>
      <c r="D441" s="12">
        <v>0.08</v>
      </c>
      <c r="E441" s="12">
        <v>7.77</v>
      </c>
      <c r="F441" s="12">
        <v>9.23</v>
      </c>
      <c r="G441" s="12" t="s">
        <v>53</v>
      </c>
      <c r="H441" s="12" t="s">
        <v>62</v>
      </c>
      <c r="I441" s="12" t="s">
        <v>33</v>
      </c>
      <c r="J441" s="12" t="s">
        <v>258</v>
      </c>
      <c r="K441" s="12" t="s">
        <v>63</v>
      </c>
      <c r="L441" s="12" t="s">
        <v>445</v>
      </c>
      <c r="M441" s="12">
        <v>0.57999999999999996</v>
      </c>
      <c r="N441" s="12" t="s">
        <v>37</v>
      </c>
      <c r="O441" s="12" t="s">
        <v>57</v>
      </c>
      <c r="P441" s="12" t="s">
        <v>238</v>
      </c>
      <c r="Q441" s="12" t="s">
        <v>911</v>
      </c>
      <c r="R441" s="12">
        <v>18103</v>
      </c>
      <c r="S441" s="13">
        <v>42018</v>
      </c>
      <c r="T441" s="9">
        <f t="shared" si="32"/>
        <v>1</v>
      </c>
      <c r="U441" s="10">
        <f t="shared" si="33"/>
        <v>0</v>
      </c>
      <c r="V441" s="11" t="str">
        <f t="shared" si="30"/>
        <v>January</v>
      </c>
      <c r="W441" s="13">
        <v>42020</v>
      </c>
      <c r="X441" s="11">
        <f t="shared" si="31"/>
        <v>2</v>
      </c>
      <c r="Y441" s="12">
        <v>-209.25</v>
      </c>
      <c r="Z441" s="12">
        <v>7</v>
      </c>
      <c r="AA441" s="12">
        <v>56.44</v>
      </c>
      <c r="AB441" s="12">
        <v>88666</v>
      </c>
      <c r="AC441" s="12">
        <f>DataSheet!$E168-DataSheet!$D168</f>
        <v>28.39</v>
      </c>
      <c r="AD441" s="12" t="str">
        <f>_xlfn.IFS(DataSheet!$O168="Central","Chris",DataSheet!$O168="East","Erin",DataSheet!$O168="South","Sam",DataSheet!$O168="West","William.")</f>
        <v>Chris</v>
      </c>
      <c r="AE441">
        <f t="shared" si="34"/>
        <v>4</v>
      </c>
    </row>
    <row r="442" spans="1:31" ht="15.75" customHeight="1" x14ac:dyDescent="0.3">
      <c r="A442" s="7">
        <v>772</v>
      </c>
      <c r="B442" s="7" t="s">
        <v>910</v>
      </c>
      <c r="C442" s="7" t="s">
        <v>52</v>
      </c>
      <c r="D442" s="7">
        <v>0.1</v>
      </c>
      <c r="E442" s="7">
        <v>18.97</v>
      </c>
      <c r="F442" s="7">
        <v>9.5399999999999991</v>
      </c>
      <c r="G442" s="7" t="s">
        <v>31</v>
      </c>
      <c r="H442" s="7" t="s">
        <v>62</v>
      </c>
      <c r="I442" s="7" t="s">
        <v>33</v>
      </c>
      <c r="J442" s="7" t="s">
        <v>97</v>
      </c>
      <c r="K442" s="7" t="s">
        <v>63</v>
      </c>
      <c r="L442" s="7" t="s">
        <v>227</v>
      </c>
      <c r="M442" s="7">
        <v>0.37</v>
      </c>
      <c r="N442" s="7" t="s">
        <v>37</v>
      </c>
      <c r="O442" s="7" t="s">
        <v>57</v>
      </c>
      <c r="P442" s="7" t="s">
        <v>238</v>
      </c>
      <c r="Q442" s="7" t="s">
        <v>911</v>
      </c>
      <c r="R442" s="7">
        <v>18103</v>
      </c>
      <c r="S442" s="8">
        <v>42018</v>
      </c>
      <c r="T442" s="9">
        <f t="shared" si="32"/>
        <v>1</v>
      </c>
      <c r="U442" s="10">
        <f t="shared" si="33"/>
        <v>123</v>
      </c>
      <c r="V442" s="11" t="str">
        <f t="shared" si="30"/>
        <v>January</v>
      </c>
      <c r="W442" s="8">
        <v>42020</v>
      </c>
      <c r="X442" s="11">
        <f t="shared" si="31"/>
        <v>2</v>
      </c>
      <c r="Y442" s="7">
        <v>-9.1636000000000006</v>
      </c>
      <c r="Z442" s="7">
        <v>3</v>
      </c>
      <c r="AA442" s="7">
        <v>56.73</v>
      </c>
      <c r="AB442" s="7">
        <v>88666</v>
      </c>
      <c r="AC442" s="7">
        <f>DataSheet!$E169-DataSheet!$D169</f>
        <v>65.91</v>
      </c>
      <c r="AD442" s="12" t="str">
        <f>_xlfn.IFS(DataSheet!$O169="Central","Chris",DataSheet!$O169="East","Erin",DataSheet!$O169="South","Sam",DataSheet!$O169="West","William.")</f>
        <v>Chris</v>
      </c>
      <c r="AE442">
        <f t="shared" si="34"/>
        <v>4</v>
      </c>
    </row>
    <row r="443" spans="1:31" ht="15.75" customHeight="1" x14ac:dyDescent="0.3">
      <c r="A443" s="7">
        <v>772</v>
      </c>
      <c r="B443" s="7" t="s">
        <v>910</v>
      </c>
      <c r="C443" s="7" t="s">
        <v>109</v>
      </c>
      <c r="D443" s="7">
        <v>0.02</v>
      </c>
      <c r="E443" s="7">
        <v>4.0599999999999996</v>
      </c>
      <c r="F443" s="7">
        <v>6.89</v>
      </c>
      <c r="G443" s="7" t="s">
        <v>31</v>
      </c>
      <c r="H443" s="7" t="s">
        <v>62</v>
      </c>
      <c r="I443" s="7" t="s">
        <v>33</v>
      </c>
      <c r="J443" s="7" t="s">
        <v>258</v>
      </c>
      <c r="K443" s="7" t="s">
        <v>63</v>
      </c>
      <c r="L443" s="7" t="s">
        <v>912</v>
      </c>
      <c r="M443" s="7">
        <v>0.6</v>
      </c>
      <c r="N443" s="7" t="s">
        <v>37</v>
      </c>
      <c r="O443" s="7" t="s">
        <v>57</v>
      </c>
      <c r="P443" s="7" t="s">
        <v>238</v>
      </c>
      <c r="Q443" s="7" t="s">
        <v>911</v>
      </c>
      <c r="R443" s="7">
        <v>18103</v>
      </c>
      <c r="S443" s="8">
        <v>42141</v>
      </c>
      <c r="T443" s="9">
        <f t="shared" si="32"/>
        <v>1</v>
      </c>
      <c r="U443" s="10">
        <f t="shared" si="33"/>
        <v>0</v>
      </c>
      <c r="V443" s="11" t="str">
        <f t="shared" si="30"/>
        <v>May</v>
      </c>
      <c r="W443" s="8">
        <v>42145</v>
      </c>
      <c r="X443" s="11">
        <f t="shared" si="31"/>
        <v>4</v>
      </c>
      <c r="Y443" s="7">
        <v>12.706</v>
      </c>
      <c r="Z443" s="7">
        <v>12</v>
      </c>
      <c r="AA443" s="7">
        <v>64.41</v>
      </c>
      <c r="AB443" s="7">
        <v>88668</v>
      </c>
      <c r="AC443" s="7">
        <f>DataSheet!$E1479-DataSheet!$D1479</f>
        <v>4.79</v>
      </c>
      <c r="AD443" s="12" t="str">
        <f>_xlfn.IFS(DataSheet!$O1479="Central","Chris",DataSheet!$O1479="East","Erin",DataSheet!$O1479="South","Sam",DataSheet!$O1479="West","William.")</f>
        <v>Chris</v>
      </c>
      <c r="AE443">
        <f t="shared" si="34"/>
        <v>4</v>
      </c>
    </row>
    <row r="444" spans="1:31" ht="15.75" customHeight="1" x14ac:dyDescent="0.3">
      <c r="A444" s="12">
        <v>772</v>
      </c>
      <c r="B444" s="12" t="s">
        <v>910</v>
      </c>
      <c r="C444" s="12" t="s">
        <v>109</v>
      </c>
      <c r="D444" s="12">
        <v>7.0000000000000007E-2</v>
      </c>
      <c r="E444" s="12">
        <v>9.49</v>
      </c>
      <c r="F444" s="12">
        <v>5.76</v>
      </c>
      <c r="G444" s="12" t="s">
        <v>53</v>
      </c>
      <c r="H444" s="12" t="s">
        <v>62</v>
      </c>
      <c r="I444" s="12" t="s">
        <v>81</v>
      </c>
      <c r="J444" s="12" t="s">
        <v>89</v>
      </c>
      <c r="K444" s="12" t="s">
        <v>90</v>
      </c>
      <c r="L444" s="12" t="s">
        <v>913</v>
      </c>
      <c r="M444" s="12">
        <v>0.39</v>
      </c>
      <c r="N444" s="12" t="s">
        <v>37</v>
      </c>
      <c r="O444" s="12" t="s">
        <v>57</v>
      </c>
      <c r="P444" s="12" t="s">
        <v>238</v>
      </c>
      <c r="Q444" s="12" t="s">
        <v>911</v>
      </c>
      <c r="R444" s="12">
        <v>18103</v>
      </c>
      <c r="S444" s="13">
        <v>42141</v>
      </c>
      <c r="T444" s="9">
        <f t="shared" si="32"/>
        <v>0</v>
      </c>
      <c r="U444" s="10" t="str">
        <f t="shared" si="33"/>
        <v>no repeat</v>
      </c>
      <c r="V444" s="11" t="str">
        <f t="shared" si="30"/>
        <v>May</v>
      </c>
      <c r="W444" s="13">
        <v>42145</v>
      </c>
      <c r="X444" s="11">
        <f t="shared" si="31"/>
        <v>4</v>
      </c>
      <c r="Y444" s="12">
        <v>7.71516</v>
      </c>
      <c r="Z444" s="12">
        <v>37</v>
      </c>
      <c r="AA444" s="12">
        <v>344.57</v>
      </c>
      <c r="AB444" s="12">
        <v>88668</v>
      </c>
      <c r="AC444" s="12">
        <f>DataSheet!$E1480-DataSheet!$D1480</f>
        <v>20.169999999999998</v>
      </c>
      <c r="AD444" s="12" t="str">
        <f>_xlfn.IFS(DataSheet!$O1480="Central","Chris",DataSheet!$O1480="East","Erin",DataSheet!$O1480="South","Sam",DataSheet!$O1480="West","William.")</f>
        <v>Sam</v>
      </c>
      <c r="AE444">
        <f t="shared" si="34"/>
        <v>4</v>
      </c>
    </row>
    <row r="445" spans="1:31" ht="15.75" customHeight="1" x14ac:dyDescent="0.3">
      <c r="A445" s="12">
        <v>782</v>
      </c>
      <c r="B445" s="12" t="s">
        <v>914</v>
      </c>
      <c r="C445" s="12" t="s">
        <v>30</v>
      </c>
      <c r="D445" s="12">
        <v>0.04</v>
      </c>
      <c r="E445" s="12">
        <v>34.76</v>
      </c>
      <c r="F445" s="12">
        <v>5.49</v>
      </c>
      <c r="G445" s="12" t="s">
        <v>53</v>
      </c>
      <c r="H445" s="12" t="s">
        <v>62</v>
      </c>
      <c r="I445" s="12" t="s">
        <v>33</v>
      </c>
      <c r="J445" s="12" t="s">
        <v>145</v>
      </c>
      <c r="K445" s="12" t="s">
        <v>63</v>
      </c>
      <c r="L445" s="12" t="s">
        <v>915</v>
      </c>
      <c r="M445" s="12">
        <v>0.6</v>
      </c>
      <c r="N445" s="12" t="s">
        <v>37</v>
      </c>
      <c r="O445" s="12" t="s">
        <v>38</v>
      </c>
      <c r="P445" s="12" t="s">
        <v>49</v>
      </c>
      <c r="Q445" s="12" t="s">
        <v>916</v>
      </c>
      <c r="R445" s="12">
        <v>90604</v>
      </c>
      <c r="S445" s="13">
        <v>42123</v>
      </c>
      <c r="T445" s="9">
        <f t="shared" si="32"/>
        <v>0</v>
      </c>
      <c r="U445" s="10" t="str">
        <f t="shared" si="33"/>
        <v>no repeat</v>
      </c>
      <c r="V445" s="11" t="str">
        <f t="shared" si="30"/>
        <v>April</v>
      </c>
      <c r="W445" s="13">
        <v>42124</v>
      </c>
      <c r="X445" s="11">
        <f t="shared" si="31"/>
        <v>1</v>
      </c>
      <c r="Y445" s="12">
        <v>192.51689999999999</v>
      </c>
      <c r="Z445" s="12">
        <v>8</v>
      </c>
      <c r="AA445" s="12">
        <v>279.01</v>
      </c>
      <c r="AB445" s="12">
        <v>90962</v>
      </c>
      <c r="AC445" s="12">
        <f>DataSheet!$E1302-DataSheet!$D1302</f>
        <v>146.28</v>
      </c>
      <c r="AD445" s="12" t="str">
        <f>_xlfn.IFS(DataSheet!$O1302="Central","Chris",DataSheet!$O1302="East","Erin",DataSheet!$O1302="South","Sam",DataSheet!$O1302="West","William.")</f>
        <v>William.</v>
      </c>
      <c r="AE445">
        <f t="shared" si="34"/>
        <v>1</v>
      </c>
    </row>
    <row r="446" spans="1:31" ht="15.75" customHeight="1" x14ac:dyDescent="0.3">
      <c r="A446" s="7">
        <v>783</v>
      </c>
      <c r="B446" s="7" t="s">
        <v>917</v>
      </c>
      <c r="C446" s="7" t="s">
        <v>109</v>
      </c>
      <c r="D446" s="7">
        <v>0.02</v>
      </c>
      <c r="E446" s="7">
        <v>100.98</v>
      </c>
      <c r="F446" s="7">
        <v>35.840000000000003</v>
      </c>
      <c r="G446" s="7" t="s">
        <v>43</v>
      </c>
      <c r="H446" s="7" t="s">
        <v>62</v>
      </c>
      <c r="I446" s="7" t="s">
        <v>45</v>
      </c>
      <c r="J446" s="7" t="s">
        <v>195</v>
      </c>
      <c r="K446" s="7" t="s">
        <v>125</v>
      </c>
      <c r="L446" s="7" t="s">
        <v>264</v>
      </c>
      <c r="M446" s="7">
        <v>0.62</v>
      </c>
      <c r="N446" s="7" t="s">
        <v>37</v>
      </c>
      <c r="O446" s="7" t="s">
        <v>57</v>
      </c>
      <c r="P446" s="7" t="s">
        <v>232</v>
      </c>
      <c r="Q446" s="7" t="s">
        <v>918</v>
      </c>
      <c r="R446" s="7">
        <v>6010</v>
      </c>
      <c r="S446" s="8">
        <v>42010</v>
      </c>
      <c r="T446" s="9">
        <f t="shared" si="32"/>
        <v>0</v>
      </c>
      <c r="U446" s="10" t="str">
        <f t="shared" si="33"/>
        <v>no repeat</v>
      </c>
      <c r="V446" s="11" t="str">
        <f t="shared" si="30"/>
        <v>January</v>
      </c>
      <c r="W446" s="8">
        <v>42010</v>
      </c>
      <c r="X446" s="11">
        <f t="shared" si="31"/>
        <v>0</v>
      </c>
      <c r="Y446" s="7">
        <v>-134.91200000000001</v>
      </c>
      <c r="Z446" s="7">
        <v>6</v>
      </c>
      <c r="AA446" s="7">
        <v>614.99</v>
      </c>
      <c r="AB446" s="7">
        <v>90961</v>
      </c>
      <c r="AC446" s="7">
        <f>DataSheet!$E71-DataSheet!$D71</f>
        <v>3.91</v>
      </c>
      <c r="AD446" s="12" t="str">
        <f>_xlfn.IFS(DataSheet!$O71="Central","Chris",DataSheet!$O71="East","Erin",DataSheet!$O71="South","Sam",DataSheet!$O71="West","William.")</f>
        <v>William.</v>
      </c>
      <c r="AE446">
        <f t="shared" si="34"/>
        <v>1</v>
      </c>
    </row>
    <row r="447" spans="1:31" ht="15.75" customHeight="1" x14ac:dyDescent="0.3">
      <c r="A447" s="7">
        <v>786</v>
      </c>
      <c r="B447" s="7" t="s">
        <v>919</v>
      </c>
      <c r="C447" s="7" t="s">
        <v>61</v>
      </c>
      <c r="D447" s="7">
        <v>0</v>
      </c>
      <c r="E447" s="7">
        <v>8.34</v>
      </c>
      <c r="F447" s="7">
        <v>4.82</v>
      </c>
      <c r="G447" s="7" t="s">
        <v>53</v>
      </c>
      <c r="H447" s="7" t="s">
        <v>44</v>
      </c>
      <c r="I447" s="7" t="s">
        <v>33</v>
      </c>
      <c r="J447" s="7" t="s">
        <v>97</v>
      </c>
      <c r="K447" s="7" t="s">
        <v>63</v>
      </c>
      <c r="L447" s="7" t="s">
        <v>920</v>
      </c>
      <c r="M447" s="7">
        <v>0.4</v>
      </c>
      <c r="N447" s="7" t="s">
        <v>37</v>
      </c>
      <c r="O447" s="7" t="s">
        <v>38</v>
      </c>
      <c r="P447" s="7" t="s">
        <v>49</v>
      </c>
      <c r="Q447" s="7" t="s">
        <v>921</v>
      </c>
      <c r="R447" s="7">
        <v>92691</v>
      </c>
      <c r="S447" s="8">
        <v>42100</v>
      </c>
      <c r="T447" s="9">
        <f t="shared" si="32"/>
        <v>0</v>
      </c>
      <c r="U447" s="10" t="str">
        <f t="shared" si="33"/>
        <v>no repeat</v>
      </c>
      <c r="V447" s="11" t="str">
        <f t="shared" si="30"/>
        <v>April</v>
      </c>
      <c r="W447" s="8">
        <v>42101</v>
      </c>
      <c r="X447" s="11">
        <f t="shared" si="31"/>
        <v>1</v>
      </c>
      <c r="Y447" s="7">
        <v>-5.05</v>
      </c>
      <c r="Z447" s="7">
        <v>9</v>
      </c>
      <c r="AA447" s="7">
        <v>76.23</v>
      </c>
      <c r="AB447" s="7">
        <v>91513</v>
      </c>
      <c r="AC447" s="7">
        <f>DataSheet!$E1073-DataSheet!$D1073</f>
        <v>20.28</v>
      </c>
      <c r="AD447" s="12" t="str">
        <f>_xlfn.IFS(DataSheet!$O1073="Central","Chris",DataSheet!$O1073="East","Erin",DataSheet!$O1073="South","Sam",DataSheet!$O1073="West","William.")</f>
        <v>Sam</v>
      </c>
      <c r="AE447">
        <f t="shared" si="34"/>
        <v>1</v>
      </c>
    </row>
    <row r="448" spans="1:31" ht="15.75" customHeight="1" x14ac:dyDescent="0.3">
      <c r="A448" s="7">
        <v>792</v>
      </c>
      <c r="B448" s="7" t="s">
        <v>922</v>
      </c>
      <c r="C448" s="7" t="s">
        <v>42</v>
      </c>
      <c r="D448" s="7">
        <v>0.09</v>
      </c>
      <c r="E448" s="7">
        <v>6.48</v>
      </c>
      <c r="F448" s="7">
        <v>9.68</v>
      </c>
      <c r="G448" s="7" t="s">
        <v>53</v>
      </c>
      <c r="H448" s="7" t="s">
        <v>32</v>
      </c>
      <c r="I448" s="7" t="s">
        <v>33</v>
      </c>
      <c r="J448" s="7" t="s">
        <v>97</v>
      </c>
      <c r="K448" s="7" t="s">
        <v>63</v>
      </c>
      <c r="L448" s="7" t="s">
        <v>923</v>
      </c>
      <c r="M448" s="7">
        <v>0.36</v>
      </c>
      <c r="N448" s="7" t="s">
        <v>37</v>
      </c>
      <c r="O448" s="7" t="s">
        <v>65</v>
      </c>
      <c r="P448" s="7" t="s">
        <v>308</v>
      </c>
      <c r="Q448" s="7" t="s">
        <v>924</v>
      </c>
      <c r="R448" s="7">
        <v>73064</v>
      </c>
      <c r="S448" s="8">
        <v>42176</v>
      </c>
      <c r="T448" s="9">
        <f t="shared" si="32"/>
        <v>0</v>
      </c>
      <c r="U448" s="10" t="str">
        <f t="shared" si="33"/>
        <v>no repeat</v>
      </c>
      <c r="V448" s="11" t="str">
        <f t="shared" si="30"/>
        <v>June</v>
      </c>
      <c r="W448" s="8">
        <v>42177</v>
      </c>
      <c r="X448" s="11">
        <f t="shared" si="31"/>
        <v>1</v>
      </c>
      <c r="Y448" s="7">
        <v>-204.16</v>
      </c>
      <c r="Z448" s="7">
        <v>16</v>
      </c>
      <c r="AA448" s="7">
        <v>99.92</v>
      </c>
      <c r="AB448" s="7">
        <v>88753</v>
      </c>
      <c r="AC448" s="7">
        <f>DataSheet!$E1853-DataSheet!$D1853</f>
        <v>122.99</v>
      </c>
      <c r="AD448" s="12" t="str">
        <f>_xlfn.IFS(DataSheet!$O1853="Central","Chris",DataSheet!$O1853="East","Erin",DataSheet!$O1853="South","Sam",DataSheet!$O1853="West","William.")</f>
        <v>Erin</v>
      </c>
      <c r="AE448">
        <f t="shared" si="34"/>
        <v>1</v>
      </c>
    </row>
    <row r="449" spans="1:31" ht="15.75" customHeight="1" x14ac:dyDescent="0.3">
      <c r="A449" s="7">
        <v>796</v>
      </c>
      <c r="B449" s="7" t="s">
        <v>925</v>
      </c>
      <c r="C449" s="7" t="s">
        <v>42</v>
      </c>
      <c r="D449" s="7">
        <v>0.06</v>
      </c>
      <c r="E449" s="7">
        <v>8.6</v>
      </c>
      <c r="F449" s="7">
        <v>6.19</v>
      </c>
      <c r="G449" s="7" t="s">
        <v>53</v>
      </c>
      <c r="H449" s="7" t="s">
        <v>32</v>
      </c>
      <c r="I449" s="7" t="s">
        <v>33</v>
      </c>
      <c r="J449" s="7" t="s">
        <v>113</v>
      </c>
      <c r="K449" s="7" t="s">
        <v>63</v>
      </c>
      <c r="L449" s="7" t="s">
        <v>926</v>
      </c>
      <c r="M449" s="7">
        <v>0.38</v>
      </c>
      <c r="N449" s="7" t="s">
        <v>37</v>
      </c>
      <c r="O449" s="7" t="s">
        <v>65</v>
      </c>
      <c r="P449" s="7" t="s">
        <v>499</v>
      </c>
      <c r="Q449" s="7" t="s">
        <v>810</v>
      </c>
      <c r="R449" s="7">
        <v>68046</v>
      </c>
      <c r="S449" s="8">
        <v>42074</v>
      </c>
      <c r="T449" s="9">
        <f t="shared" si="32"/>
        <v>1</v>
      </c>
      <c r="U449" s="10">
        <f t="shared" si="33"/>
        <v>100</v>
      </c>
      <c r="V449" s="11" t="str">
        <f t="shared" si="30"/>
        <v>March</v>
      </c>
      <c r="W449" s="8">
        <v>42075</v>
      </c>
      <c r="X449" s="11">
        <f t="shared" si="31"/>
        <v>1</v>
      </c>
      <c r="Y449" s="7">
        <v>-46.115000000000002</v>
      </c>
      <c r="Z449" s="7">
        <v>9</v>
      </c>
      <c r="AA449" s="7">
        <v>79.400000000000006</v>
      </c>
      <c r="AB449" s="7">
        <v>86867</v>
      </c>
      <c r="AC449" s="7">
        <f>DataSheet!$E771-DataSheet!$D771</f>
        <v>73.95</v>
      </c>
      <c r="AD449" s="12" t="str">
        <f>_xlfn.IFS(DataSheet!$O771="Central","Chris",DataSheet!$O771="East","Erin",DataSheet!$O771="South","Sam",DataSheet!$O771="West","William.")</f>
        <v>Chris</v>
      </c>
      <c r="AE449">
        <f t="shared" si="34"/>
        <v>2</v>
      </c>
    </row>
    <row r="450" spans="1:31" ht="15.75" customHeight="1" x14ac:dyDescent="0.3">
      <c r="A450" s="12">
        <v>796</v>
      </c>
      <c r="B450" s="12" t="s">
        <v>925</v>
      </c>
      <c r="C450" s="12" t="s">
        <v>42</v>
      </c>
      <c r="D450" s="12">
        <v>0.1</v>
      </c>
      <c r="E450" s="12">
        <v>14.42</v>
      </c>
      <c r="F450" s="12">
        <v>6.75</v>
      </c>
      <c r="G450" s="12" t="s">
        <v>53</v>
      </c>
      <c r="H450" s="12" t="s">
        <v>32</v>
      </c>
      <c r="I450" s="12" t="s">
        <v>33</v>
      </c>
      <c r="J450" s="12" t="s">
        <v>258</v>
      </c>
      <c r="K450" s="12" t="s">
        <v>90</v>
      </c>
      <c r="L450" s="12" t="s">
        <v>574</v>
      </c>
      <c r="M450" s="12">
        <v>0.52</v>
      </c>
      <c r="N450" s="12" t="s">
        <v>37</v>
      </c>
      <c r="O450" s="12" t="s">
        <v>65</v>
      </c>
      <c r="P450" s="12" t="s">
        <v>499</v>
      </c>
      <c r="Q450" s="12" t="s">
        <v>810</v>
      </c>
      <c r="R450" s="12">
        <v>68046</v>
      </c>
      <c r="S450" s="13">
        <v>42174</v>
      </c>
      <c r="T450" s="9">
        <f t="shared" si="32"/>
        <v>0</v>
      </c>
      <c r="U450" s="10" t="str">
        <f t="shared" si="33"/>
        <v>no repeat</v>
      </c>
      <c r="V450" s="11" t="str">
        <f t="shared" ref="V450:V513" si="35">TEXT(S450,"mmmm")</f>
        <v>June</v>
      </c>
      <c r="W450" s="13">
        <v>42177</v>
      </c>
      <c r="X450" s="11">
        <f t="shared" ref="X450:X513" si="36">_xlfn.DAYS(W450,S450)</f>
        <v>3</v>
      </c>
      <c r="Y450" s="12">
        <v>-20.103999999999999</v>
      </c>
      <c r="Z450" s="12">
        <v>1</v>
      </c>
      <c r="AA450" s="12">
        <v>15.49</v>
      </c>
      <c r="AB450" s="12">
        <v>86869</v>
      </c>
      <c r="AC450" s="12">
        <f>DataSheet!$E1828-DataSheet!$D1828</f>
        <v>39.44</v>
      </c>
      <c r="AD450" s="12" t="str">
        <f>_xlfn.IFS(DataSheet!$O1828="Central","Chris",DataSheet!$O1828="East","Erin",DataSheet!$O1828="South","Sam",DataSheet!$O1828="West","William.")</f>
        <v>Sam</v>
      </c>
      <c r="AE450">
        <f t="shared" si="34"/>
        <v>2</v>
      </c>
    </row>
    <row r="451" spans="1:31" ht="15.75" customHeight="1" x14ac:dyDescent="0.3">
      <c r="A451" s="7">
        <v>797</v>
      </c>
      <c r="B451" s="7" t="s">
        <v>927</v>
      </c>
      <c r="C451" s="7" t="s">
        <v>109</v>
      </c>
      <c r="D451" s="7">
        <v>0.09</v>
      </c>
      <c r="E451" s="7">
        <v>6.48</v>
      </c>
      <c r="F451" s="7">
        <v>6.86</v>
      </c>
      <c r="G451" s="7" t="s">
        <v>53</v>
      </c>
      <c r="H451" s="7" t="s">
        <v>32</v>
      </c>
      <c r="I451" s="7" t="s">
        <v>33</v>
      </c>
      <c r="J451" s="7" t="s">
        <v>97</v>
      </c>
      <c r="K451" s="7" t="s">
        <v>63</v>
      </c>
      <c r="L451" s="7" t="s">
        <v>928</v>
      </c>
      <c r="M451" s="7">
        <v>0.37</v>
      </c>
      <c r="N451" s="7" t="s">
        <v>37</v>
      </c>
      <c r="O451" s="7" t="s">
        <v>38</v>
      </c>
      <c r="P451" s="7" t="s">
        <v>216</v>
      </c>
      <c r="Q451" s="7" t="s">
        <v>929</v>
      </c>
      <c r="R451" s="7">
        <v>84067</v>
      </c>
      <c r="S451" s="8">
        <v>42069</v>
      </c>
      <c r="T451" s="9">
        <f t="shared" ref="T451:T514" si="37">IF(A451=A452,1,0)</f>
        <v>1</v>
      </c>
      <c r="U451" s="10">
        <f t="shared" ref="U451:U514" si="38">IF(T451=1,S452-S451,"no repeat")</f>
        <v>87</v>
      </c>
      <c r="V451" s="11" t="str">
        <f t="shared" si="35"/>
        <v>March</v>
      </c>
      <c r="W451" s="8">
        <v>42071</v>
      </c>
      <c r="X451" s="11">
        <f t="shared" si="36"/>
        <v>2</v>
      </c>
      <c r="Y451" s="7">
        <v>-62.23</v>
      </c>
      <c r="Z451" s="7">
        <v>8</v>
      </c>
      <c r="AA451" s="7">
        <v>50.88</v>
      </c>
      <c r="AB451" s="7">
        <v>86870</v>
      </c>
      <c r="AC451" s="7">
        <f>DataSheet!$E731-DataSheet!$D731</f>
        <v>199.96</v>
      </c>
      <c r="AD451" s="12" t="str">
        <f>_xlfn.IFS(DataSheet!$O731="Central","Chris",DataSheet!$O731="East","Erin",DataSheet!$O731="South","Sam",DataSheet!$O731="West","William.")</f>
        <v>Erin</v>
      </c>
      <c r="AE451">
        <f t="shared" si="34"/>
        <v>3</v>
      </c>
    </row>
    <row r="452" spans="1:31" ht="15.75" customHeight="1" x14ac:dyDescent="0.3">
      <c r="A452" s="12">
        <v>797</v>
      </c>
      <c r="B452" s="12" t="s">
        <v>927</v>
      </c>
      <c r="C452" s="12" t="s">
        <v>42</v>
      </c>
      <c r="D452" s="12">
        <v>0.04</v>
      </c>
      <c r="E452" s="12">
        <v>9.11</v>
      </c>
      <c r="F452" s="12">
        <v>2.25</v>
      </c>
      <c r="G452" s="12" t="s">
        <v>53</v>
      </c>
      <c r="H452" s="12" t="s">
        <v>32</v>
      </c>
      <c r="I452" s="12" t="s">
        <v>33</v>
      </c>
      <c r="J452" s="12" t="s">
        <v>34</v>
      </c>
      <c r="K452" s="12" t="s">
        <v>35</v>
      </c>
      <c r="L452" s="12" t="s">
        <v>930</v>
      </c>
      <c r="M452" s="12">
        <v>0.52</v>
      </c>
      <c r="N452" s="12" t="s">
        <v>37</v>
      </c>
      <c r="O452" s="12" t="s">
        <v>38</v>
      </c>
      <c r="P452" s="12" t="s">
        <v>216</v>
      </c>
      <c r="Q452" s="12" t="s">
        <v>929</v>
      </c>
      <c r="R452" s="12">
        <v>84067</v>
      </c>
      <c r="S452" s="13">
        <v>42156</v>
      </c>
      <c r="T452" s="9">
        <f t="shared" si="37"/>
        <v>1</v>
      </c>
      <c r="U452" s="10">
        <f t="shared" si="38"/>
        <v>0</v>
      </c>
      <c r="V452" s="11" t="str">
        <f t="shared" si="35"/>
        <v>June</v>
      </c>
      <c r="W452" s="13">
        <v>42159</v>
      </c>
      <c r="X452" s="11">
        <f t="shared" si="36"/>
        <v>3</v>
      </c>
      <c r="Y452" s="12">
        <v>-3.496</v>
      </c>
      <c r="Z452" s="12">
        <v>2</v>
      </c>
      <c r="AA452" s="12">
        <v>18.59</v>
      </c>
      <c r="AB452" s="12">
        <v>86868</v>
      </c>
      <c r="AC452" s="12">
        <f>DataSheet!$E1642-DataSheet!$D1642</f>
        <v>22.689999999999998</v>
      </c>
      <c r="AD452" s="12" t="str">
        <f>_xlfn.IFS(DataSheet!$O1642="Central","Chris",DataSheet!$O1642="East","Erin",DataSheet!$O1642="South","Sam",DataSheet!$O1642="West","William.")</f>
        <v>Erin</v>
      </c>
      <c r="AE452">
        <f t="shared" ref="AE452:AE515" si="39">COUNTIF($B$2:$B$1937,$B452)</f>
        <v>3</v>
      </c>
    </row>
    <row r="453" spans="1:31" ht="15.75" customHeight="1" x14ac:dyDescent="0.3">
      <c r="A453" s="7">
        <v>797</v>
      </c>
      <c r="B453" s="7" t="s">
        <v>927</v>
      </c>
      <c r="C453" s="7" t="s">
        <v>42</v>
      </c>
      <c r="D453" s="7">
        <v>7.0000000000000007E-2</v>
      </c>
      <c r="E453" s="7">
        <v>64.650000000000006</v>
      </c>
      <c r="F453" s="7">
        <v>35</v>
      </c>
      <c r="G453" s="7" t="s">
        <v>53</v>
      </c>
      <c r="H453" s="7" t="s">
        <v>32</v>
      </c>
      <c r="I453" s="7" t="s">
        <v>33</v>
      </c>
      <c r="J453" s="7" t="s">
        <v>145</v>
      </c>
      <c r="K453" s="7" t="s">
        <v>240</v>
      </c>
      <c r="L453" s="7" t="s">
        <v>931</v>
      </c>
      <c r="M453" s="7">
        <v>0.8</v>
      </c>
      <c r="N453" s="7" t="s">
        <v>37</v>
      </c>
      <c r="O453" s="7" t="s">
        <v>38</v>
      </c>
      <c r="P453" s="7" t="s">
        <v>216</v>
      </c>
      <c r="Q453" s="7" t="s">
        <v>929</v>
      </c>
      <c r="R453" s="7">
        <v>84067</v>
      </c>
      <c r="S453" s="8">
        <v>42156</v>
      </c>
      <c r="T453" s="9">
        <f t="shared" si="37"/>
        <v>0</v>
      </c>
      <c r="U453" s="10" t="str">
        <f t="shared" si="38"/>
        <v>no repeat</v>
      </c>
      <c r="V453" s="11" t="str">
        <f t="shared" si="35"/>
        <v>June</v>
      </c>
      <c r="W453" s="8">
        <v>42158</v>
      </c>
      <c r="X453" s="11">
        <f t="shared" si="36"/>
        <v>2</v>
      </c>
      <c r="Y453" s="7">
        <v>-717.072</v>
      </c>
      <c r="Z453" s="7">
        <v>13</v>
      </c>
      <c r="AA453" s="7">
        <v>834.08</v>
      </c>
      <c r="AB453" s="7">
        <v>86868</v>
      </c>
      <c r="AC453" s="7">
        <f>DataSheet!$E1643-DataSheet!$D1643</f>
        <v>34.93</v>
      </c>
      <c r="AD453" s="12" t="str">
        <f>_xlfn.IFS(DataSheet!$O1643="Central","Chris",DataSheet!$O1643="East","Erin",DataSheet!$O1643="South","Sam",DataSheet!$O1643="West","William.")</f>
        <v>Erin</v>
      </c>
      <c r="AE453">
        <f t="shared" si="39"/>
        <v>3</v>
      </c>
    </row>
    <row r="454" spans="1:31" ht="15.75" customHeight="1" x14ac:dyDescent="0.3">
      <c r="A454" s="12">
        <v>799</v>
      </c>
      <c r="B454" s="12" t="s">
        <v>932</v>
      </c>
      <c r="C454" s="12" t="s">
        <v>42</v>
      </c>
      <c r="D454" s="12">
        <v>0.01</v>
      </c>
      <c r="E454" s="12">
        <v>150.97999999999999</v>
      </c>
      <c r="F454" s="12">
        <v>30</v>
      </c>
      <c r="G454" s="12" t="s">
        <v>43</v>
      </c>
      <c r="H454" s="12" t="s">
        <v>118</v>
      </c>
      <c r="I454" s="12" t="s">
        <v>45</v>
      </c>
      <c r="J454" s="12" t="s">
        <v>46</v>
      </c>
      <c r="K454" s="12" t="s">
        <v>47</v>
      </c>
      <c r="L454" s="12" t="s">
        <v>933</v>
      </c>
      <c r="M454" s="12">
        <v>0.74</v>
      </c>
      <c r="N454" s="12" t="s">
        <v>37</v>
      </c>
      <c r="O454" s="12" t="s">
        <v>140</v>
      </c>
      <c r="P454" s="12" t="s">
        <v>934</v>
      </c>
      <c r="Q454" s="12" t="s">
        <v>935</v>
      </c>
      <c r="R454" s="12">
        <v>29915</v>
      </c>
      <c r="S454" s="13">
        <v>42010</v>
      </c>
      <c r="T454" s="9">
        <f t="shared" si="37"/>
        <v>1</v>
      </c>
      <c r="U454" s="10">
        <f t="shared" si="38"/>
        <v>0</v>
      </c>
      <c r="V454" s="11" t="str">
        <f t="shared" si="35"/>
        <v>January</v>
      </c>
      <c r="W454" s="13">
        <v>42012</v>
      </c>
      <c r="X454" s="11">
        <f t="shared" si="36"/>
        <v>2</v>
      </c>
      <c r="Y454" s="12">
        <v>131.38200000000001</v>
      </c>
      <c r="Z454" s="12">
        <v>6</v>
      </c>
      <c r="AA454" s="12">
        <v>958.46</v>
      </c>
      <c r="AB454" s="12">
        <v>89909</v>
      </c>
      <c r="AC454" s="12">
        <f>DataSheet!$E82-DataSheet!$D82</f>
        <v>6.98</v>
      </c>
      <c r="AD454" s="12" t="str">
        <f>_xlfn.IFS(DataSheet!$O82="Central","Chris",DataSheet!$O82="East","Erin",DataSheet!$O82="South","Sam",DataSheet!$O82="West","William.")</f>
        <v>Erin</v>
      </c>
      <c r="AE454">
        <f t="shared" si="39"/>
        <v>3</v>
      </c>
    </row>
    <row r="455" spans="1:31" ht="15.75" customHeight="1" x14ac:dyDescent="0.3">
      <c r="A455" s="7">
        <v>799</v>
      </c>
      <c r="B455" s="7" t="s">
        <v>932</v>
      </c>
      <c r="C455" s="7" t="s">
        <v>42</v>
      </c>
      <c r="D455" s="7">
        <v>0.01</v>
      </c>
      <c r="E455" s="7">
        <v>28.28</v>
      </c>
      <c r="F455" s="7">
        <v>13.99</v>
      </c>
      <c r="G455" s="7" t="s">
        <v>31</v>
      </c>
      <c r="H455" s="7" t="s">
        <v>118</v>
      </c>
      <c r="I455" s="7" t="s">
        <v>33</v>
      </c>
      <c r="J455" s="7" t="s">
        <v>145</v>
      </c>
      <c r="K455" s="7" t="s">
        <v>90</v>
      </c>
      <c r="L455" s="7" t="s">
        <v>936</v>
      </c>
      <c r="M455" s="7">
        <v>0.57999999999999996</v>
      </c>
      <c r="N455" s="7" t="s">
        <v>37</v>
      </c>
      <c r="O455" s="7" t="s">
        <v>140</v>
      </c>
      <c r="P455" s="7" t="s">
        <v>934</v>
      </c>
      <c r="Q455" s="7" t="s">
        <v>935</v>
      </c>
      <c r="R455" s="7">
        <v>29915</v>
      </c>
      <c r="S455" s="8">
        <v>42010</v>
      </c>
      <c r="T455" s="9">
        <f t="shared" si="37"/>
        <v>1</v>
      </c>
      <c r="U455" s="10">
        <f t="shared" si="38"/>
        <v>0</v>
      </c>
      <c r="V455" s="11" t="str">
        <f t="shared" si="35"/>
        <v>January</v>
      </c>
      <c r="W455" s="8">
        <v>42012</v>
      </c>
      <c r="X455" s="11">
        <f t="shared" si="36"/>
        <v>2</v>
      </c>
      <c r="Y455" s="7">
        <v>-89.292000000000002</v>
      </c>
      <c r="Z455" s="7">
        <v>12</v>
      </c>
      <c r="AA455" s="7">
        <v>368.84</v>
      </c>
      <c r="AB455" s="7">
        <v>89909</v>
      </c>
      <c r="AC455" s="7">
        <f>DataSheet!$E83-DataSheet!$D83</f>
        <v>154.06</v>
      </c>
      <c r="AD455" s="12" t="str">
        <f>_xlfn.IFS(DataSheet!$O83="Central","Chris",DataSheet!$O83="East","Erin",DataSheet!$O83="South","Sam",DataSheet!$O83="West","William.")</f>
        <v>Erin</v>
      </c>
      <c r="AE455">
        <f t="shared" si="39"/>
        <v>3</v>
      </c>
    </row>
    <row r="456" spans="1:31" ht="15.75" customHeight="1" x14ac:dyDescent="0.3">
      <c r="A456" s="12">
        <v>799</v>
      </c>
      <c r="B456" s="12" t="s">
        <v>932</v>
      </c>
      <c r="C456" s="12" t="s">
        <v>42</v>
      </c>
      <c r="D456" s="12">
        <v>0.03</v>
      </c>
      <c r="E456" s="12">
        <v>35.99</v>
      </c>
      <c r="F456" s="12">
        <v>1.1000000000000001</v>
      </c>
      <c r="G456" s="12" t="s">
        <v>53</v>
      </c>
      <c r="H456" s="12" t="s">
        <v>118</v>
      </c>
      <c r="I456" s="12" t="s">
        <v>81</v>
      </c>
      <c r="J456" s="12" t="s">
        <v>82</v>
      </c>
      <c r="K456" s="12" t="s">
        <v>63</v>
      </c>
      <c r="L456" s="12" t="s">
        <v>937</v>
      </c>
      <c r="M456" s="12">
        <v>0.55000000000000004</v>
      </c>
      <c r="N456" s="12" t="s">
        <v>37</v>
      </c>
      <c r="O456" s="12" t="s">
        <v>140</v>
      </c>
      <c r="P456" s="12" t="s">
        <v>934</v>
      </c>
      <c r="Q456" s="12" t="s">
        <v>935</v>
      </c>
      <c r="R456" s="12">
        <v>29915</v>
      </c>
      <c r="S456" s="13">
        <v>42010</v>
      </c>
      <c r="T456" s="9">
        <f t="shared" si="37"/>
        <v>0</v>
      </c>
      <c r="U456" s="10" t="str">
        <f t="shared" si="38"/>
        <v>no repeat</v>
      </c>
      <c r="V456" s="11" t="str">
        <f t="shared" si="35"/>
        <v>January</v>
      </c>
      <c r="W456" s="13">
        <v>42011</v>
      </c>
      <c r="X456" s="11">
        <f t="shared" si="36"/>
        <v>1</v>
      </c>
      <c r="Y456" s="12">
        <v>-211.036</v>
      </c>
      <c r="Z456" s="12">
        <v>1</v>
      </c>
      <c r="AA456" s="12">
        <v>30.86</v>
      </c>
      <c r="AB456" s="12">
        <v>89909</v>
      </c>
      <c r="AC456" s="12">
        <f>DataSheet!$E84-DataSheet!$D84</f>
        <v>45.97</v>
      </c>
      <c r="AD456" s="12" t="str">
        <f>_xlfn.IFS(DataSheet!$O84="Central","Chris",DataSheet!$O84="East","Erin",DataSheet!$O84="South","Sam",DataSheet!$O84="West","William.")</f>
        <v>Chris</v>
      </c>
      <c r="AE456">
        <f t="shared" si="39"/>
        <v>3</v>
      </c>
    </row>
    <row r="457" spans="1:31" ht="15.75" customHeight="1" x14ac:dyDescent="0.3">
      <c r="A457" s="12">
        <v>800</v>
      </c>
      <c r="B457" s="12" t="s">
        <v>938</v>
      </c>
      <c r="C457" s="12" t="s">
        <v>109</v>
      </c>
      <c r="D457" s="12">
        <v>0.04</v>
      </c>
      <c r="E457" s="12">
        <v>50.98</v>
      </c>
      <c r="F457" s="12">
        <v>6.5</v>
      </c>
      <c r="G457" s="12" t="s">
        <v>53</v>
      </c>
      <c r="H457" s="12" t="s">
        <v>118</v>
      </c>
      <c r="I457" s="12" t="s">
        <v>81</v>
      </c>
      <c r="J457" s="12" t="s">
        <v>184</v>
      </c>
      <c r="K457" s="12" t="s">
        <v>63</v>
      </c>
      <c r="L457" s="12" t="s">
        <v>939</v>
      </c>
      <c r="M457" s="12">
        <v>0.73</v>
      </c>
      <c r="N457" s="12" t="s">
        <v>37</v>
      </c>
      <c r="O457" s="12" t="s">
        <v>38</v>
      </c>
      <c r="P457" s="12" t="s">
        <v>216</v>
      </c>
      <c r="Q457" s="12" t="s">
        <v>929</v>
      </c>
      <c r="R457" s="12">
        <v>84067</v>
      </c>
      <c r="S457" s="13">
        <v>42091</v>
      </c>
      <c r="T457" s="9">
        <f t="shared" si="37"/>
        <v>1</v>
      </c>
      <c r="U457" s="10">
        <f t="shared" si="38"/>
        <v>0</v>
      </c>
      <c r="V457" s="11" t="str">
        <f t="shared" si="35"/>
        <v>March</v>
      </c>
      <c r="W457" s="13">
        <v>42097</v>
      </c>
      <c r="X457" s="11">
        <f t="shared" si="36"/>
        <v>6</v>
      </c>
      <c r="Y457" s="12">
        <v>-13.28</v>
      </c>
      <c r="Z457" s="12">
        <v>11</v>
      </c>
      <c r="AA457" s="12">
        <v>568.25</v>
      </c>
      <c r="AB457" s="12">
        <v>89910</v>
      </c>
      <c r="AC457" s="12">
        <f>DataSheet!$E974-DataSheet!$D974</f>
        <v>124.44999999999999</v>
      </c>
      <c r="AD457" s="12" t="str">
        <f>_xlfn.IFS(DataSheet!$O974="Central","Chris",DataSheet!$O974="East","Erin",DataSheet!$O974="South","Sam",DataSheet!$O974="West","William.")</f>
        <v>Sam</v>
      </c>
      <c r="AE457">
        <f t="shared" si="39"/>
        <v>2</v>
      </c>
    </row>
    <row r="458" spans="1:31" ht="15.75" customHeight="1" x14ac:dyDescent="0.3">
      <c r="A458" s="7">
        <v>800</v>
      </c>
      <c r="B458" s="7" t="s">
        <v>938</v>
      </c>
      <c r="C458" s="7" t="s">
        <v>109</v>
      </c>
      <c r="D458" s="7">
        <v>0.02</v>
      </c>
      <c r="E458" s="7">
        <v>6.48</v>
      </c>
      <c r="F458" s="7">
        <v>5.14</v>
      </c>
      <c r="G458" s="7" t="s">
        <v>53</v>
      </c>
      <c r="H458" s="7" t="s">
        <v>118</v>
      </c>
      <c r="I458" s="7" t="s">
        <v>33</v>
      </c>
      <c r="J458" s="7" t="s">
        <v>97</v>
      </c>
      <c r="K458" s="7" t="s">
        <v>63</v>
      </c>
      <c r="L458" s="7" t="s">
        <v>940</v>
      </c>
      <c r="M458" s="7">
        <v>0.37</v>
      </c>
      <c r="N458" s="7" t="s">
        <v>37</v>
      </c>
      <c r="O458" s="7" t="s">
        <v>38</v>
      </c>
      <c r="P458" s="7" t="s">
        <v>216</v>
      </c>
      <c r="Q458" s="7" t="s">
        <v>929</v>
      </c>
      <c r="R458" s="7">
        <v>84067</v>
      </c>
      <c r="S458" s="8">
        <v>42091</v>
      </c>
      <c r="T458" s="9">
        <f t="shared" si="37"/>
        <v>0</v>
      </c>
      <c r="U458" s="10" t="str">
        <f t="shared" si="38"/>
        <v>no repeat</v>
      </c>
      <c r="V458" s="11" t="str">
        <f t="shared" si="35"/>
        <v>March</v>
      </c>
      <c r="W458" s="8">
        <v>42093</v>
      </c>
      <c r="X458" s="11">
        <f t="shared" si="36"/>
        <v>2</v>
      </c>
      <c r="Y458" s="7">
        <v>-48.68</v>
      </c>
      <c r="Z458" s="7">
        <v>19</v>
      </c>
      <c r="AA458" s="7">
        <v>126.66</v>
      </c>
      <c r="AB458" s="7">
        <v>89910</v>
      </c>
      <c r="AC458" s="7">
        <f>DataSheet!$E975-DataSheet!$D975</f>
        <v>35.89</v>
      </c>
      <c r="AD458" s="12" t="str">
        <f>_xlfn.IFS(DataSheet!$O975="Central","Chris",DataSheet!$O975="East","Erin",DataSheet!$O975="South","Sam",DataSheet!$O975="West","William.")</f>
        <v>Sam</v>
      </c>
      <c r="AE458">
        <f t="shared" si="39"/>
        <v>2</v>
      </c>
    </row>
    <row r="459" spans="1:31" ht="15.75" customHeight="1" x14ac:dyDescent="0.3">
      <c r="A459" s="7">
        <v>803</v>
      </c>
      <c r="B459" s="7" t="s">
        <v>941</v>
      </c>
      <c r="C459" s="7" t="s">
        <v>61</v>
      </c>
      <c r="D459" s="7">
        <v>0.03</v>
      </c>
      <c r="E459" s="7">
        <v>35.99</v>
      </c>
      <c r="F459" s="7">
        <v>5</v>
      </c>
      <c r="G459" s="7" t="s">
        <v>53</v>
      </c>
      <c r="H459" s="7" t="s">
        <v>62</v>
      </c>
      <c r="I459" s="7" t="s">
        <v>81</v>
      </c>
      <c r="J459" s="7" t="s">
        <v>82</v>
      </c>
      <c r="K459" s="7" t="s">
        <v>63</v>
      </c>
      <c r="L459" s="7" t="s">
        <v>719</v>
      </c>
      <c r="M459" s="7">
        <v>0.85</v>
      </c>
      <c r="N459" s="7" t="s">
        <v>37</v>
      </c>
      <c r="O459" s="7" t="s">
        <v>140</v>
      </c>
      <c r="P459" s="7" t="s">
        <v>366</v>
      </c>
      <c r="Q459" s="7" t="s">
        <v>942</v>
      </c>
      <c r="R459" s="7">
        <v>32168</v>
      </c>
      <c r="S459" s="8">
        <v>42123</v>
      </c>
      <c r="T459" s="9">
        <f t="shared" si="37"/>
        <v>0</v>
      </c>
      <c r="U459" s="10" t="str">
        <f t="shared" si="38"/>
        <v>no repeat</v>
      </c>
      <c r="V459" s="11" t="str">
        <f t="shared" si="35"/>
        <v>April</v>
      </c>
      <c r="W459" s="8">
        <v>42124</v>
      </c>
      <c r="X459" s="11">
        <f t="shared" si="36"/>
        <v>1</v>
      </c>
      <c r="Y459" s="7">
        <v>-184.548</v>
      </c>
      <c r="Z459" s="7">
        <v>3</v>
      </c>
      <c r="AA459" s="7">
        <v>93.82</v>
      </c>
      <c r="AB459" s="7">
        <v>90048</v>
      </c>
      <c r="AC459" s="7">
        <f>DataSheet!$E1303-DataSheet!$D1303</f>
        <v>29.34</v>
      </c>
      <c r="AD459" s="12" t="str">
        <f>_xlfn.IFS(DataSheet!$O1303="Central","Chris",DataSheet!$O1303="East","Erin",DataSheet!$O1303="South","Sam",DataSheet!$O1303="West","William.")</f>
        <v>William.</v>
      </c>
      <c r="AE459">
        <f t="shared" si="39"/>
        <v>1</v>
      </c>
    </row>
    <row r="460" spans="1:31" ht="15.75" customHeight="1" x14ac:dyDescent="0.3">
      <c r="A460" s="12">
        <v>806</v>
      </c>
      <c r="B460" s="12" t="s">
        <v>943</v>
      </c>
      <c r="C460" s="12" t="s">
        <v>52</v>
      </c>
      <c r="D460" s="12">
        <v>0.06</v>
      </c>
      <c r="E460" s="12">
        <v>179.99</v>
      </c>
      <c r="F460" s="12">
        <v>13.99</v>
      </c>
      <c r="G460" s="12" t="s">
        <v>31</v>
      </c>
      <c r="H460" s="12" t="s">
        <v>62</v>
      </c>
      <c r="I460" s="12" t="s">
        <v>81</v>
      </c>
      <c r="J460" s="12" t="s">
        <v>82</v>
      </c>
      <c r="K460" s="12" t="s">
        <v>90</v>
      </c>
      <c r="L460" s="12" t="s">
        <v>944</v>
      </c>
      <c r="M460" s="12">
        <v>0.56999999999999995</v>
      </c>
      <c r="N460" s="12" t="s">
        <v>37</v>
      </c>
      <c r="O460" s="12" t="s">
        <v>140</v>
      </c>
      <c r="P460" s="12" t="s">
        <v>366</v>
      </c>
      <c r="Q460" s="12" t="s">
        <v>450</v>
      </c>
      <c r="R460" s="12">
        <v>33132</v>
      </c>
      <c r="S460" s="13">
        <v>42013</v>
      </c>
      <c r="T460" s="9">
        <f t="shared" si="37"/>
        <v>0</v>
      </c>
      <c r="U460" s="10" t="str">
        <f t="shared" si="38"/>
        <v>no repeat</v>
      </c>
      <c r="V460" s="11" t="str">
        <f t="shared" si="35"/>
        <v>January</v>
      </c>
      <c r="W460" s="13">
        <v>42015</v>
      </c>
      <c r="X460" s="11">
        <f t="shared" si="36"/>
        <v>2</v>
      </c>
      <c r="Y460" s="12">
        <v>1220.03784</v>
      </c>
      <c r="Z460" s="12">
        <v>54</v>
      </c>
      <c r="AA460" s="12">
        <v>8332.91</v>
      </c>
      <c r="AB460" s="12">
        <v>40547</v>
      </c>
      <c r="AC460" s="12">
        <f>DataSheet!$E108-DataSheet!$D108</f>
        <v>3.75</v>
      </c>
      <c r="AD460" s="12" t="str">
        <f>_xlfn.IFS(DataSheet!$O108="Central","Chris",DataSheet!$O108="East","Erin",DataSheet!$O108="South","Sam",DataSheet!$O108="West","William.")</f>
        <v>Chris</v>
      </c>
      <c r="AE460">
        <f t="shared" si="39"/>
        <v>1</v>
      </c>
    </row>
    <row r="461" spans="1:31" ht="15.75" customHeight="1" x14ac:dyDescent="0.3">
      <c r="A461" s="7">
        <v>820</v>
      </c>
      <c r="B461" s="7" t="s">
        <v>945</v>
      </c>
      <c r="C461" s="7" t="s">
        <v>109</v>
      </c>
      <c r="D461" s="7">
        <v>0.09</v>
      </c>
      <c r="E461" s="7">
        <v>5.84</v>
      </c>
      <c r="F461" s="7">
        <v>0.83</v>
      </c>
      <c r="G461" s="7" t="s">
        <v>53</v>
      </c>
      <c r="H461" s="7" t="s">
        <v>62</v>
      </c>
      <c r="I461" s="7" t="s">
        <v>33</v>
      </c>
      <c r="J461" s="7" t="s">
        <v>34</v>
      </c>
      <c r="K461" s="7" t="s">
        <v>35</v>
      </c>
      <c r="L461" s="7" t="s">
        <v>946</v>
      </c>
      <c r="M461" s="7">
        <v>0.49</v>
      </c>
      <c r="N461" s="7" t="s">
        <v>37</v>
      </c>
      <c r="O461" s="7" t="s">
        <v>38</v>
      </c>
      <c r="P461" s="7" t="s">
        <v>39</v>
      </c>
      <c r="Q461" s="7" t="s">
        <v>947</v>
      </c>
      <c r="R461" s="7">
        <v>99362</v>
      </c>
      <c r="S461" s="8">
        <v>42145</v>
      </c>
      <c r="T461" s="9">
        <f t="shared" si="37"/>
        <v>0</v>
      </c>
      <c r="U461" s="10" t="str">
        <f t="shared" si="38"/>
        <v>no repeat</v>
      </c>
      <c r="V461" s="11" t="str">
        <f t="shared" si="35"/>
        <v>May</v>
      </c>
      <c r="W461" s="8">
        <v>42149</v>
      </c>
      <c r="X461" s="11">
        <f t="shared" si="36"/>
        <v>4</v>
      </c>
      <c r="Y461" s="7">
        <v>-2.87</v>
      </c>
      <c r="Z461" s="7">
        <v>1</v>
      </c>
      <c r="AA461" s="7">
        <v>5.9</v>
      </c>
      <c r="AB461" s="7">
        <v>90244</v>
      </c>
      <c r="AC461" s="7">
        <f>DataSheet!$E1527-DataSheet!$D1527</f>
        <v>348.18</v>
      </c>
      <c r="AD461" s="12" t="str">
        <f>_xlfn.IFS(DataSheet!$O1527="Central","Chris",DataSheet!$O1527="East","Erin",DataSheet!$O1527="South","Sam",DataSheet!$O1527="West","William.")</f>
        <v>Chris</v>
      </c>
      <c r="AE461">
        <f t="shared" si="39"/>
        <v>1</v>
      </c>
    </row>
    <row r="462" spans="1:31" ht="15.75" customHeight="1" x14ac:dyDescent="0.3">
      <c r="A462" s="12">
        <v>823</v>
      </c>
      <c r="B462" s="12" t="s">
        <v>948</v>
      </c>
      <c r="C462" s="12" t="s">
        <v>109</v>
      </c>
      <c r="D462" s="12">
        <v>0.04</v>
      </c>
      <c r="E462" s="12">
        <v>6.24</v>
      </c>
      <c r="F462" s="12">
        <v>5.22</v>
      </c>
      <c r="G462" s="12" t="s">
        <v>53</v>
      </c>
      <c r="H462" s="12" t="s">
        <v>62</v>
      </c>
      <c r="I462" s="12" t="s">
        <v>45</v>
      </c>
      <c r="J462" s="12" t="s">
        <v>54</v>
      </c>
      <c r="K462" s="12" t="s">
        <v>63</v>
      </c>
      <c r="L462" s="12" t="s">
        <v>949</v>
      </c>
      <c r="M462" s="12">
        <v>0.6</v>
      </c>
      <c r="N462" s="12" t="s">
        <v>37</v>
      </c>
      <c r="O462" s="12" t="s">
        <v>140</v>
      </c>
      <c r="P462" s="12" t="s">
        <v>248</v>
      </c>
      <c r="Q462" s="12" t="s">
        <v>950</v>
      </c>
      <c r="R462" s="12">
        <v>37167</v>
      </c>
      <c r="S462" s="13">
        <v>42016</v>
      </c>
      <c r="T462" s="9">
        <f t="shared" si="37"/>
        <v>0</v>
      </c>
      <c r="U462" s="10" t="str">
        <f t="shared" si="38"/>
        <v>no repeat</v>
      </c>
      <c r="V462" s="11" t="str">
        <f t="shared" si="35"/>
        <v>January</v>
      </c>
      <c r="W462" s="13">
        <v>42021</v>
      </c>
      <c r="X462" s="11">
        <f t="shared" si="36"/>
        <v>5</v>
      </c>
      <c r="Y462" s="12">
        <v>4.3808999999999996</v>
      </c>
      <c r="Z462" s="12">
        <v>13</v>
      </c>
      <c r="AA462" s="12">
        <v>80.23</v>
      </c>
      <c r="AB462" s="12">
        <v>89257</v>
      </c>
      <c r="AC462" s="12">
        <f>DataSheet!$E150-DataSheet!$D150</f>
        <v>20.329999999999998</v>
      </c>
      <c r="AD462" s="12" t="str">
        <f>_xlfn.IFS(DataSheet!$O150="Central","Chris",DataSheet!$O150="East","Erin",DataSheet!$O150="South","Sam",DataSheet!$O150="West","William.")</f>
        <v>Chris</v>
      </c>
      <c r="AE462">
        <f t="shared" si="39"/>
        <v>1</v>
      </c>
    </row>
    <row r="463" spans="1:31" ht="15.75" customHeight="1" x14ac:dyDescent="0.3">
      <c r="A463" s="7">
        <v>824</v>
      </c>
      <c r="B463" s="7" t="s">
        <v>951</v>
      </c>
      <c r="C463" s="7" t="s">
        <v>109</v>
      </c>
      <c r="D463" s="7">
        <v>0.09</v>
      </c>
      <c r="E463" s="7">
        <v>260.98</v>
      </c>
      <c r="F463" s="7">
        <v>41.91</v>
      </c>
      <c r="G463" s="7" t="s">
        <v>43</v>
      </c>
      <c r="H463" s="7" t="s">
        <v>62</v>
      </c>
      <c r="I463" s="7" t="s">
        <v>45</v>
      </c>
      <c r="J463" s="7" t="s">
        <v>195</v>
      </c>
      <c r="K463" s="7" t="s">
        <v>125</v>
      </c>
      <c r="L463" s="7" t="s">
        <v>952</v>
      </c>
      <c r="M463" s="7">
        <v>0.59</v>
      </c>
      <c r="N463" s="7" t="s">
        <v>37</v>
      </c>
      <c r="O463" s="7" t="s">
        <v>140</v>
      </c>
      <c r="P463" s="7" t="s">
        <v>248</v>
      </c>
      <c r="Q463" s="7" t="s">
        <v>953</v>
      </c>
      <c r="R463" s="7">
        <v>37174</v>
      </c>
      <c r="S463" s="8">
        <v>42016</v>
      </c>
      <c r="T463" s="9">
        <f t="shared" si="37"/>
        <v>0</v>
      </c>
      <c r="U463" s="10" t="str">
        <f t="shared" si="38"/>
        <v>no repeat</v>
      </c>
      <c r="V463" s="11" t="str">
        <f t="shared" si="35"/>
        <v>January</v>
      </c>
      <c r="W463" s="8">
        <v>42023</v>
      </c>
      <c r="X463" s="11">
        <f t="shared" si="36"/>
        <v>7</v>
      </c>
      <c r="Y463" s="7">
        <v>-100.744</v>
      </c>
      <c r="Z463" s="7">
        <v>8</v>
      </c>
      <c r="AA463" s="7">
        <v>2044.9</v>
      </c>
      <c r="AB463" s="7">
        <v>89257</v>
      </c>
      <c r="AC463" s="7">
        <f>DataSheet!$E151-DataSheet!$D151</f>
        <v>73.98</v>
      </c>
      <c r="AD463" s="12" t="str">
        <f>_xlfn.IFS(DataSheet!$O151="Central","Chris",DataSheet!$O151="East","Erin",DataSheet!$O151="South","Sam",DataSheet!$O151="West","William.")</f>
        <v>Chris</v>
      </c>
      <c r="AE463">
        <f t="shared" si="39"/>
        <v>1</v>
      </c>
    </row>
    <row r="464" spans="1:31" ht="15.75" customHeight="1" x14ac:dyDescent="0.3">
      <c r="A464" s="7">
        <v>825</v>
      </c>
      <c r="B464" s="7" t="s">
        <v>954</v>
      </c>
      <c r="C464" s="7" t="s">
        <v>52</v>
      </c>
      <c r="D464" s="7">
        <v>0</v>
      </c>
      <c r="E464" s="7">
        <v>11.97</v>
      </c>
      <c r="F464" s="7">
        <v>4.9800000000000004</v>
      </c>
      <c r="G464" s="7" t="s">
        <v>53</v>
      </c>
      <c r="H464" s="7" t="s">
        <v>44</v>
      </c>
      <c r="I464" s="7" t="s">
        <v>33</v>
      </c>
      <c r="J464" s="7" t="s">
        <v>258</v>
      </c>
      <c r="K464" s="7" t="s">
        <v>63</v>
      </c>
      <c r="L464" s="7" t="s">
        <v>587</v>
      </c>
      <c r="M464" s="7">
        <v>0.57999999999999996</v>
      </c>
      <c r="N464" s="7" t="s">
        <v>37</v>
      </c>
      <c r="O464" s="7" t="s">
        <v>65</v>
      </c>
      <c r="P464" s="7" t="s">
        <v>134</v>
      </c>
      <c r="Q464" s="7" t="s">
        <v>955</v>
      </c>
      <c r="R464" s="7">
        <v>79605</v>
      </c>
      <c r="S464" s="8">
        <v>42145</v>
      </c>
      <c r="T464" s="9">
        <f t="shared" si="37"/>
        <v>0</v>
      </c>
      <c r="U464" s="10" t="str">
        <f t="shared" si="38"/>
        <v>no repeat</v>
      </c>
      <c r="V464" s="11" t="str">
        <f t="shared" si="35"/>
        <v>May</v>
      </c>
      <c r="W464" s="8">
        <v>42148</v>
      </c>
      <c r="X464" s="11">
        <f t="shared" si="36"/>
        <v>3</v>
      </c>
      <c r="Y464" s="7">
        <v>3.3839999999999999</v>
      </c>
      <c r="Z464" s="7">
        <v>4</v>
      </c>
      <c r="AA464" s="7">
        <v>53.3</v>
      </c>
      <c r="AB464" s="7">
        <v>89258</v>
      </c>
      <c r="AC464" s="7">
        <f>DataSheet!$E1523-DataSheet!$D1523</f>
        <v>13.450000000000001</v>
      </c>
      <c r="AD464" s="12" t="str">
        <f>_xlfn.IFS(DataSheet!$O1523="Central","Chris",DataSheet!$O1523="East","Erin",DataSheet!$O1523="South","Sam",DataSheet!$O1523="West","William.")</f>
        <v>Sam</v>
      </c>
      <c r="AE464">
        <f t="shared" si="39"/>
        <v>1</v>
      </c>
    </row>
    <row r="465" spans="1:31" ht="15.75" customHeight="1" x14ac:dyDescent="0.3">
      <c r="A465" s="7">
        <v>827</v>
      </c>
      <c r="B465" s="7" t="s">
        <v>956</v>
      </c>
      <c r="C465" s="7" t="s">
        <v>61</v>
      </c>
      <c r="D465" s="7">
        <v>0.01</v>
      </c>
      <c r="E465" s="7">
        <v>6.98</v>
      </c>
      <c r="F465" s="7">
        <v>1.6</v>
      </c>
      <c r="G465" s="7" t="s">
        <v>53</v>
      </c>
      <c r="H465" s="7" t="s">
        <v>44</v>
      </c>
      <c r="I465" s="7" t="s">
        <v>33</v>
      </c>
      <c r="J465" s="7" t="s">
        <v>97</v>
      </c>
      <c r="K465" s="7" t="s">
        <v>35</v>
      </c>
      <c r="L465" s="7" t="s">
        <v>957</v>
      </c>
      <c r="M465" s="7">
        <v>0.38</v>
      </c>
      <c r="N465" s="7" t="s">
        <v>37</v>
      </c>
      <c r="O465" s="7" t="s">
        <v>65</v>
      </c>
      <c r="P465" s="7" t="s">
        <v>134</v>
      </c>
      <c r="Q465" s="7" t="s">
        <v>958</v>
      </c>
      <c r="R465" s="7">
        <v>79109</v>
      </c>
      <c r="S465" s="8">
        <v>42149</v>
      </c>
      <c r="T465" s="9">
        <f t="shared" si="37"/>
        <v>0</v>
      </c>
      <c r="U465" s="10" t="str">
        <f t="shared" si="38"/>
        <v>no repeat</v>
      </c>
      <c r="V465" s="11" t="str">
        <f t="shared" si="35"/>
        <v>May</v>
      </c>
      <c r="W465" s="8">
        <v>42150</v>
      </c>
      <c r="X465" s="11">
        <f t="shared" si="36"/>
        <v>1</v>
      </c>
      <c r="Y465" s="7">
        <v>0.34599999999999997</v>
      </c>
      <c r="Z465" s="7">
        <v>3</v>
      </c>
      <c r="AA465" s="7">
        <v>21.93</v>
      </c>
      <c r="AB465" s="7">
        <v>89259</v>
      </c>
      <c r="AC465" s="7">
        <f>DataSheet!$E1579-DataSheet!$D1579</f>
        <v>11.239999999999998</v>
      </c>
      <c r="AD465" s="12" t="str">
        <f>_xlfn.IFS(DataSheet!$O1579="Central","Chris",DataSheet!$O1579="East","Erin",DataSheet!$O1579="South","Sam",DataSheet!$O1579="West","William.")</f>
        <v>William.</v>
      </c>
      <c r="AE465">
        <f t="shared" si="39"/>
        <v>1</v>
      </c>
    </row>
    <row r="466" spans="1:31" ht="15.75" customHeight="1" x14ac:dyDescent="0.3">
      <c r="A466" s="12">
        <v>829</v>
      </c>
      <c r="B466" s="12" t="s">
        <v>959</v>
      </c>
      <c r="C466" s="12" t="s">
        <v>42</v>
      </c>
      <c r="D466" s="12">
        <v>0.01</v>
      </c>
      <c r="E466" s="12">
        <v>5.18</v>
      </c>
      <c r="F466" s="12">
        <v>2.04</v>
      </c>
      <c r="G466" s="12" t="s">
        <v>53</v>
      </c>
      <c r="H466" s="12" t="s">
        <v>32</v>
      </c>
      <c r="I466" s="12" t="s">
        <v>33</v>
      </c>
      <c r="J466" s="12" t="s">
        <v>97</v>
      </c>
      <c r="K466" s="12" t="s">
        <v>35</v>
      </c>
      <c r="L466" s="12" t="s">
        <v>169</v>
      </c>
      <c r="M466" s="12">
        <v>0.36</v>
      </c>
      <c r="N466" s="12" t="s">
        <v>37</v>
      </c>
      <c r="O466" s="12" t="s">
        <v>140</v>
      </c>
      <c r="P466" s="12" t="s">
        <v>960</v>
      </c>
      <c r="Q466" s="12" t="s">
        <v>961</v>
      </c>
      <c r="R466" s="12">
        <v>71854</v>
      </c>
      <c r="S466" s="13">
        <v>42057</v>
      </c>
      <c r="T466" s="9">
        <f t="shared" si="37"/>
        <v>0</v>
      </c>
      <c r="U466" s="10" t="str">
        <f t="shared" si="38"/>
        <v>no repeat</v>
      </c>
      <c r="V466" s="11" t="str">
        <f t="shared" si="35"/>
        <v>February</v>
      </c>
      <c r="W466" s="13">
        <v>42059</v>
      </c>
      <c r="X466" s="11">
        <f t="shared" si="36"/>
        <v>2</v>
      </c>
      <c r="Y466" s="12">
        <v>-17.654</v>
      </c>
      <c r="Z466" s="12">
        <v>5</v>
      </c>
      <c r="AA466" s="12">
        <v>28.46</v>
      </c>
      <c r="AB466" s="12">
        <v>90271</v>
      </c>
      <c r="AC466" s="12">
        <f>DataSheet!$E608-DataSheet!$D608</f>
        <v>14.23</v>
      </c>
      <c r="AD466" s="12" t="str">
        <f>_xlfn.IFS(DataSheet!$O608="Central","Chris",DataSheet!$O608="East","Erin",DataSheet!$O608="South","Sam",DataSheet!$O608="West","William.")</f>
        <v>Erin</v>
      </c>
      <c r="AE466">
        <f t="shared" si="39"/>
        <v>1</v>
      </c>
    </row>
    <row r="467" spans="1:31" ht="15.75" customHeight="1" x14ac:dyDescent="0.3">
      <c r="A467" s="7">
        <v>830</v>
      </c>
      <c r="B467" s="7" t="s">
        <v>962</v>
      </c>
      <c r="C467" s="7" t="s">
        <v>30</v>
      </c>
      <c r="D467" s="7">
        <v>0.01</v>
      </c>
      <c r="E467" s="7">
        <v>14.42</v>
      </c>
      <c r="F467" s="7">
        <v>6.75</v>
      </c>
      <c r="G467" s="7" t="s">
        <v>53</v>
      </c>
      <c r="H467" s="7" t="s">
        <v>32</v>
      </c>
      <c r="I467" s="7" t="s">
        <v>33</v>
      </c>
      <c r="J467" s="7" t="s">
        <v>258</v>
      </c>
      <c r="K467" s="7" t="s">
        <v>90</v>
      </c>
      <c r="L467" s="7" t="s">
        <v>574</v>
      </c>
      <c r="M467" s="7">
        <v>0.52</v>
      </c>
      <c r="N467" s="7" t="s">
        <v>37</v>
      </c>
      <c r="O467" s="7" t="s">
        <v>38</v>
      </c>
      <c r="P467" s="7" t="s">
        <v>260</v>
      </c>
      <c r="Q467" s="7" t="s">
        <v>963</v>
      </c>
      <c r="R467" s="7">
        <v>80033</v>
      </c>
      <c r="S467" s="8">
        <v>42028</v>
      </c>
      <c r="T467" s="9">
        <f t="shared" si="37"/>
        <v>0</v>
      </c>
      <c r="U467" s="10" t="str">
        <f t="shared" si="38"/>
        <v>no repeat</v>
      </c>
      <c r="V467" s="11" t="str">
        <f t="shared" si="35"/>
        <v>January</v>
      </c>
      <c r="W467" s="8">
        <v>42028</v>
      </c>
      <c r="X467" s="11">
        <f t="shared" si="36"/>
        <v>0</v>
      </c>
      <c r="Y467" s="7">
        <v>-13.826000000000001</v>
      </c>
      <c r="Z467" s="7">
        <v>6</v>
      </c>
      <c r="AA467" s="7">
        <v>89.91</v>
      </c>
      <c r="AB467" s="7">
        <v>90270</v>
      </c>
      <c r="AC467" s="7">
        <f>DataSheet!$E285-DataSheet!$D285</f>
        <v>20.91</v>
      </c>
      <c r="AD467" s="12" t="str">
        <f>_xlfn.IFS(DataSheet!$O285="Central","Chris",DataSheet!$O285="East","Erin",DataSheet!$O285="South","Sam",DataSheet!$O285="West","William.")</f>
        <v>Chris</v>
      </c>
      <c r="AE467">
        <f t="shared" si="39"/>
        <v>1</v>
      </c>
    </row>
    <row r="468" spans="1:31" ht="15.75" customHeight="1" x14ac:dyDescent="0.3">
      <c r="A468" s="7">
        <v>833</v>
      </c>
      <c r="B468" s="7" t="s">
        <v>964</v>
      </c>
      <c r="C468" s="7" t="s">
        <v>30</v>
      </c>
      <c r="D468" s="7">
        <v>0</v>
      </c>
      <c r="E468" s="7">
        <v>11.66</v>
      </c>
      <c r="F468" s="7">
        <v>8.99</v>
      </c>
      <c r="G468" s="7" t="s">
        <v>31</v>
      </c>
      <c r="H468" s="7" t="s">
        <v>32</v>
      </c>
      <c r="I468" s="7" t="s">
        <v>33</v>
      </c>
      <c r="J468" s="7" t="s">
        <v>34</v>
      </c>
      <c r="K468" s="7" t="s">
        <v>55</v>
      </c>
      <c r="L468" s="7" t="s">
        <v>965</v>
      </c>
      <c r="M468" s="7">
        <v>0.59</v>
      </c>
      <c r="N468" s="7" t="s">
        <v>37</v>
      </c>
      <c r="O468" s="7" t="s">
        <v>38</v>
      </c>
      <c r="P468" s="7" t="s">
        <v>49</v>
      </c>
      <c r="Q468" s="7" t="s">
        <v>966</v>
      </c>
      <c r="R468" s="7">
        <v>95020</v>
      </c>
      <c r="S468" s="8">
        <v>42013</v>
      </c>
      <c r="T468" s="9">
        <f t="shared" si="37"/>
        <v>0</v>
      </c>
      <c r="U468" s="10" t="str">
        <f t="shared" si="38"/>
        <v>no repeat</v>
      </c>
      <c r="V468" s="11" t="str">
        <f t="shared" si="35"/>
        <v>January</v>
      </c>
      <c r="W468" s="8">
        <v>42015</v>
      </c>
      <c r="X468" s="11">
        <f t="shared" si="36"/>
        <v>2</v>
      </c>
      <c r="Y468" s="7">
        <v>-203.67</v>
      </c>
      <c r="Z468" s="7">
        <v>11</v>
      </c>
      <c r="AA468" s="7">
        <v>138.51</v>
      </c>
      <c r="AB468" s="7">
        <v>89770</v>
      </c>
      <c r="AC468" s="7">
        <f>DataSheet!$E113-DataSheet!$D113</f>
        <v>6.4600000000000009</v>
      </c>
      <c r="AD468" s="12" t="str">
        <f>_xlfn.IFS(DataSheet!$O113="Central","Chris",DataSheet!$O113="East","Erin",DataSheet!$O113="South","Sam",DataSheet!$O113="West","William.")</f>
        <v>William.</v>
      </c>
      <c r="AE468">
        <f t="shared" si="39"/>
        <v>1</v>
      </c>
    </row>
    <row r="469" spans="1:31" ht="15.75" customHeight="1" x14ac:dyDescent="0.3">
      <c r="A469" s="12">
        <v>850</v>
      </c>
      <c r="B469" s="12" t="s">
        <v>967</v>
      </c>
      <c r="C469" s="12" t="s">
        <v>42</v>
      </c>
      <c r="D469" s="12">
        <v>7.0000000000000007E-2</v>
      </c>
      <c r="E469" s="12">
        <v>6.08</v>
      </c>
      <c r="F469" s="12">
        <v>0.91</v>
      </c>
      <c r="G469" s="12" t="s">
        <v>53</v>
      </c>
      <c r="H469" s="12" t="s">
        <v>32</v>
      </c>
      <c r="I469" s="12" t="s">
        <v>33</v>
      </c>
      <c r="J469" s="12" t="s">
        <v>34</v>
      </c>
      <c r="K469" s="12" t="s">
        <v>35</v>
      </c>
      <c r="L469" s="12" t="s">
        <v>968</v>
      </c>
      <c r="M469" s="12">
        <v>0.51</v>
      </c>
      <c r="N469" s="12" t="s">
        <v>37</v>
      </c>
      <c r="O469" s="12" t="s">
        <v>38</v>
      </c>
      <c r="P469" s="12" t="s">
        <v>49</v>
      </c>
      <c r="Q469" s="12" t="s">
        <v>969</v>
      </c>
      <c r="R469" s="12">
        <v>93117</v>
      </c>
      <c r="S469" s="13">
        <v>42070</v>
      </c>
      <c r="T469" s="9">
        <f t="shared" si="37"/>
        <v>0</v>
      </c>
      <c r="U469" s="10" t="str">
        <f t="shared" si="38"/>
        <v>no repeat</v>
      </c>
      <c r="V469" s="11" t="str">
        <f t="shared" si="35"/>
        <v>March</v>
      </c>
      <c r="W469" s="13">
        <v>42071</v>
      </c>
      <c r="X469" s="11">
        <f t="shared" si="36"/>
        <v>1</v>
      </c>
      <c r="Y469" s="12">
        <v>19.57</v>
      </c>
      <c r="Z469" s="12">
        <v>7</v>
      </c>
      <c r="AA469" s="12">
        <v>41.96</v>
      </c>
      <c r="AB469" s="12">
        <v>88569</v>
      </c>
      <c r="AC469" s="12">
        <f>DataSheet!$E738-DataSheet!$D738</f>
        <v>8.2900000000000009</v>
      </c>
      <c r="AD469" s="12" t="str">
        <f>_xlfn.IFS(DataSheet!$O738="Central","Chris",DataSheet!$O738="East","Erin",DataSheet!$O738="South","Sam",DataSheet!$O738="West","William.")</f>
        <v>William.</v>
      </c>
      <c r="AE469">
        <f t="shared" si="39"/>
        <v>1</v>
      </c>
    </row>
    <row r="470" spans="1:31" ht="15.75" customHeight="1" x14ac:dyDescent="0.3">
      <c r="A470" s="7">
        <v>851</v>
      </c>
      <c r="B470" s="7" t="s">
        <v>970</v>
      </c>
      <c r="C470" s="7" t="s">
        <v>109</v>
      </c>
      <c r="D470" s="7">
        <v>0.1</v>
      </c>
      <c r="E470" s="7">
        <v>50.98</v>
      </c>
      <c r="F470" s="7">
        <v>22.24</v>
      </c>
      <c r="G470" s="7" t="s">
        <v>53</v>
      </c>
      <c r="H470" s="7" t="s">
        <v>32</v>
      </c>
      <c r="I470" s="7" t="s">
        <v>45</v>
      </c>
      <c r="J470" s="7" t="s">
        <v>54</v>
      </c>
      <c r="K470" s="7" t="s">
        <v>240</v>
      </c>
      <c r="L470" s="7" t="s">
        <v>971</v>
      </c>
      <c r="M470" s="7">
        <v>0.55000000000000004</v>
      </c>
      <c r="N470" s="7" t="s">
        <v>37</v>
      </c>
      <c r="O470" s="7" t="s">
        <v>38</v>
      </c>
      <c r="P470" s="7" t="s">
        <v>49</v>
      </c>
      <c r="Q470" s="7" t="s">
        <v>972</v>
      </c>
      <c r="R470" s="7">
        <v>91745</v>
      </c>
      <c r="S470" s="8">
        <v>42060</v>
      </c>
      <c r="T470" s="9">
        <f t="shared" si="37"/>
        <v>1</v>
      </c>
      <c r="U470" s="10">
        <f t="shared" si="38"/>
        <v>10</v>
      </c>
      <c r="V470" s="11" t="str">
        <f t="shared" si="35"/>
        <v>February</v>
      </c>
      <c r="W470" s="8">
        <v>42062</v>
      </c>
      <c r="X470" s="11">
        <f t="shared" si="36"/>
        <v>2</v>
      </c>
      <c r="Y470" s="7">
        <v>98.12</v>
      </c>
      <c r="Z470" s="7">
        <v>6</v>
      </c>
      <c r="AA470" s="7">
        <v>300.63</v>
      </c>
      <c r="AB470" s="7">
        <v>88568</v>
      </c>
      <c r="AC470" s="7">
        <f>DataSheet!$E635-DataSheet!$D635</f>
        <v>699.92</v>
      </c>
      <c r="AD470" s="12" t="str">
        <f>_xlfn.IFS(DataSheet!$O635="Central","Chris",DataSheet!$O635="East","Erin",DataSheet!$O635="South","Sam",DataSheet!$O635="West","William.")</f>
        <v>Erin</v>
      </c>
      <c r="AE470">
        <f t="shared" si="39"/>
        <v>4</v>
      </c>
    </row>
    <row r="471" spans="1:31" ht="15.75" customHeight="1" x14ac:dyDescent="0.3">
      <c r="A471" s="7">
        <v>851</v>
      </c>
      <c r="B471" s="7" t="s">
        <v>970</v>
      </c>
      <c r="C471" s="7" t="s">
        <v>42</v>
      </c>
      <c r="D471" s="7">
        <v>0.08</v>
      </c>
      <c r="E471" s="7">
        <v>19.899999999999999</v>
      </c>
      <c r="F471" s="7">
        <v>5.29</v>
      </c>
      <c r="G471" s="7" t="s">
        <v>53</v>
      </c>
      <c r="H471" s="7" t="s">
        <v>32</v>
      </c>
      <c r="I471" s="7" t="s">
        <v>33</v>
      </c>
      <c r="J471" s="7" t="s">
        <v>258</v>
      </c>
      <c r="K471" s="7" t="s">
        <v>90</v>
      </c>
      <c r="L471" s="7" t="s">
        <v>973</v>
      </c>
      <c r="M471" s="7">
        <v>0.4</v>
      </c>
      <c r="N471" s="7" t="s">
        <v>37</v>
      </c>
      <c r="O471" s="7" t="s">
        <v>38</v>
      </c>
      <c r="P471" s="7" t="s">
        <v>49</v>
      </c>
      <c r="Q471" s="7" t="s">
        <v>972</v>
      </c>
      <c r="R471" s="7">
        <v>91745</v>
      </c>
      <c r="S471" s="8">
        <v>42070</v>
      </c>
      <c r="T471" s="9">
        <f t="shared" si="37"/>
        <v>1</v>
      </c>
      <c r="U471" s="10">
        <f t="shared" si="38"/>
        <v>0</v>
      </c>
      <c r="V471" s="11" t="str">
        <f t="shared" si="35"/>
        <v>March</v>
      </c>
      <c r="W471" s="8">
        <v>42072</v>
      </c>
      <c r="X471" s="11">
        <f t="shared" si="36"/>
        <v>2</v>
      </c>
      <c r="Y471" s="7">
        <v>107.11</v>
      </c>
      <c r="Z471" s="7">
        <v>13</v>
      </c>
      <c r="AA471" s="7">
        <v>240.46</v>
      </c>
      <c r="AB471" s="7">
        <v>88569</v>
      </c>
      <c r="AC471" s="7">
        <f>DataSheet!$E739-DataSheet!$D739</f>
        <v>80.930000000000007</v>
      </c>
      <c r="AD471" s="12" t="str">
        <f>_xlfn.IFS(DataSheet!$O739="Central","Chris",DataSheet!$O739="East","Erin",DataSheet!$O739="South","Sam",DataSheet!$O739="West","William.")</f>
        <v>William.</v>
      </c>
      <c r="AE471">
        <f t="shared" si="39"/>
        <v>4</v>
      </c>
    </row>
    <row r="472" spans="1:31" ht="15.75" customHeight="1" x14ac:dyDescent="0.3">
      <c r="A472" s="12">
        <v>851</v>
      </c>
      <c r="B472" s="12" t="s">
        <v>970</v>
      </c>
      <c r="C472" s="12" t="s">
        <v>42</v>
      </c>
      <c r="D472" s="12">
        <v>0.02</v>
      </c>
      <c r="E472" s="12">
        <v>3.36</v>
      </c>
      <c r="F472" s="12">
        <v>6.27</v>
      </c>
      <c r="G472" s="12" t="s">
        <v>53</v>
      </c>
      <c r="H472" s="12" t="s">
        <v>32</v>
      </c>
      <c r="I472" s="12" t="s">
        <v>33</v>
      </c>
      <c r="J472" s="12" t="s">
        <v>113</v>
      </c>
      <c r="K472" s="12" t="s">
        <v>63</v>
      </c>
      <c r="L472" s="12" t="s">
        <v>589</v>
      </c>
      <c r="M472" s="12">
        <v>0.4</v>
      </c>
      <c r="N472" s="12" t="s">
        <v>37</v>
      </c>
      <c r="O472" s="12" t="s">
        <v>38</v>
      </c>
      <c r="P472" s="12" t="s">
        <v>49</v>
      </c>
      <c r="Q472" s="12" t="s">
        <v>972</v>
      </c>
      <c r="R472" s="12">
        <v>91745</v>
      </c>
      <c r="S472" s="13">
        <v>42070</v>
      </c>
      <c r="T472" s="9">
        <f t="shared" si="37"/>
        <v>1</v>
      </c>
      <c r="U472" s="10">
        <f t="shared" si="38"/>
        <v>54</v>
      </c>
      <c r="V472" s="11" t="str">
        <f t="shared" si="35"/>
        <v>March</v>
      </c>
      <c r="W472" s="13">
        <v>42072</v>
      </c>
      <c r="X472" s="11">
        <f t="shared" si="36"/>
        <v>2</v>
      </c>
      <c r="Y472" s="12">
        <v>-216.154</v>
      </c>
      <c r="Z472" s="12">
        <v>21</v>
      </c>
      <c r="AA472" s="12">
        <v>74.08</v>
      </c>
      <c r="AB472" s="12">
        <v>88569</v>
      </c>
      <c r="AC472" s="12">
        <f>DataSheet!$E740-DataSheet!$D740</f>
        <v>279.43</v>
      </c>
      <c r="AD472" s="12" t="str">
        <f>_xlfn.IFS(DataSheet!$O740="Central","Chris",DataSheet!$O740="East","Erin",DataSheet!$O740="South","Sam",DataSheet!$O740="West","William.")</f>
        <v>William.</v>
      </c>
      <c r="AE472">
        <f t="shared" si="39"/>
        <v>4</v>
      </c>
    </row>
    <row r="473" spans="1:31" ht="15.75" customHeight="1" x14ac:dyDescent="0.3">
      <c r="A473" s="7">
        <v>851</v>
      </c>
      <c r="B473" s="7" t="s">
        <v>970</v>
      </c>
      <c r="C473" s="7" t="s">
        <v>52</v>
      </c>
      <c r="D473" s="7">
        <v>0.06</v>
      </c>
      <c r="E473" s="7">
        <v>1.26</v>
      </c>
      <c r="F473" s="7">
        <v>0.7</v>
      </c>
      <c r="G473" s="7" t="s">
        <v>53</v>
      </c>
      <c r="H473" s="7" t="s">
        <v>32</v>
      </c>
      <c r="I473" s="7" t="s">
        <v>33</v>
      </c>
      <c r="J473" s="7" t="s">
        <v>70</v>
      </c>
      <c r="K473" s="7" t="s">
        <v>35</v>
      </c>
      <c r="L473" s="7" t="s">
        <v>974</v>
      </c>
      <c r="M473" s="7">
        <v>0.81</v>
      </c>
      <c r="N473" s="7" t="s">
        <v>37</v>
      </c>
      <c r="O473" s="7" t="s">
        <v>38</v>
      </c>
      <c r="P473" s="7" t="s">
        <v>49</v>
      </c>
      <c r="Q473" s="7" t="s">
        <v>972</v>
      </c>
      <c r="R473" s="7">
        <v>91745</v>
      </c>
      <c r="S473" s="8">
        <v>42124</v>
      </c>
      <c r="T473" s="9">
        <f t="shared" si="37"/>
        <v>0</v>
      </c>
      <c r="U473" s="10" t="str">
        <f t="shared" si="38"/>
        <v>no repeat</v>
      </c>
      <c r="V473" s="11" t="str">
        <f t="shared" si="35"/>
        <v>April</v>
      </c>
      <c r="W473" s="8">
        <v>42124</v>
      </c>
      <c r="X473" s="11">
        <f t="shared" si="36"/>
        <v>0</v>
      </c>
      <c r="Y473" s="7">
        <v>-6.6096000000000004</v>
      </c>
      <c r="Z473" s="7">
        <v>4</v>
      </c>
      <c r="AA473" s="7">
        <v>5.28</v>
      </c>
      <c r="AB473" s="7">
        <v>88571</v>
      </c>
      <c r="AC473" s="7">
        <f>DataSheet!$E1315-DataSheet!$D1315</f>
        <v>68.73</v>
      </c>
      <c r="AD473" s="12" t="str">
        <f>_xlfn.IFS(DataSheet!$O1315="Central","Chris",DataSheet!$O1315="East","Erin",DataSheet!$O1315="South","Sam",DataSheet!$O1315="West","William.")</f>
        <v>Chris</v>
      </c>
      <c r="AE473">
        <f t="shared" si="39"/>
        <v>4</v>
      </c>
    </row>
    <row r="474" spans="1:31" ht="15.75" customHeight="1" x14ac:dyDescent="0.3">
      <c r="A474" s="7">
        <v>853</v>
      </c>
      <c r="B474" s="7" t="s">
        <v>975</v>
      </c>
      <c r="C474" s="7" t="s">
        <v>30</v>
      </c>
      <c r="D474" s="7">
        <v>0.05</v>
      </c>
      <c r="E474" s="7">
        <v>4.24</v>
      </c>
      <c r="F474" s="7">
        <v>5.41</v>
      </c>
      <c r="G474" s="7" t="s">
        <v>53</v>
      </c>
      <c r="H474" s="7" t="s">
        <v>62</v>
      </c>
      <c r="I474" s="7" t="s">
        <v>33</v>
      </c>
      <c r="J474" s="7" t="s">
        <v>113</v>
      </c>
      <c r="K474" s="7" t="s">
        <v>63</v>
      </c>
      <c r="L474" s="7" t="s">
        <v>114</v>
      </c>
      <c r="M474" s="7">
        <v>0.35</v>
      </c>
      <c r="N474" s="7" t="s">
        <v>37</v>
      </c>
      <c r="O474" s="7" t="s">
        <v>38</v>
      </c>
      <c r="P474" s="7" t="s">
        <v>49</v>
      </c>
      <c r="Q474" s="7" t="s">
        <v>976</v>
      </c>
      <c r="R474" s="7">
        <v>92345</v>
      </c>
      <c r="S474" s="8">
        <v>42079</v>
      </c>
      <c r="T474" s="9">
        <f t="shared" si="37"/>
        <v>0</v>
      </c>
      <c r="U474" s="10" t="str">
        <f t="shared" si="38"/>
        <v>no repeat</v>
      </c>
      <c r="V474" s="11" t="str">
        <f t="shared" si="35"/>
        <v>March</v>
      </c>
      <c r="W474" s="8">
        <v>42081</v>
      </c>
      <c r="X474" s="11">
        <f t="shared" si="36"/>
        <v>2</v>
      </c>
      <c r="Y474" s="7">
        <v>-89.216999999999999</v>
      </c>
      <c r="Z474" s="7">
        <v>12</v>
      </c>
      <c r="AA474" s="7">
        <v>50.83</v>
      </c>
      <c r="AB474" s="7">
        <v>88570</v>
      </c>
      <c r="AC474" s="7">
        <f>DataSheet!$E819-DataSheet!$D819</f>
        <v>105.25</v>
      </c>
      <c r="AD474" s="12" t="str">
        <f>_xlfn.IFS(DataSheet!$O819="Central","Chris",DataSheet!$O819="East","Erin",DataSheet!$O819="South","Sam",DataSheet!$O819="West","William.")</f>
        <v>William.</v>
      </c>
      <c r="AE474">
        <f t="shared" si="39"/>
        <v>1</v>
      </c>
    </row>
    <row r="475" spans="1:31" ht="15.75" customHeight="1" x14ac:dyDescent="0.3">
      <c r="A475" s="12">
        <v>854</v>
      </c>
      <c r="B475" s="12" t="s">
        <v>977</v>
      </c>
      <c r="C475" s="12" t="s">
        <v>52</v>
      </c>
      <c r="D475" s="12">
        <v>0.06</v>
      </c>
      <c r="E475" s="12">
        <v>1.76</v>
      </c>
      <c r="F475" s="12">
        <v>0.7</v>
      </c>
      <c r="G475" s="12" t="s">
        <v>53</v>
      </c>
      <c r="H475" s="12" t="s">
        <v>32</v>
      </c>
      <c r="I475" s="12" t="s">
        <v>33</v>
      </c>
      <c r="J475" s="12" t="s">
        <v>34</v>
      </c>
      <c r="K475" s="12" t="s">
        <v>35</v>
      </c>
      <c r="L475" s="12" t="s">
        <v>131</v>
      </c>
      <c r="M475" s="12">
        <v>0.56000000000000005</v>
      </c>
      <c r="N475" s="12" t="s">
        <v>37</v>
      </c>
      <c r="O475" s="12" t="s">
        <v>57</v>
      </c>
      <c r="P475" s="12" t="s">
        <v>232</v>
      </c>
      <c r="Q475" s="12" t="s">
        <v>978</v>
      </c>
      <c r="R475" s="12">
        <v>6405</v>
      </c>
      <c r="S475" s="13">
        <v>42124</v>
      </c>
      <c r="T475" s="9">
        <f t="shared" si="37"/>
        <v>0</v>
      </c>
      <c r="U475" s="10" t="str">
        <f t="shared" si="38"/>
        <v>no repeat</v>
      </c>
      <c r="V475" s="11" t="str">
        <f t="shared" si="35"/>
        <v>April</v>
      </c>
      <c r="W475" s="13">
        <v>42126</v>
      </c>
      <c r="X475" s="11">
        <f t="shared" si="36"/>
        <v>2</v>
      </c>
      <c r="Y475" s="12">
        <v>1.2236</v>
      </c>
      <c r="Z475" s="12">
        <v>22</v>
      </c>
      <c r="AA475" s="12">
        <v>39.26</v>
      </c>
      <c r="AB475" s="12">
        <v>88571</v>
      </c>
      <c r="AC475" s="12">
        <f>DataSheet!$E1316-DataSheet!$D1316</f>
        <v>3.31</v>
      </c>
      <c r="AD475" s="12" t="str">
        <f>_xlfn.IFS(DataSheet!$O1316="Central","Chris",DataSheet!$O1316="East","Erin",DataSheet!$O1316="South","Sam",DataSheet!$O1316="West","William.")</f>
        <v>Erin</v>
      </c>
      <c r="AE475">
        <f t="shared" si="39"/>
        <v>1</v>
      </c>
    </row>
    <row r="476" spans="1:31" ht="15.75" customHeight="1" x14ac:dyDescent="0.3">
      <c r="A476" s="7">
        <v>855</v>
      </c>
      <c r="B476" s="7" t="s">
        <v>979</v>
      </c>
      <c r="C476" s="7" t="s">
        <v>52</v>
      </c>
      <c r="D476" s="7">
        <v>0.02</v>
      </c>
      <c r="E476" s="7">
        <v>24.98</v>
      </c>
      <c r="F476" s="7">
        <v>8.7899999999999991</v>
      </c>
      <c r="G476" s="7" t="s">
        <v>53</v>
      </c>
      <c r="H476" s="7" t="s">
        <v>32</v>
      </c>
      <c r="I476" s="7" t="s">
        <v>33</v>
      </c>
      <c r="J476" s="7" t="s">
        <v>145</v>
      </c>
      <c r="K476" s="7" t="s">
        <v>63</v>
      </c>
      <c r="L476" s="7" t="s">
        <v>980</v>
      </c>
      <c r="M476" s="7">
        <v>0.66</v>
      </c>
      <c r="N476" s="7" t="s">
        <v>37</v>
      </c>
      <c r="O476" s="7" t="s">
        <v>57</v>
      </c>
      <c r="P476" s="7" t="s">
        <v>232</v>
      </c>
      <c r="Q476" s="7" t="s">
        <v>981</v>
      </c>
      <c r="R476" s="7">
        <v>6810</v>
      </c>
      <c r="S476" s="8">
        <v>42124</v>
      </c>
      <c r="T476" s="9">
        <f t="shared" si="37"/>
        <v>0</v>
      </c>
      <c r="U476" s="10" t="str">
        <f t="shared" si="38"/>
        <v>no repeat</v>
      </c>
      <c r="V476" s="11" t="str">
        <f t="shared" si="35"/>
        <v>April</v>
      </c>
      <c r="W476" s="8">
        <v>42125</v>
      </c>
      <c r="X476" s="11">
        <f t="shared" si="36"/>
        <v>1</v>
      </c>
      <c r="Y476" s="7">
        <v>4.3148</v>
      </c>
      <c r="Z476" s="7">
        <v>23</v>
      </c>
      <c r="AA476" s="7">
        <v>606.51</v>
      </c>
      <c r="AB476" s="7">
        <v>88571</v>
      </c>
      <c r="AC476" s="7">
        <f>DataSheet!$E1317-DataSheet!$D1317</f>
        <v>122.92999999999999</v>
      </c>
      <c r="AD476" s="12" t="str">
        <f>_xlfn.IFS(DataSheet!$O1317="Central","Chris",DataSheet!$O1317="East","Erin",DataSheet!$O1317="South","Sam",DataSheet!$O1317="West","William.")</f>
        <v>Erin</v>
      </c>
      <c r="AE476">
        <f t="shared" si="39"/>
        <v>1</v>
      </c>
    </row>
    <row r="477" spans="1:31" ht="15.75" customHeight="1" x14ac:dyDescent="0.3">
      <c r="A477" s="12">
        <v>858</v>
      </c>
      <c r="B477" s="12" t="s">
        <v>982</v>
      </c>
      <c r="C477" s="12" t="s">
        <v>52</v>
      </c>
      <c r="D477" s="12">
        <v>0.05</v>
      </c>
      <c r="E477" s="12">
        <v>35.99</v>
      </c>
      <c r="F477" s="12">
        <v>5.99</v>
      </c>
      <c r="G477" s="12" t="s">
        <v>31</v>
      </c>
      <c r="H477" s="12" t="s">
        <v>32</v>
      </c>
      <c r="I477" s="12" t="s">
        <v>81</v>
      </c>
      <c r="J477" s="12" t="s">
        <v>82</v>
      </c>
      <c r="K477" s="12" t="s">
        <v>35</v>
      </c>
      <c r="L477" s="12" t="s">
        <v>983</v>
      </c>
      <c r="M477" s="12">
        <v>0.38</v>
      </c>
      <c r="N477" s="12" t="s">
        <v>37</v>
      </c>
      <c r="O477" s="12" t="s">
        <v>57</v>
      </c>
      <c r="P477" s="12" t="s">
        <v>192</v>
      </c>
      <c r="Q477" s="12" t="s">
        <v>479</v>
      </c>
      <c r="R477" s="12">
        <v>4240</v>
      </c>
      <c r="S477" s="13">
        <v>42124</v>
      </c>
      <c r="T477" s="9">
        <f t="shared" si="37"/>
        <v>0</v>
      </c>
      <c r="U477" s="10" t="str">
        <f t="shared" si="38"/>
        <v>no repeat</v>
      </c>
      <c r="V477" s="11" t="str">
        <f t="shared" si="35"/>
        <v>April</v>
      </c>
      <c r="W477" s="13">
        <v>42126</v>
      </c>
      <c r="X477" s="11">
        <f t="shared" si="36"/>
        <v>2</v>
      </c>
      <c r="Y477" s="12">
        <v>-125.83296</v>
      </c>
      <c r="Z477" s="12">
        <v>2</v>
      </c>
      <c r="AA477" s="12">
        <v>64.89</v>
      </c>
      <c r="AB477" s="12">
        <v>88571</v>
      </c>
      <c r="AC477" s="12">
        <f>DataSheet!$E1318-DataSheet!$D1318</f>
        <v>68.73</v>
      </c>
      <c r="AD477" s="12" t="str">
        <f>_xlfn.IFS(DataSheet!$O1318="Central","Chris",DataSheet!$O1318="East","Erin",DataSheet!$O1318="South","Sam",DataSheet!$O1318="West","William.")</f>
        <v>Erin</v>
      </c>
      <c r="AE477">
        <f t="shared" si="39"/>
        <v>1</v>
      </c>
    </row>
    <row r="478" spans="1:31" ht="15.75" customHeight="1" x14ac:dyDescent="0.3">
      <c r="A478" s="7">
        <v>865</v>
      </c>
      <c r="B478" s="7" t="s">
        <v>984</v>
      </c>
      <c r="C478" s="7" t="s">
        <v>109</v>
      </c>
      <c r="D478" s="7">
        <v>0.04</v>
      </c>
      <c r="E478" s="7">
        <v>6.48</v>
      </c>
      <c r="F478" s="7">
        <v>5.16</v>
      </c>
      <c r="G478" s="7" t="s">
        <v>31</v>
      </c>
      <c r="H478" s="7" t="s">
        <v>32</v>
      </c>
      <c r="I478" s="7" t="s">
        <v>33</v>
      </c>
      <c r="J478" s="7" t="s">
        <v>97</v>
      </c>
      <c r="K478" s="7" t="s">
        <v>63</v>
      </c>
      <c r="L478" s="7" t="s">
        <v>985</v>
      </c>
      <c r="M478" s="7">
        <v>0.37</v>
      </c>
      <c r="N478" s="7" t="s">
        <v>37</v>
      </c>
      <c r="O478" s="7" t="s">
        <v>65</v>
      </c>
      <c r="P478" s="7" t="s">
        <v>705</v>
      </c>
      <c r="Q478" s="7" t="s">
        <v>835</v>
      </c>
      <c r="R478" s="7">
        <v>46312</v>
      </c>
      <c r="S478" s="8">
        <v>42061</v>
      </c>
      <c r="T478" s="9">
        <f t="shared" si="37"/>
        <v>1</v>
      </c>
      <c r="U478" s="10">
        <f t="shared" si="38"/>
        <v>90</v>
      </c>
      <c r="V478" s="11" t="str">
        <f t="shared" si="35"/>
        <v>February</v>
      </c>
      <c r="W478" s="8">
        <v>42065</v>
      </c>
      <c r="X478" s="11">
        <f t="shared" si="36"/>
        <v>4</v>
      </c>
      <c r="Y478" s="7">
        <v>-11.1332</v>
      </c>
      <c r="Z478" s="7">
        <v>12</v>
      </c>
      <c r="AA478" s="7">
        <v>86.79</v>
      </c>
      <c r="AB478" s="7">
        <v>90675</v>
      </c>
      <c r="AC478" s="7">
        <f>DataSheet!$E647-DataSheet!$D647</f>
        <v>363.2</v>
      </c>
      <c r="AD478" s="12" t="str">
        <f>_xlfn.IFS(DataSheet!$O647="Central","Chris",DataSheet!$O647="East","Erin",DataSheet!$O647="South","Sam",DataSheet!$O647="West","William.")</f>
        <v>Chris</v>
      </c>
      <c r="AE478">
        <f t="shared" si="39"/>
        <v>2</v>
      </c>
    </row>
    <row r="479" spans="1:31" ht="15.75" customHeight="1" x14ac:dyDescent="0.3">
      <c r="A479" s="7">
        <v>865</v>
      </c>
      <c r="B479" s="7" t="s">
        <v>984</v>
      </c>
      <c r="C479" s="7" t="s">
        <v>52</v>
      </c>
      <c r="D479" s="7">
        <v>0.03</v>
      </c>
      <c r="E479" s="7">
        <v>14.2</v>
      </c>
      <c r="F479" s="7">
        <v>5.3</v>
      </c>
      <c r="G479" s="7" t="s">
        <v>53</v>
      </c>
      <c r="H479" s="7" t="s">
        <v>32</v>
      </c>
      <c r="I479" s="7" t="s">
        <v>45</v>
      </c>
      <c r="J479" s="7" t="s">
        <v>54</v>
      </c>
      <c r="K479" s="7" t="s">
        <v>35</v>
      </c>
      <c r="L479" s="7" t="s">
        <v>732</v>
      </c>
      <c r="M479" s="7">
        <v>0.46</v>
      </c>
      <c r="N479" s="7" t="s">
        <v>37</v>
      </c>
      <c r="O479" s="7" t="s">
        <v>65</v>
      </c>
      <c r="P479" s="7" t="s">
        <v>705</v>
      </c>
      <c r="Q479" s="7" t="s">
        <v>835</v>
      </c>
      <c r="R479" s="7">
        <v>46312</v>
      </c>
      <c r="S479" s="8">
        <v>42151</v>
      </c>
      <c r="T479" s="9">
        <f t="shared" si="37"/>
        <v>0</v>
      </c>
      <c r="U479" s="10" t="str">
        <f t="shared" si="38"/>
        <v>no repeat</v>
      </c>
      <c r="V479" s="11" t="str">
        <f t="shared" si="35"/>
        <v>May</v>
      </c>
      <c r="W479" s="8">
        <v>42152</v>
      </c>
      <c r="X479" s="11">
        <f t="shared" si="36"/>
        <v>1</v>
      </c>
      <c r="Y479" s="7">
        <v>122.21</v>
      </c>
      <c r="Z479" s="7">
        <v>18</v>
      </c>
      <c r="AA479" s="7">
        <v>267.2</v>
      </c>
      <c r="AB479" s="7">
        <v>90674</v>
      </c>
      <c r="AC479" s="7">
        <f>DataSheet!$E1601-DataSheet!$D1601</f>
        <v>142.83000000000001</v>
      </c>
      <c r="AD479" s="12" t="str">
        <f>_xlfn.IFS(DataSheet!$O1601="Central","Chris",DataSheet!$O1601="East","Erin",DataSheet!$O1601="South","Sam",DataSheet!$O1601="West","William.")</f>
        <v>Sam</v>
      </c>
      <c r="AE479">
        <f t="shared" si="39"/>
        <v>2</v>
      </c>
    </row>
    <row r="480" spans="1:31" ht="15.75" customHeight="1" x14ac:dyDescent="0.3">
      <c r="A480" s="7">
        <v>868</v>
      </c>
      <c r="B480" s="7" t="s">
        <v>986</v>
      </c>
      <c r="C480" s="7" t="s">
        <v>42</v>
      </c>
      <c r="D480" s="7">
        <v>0.04</v>
      </c>
      <c r="E480" s="7">
        <v>29.18</v>
      </c>
      <c r="F480" s="7">
        <v>8.5500000000000007</v>
      </c>
      <c r="G480" s="7" t="s">
        <v>31</v>
      </c>
      <c r="H480" s="7" t="s">
        <v>32</v>
      </c>
      <c r="I480" s="7" t="s">
        <v>45</v>
      </c>
      <c r="J480" s="7" t="s">
        <v>54</v>
      </c>
      <c r="K480" s="7" t="s">
        <v>63</v>
      </c>
      <c r="L480" s="7" t="s">
        <v>987</v>
      </c>
      <c r="M480" s="7">
        <v>0.42</v>
      </c>
      <c r="N480" s="7" t="s">
        <v>37</v>
      </c>
      <c r="O480" s="7" t="s">
        <v>65</v>
      </c>
      <c r="P480" s="7" t="s">
        <v>66</v>
      </c>
      <c r="Q480" s="7" t="s">
        <v>988</v>
      </c>
      <c r="R480" s="7">
        <v>55126</v>
      </c>
      <c r="S480" s="8">
        <v>42060</v>
      </c>
      <c r="T480" s="9">
        <f t="shared" si="37"/>
        <v>1</v>
      </c>
      <c r="U480" s="10">
        <f t="shared" si="38"/>
        <v>0</v>
      </c>
      <c r="V480" s="11" t="str">
        <f t="shared" si="35"/>
        <v>February</v>
      </c>
      <c r="W480" s="8">
        <v>42062</v>
      </c>
      <c r="X480" s="11">
        <f t="shared" si="36"/>
        <v>2</v>
      </c>
      <c r="Y480" s="7">
        <v>201.7353</v>
      </c>
      <c r="Z480" s="7">
        <v>10</v>
      </c>
      <c r="AA480" s="7">
        <v>292.37</v>
      </c>
      <c r="AB480" s="7">
        <v>91194</v>
      </c>
      <c r="AC480" s="7">
        <f>DataSheet!$E637-DataSheet!$D637</f>
        <v>7.62</v>
      </c>
      <c r="AD480" s="12" t="str">
        <f>_xlfn.IFS(DataSheet!$O637="Central","Chris",DataSheet!$O637="East","Erin",DataSheet!$O637="South","Sam",DataSheet!$O637="West","William.")</f>
        <v>Erin</v>
      </c>
      <c r="AE480">
        <f t="shared" si="39"/>
        <v>3</v>
      </c>
    </row>
    <row r="481" spans="1:31" ht="15.75" customHeight="1" x14ac:dyDescent="0.3">
      <c r="A481" s="12">
        <v>868</v>
      </c>
      <c r="B481" s="12" t="s">
        <v>986</v>
      </c>
      <c r="C481" s="12" t="s">
        <v>42</v>
      </c>
      <c r="D481" s="12">
        <v>0</v>
      </c>
      <c r="E481" s="12">
        <v>80.98</v>
      </c>
      <c r="F481" s="12">
        <v>35</v>
      </c>
      <c r="G481" s="12" t="s">
        <v>53</v>
      </c>
      <c r="H481" s="12" t="s">
        <v>32</v>
      </c>
      <c r="I481" s="12" t="s">
        <v>33</v>
      </c>
      <c r="J481" s="12" t="s">
        <v>145</v>
      </c>
      <c r="K481" s="12" t="s">
        <v>240</v>
      </c>
      <c r="L481" s="12" t="s">
        <v>989</v>
      </c>
      <c r="M481" s="12">
        <v>0.83</v>
      </c>
      <c r="N481" s="12" t="s">
        <v>37</v>
      </c>
      <c r="O481" s="12" t="s">
        <v>65</v>
      </c>
      <c r="P481" s="12" t="s">
        <v>66</v>
      </c>
      <c r="Q481" s="12" t="s">
        <v>988</v>
      </c>
      <c r="R481" s="12">
        <v>55126</v>
      </c>
      <c r="S481" s="13">
        <v>42060</v>
      </c>
      <c r="T481" s="9">
        <f t="shared" si="37"/>
        <v>1</v>
      </c>
      <c r="U481" s="10">
        <f t="shared" si="38"/>
        <v>9</v>
      </c>
      <c r="V481" s="11" t="str">
        <f t="shared" si="35"/>
        <v>February</v>
      </c>
      <c r="W481" s="13">
        <v>42062</v>
      </c>
      <c r="X481" s="11">
        <f t="shared" si="36"/>
        <v>2</v>
      </c>
      <c r="Y481" s="12">
        <v>-684.78</v>
      </c>
      <c r="Z481" s="12">
        <v>8</v>
      </c>
      <c r="AA481" s="12">
        <v>682.79</v>
      </c>
      <c r="AB481" s="12">
        <v>91194</v>
      </c>
      <c r="AC481" s="12">
        <f>DataSheet!$E638-DataSheet!$D638</f>
        <v>30.95</v>
      </c>
      <c r="AD481" s="12" t="str">
        <f>_xlfn.IFS(DataSheet!$O638="Central","Chris",DataSheet!$O638="East","Erin",DataSheet!$O638="South","Sam",DataSheet!$O638="West","William.")</f>
        <v>Erin</v>
      </c>
      <c r="AE481">
        <f t="shared" si="39"/>
        <v>3</v>
      </c>
    </row>
    <row r="482" spans="1:31" ht="15.75" customHeight="1" x14ac:dyDescent="0.3">
      <c r="A482" s="12">
        <v>868</v>
      </c>
      <c r="B482" s="12" t="s">
        <v>986</v>
      </c>
      <c r="C482" s="12" t="s">
        <v>52</v>
      </c>
      <c r="D482" s="12">
        <v>0.06</v>
      </c>
      <c r="E482" s="12">
        <v>6.48</v>
      </c>
      <c r="F482" s="12">
        <v>8.8800000000000008</v>
      </c>
      <c r="G482" s="12" t="s">
        <v>53</v>
      </c>
      <c r="H482" s="12" t="s">
        <v>32</v>
      </c>
      <c r="I482" s="12" t="s">
        <v>33</v>
      </c>
      <c r="J482" s="12" t="s">
        <v>97</v>
      </c>
      <c r="K482" s="12" t="s">
        <v>63</v>
      </c>
      <c r="L482" s="12" t="s">
        <v>990</v>
      </c>
      <c r="M482" s="12">
        <v>0.37</v>
      </c>
      <c r="N482" s="12" t="s">
        <v>37</v>
      </c>
      <c r="O482" s="12" t="s">
        <v>65</v>
      </c>
      <c r="P482" s="12" t="s">
        <v>66</v>
      </c>
      <c r="Q482" s="12" t="s">
        <v>988</v>
      </c>
      <c r="R482" s="12">
        <v>55126</v>
      </c>
      <c r="S482" s="13">
        <v>42069</v>
      </c>
      <c r="T482" s="9">
        <f t="shared" si="37"/>
        <v>0</v>
      </c>
      <c r="U482" s="10" t="str">
        <f t="shared" si="38"/>
        <v>no repeat</v>
      </c>
      <c r="V482" s="11" t="str">
        <f t="shared" si="35"/>
        <v>March</v>
      </c>
      <c r="W482" s="13">
        <v>42070</v>
      </c>
      <c r="X482" s="11">
        <f t="shared" si="36"/>
        <v>1</v>
      </c>
      <c r="Y482" s="12">
        <v>-237.47</v>
      </c>
      <c r="Z482" s="12">
        <v>20</v>
      </c>
      <c r="AA482" s="12">
        <v>125.77</v>
      </c>
      <c r="AB482" s="12">
        <v>91195</v>
      </c>
      <c r="AC482" s="12">
        <f>DataSheet!$E728-DataSheet!$D728</f>
        <v>442.14</v>
      </c>
      <c r="AD482" s="12" t="str">
        <f>_xlfn.IFS(DataSheet!$O728="Central","Chris",DataSheet!$O728="East","Erin",DataSheet!$O728="South","Sam",DataSheet!$O728="West","William.")</f>
        <v>Chris</v>
      </c>
      <c r="AE482">
        <f t="shared" si="39"/>
        <v>3</v>
      </c>
    </row>
    <row r="483" spans="1:31" ht="15.75" customHeight="1" x14ac:dyDescent="0.3">
      <c r="A483" s="7">
        <v>871</v>
      </c>
      <c r="B483" s="7" t="s">
        <v>991</v>
      </c>
      <c r="C483" s="7" t="s">
        <v>42</v>
      </c>
      <c r="D483" s="7">
        <v>0.03</v>
      </c>
      <c r="E483" s="7">
        <v>14.2</v>
      </c>
      <c r="F483" s="7">
        <v>5.3</v>
      </c>
      <c r="G483" s="7" t="s">
        <v>53</v>
      </c>
      <c r="H483" s="7" t="s">
        <v>44</v>
      </c>
      <c r="I483" s="7" t="s">
        <v>45</v>
      </c>
      <c r="J483" s="7" t="s">
        <v>54</v>
      </c>
      <c r="K483" s="7" t="s">
        <v>35</v>
      </c>
      <c r="L483" s="7" t="s">
        <v>732</v>
      </c>
      <c r="M483" s="7">
        <v>0.46</v>
      </c>
      <c r="N483" s="7" t="s">
        <v>37</v>
      </c>
      <c r="O483" s="7" t="s">
        <v>38</v>
      </c>
      <c r="P483" s="7" t="s">
        <v>536</v>
      </c>
      <c r="Q483" s="7" t="s">
        <v>992</v>
      </c>
      <c r="R483" s="7">
        <v>89502</v>
      </c>
      <c r="S483" s="8">
        <v>42078</v>
      </c>
      <c r="T483" s="9">
        <f t="shared" si="37"/>
        <v>1</v>
      </c>
      <c r="U483" s="10">
        <f t="shared" si="38"/>
        <v>66</v>
      </c>
      <c r="V483" s="11" t="str">
        <f t="shared" si="35"/>
        <v>March</v>
      </c>
      <c r="W483" s="8">
        <v>42080</v>
      </c>
      <c r="X483" s="11">
        <f t="shared" si="36"/>
        <v>2</v>
      </c>
      <c r="Y483" s="7">
        <v>21.555599999999998</v>
      </c>
      <c r="Z483" s="7">
        <v>2</v>
      </c>
      <c r="AA483" s="7">
        <v>31.24</v>
      </c>
      <c r="AB483" s="7">
        <v>90577</v>
      </c>
      <c r="AC483" s="7">
        <f>DataSheet!$E817-DataSheet!$D817</f>
        <v>65.989999999999995</v>
      </c>
      <c r="AD483" s="12" t="str">
        <f>_xlfn.IFS(DataSheet!$O817="Central","Chris",DataSheet!$O817="East","Erin",DataSheet!$O817="South","Sam",DataSheet!$O817="West","William.")</f>
        <v>Chris</v>
      </c>
      <c r="AE483">
        <f t="shared" si="39"/>
        <v>3</v>
      </c>
    </row>
    <row r="484" spans="1:31" ht="15.75" customHeight="1" x14ac:dyDescent="0.3">
      <c r="A484" s="7">
        <v>871</v>
      </c>
      <c r="B484" s="7" t="s">
        <v>991</v>
      </c>
      <c r="C484" s="7" t="s">
        <v>42</v>
      </c>
      <c r="D484" s="7">
        <v>0.01</v>
      </c>
      <c r="E484" s="7">
        <v>5.94</v>
      </c>
      <c r="F484" s="7">
        <v>9.92</v>
      </c>
      <c r="G484" s="7" t="s">
        <v>53</v>
      </c>
      <c r="H484" s="7" t="s">
        <v>44</v>
      </c>
      <c r="I484" s="7" t="s">
        <v>33</v>
      </c>
      <c r="J484" s="7" t="s">
        <v>113</v>
      </c>
      <c r="K484" s="7" t="s">
        <v>63</v>
      </c>
      <c r="L484" s="7" t="s">
        <v>348</v>
      </c>
      <c r="M484" s="7">
        <v>0.38</v>
      </c>
      <c r="N484" s="7" t="s">
        <v>37</v>
      </c>
      <c r="O484" s="7" t="s">
        <v>38</v>
      </c>
      <c r="P484" s="7" t="s">
        <v>536</v>
      </c>
      <c r="Q484" s="7" t="s">
        <v>992</v>
      </c>
      <c r="R484" s="7">
        <v>89502</v>
      </c>
      <c r="S484" s="8">
        <v>42144</v>
      </c>
      <c r="T484" s="9">
        <f t="shared" si="37"/>
        <v>1</v>
      </c>
      <c r="U484" s="10">
        <f t="shared" si="38"/>
        <v>0</v>
      </c>
      <c r="V484" s="11" t="str">
        <f t="shared" si="35"/>
        <v>May</v>
      </c>
      <c r="W484" s="8">
        <v>42147</v>
      </c>
      <c r="X484" s="11">
        <f t="shared" si="36"/>
        <v>3</v>
      </c>
      <c r="Y484" s="7">
        <v>-239.315</v>
      </c>
      <c r="Z484" s="7">
        <v>12</v>
      </c>
      <c r="AA484" s="7">
        <v>74.77</v>
      </c>
      <c r="AB484" s="7">
        <v>90578</v>
      </c>
      <c r="AC484" s="7">
        <f>DataSheet!$E1517-DataSheet!$D1517</f>
        <v>107.48</v>
      </c>
      <c r="AD484" s="12" t="str">
        <f>_xlfn.IFS(DataSheet!$O1517="Central","Chris",DataSheet!$O1517="East","Erin",DataSheet!$O1517="South","Sam",DataSheet!$O1517="West","William.")</f>
        <v>Sam</v>
      </c>
      <c r="AE484">
        <f t="shared" si="39"/>
        <v>3</v>
      </c>
    </row>
    <row r="485" spans="1:31" ht="15.75" customHeight="1" x14ac:dyDescent="0.3">
      <c r="A485" s="12">
        <v>871</v>
      </c>
      <c r="B485" s="12" t="s">
        <v>991</v>
      </c>
      <c r="C485" s="12" t="s">
        <v>42</v>
      </c>
      <c r="D485" s="12">
        <v>0</v>
      </c>
      <c r="E485" s="12">
        <v>6.48</v>
      </c>
      <c r="F485" s="12">
        <v>5.1100000000000003</v>
      </c>
      <c r="G485" s="12" t="s">
        <v>53</v>
      </c>
      <c r="H485" s="12" t="s">
        <v>44</v>
      </c>
      <c r="I485" s="12" t="s">
        <v>33</v>
      </c>
      <c r="J485" s="12" t="s">
        <v>97</v>
      </c>
      <c r="K485" s="12" t="s">
        <v>63</v>
      </c>
      <c r="L485" s="12" t="s">
        <v>993</v>
      </c>
      <c r="M485" s="12">
        <v>0.37</v>
      </c>
      <c r="N485" s="12" t="s">
        <v>37</v>
      </c>
      <c r="O485" s="12" t="s">
        <v>38</v>
      </c>
      <c r="P485" s="12" t="s">
        <v>536</v>
      </c>
      <c r="Q485" s="12" t="s">
        <v>992</v>
      </c>
      <c r="R485" s="12">
        <v>89502</v>
      </c>
      <c r="S485" s="13">
        <v>42144</v>
      </c>
      <c r="T485" s="9">
        <f t="shared" si="37"/>
        <v>0</v>
      </c>
      <c r="U485" s="10" t="str">
        <f t="shared" si="38"/>
        <v>no repeat</v>
      </c>
      <c r="V485" s="11" t="str">
        <f t="shared" si="35"/>
        <v>May</v>
      </c>
      <c r="W485" s="13">
        <v>42146</v>
      </c>
      <c r="X485" s="11">
        <f t="shared" si="36"/>
        <v>2</v>
      </c>
      <c r="Y485" s="12">
        <v>-33.31</v>
      </c>
      <c r="Z485" s="12">
        <v>18</v>
      </c>
      <c r="AA485" s="12">
        <v>127.81</v>
      </c>
      <c r="AB485" s="12">
        <v>90578</v>
      </c>
      <c r="AC485" s="12">
        <f>DataSheet!$E1518-DataSheet!$D1518</f>
        <v>1.7</v>
      </c>
      <c r="AD485" s="12" t="str">
        <f>_xlfn.IFS(DataSheet!$O1518="Central","Chris",DataSheet!$O1518="East","Erin",DataSheet!$O1518="South","Sam",DataSheet!$O1518="West","William.")</f>
        <v>Sam</v>
      </c>
      <c r="AE485">
        <f t="shared" si="39"/>
        <v>3</v>
      </c>
    </row>
    <row r="486" spans="1:31" ht="15.75" customHeight="1" x14ac:dyDescent="0.3">
      <c r="A486" s="12">
        <v>875</v>
      </c>
      <c r="B486" s="12" t="s">
        <v>994</v>
      </c>
      <c r="C486" s="12" t="s">
        <v>30</v>
      </c>
      <c r="D486" s="12">
        <v>0.04</v>
      </c>
      <c r="E486" s="12">
        <v>4.37</v>
      </c>
      <c r="F486" s="12">
        <v>5.15</v>
      </c>
      <c r="G486" s="12" t="s">
        <v>53</v>
      </c>
      <c r="H486" s="12" t="s">
        <v>62</v>
      </c>
      <c r="I486" s="12" t="s">
        <v>33</v>
      </c>
      <c r="J486" s="12" t="s">
        <v>258</v>
      </c>
      <c r="K486" s="12" t="s">
        <v>63</v>
      </c>
      <c r="L486" s="12" t="s">
        <v>995</v>
      </c>
      <c r="M486" s="12">
        <v>0.59</v>
      </c>
      <c r="N486" s="12" t="s">
        <v>37</v>
      </c>
      <c r="O486" s="12" t="s">
        <v>38</v>
      </c>
      <c r="P486" s="12" t="s">
        <v>216</v>
      </c>
      <c r="Q486" s="12" t="s">
        <v>996</v>
      </c>
      <c r="R486" s="12">
        <v>84106</v>
      </c>
      <c r="S486" s="13">
        <v>42056</v>
      </c>
      <c r="T486" s="9">
        <f t="shared" si="37"/>
        <v>1</v>
      </c>
      <c r="U486" s="10">
        <f t="shared" si="38"/>
        <v>0</v>
      </c>
      <c r="V486" s="11" t="str">
        <f t="shared" si="35"/>
        <v>February</v>
      </c>
      <c r="W486" s="13">
        <v>42057</v>
      </c>
      <c r="X486" s="11">
        <f t="shared" si="36"/>
        <v>1</v>
      </c>
      <c r="Y486" s="12">
        <v>-74.479600000000005</v>
      </c>
      <c r="Z486" s="12">
        <v>18</v>
      </c>
      <c r="AA486" s="12">
        <v>78.59</v>
      </c>
      <c r="AB486" s="12">
        <v>89059</v>
      </c>
      <c r="AC486" s="12">
        <f>DataSheet!$E598-DataSheet!$D598</f>
        <v>22.8</v>
      </c>
      <c r="AD486" s="12" t="str">
        <f>_xlfn.IFS(DataSheet!$O598="Central","Chris",DataSheet!$O598="East","Erin",DataSheet!$O598="South","Sam",DataSheet!$O598="West","William.")</f>
        <v>Chris</v>
      </c>
      <c r="AE486">
        <f t="shared" si="39"/>
        <v>2</v>
      </c>
    </row>
    <row r="487" spans="1:31" ht="15.75" customHeight="1" x14ac:dyDescent="0.3">
      <c r="A487" s="7">
        <v>875</v>
      </c>
      <c r="B487" s="7" t="s">
        <v>994</v>
      </c>
      <c r="C487" s="7" t="s">
        <v>30</v>
      </c>
      <c r="D487" s="7">
        <v>0.09</v>
      </c>
      <c r="E487" s="7">
        <v>155.99</v>
      </c>
      <c r="F487" s="7">
        <v>8.99</v>
      </c>
      <c r="G487" s="7" t="s">
        <v>53</v>
      </c>
      <c r="H487" s="7" t="s">
        <v>62</v>
      </c>
      <c r="I487" s="7" t="s">
        <v>81</v>
      </c>
      <c r="J487" s="7" t="s">
        <v>82</v>
      </c>
      <c r="K487" s="7" t="s">
        <v>63</v>
      </c>
      <c r="L487" s="7" t="s">
        <v>997</v>
      </c>
      <c r="M487" s="7">
        <v>0.57999999999999996</v>
      </c>
      <c r="N487" s="7" t="s">
        <v>37</v>
      </c>
      <c r="O487" s="7" t="s">
        <v>38</v>
      </c>
      <c r="P487" s="7" t="s">
        <v>216</v>
      </c>
      <c r="Q487" s="7" t="s">
        <v>996</v>
      </c>
      <c r="R487" s="7">
        <v>84106</v>
      </c>
      <c r="S487" s="8">
        <v>42056</v>
      </c>
      <c r="T487" s="9">
        <f t="shared" si="37"/>
        <v>0</v>
      </c>
      <c r="U487" s="10" t="str">
        <f t="shared" si="38"/>
        <v>no repeat</v>
      </c>
      <c r="V487" s="11" t="str">
        <f t="shared" si="35"/>
        <v>February</v>
      </c>
      <c r="W487" s="8">
        <v>42058</v>
      </c>
      <c r="X487" s="11">
        <f t="shared" si="36"/>
        <v>2</v>
      </c>
      <c r="Y487" s="7">
        <v>-232.22056000000001</v>
      </c>
      <c r="Z487" s="7">
        <v>4</v>
      </c>
      <c r="AA487" s="7">
        <v>497.11</v>
      </c>
      <c r="AB487" s="7">
        <v>89059</v>
      </c>
      <c r="AC487" s="7">
        <f>DataSheet!$E599-DataSheet!$D599</f>
        <v>15.92</v>
      </c>
      <c r="AD487" s="12" t="str">
        <f>_xlfn.IFS(DataSheet!$O599="Central","Chris",DataSheet!$O599="East","Erin",DataSheet!$O599="South","Sam",DataSheet!$O599="West","William.")</f>
        <v>Chris</v>
      </c>
      <c r="AE487">
        <f t="shared" si="39"/>
        <v>2</v>
      </c>
    </row>
    <row r="488" spans="1:31" ht="15.75" customHeight="1" x14ac:dyDescent="0.3">
      <c r="A488" s="12">
        <v>880</v>
      </c>
      <c r="B488" s="12" t="s">
        <v>998</v>
      </c>
      <c r="C488" s="12" t="s">
        <v>52</v>
      </c>
      <c r="D488" s="12">
        <v>7.0000000000000007E-2</v>
      </c>
      <c r="E488" s="12">
        <v>5.68</v>
      </c>
      <c r="F488" s="12">
        <v>1.39</v>
      </c>
      <c r="G488" s="12" t="s">
        <v>53</v>
      </c>
      <c r="H488" s="12" t="s">
        <v>62</v>
      </c>
      <c r="I488" s="12" t="s">
        <v>33</v>
      </c>
      <c r="J488" s="12" t="s">
        <v>73</v>
      </c>
      <c r="K488" s="12" t="s">
        <v>63</v>
      </c>
      <c r="L488" s="12" t="s">
        <v>999</v>
      </c>
      <c r="M488" s="12">
        <v>0.38</v>
      </c>
      <c r="N488" s="12" t="s">
        <v>37</v>
      </c>
      <c r="O488" s="12" t="s">
        <v>38</v>
      </c>
      <c r="P488" s="12" t="s">
        <v>382</v>
      </c>
      <c r="Q488" s="12" t="s">
        <v>1000</v>
      </c>
      <c r="R488" s="12">
        <v>85254</v>
      </c>
      <c r="S488" s="13">
        <v>42088</v>
      </c>
      <c r="T488" s="9">
        <f t="shared" si="37"/>
        <v>1</v>
      </c>
      <c r="U488" s="10">
        <f t="shared" si="38"/>
        <v>0</v>
      </c>
      <c r="V488" s="11" t="str">
        <f t="shared" si="35"/>
        <v>March</v>
      </c>
      <c r="W488" s="13">
        <v>42090</v>
      </c>
      <c r="X488" s="11">
        <f t="shared" si="36"/>
        <v>2</v>
      </c>
      <c r="Y488" s="12">
        <v>18.643799999999999</v>
      </c>
      <c r="Z488" s="12">
        <v>5</v>
      </c>
      <c r="AA488" s="12">
        <v>27.02</v>
      </c>
      <c r="AB488" s="12">
        <v>86153</v>
      </c>
      <c r="AC488" s="12">
        <f>DataSheet!$E924-DataSheet!$D924</f>
        <v>30.89</v>
      </c>
      <c r="AD488" s="12" t="str">
        <f>_xlfn.IFS(DataSheet!$O924="Central","Chris",DataSheet!$O924="East","Erin",DataSheet!$O924="South","Sam",DataSheet!$O924="West","William.")</f>
        <v>Erin</v>
      </c>
      <c r="AE488">
        <f t="shared" si="39"/>
        <v>2</v>
      </c>
    </row>
    <row r="489" spans="1:31" ht="15.75" customHeight="1" x14ac:dyDescent="0.3">
      <c r="A489" s="7">
        <v>880</v>
      </c>
      <c r="B489" s="7" t="s">
        <v>998</v>
      </c>
      <c r="C489" s="7" t="s">
        <v>52</v>
      </c>
      <c r="D489" s="7">
        <v>0.06</v>
      </c>
      <c r="E489" s="7">
        <v>22.84</v>
      </c>
      <c r="F489" s="7">
        <v>11.54</v>
      </c>
      <c r="G489" s="7" t="s">
        <v>53</v>
      </c>
      <c r="H489" s="7" t="s">
        <v>62</v>
      </c>
      <c r="I489" s="7" t="s">
        <v>33</v>
      </c>
      <c r="J489" s="7" t="s">
        <v>97</v>
      </c>
      <c r="K489" s="7" t="s">
        <v>63</v>
      </c>
      <c r="L489" s="7" t="s">
        <v>231</v>
      </c>
      <c r="M489" s="7">
        <v>0.39</v>
      </c>
      <c r="N489" s="7" t="s">
        <v>37</v>
      </c>
      <c r="O489" s="7" t="s">
        <v>38</v>
      </c>
      <c r="P489" s="7" t="s">
        <v>382</v>
      </c>
      <c r="Q489" s="7" t="s">
        <v>1000</v>
      </c>
      <c r="R489" s="7">
        <v>85254</v>
      </c>
      <c r="S489" s="8">
        <v>42088</v>
      </c>
      <c r="T489" s="9">
        <f t="shared" si="37"/>
        <v>0</v>
      </c>
      <c r="U489" s="10" t="str">
        <f t="shared" si="38"/>
        <v>no repeat</v>
      </c>
      <c r="V489" s="11" t="str">
        <f t="shared" si="35"/>
        <v>March</v>
      </c>
      <c r="W489" s="8">
        <v>42090</v>
      </c>
      <c r="X489" s="11">
        <f t="shared" si="36"/>
        <v>2</v>
      </c>
      <c r="Y489" s="7">
        <v>-31.24</v>
      </c>
      <c r="Z489" s="7">
        <v>1</v>
      </c>
      <c r="AA489" s="7">
        <v>27.67</v>
      </c>
      <c r="AB489" s="7">
        <v>86153</v>
      </c>
      <c r="AC489" s="7">
        <f>DataSheet!$E925-DataSheet!$D925</f>
        <v>49.31</v>
      </c>
      <c r="AD489" s="12" t="str">
        <f>_xlfn.IFS(DataSheet!$O925="Central","Chris",DataSheet!$O925="East","Erin",DataSheet!$O925="South","Sam",DataSheet!$O925="West","William.")</f>
        <v>Erin</v>
      </c>
      <c r="AE489">
        <f t="shared" si="39"/>
        <v>2</v>
      </c>
    </row>
    <row r="490" spans="1:31" ht="15.75" customHeight="1" x14ac:dyDescent="0.3">
      <c r="A490" s="12">
        <v>885</v>
      </c>
      <c r="B490" s="12" t="s">
        <v>1001</v>
      </c>
      <c r="C490" s="12" t="s">
        <v>52</v>
      </c>
      <c r="D490" s="12">
        <v>0.06</v>
      </c>
      <c r="E490" s="12">
        <v>25.98</v>
      </c>
      <c r="F490" s="12">
        <v>14.36</v>
      </c>
      <c r="G490" s="12" t="s">
        <v>43</v>
      </c>
      <c r="H490" s="12" t="s">
        <v>32</v>
      </c>
      <c r="I490" s="12" t="s">
        <v>45</v>
      </c>
      <c r="J490" s="12" t="s">
        <v>46</v>
      </c>
      <c r="K490" s="12" t="s">
        <v>47</v>
      </c>
      <c r="L490" s="12" t="s">
        <v>1002</v>
      </c>
      <c r="M490" s="12">
        <v>0.6</v>
      </c>
      <c r="N490" s="12" t="s">
        <v>37</v>
      </c>
      <c r="O490" s="12" t="s">
        <v>65</v>
      </c>
      <c r="P490" s="12" t="s">
        <v>134</v>
      </c>
      <c r="Q490" s="12" t="s">
        <v>958</v>
      </c>
      <c r="R490" s="12">
        <v>79109</v>
      </c>
      <c r="S490" s="13">
        <v>42148</v>
      </c>
      <c r="T490" s="9">
        <f t="shared" si="37"/>
        <v>0</v>
      </c>
      <c r="U490" s="10" t="str">
        <f t="shared" si="38"/>
        <v>no repeat</v>
      </c>
      <c r="V490" s="11" t="str">
        <f t="shared" si="35"/>
        <v>May</v>
      </c>
      <c r="W490" s="13">
        <v>42149</v>
      </c>
      <c r="X490" s="11">
        <f t="shared" si="36"/>
        <v>1</v>
      </c>
      <c r="Y490" s="12">
        <v>55.887999999999998</v>
      </c>
      <c r="Z490" s="12">
        <v>41</v>
      </c>
      <c r="AA490" s="12">
        <v>1033.56</v>
      </c>
      <c r="AB490" s="12">
        <v>89537</v>
      </c>
      <c r="AC490" s="12">
        <f>DataSheet!$E1562-DataSheet!$D1562</f>
        <v>3.53</v>
      </c>
      <c r="AD490" s="12" t="str">
        <f>_xlfn.IFS(DataSheet!$O1562="Central","Chris",DataSheet!$O1562="East","Erin",DataSheet!$O1562="South","Sam",DataSheet!$O1562="West","William.")</f>
        <v>Chris</v>
      </c>
      <c r="AE490">
        <f t="shared" si="39"/>
        <v>1</v>
      </c>
    </row>
    <row r="491" spans="1:31" ht="15.75" customHeight="1" x14ac:dyDescent="0.3">
      <c r="A491" s="7">
        <v>890</v>
      </c>
      <c r="B491" s="7" t="s">
        <v>1003</v>
      </c>
      <c r="C491" s="7" t="s">
        <v>52</v>
      </c>
      <c r="D491" s="7">
        <v>0.08</v>
      </c>
      <c r="E491" s="7">
        <v>1.81</v>
      </c>
      <c r="F491" s="7">
        <v>0.75</v>
      </c>
      <c r="G491" s="7" t="s">
        <v>53</v>
      </c>
      <c r="H491" s="7" t="s">
        <v>118</v>
      </c>
      <c r="I491" s="7" t="s">
        <v>45</v>
      </c>
      <c r="J491" s="7" t="s">
        <v>46</v>
      </c>
      <c r="K491" s="7" t="s">
        <v>47</v>
      </c>
      <c r="L491" s="7" t="s">
        <v>1004</v>
      </c>
      <c r="M491" s="7">
        <v>0.57999999999999996</v>
      </c>
      <c r="N491" s="7" t="s">
        <v>37</v>
      </c>
      <c r="O491" s="7" t="s">
        <v>65</v>
      </c>
      <c r="P491" s="7" t="s">
        <v>134</v>
      </c>
      <c r="Q491" s="7" t="s">
        <v>1005</v>
      </c>
      <c r="R491" s="7">
        <v>76021</v>
      </c>
      <c r="S491" s="8">
        <v>42009</v>
      </c>
      <c r="T491" s="9">
        <f t="shared" si="37"/>
        <v>1</v>
      </c>
      <c r="U491" s="10">
        <f t="shared" si="38"/>
        <v>0</v>
      </c>
      <c r="V491" s="11" t="str">
        <f t="shared" si="35"/>
        <v>January</v>
      </c>
      <c r="W491" s="8">
        <v>42010</v>
      </c>
      <c r="X491" s="11">
        <f t="shared" si="36"/>
        <v>1</v>
      </c>
      <c r="Y491" s="7">
        <v>1.3224</v>
      </c>
      <c r="Z491" s="7">
        <v>11</v>
      </c>
      <c r="AA491" s="7">
        <v>19.97</v>
      </c>
      <c r="AB491" s="7">
        <v>89536</v>
      </c>
      <c r="AC491" s="7">
        <f>DataSheet!$E51-DataSheet!$D51</f>
        <v>19.77</v>
      </c>
      <c r="AD491" s="12" t="str">
        <f>_xlfn.IFS(DataSheet!$O51="Central","Chris",DataSheet!$O51="East","Erin",DataSheet!$O51="South","Sam",DataSheet!$O51="West","William.")</f>
        <v>William.</v>
      </c>
      <c r="AE491">
        <f t="shared" si="39"/>
        <v>2</v>
      </c>
    </row>
    <row r="492" spans="1:31" ht="15.75" customHeight="1" x14ac:dyDescent="0.3">
      <c r="A492" s="12">
        <v>890</v>
      </c>
      <c r="B492" s="12" t="s">
        <v>1003</v>
      </c>
      <c r="C492" s="12" t="s">
        <v>52</v>
      </c>
      <c r="D492" s="12">
        <v>0.04</v>
      </c>
      <c r="E492" s="12">
        <v>125.99</v>
      </c>
      <c r="F492" s="12">
        <v>5.26</v>
      </c>
      <c r="G492" s="12" t="s">
        <v>53</v>
      </c>
      <c r="H492" s="12" t="s">
        <v>118</v>
      </c>
      <c r="I492" s="12" t="s">
        <v>81</v>
      </c>
      <c r="J492" s="12" t="s">
        <v>82</v>
      </c>
      <c r="K492" s="12" t="s">
        <v>63</v>
      </c>
      <c r="L492" s="12" t="s">
        <v>1006</v>
      </c>
      <c r="M492" s="12">
        <v>0.55000000000000004</v>
      </c>
      <c r="N492" s="12" t="s">
        <v>37</v>
      </c>
      <c r="O492" s="12" t="s">
        <v>65</v>
      </c>
      <c r="P492" s="12" t="s">
        <v>134</v>
      </c>
      <c r="Q492" s="12" t="s">
        <v>1005</v>
      </c>
      <c r="R492" s="12">
        <v>76021</v>
      </c>
      <c r="S492" s="13">
        <v>42009</v>
      </c>
      <c r="T492" s="9">
        <f t="shared" si="37"/>
        <v>0</v>
      </c>
      <c r="U492" s="10" t="str">
        <f t="shared" si="38"/>
        <v>no repeat</v>
      </c>
      <c r="V492" s="11" t="str">
        <f t="shared" si="35"/>
        <v>January</v>
      </c>
      <c r="W492" s="13">
        <v>42009</v>
      </c>
      <c r="X492" s="11">
        <f t="shared" si="36"/>
        <v>0</v>
      </c>
      <c r="Y492" s="12">
        <v>455.42070000000001</v>
      </c>
      <c r="Z492" s="12">
        <v>6</v>
      </c>
      <c r="AA492" s="12">
        <v>660.03</v>
      </c>
      <c r="AB492" s="12">
        <v>89536</v>
      </c>
      <c r="AC492" s="12">
        <f>DataSheet!$E52-DataSheet!$D52</f>
        <v>8.27</v>
      </c>
      <c r="AD492" s="12" t="str">
        <f>_xlfn.IFS(DataSheet!$O52="Central","Chris",DataSheet!$O52="East","Erin",DataSheet!$O52="South","Sam",DataSheet!$O52="West","William.")</f>
        <v>Sam</v>
      </c>
      <c r="AE492">
        <f t="shared" si="39"/>
        <v>2</v>
      </c>
    </row>
    <row r="493" spans="1:31" ht="15.75" customHeight="1" x14ac:dyDescent="0.3">
      <c r="A493" s="12">
        <v>894</v>
      </c>
      <c r="B493" s="12" t="s">
        <v>1007</v>
      </c>
      <c r="C493" s="12" t="s">
        <v>52</v>
      </c>
      <c r="D493" s="12">
        <v>0.01</v>
      </c>
      <c r="E493" s="12">
        <v>8.34</v>
      </c>
      <c r="F493" s="12">
        <v>0.96</v>
      </c>
      <c r="G493" s="12" t="s">
        <v>53</v>
      </c>
      <c r="H493" s="12" t="s">
        <v>32</v>
      </c>
      <c r="I493" s="12" t="s">
        <v>45</v>
      </c>
      <c r="J493" s="12" t="s">
        <v>54</v>
      </c>
      <c r="K493" s="12" t="s">
        <v>35</v>
      </c>
      <c r="L493" s="12" t="s">
        <v>1008</v>
      </c>
      <c r="M493" s="12">
        <v>0.43</v>
      </c>
      <c r="N493" s="12" t="s">
        <v>37</v>
      </c>
      <c r="O493" s="12" t="s">
        <v>57</v>
      </c>
      <c r="P493" s="12" t="s">
        <v>1009</v>
      </c>
      <c r="Q493" s="12" t="s">
        <v>39</v>
      </c>
      <c r="R493" s="12">
        <v>20024</v>
      </c>
      <c r="S493" s="13">
        <v>42014</v>
      </c>
      <c r="T493" s="9">
        <f t="shared" si="37"/>
        <v>1</v>
      </c>
      <c r="U493" s="10">
        <f t="shared" si="38"/>
        <v>0</v>
      </c>
      <c r="V493" s="11" t="str">
        <f t="shared" si="35"/>
        <v>January</v>
      </c>
      <c r="W493" s="13">
        <v>42016</v>
      </c>
      <c r="X493" s="11">
        <f t="shared" si="36"/>
        <v>2</v>
      </c>
      <c r="Y493" s="12">
        <v>29.332000000000001</v>
      </c>
      <c r="Z493" s="12">
        <v>24</v>
      </c>
      <c r="AA493" s="12">
        <v>199.12</v>
      </c>
      <c r="AB493" s="12">
        <v>14596</v>
      </c>
      <c r="AC493" s="12">
        <f>DataSheet!$E122-DataSheet!$D122</f>
        <v>11.55</v>
      </c>
      <c r="AD493" s="12" t="str">
        <f>_xlfn.IFS(DataSheet!$O122="Central","Chris",DataSheet!$O122="East","Erin",DataSheet!$O122="South","Sam",DataSheet!$O122="West","William.")</f>
        <v>Erin</v>
      </c>
      <c r="AE493">
        <f t="shared" si="39"/>
        <v>3</v>
      </c>
    </row>
    <row r="494" spans="1:31" ht="15.75" customHeight="1" x14ac:dyDescent="0.3">
      <c r="A494" s="7">
        <v>894</v>
      </c>
      <c r="B494" s="7" t="s">
        <v>1007</v>
      </c>
      <c r="C494" s="7" t="s">
        <v>52</v>
      </c>
      <c r="D494" s="7">
        <v>0.06</v>
      </c>
      <c r="E494" s="7">
        <v>3.28</v>
      </c>
      <c r="F494" s="7">
        <v>3.97</v>
      </c>
      <c r="G494" s="7" t="s">
        <v>53</v>
      </c>
      <c r="H494" s="7" t="s">
        <v>32</v>
      </c>
      <c r="I494" s="7" t="s">
        <v>33</v>
      </c>
      <c r="J494" s="7" t="s">
        <v>34</v>
      </c>
      <c r="K494" s="7" t="s">
        <v>35</v>
      </c>
      <c r="L494" s="7" t="s">
        <v>1010</v>
      </c>
      <c r="M494" s="7">
        <v>0.56000000000000005</v>
      </c>
      <c r="N494" s="7" t="s">
        <v>37</v>
      </c>
      <c r="O494" s="7" t="s">
        <v>57</v>
      </c>
      <c r="P494" s="7" t="s">
        <v>1009</v>
      </c>
      <c r="Q494" s="7" t="s">
        <v>39</v>
      </c>
      <c r="R494" s="7">
        <v>20024</v>
      </c>
      <c r="S494" s="8">
        <v>42014</v>
      </c>
      <c r="T494" s="9">
        <f t="shared" si="37"/>
        <v>1</v>
      </c>
      <c r="U494" s="10">
        <f t="shared" si="38"/>
        <v>23</v>
      </c>
      <c r="V494" s="11" t="str">
        <f t="shared" si="35"/>
        <v>January</v>
      </c>
      <c r="W494" s="8">
        <v>42015</v>
      </c>
      <c r="X494" s="11">
        <f t="shared" si="36"/>
        <v>1</v>
      </c>
      <c r="Y494" s="7">
        <v>-86</v>
      </c>
      <c r="Z494" s="7">
        <v>19</v>
      </c>
      <c r="AA494" s="7">
        <v>63.14</v>
      </c>
      <c r="AB494" s="7">
        <v>14596</v>
      </c>
      <c r="AC494" s="7">
        <f>DataSheet!$E123-DataSheet!$D123</f>
        <v>10.050000000000001</v>
      </c>
      <c r="AD494" s="12" t="str">
        <f>_xlfn.IFS(DataSheet!$O123="Central","Chris",DataSheet!$O123="East","Erin",DataSheet!$O123="South","Sam",DataSheet!$O123="West","William.")</f>
        <v>Erin</v>
      </c>
      <c r="AE494">
        <f t="shared" si="39"/>
        <v>3</v>
      </c>
    </row>
    <row r="495" spans="1:31" ht="15.75" customHeight="1" x14ac:dyDescent="0.3">
      <c r="A495" s="12">
        <v>894</v>
      </c>
      <c r="B495" s="12" t="s">
        <v>1007</v>
      </c>
      <c r="C495" s="12" t="s">
        <v>109</v>
      </c>
      <c r="D495" s="12">
        <v>0.02</v>
      </c>
      <c r="E495" s="12">
        <v>1.1399999999999999</v>
      </c>
      <c r="F495" s="12">
        <v>0.7</v>
      </c>
      <c r="G495" s="12" t="s">
        <v>53</v>
      </c>
      <c r="H495" s="12" t="s">
        <v>32</v>
      </c>
      <c r="I495" s="12" t="s">
        <v>33</v>
      </c>
      <c r="J495" s="12" t="s">
        <v>70</v>
      </c>
      <c r="K495" s="12" t="s">
        <v>35</v>
      </c>
      <c r="L495" s="12" t="s">
        <v>1011</v>
      </c>
      <c r="M495" s="12">
        <v>0.38</v>
      </c>
      <c r="N495" s="12" t="s">
        <v>37</v>
      </c>
      <c r="O495" s="12" t="s">
        <v>57</v>
      </c>
      <c r="P495" s="12" t="s">
        <v>1009</v>
      </c>
      <c r="Q495" s="12" t="s">
        <v>39</v>
      </c>
      <c r="R495" s="12">
        <v>20024</v>
      </c>
      <c r="S495" s="13">
        <v>42037</v>
      </c>
      <c r="T495" s="9">
        <f t="shared" si="37"/>
        <v>0</v>
      </c>
      <c r="U495" s="10" t="str">
        <f t="shared" si="38"/>
        <v>no repeat</v>
      </c>
      <c r="V495" s="11" t="str">
        <f t="shared" si="35"/>
        <v>February</v>
      </c>
      <c r="W495" s="13">
        <v>42037</v>
      </c>
      <c r="X495" s="11">
        <f t="shared" si="36"/>
        <v>0</v>
      </c>
      <c r="Y495" s="12">
        <v>-0.49</v>
      </c>
      <c r="Z495" s="12">
        <v>38</v>
      </c>
      <c r="AA495" s="12">
        <v>44.85</v>
      </c>
      <c r="AB495" s="12">
        <v>38529</v>
      </c>
      <c r="AC495" s="12">
        <f>DataSheet!$E380-DataSheet!$D380</f>
        <v>6.3900000000000006</v>
      </c>
      <c r="AD495" s="12" t="str">
        <f>_xlfn.IFS(DataSheet!$O380="Central","Chris",DataSheet!$O380="East","Erin",DataSheet!$O380="South","Sam",DataSheet!$O380="West","William.")</f>
        <v>William.</v>
      </c>
      <c r="AE495">
        <f t="shared" si="39"/>
        <v>3</v>
      </c>
    </row>
    <row r="496" spans="1:31" ht="15.75" customHeight="1" x14ac:dyDescent="0.3">
      <c r="A496" s="12">
        <v>896</v>
      </c>
      <c r="B496" s="12" t="s">
        <v>1012</v>
      </c>
      <c r="C496" s="12" t="s">
        <v>52</v>
      </c>
      <c r="D496" s="12">
        <v>0.01</v>
      </c>
      <c r="E496" s="12">
        <v>8.34</v>
      </c>
      <c r="F496" s="12">
        <v>0.96</v>
      </c>
      <c r="G496" s="12" t="s">
        <v>53</v>
      </c>
      <c r="H496" s="12" t="s">
        <v>32</v>
      </c>
      <c r="I496" s="12" t="s">
        <v>45</v>
      </c>
      <c r="J496" s="12" t="s">
        <v>54</v>
      </c>
      <c r="K496" s="12" t="s">
        <v>35</v>
      </c>
      <c r="L496" s="12" t="s">
        <v>1008</v>
      </c>
      <c r="M496" s="12">
        <v>0.43</v>
      </c>
      <c r="N496" s="12" t="s">
        <v>37</v>
      </c>
      <c r="O496" s="12" t="s">
        <v>65</v>
      </c>
      <c r="P496" s="12" t="s">
        <v>134</v>
      </c>
      <c r="Q496" s="12" t="s">
        <v>1013</v>
      </c>
      <c r="R496" s="12">
        <v>76201</v>
      </c>
      <c r="S496" s="13">
        <v>42014</v>
      </c>
      <c r="T496" s="9">
        <f t="shared" si="37"/>
        <v>1</v>
      </c>
      <c r="U496" s="10">
        <f t="shared" si="38"/>
        <v>0</v>
      </c>
      <c r="V496" s="11" t="str">
        <f t="shared" si="35"/>
        <v>January</v>
      </c>
      <c r="W496" s="13">
        <v>42016</v>
      </c>
      <c r="X496" s="11">
        <f t="shared" si="36"/>
        <v>2</v>
      </c>
      <c r="Y496" s="12">
        <v>34.348199999999999</v>
      </c>
      <c r="Z496" s="12">
        <v>6</v>
      </c>
      <c r="AA496" s="12">
        <v>49.78</v>
      </c>
      <c r="AB496" s="12">
        <v>90166</v>
      </c>
      <c r="AC496" s="12">
        <f>DataSheet!$E124-DataSheet!$D124</f>
        <v>65.989999999999995</v>
      </c>
      <c r="AD496" s="12" t="str">
        <f>_xlfn.IFS(DataSheet!$O124="Central","Chris",DataSheet!$O124="East","Erin",DataSheet!$O124="South","Sam",DataSheet!$O124="West","William.")</f>
        <v>Erin</v>
      </c>
      <c r="AE496">
        <f t="shared" si="39"/>
        <v>3</v>
      </c>
    </row>
    <row r="497" spans="1:31" ht="15.75" customHeight="1" x14ac:dyDescent="0.3">
      <c r="A497" s="7">
        <v>896</v>
      </c>
      <c r="B497" s="7" t="s">
        <v>1012</v>
      </c>
      <c r="C497" s="7" t="s">
        <v>52</v>
      </c>
      <c r="D497" s="7">
        <v>0.06</v>
      </c>
      <c r="E497" s="7">
        <v>3.28</v>
      </c>
      <c r="F497" s="7">
        <v>3.97</v>
      </c>
      <c r="G497" s="7" t="s">
        <v>53</v>
      </c>
      <c r="H497" s="7" t="s">
        <v>32</v>
      </c>
      <c r="I497" s="7" t="s">
        <v>33</v>
      </c>
      <c r="J497" s="7" t="s">
        <v>34</v>
      </c>
      <c r="K497" s="7" t="s">
        <v>35</v>
      </c>
      <c r="L497" s="7" t="s">
        <v>1010</v>
      </c>
      <c r="M497" s="7">
        <v>0.56000000000000005</v>
      </c>
      <c r="N497" s="7" t="s">
        <v>37</v>
      </c>
      <c r="O497" s="7" t="s">
        <v>65</v>
      </c>
      <c r="P497" s="7" t="s">
        <v>134</v>
      </c>
      <c r="Q497" s="7" t="s">
        <v>1013</v>
      </c>
      <c r="R497" s="7">
        <v>76201</v>
      </c>
      <c r="S497" s="8">
        <v>42014</v>
      </c>
      <c r="T497" s="9">
        <f t="shared" si="37"/>
        <v>1</v>
      </c>
      <c r="U497" s="10">
        <f t="shared" si="38"/>
        <v>161</v>
      </c>
      <c r="V497" s="11" t="str">
        <f t="shared" si="35"/>
        <v>January</v>
      </c>
      <c r="W497" s="8">
        <v>42015</v>
      </c>
      <c r="X497" s="11">
        <f t="shared" si="36"/>
        <v>1</v>
      </c>
      <c r="Y497" s="7">
        <v>-66.650000000000006</v>
      </c>
      <c r="Z497" s="7">
        <v>5</v>
      </c>
      <c r="AA497" s="7">
        <v>16.62</v>
      </c>
      <c r="AB497" s="7">
        <v>90166</v>
      </c>
      <c r="AC497" s="7">
        <f>DataSheet!$E125-DataSheet!$D125</f>
        <v>2.0300000000000002</v>
      </c>
      <c r="AD497" s="12" t="str">
        <f>_xlfn.IFS(DataSheet!$O125="Central","Chris",DataSheet!$O125="East","Erin",DataSheet!$O125="South","Sam",DataSheet!$O125="West","William.")</f>
        <v>Erin</v>
      </c>
      <c r="AE497">
        <f t="shared" si="39"/>
        <v>3</v>
      </c>
    </row>
    <row r="498" spans="1:31" ht="15.75" customHeight="1" x14ac:dyDescent="0.3">
      <c r="A498" s="12">
        <v>896</v>
      </c>
      <c r="B498" s="12" t="s">
        <v>1012</v>
      </c>
      <c r="C498" s="12" t="s">
        <v>52</v>
      </c>
      <c r="D498" s="12">
        <v>0.06</v>
      </c>
      <c r="E498" s="12">
        <v>47.98</v>
      </c>
      <c r="F498" s="12">
        <v>3.61</v>
      </c>
      <c r="G498" s="12" t="s">
        <v>53</v>
      </c>
      <c r="H498" s="12" t="s">
        <v>32</v>
      </c>
      <c r="I498" s="12" t="s">
        <v>81</v>
      </c>
      <c r="J498" s="12" t="s">
        <v>184</v>
      </c>
      <c r="K498" s="12" t="s">
        <v>55</v>
      </c>
      <c r="L498" s="12" t="s">
        <v>1014</v>
      </c>
      <c r="M498" s="12">
        <v>0.71</v>
      </c>
      <c r="N498" s="12" t="s">
        <v>37</v>
      </c>
      <c r="O498" s="12" t="s">
        <v>65</v>
      </c>
      <c r="P498" s="12" t="s">
        <v>134</v>
      </c>
      <c r="Q498" s="12" t="s">
        <v>1013</v>
      </c>
      <c r="R498" s="12">
        <v>76201</v>
      </c>
      <c r="S498" s="13">
        <v>42175</v>
      </c>
      <c r="T498" s="9">
        <f t="shared" si="37"/>
        <v>0</v>
      </c>
      <c r="U498" s="10" t="str">
        <f t="shared" si="38"/>
        <v>no repeat</v>
      </c>
      <c r="V498" s="11" t="str">
        <f t="shared" si="35"/>
        <v>June</v>
      </c>
      <c r="W498" s="13">
        <v>42177</v>
      </c>
      <c r="X498" s="11">
        <f t="shared" si="36"/>
        <v>2</v>
      </c>
      <c r="Y498" s="12">
        <v>35.954999999999998</v>
      </c>
      <c r="Z498" s="12">
        <v>11</v>
      </c>
      <c r="AA498" s="12">
        <v>517.67999999999995</v>
      </c>
      <c r="AB498" s="12">
        <v>90167</v>
      </c>
      <c r="AC498" s="12">
        <f>DataSheet!$E1836-DataSheet!$D1836</f>
        <v>24.939999999999998</v>
      </c>
      <c r="AD498" s="12" t="str">
        <f>_xlfn.IFS(DataSheet!$O1836="Central","Chris",DataSheet!$O1836="East","Erin",DataSheet!$O1836="South","Sam",DataSheet!$O1836="West","William.")</f>
        <v>Chris</v>
      </c>
      <c r="AE498">
        <f t="shared" si="39"/>
        <v>3</v>
      </c>
    </row>
    <row r="499" spans="1:31" ht="15.75" customHeight="1" x14ac:dyDescent="0.3">
      <c r="A499" s="7">
        <v>898</v>
      </c>
      <c r="B499" s="7" t="s">
        <v>1015</v>
      </c>
      <c r="C499" s="7" t="s">
        <v>30</v>
      </c>
      <c r="D499" s="7">
        <v>0.04</v>
      </c>
      <c r="E499" s="7">
        <v>90.97</v>
      </c>
      <c r="F499" s="7">
        <v>28</v>
      </c>
      <c r="G499" s="7" t="s">
        <v>43</v>
      </c>
      <c r="H499" s="7" t="s">
        <v>62</v>
      </c>
      <c r="I499" s="7" t="s">
        <v>81</v>
      </c>
      <c r="J499" s="7" t="s">
        <v>89</v>
      </c>
      <c r="K499" s="7" t="s">
        <v>47</v>
      </c>
      <c r="L499" s="7" t="s">
        <v>1016</v>
      </c>
      <c r="M499" s="7">
        <v>0.38</v>
      </c>
      <c r="N499" s="7" t="s">
        <v>37</v>
      </c>
      <c r="O499" s="7" t="s">
        <v>57</v>
      </c>
      <c r="P499" s="7" t="s">
        <v>75</v>
      </c>
      <c r="Q499" s="7" t="s">
        <v>94</v>
      </c>
      <c r="R499" s="7">
        <v>10039</v>
      </c>
      <c r="S499" s="8">
        <v>42016</v>
      </c>
      <c r="T499" s="9">
        <f t="shared" si="37"/>
        <v>1</v>
      </c>
      <c r="U499" s="10">
        <f t="shared" si="38"/>
        <v>0</v>
      </c>
      <c r="V499" s="11" t="str">
        <f t="shared" si="35"/>
        <v>January</v>
      </c>
      <c r="W499" s="8">
        <v>42017</v>
      </c>
      <c r="X499" s="11">
        <f t="shared" si="36"/>
        <v>1</v>
      </c>
      <c r="Y499" s="7">
        <v>-173.09520000000001</v>
      </c>
      <c r="Z499" s="7">
        <v>6</v>
      </c>
      <c r="AA499" s="7">
        <v>573.30999999999995</v>
      </c>
      <c r="AB499" s="7">
        <v>33635</v>
      </c>
      <c r="AC499" s="7">
        <f>DataSheet!$E145-DataSheet!$D145</f>
        <v>8.31</v>
      </c>
      <c r="AD499" s="12" t="str">
        <f>_xlfn.IFS(DataSheet!$O145="Central","Chris",DataSheet!$O145="East","Erin",DataSheet!$O145="South","Sam",DataSheet!$O145="West","William.")</f>
        <v>Erin</v>
      </c>
      <c r="AE499">
        <f t="shared" si="39"/>
        <v>4</v>
      </c>
    </row>
    <row r="500" spans="1:31" ht="15.75" customHeight="1" x14ac:dyDescent="0.3">
      <c r="A500" s="12">
        <v>898</v>
      </c>
      <c r="B500" s="12" t="s">
        <v>1015</v>
      </c>
      <c r="C500" s="12" t="s">
        <v>30</v>
      </c>
      <c r="D500" s="12">
        <v>7.0000000000000007E-2</v>
      </c>
      <c r="E500" s="12">
        <v>20.34</v>
      </c>
      <c r="F500" s="12">
        <v>35</v>
      </c>
      <c r="G500" s="12" t="s">
        <v>53</v>
      </c>
      <c r="H500" s="12" t="s">
        <v>62</v>
      </c>
      <c r="I500" s="12" t="s">
        <v>33</v>
      </c>
      <c r="J500" s="12" t="s">
        <v>145</v>
      </c>
      <c r="K500" s="12" t="s">
        <v>240</v>
      </c>
      <c r="L500" s="12" t="s">
        <v>378</v>
      </c>
      <c r="M500" s="12">
        <v>0.84</v>
      </c>
      <c r="N500" s="12" t="s">
        <v>37</v>
      </c>
      <c r="O500" s="12" t="s">
        <v>57</v>
      </c>
      <c r="P500" s="12" t="s">
        <v>75</v>
      </c>
      <c r="Q500" s="12" t="s">
        <v>94</v>
      </c>
      <c r="R500" s="12">
        <v>10039</v>
      </c>
      <c r="S500" s="13">
        <v>42016</v>
      </c>
      <c r="T500" s="9">
        <f t="shared" si="37"/>
        <v>1</v>
      </c>
      <c r="U500" s="10">
        <f t="shared" si="38"/>
        <v>15</v>
      </c>
      <c r="V500" s="11" t="str">
        <f t="shared" si="35"/>
        <v>January</v>
      </c>
      <c r="W500" s="13">
        <v>42017</v>
      </c>
      <c r="X500" s="11">
        <f t="shared" si="36"/>
        <v>1</v>
      </c>
      <c r="Y500" s="12">
        <v>-96.16</v>
      </c>
      <c r="Z500" s="12">
        <v>5</v>
      </c>
      <c r="AA500" s="12">
        <v>140.22999999999999</v>
      </c>
      <c r="AB500" s="12">
        <v>33635</v>
      </c>
      <c r="AC500" s="12">
        <f>DataSheet!$E146-DataSheet!$D146</f>
        <v>17.43</v>
      </c>
      <c r="AD500" s="12" t="str">
        <f>_xlfn.IFS(DataSheet!$O146="Central","Chris",DataSheet!$O146="East","Erin",DataSheet!$O146="South","Sam",DataSheet!$O146="West","William.")</f>
        <v>Sam</v>
      </c>
      <c r="AE500">
        <f t="shared" si="39"/>
        <v>4</v>
      </c>
    </row>
    <row r="501" spans="1:31" ht="15.75" customHeight="1" x14ac:dyDescent="0.3">
      <c r="A501" s="7">
        <v>898</v>
      </c>
      <c r="B501" s="7" t="s">
        <v>1015</v>
      </c>
      <c r="C501" s="7" t="s">
        <v>42</v>
      </c>
      <c r="D501" s="7">
        <v>0.02</v>
      </c>
      <c r="E501" s="7">
        <v>12.53</v>
      </c>
      <c r="F501" s="7">
        <v>0.49</v>
      </c>
      <c r="G501" s="7" t="s">
        <v>53</v>
      </c>
      <c r="H501" s="7" t="s">
        <v>62</v>
      </c>
      <c r="I501" s="7" t="s">
        <v>33</v>
      </c>
      <c r="J501" s="7" t="s">
        <v>138</v>
      </c>
      <c r="K501" s="7" t="s">
        <v>63</v>
      </c>
      <c r="L501" s="7" t="s">
        <v>1017</v>
      </c>
      <c r="M501" s="7">
        <v>0.38</v>
      </c>
      <c r="N501" s="7" t="s">
        <v>37</v>
      </c>
      <c r="O501" s="7" t="s">
        <v>57</v>
      </c>
      <c r="P501" s="7" t="s">
        <v>75</v>
      </c>
      <c r="Q501" s="7" t="s">
        <v>94</v>
      </c>
      <c r="R501" s="7">
        <v>10039</v>
      </c>
      <c r="S501" s="8">
        <v>42031</v>
      </c>
      <c r="T501" s="9">
        <f t="shared" si="37"/>
        <v>1</v>
      </c>
      <c r="U501" s="10">
        <f t="shared" si="38"/>
        <v>0</v>
      </c>
      <c r="V501" s="11" t="str">
        <f t="shared" si="35"/>
        <v>January</v>
      </c>
      <c r="W501" s="8">
        <v>42031</v>
      </c>
      <c r="X501" s="11">
        <f t="shared" si="36"/>
        <v>0</v>
      </c>
      <c r="Y501" s="7">
        <v>263.39999999999998</v>
      </c>
      <c r="Z501" s="7">
        <v>47</v>
      </c>
      <c r="AA501" s="7">
        <v>594.44000000000005</v>
      </c>
      <c r="AB501" s="7">
        <v>9606</v>
      </c>
      <c r="AC501" s="7">
        <f>DataSheet!$E325-DataSheet!$D325</f>
        <v>35.97</v>
      </c>
      <c r="AD501" s="12" t="str">
        <f>_xlfn.IFS(DataSheet!$O325="Central","Chris",DataSheet!$O325="East","Erin",DataSheet!$O325="South","Sam",DataSheet!$O325="West","William.")</f>
        <v>William.</v>
      </c>
      <c r="AE501">
        <f t="shared" si="39"/>
        <v>4</v>
      </c>
    </row>
    <row r="502" spans="1:31" ht="15.75" customHeight="1" x14ac:dyDescent="0.3">
      <c r="A502" s="12">
        <v>898</v>
      </c>
      <c r="B502" s="12" t="s">
        <v>1015</v>
      </c>
      <c r="C502" s="12" t="s">
        <v>42</v>
      </c>
      <c r="D502" s="12">
        <v>7.0000000000000007E-2</v>
      </c>
      <c r="E502" s="12">
        <v>5.18</v>
      </c>
      <c r="F502" s="12">
        <v>2.04</v>
      </c>
      <c r="G502" s="12" t="s">
        <v>31</v>
      </c>
      <c r="H502" s="12" t="s">
        <v>62</v>
      </c>
      <c r="I502" s="12" t="s">
        <v>33</v>
      </c>
      <c r="J502" s="12" t="s">
        <v>97</v>
      </c>
      <c r="K502" s="12" t="s">
        <v>35</v>
      </c>
      <c r="L502" s="12" t="s">
        <v>169</v>
      </c>
      <c r="M502" s="12">
        <v>0.36</v>
      </c>
      <c r="N502" s="12" t="s">
        <v>37</v>
      </c>
      <c r="O502" s="12" t="s">
        <v>57</v>
      </c>
      <c r="P502" s="12" t="s">
        <v>75</v>
      </c>
      <c r="Q502" s="12" t="s">
        <v>94</v>
      </c>
      <c r="R502" s="12">
        <v>10039</v>
      </c>
      <c r="S502" s="13">
        <v>42031</v>
      </c>
      <c r="T502" s="9">
        <f t="shared" si="37"/>
        <v>0</v>
      </c>
      <c r="U502" s="10" t="str">
        <f t="shared" si="38"/>
        <v>no repeat</v>
      </c>
      <c r="V502" s="11" t="str">
        <f t="shared" si="35"/>
        <v>January</v>
      </c>
      <c r="W502" s="13">
        <v>42033</v>
      </c>
      <c r="X502" s="11">
        <f t="shared" si="36"/>
        <v>2</v>
      </c>
      <c r="Y502" s="12">
        <v>37.31</v>
      </c>
      <c r="Z502" s="12">
        <v>44</v>
      </c>
      <c r="AA502" s="12">
        <v>228.5</v>
      </c>
      <c r="AB502" s="12">
        <v>9606</v>
      </c>
      <c r="AC502" s="12">
        <f>DataSheet!$E326-DataSheet!$D326</f>
        <v>1.8499999999999999</v>
      </c>
      <c r="AD502" s="12" t="str">
        <f>_xlfn.IFS(DataSheet!$O326="Central","Chris",DataSheet!$O326="East","Erin",DataSheet!$O326="South","Sam",DataSheet!$O326="West","William.")</f>
        <v>William.</v>
      </c>
      <c r="AE502">
        <f t="shared" si="39"/>
        <v>4</v>
      </c>
    </row>
    <row r="503" spans="1:31" ht="15.75" customHeight="1" x14ac:dyDescent="0.3">
      <c r="A503" s="7">
        <v>899</v>
      </c>
      <c r="B503" s="7" t="s">
        <v>1018</v>
      </c>
      <c r="C503" s="7" t="s">
        <v>30</v>
      </c>
      <c r="D503" s="7">
        <v>0.04</v>
      </c>
      <c r="E503" s="7">
        <v>90.97</v>
      </c>
      <c r="F503" s="7">
        <v>28</v>
      </c>
      <c r="G503" s="7" t="s">
        <v>43</v>
      </c>
      <c r="H503" s="7" t="s">
        <v>62</v>
      </c>
      <c r="I503" s="7" t="s">
        <v>81</v>
      </c>
      <c r="J503" s="7" t="s">
        <v>89</v>
      </c>
      <c r="K503" s="7" t="s">
        <v>47</v>
      </c>
      <c r="L503" s="7" t="s">
        <v>1016</v>
      </c>
      <c r="M503" s="7">
        <v>0.38</v>
      </c>
      <c r="N503" s="7" t="s">
        <v>37</v>
      </c>
      <c r="O503" s="7" t="s">
        <v>57</v>
      </c>
      <c r="P503" s="7" t="s">
        <v>238</v>
      </c>
      <c r="Q503" s="7" t="s">
        <v>1019</v>
      </c>
      <c r="R503" s="7">
        <v>16602</v>
      </c>
      <c r="S503" s="8">
        <v>42016</v>
      </c>
      <c r="T503" s="9">
        <f t="shared" si="37"/>
        <v>1</v>
      </c>
      <c r="U503" s="10">
        <f t="shared" si="38"/>
        <v>0</v>
      </c>
      <c r="V503" s="11" t="str">
        <f t="shared" si="35"/>
        <v>January</v>
      </c>
      <c r="W503" s="8">
        <v>42017</v>
      </c>
      <c r="X503" s="11">
        <f t="shared" si="36"/>
        <v>1</v>
      </c>
      <c r="Y503" s="7">
        <v>-173.09520000000001</v>
      </c>
      <c r="Z503" s="7">
        <v>2</v>
      </c>
      <c r="AA503" s="7">
        <v>191.1</v>
      </c>
      <c r="AB503" s="7">
        <v>86263</v>
      </c>
      <c r="AC503" s="7">
        <f>DataSheet!$E147-DataSheet!$D147</f>
        <v>2.79</v>
      </c>
      <c r="AD503" s="12" t="str">
        <f>_xlfn.IFS(DataSheet!$O147="Central","Chris",DataSheet!$O147="East","Erin",DataSheet!$O147="South","Sam",DataSheet!$O147="West","William.")</f>
        <v>William.</v>
      </c>
      <c r="AE503">
        <f t="shared" si="39"/>
        <v>4</v>
      </c>
    </row>
    <row r="504" spans="1:31" ht="15.75" customHeight="1" x14ac:dyDescent="0.3">
      <c r="A504" s="12">
        <v>899</v>
      </c>
      <c r="B504" s="12" t="s">
        <v>1018</v>
      </c>
      <c r="C504" s="12" t="s">
        <v>30</v>
      </c>
      <c r="D504" s="12">
        <v>7.0000000000000007E-2</v>
      </c>
      <c r="E504" s="12">
        <v>20.34</v>
      </c>
      <c r="F504" s="12">
        <v>35</v>
      </c>
      <c r="G504" s="12" t="s">
        <v>53</v>
      </c>
      <c r="H504" s="12" t="s">
        <v>62</v>
      </c>
      <c r="I504" s="12" t="s">
        <v>33</v>
      </c>
      <c r="J504" s="12" t="s">
        <v>145</v>
      </c>
      <c r="K504" s="12" t="s">
        <v>240</v>
      </c>
      <c r="L504" s="12" t="s">
        <v>378</v>
      </c>
      <c r="M504" s="12">
        <v>0.84</v>
      </c>
      <c r="N504" s="12" t="s">
        <v>37</v>
      </c>
      <c r="O504" s="12" t="s">
        <v>57</v>
      </c>
      <c r="P504" s="12" t="s">
        <v>238</v>
      </c>
      <c r="Q504" s="12" t="s">
        <v>1019</v>
      </c>
      <c r="R504" s="12">
        <v>16602</v>
      </c>
      <c r="S504" s="13">
        <v>42016</v>
      </c>
      <c r="T504" s="9">
        <f t="shared" si="37"/>
        <v>1</v>
      </c>
      <c r="U504" s="10">
        <f t="shared" si="38"/>
        <v>15</v>
      </c>
      <c r="V504" s="11" t="str">
        <f t="shared" si="35"/>
        <v>January</v>
      </c>
      <c r="W504" s="13">
        <v>42017</v>
      </c>
      <c r="X504" s="11">
        <f t="shared" si="36"/>
        <v>1</v>
      </c>
      <c r="Y504" s="12">
        <v>-96.16</v>
      </c>
      <c r="Z504" s="12">
        <v>1</v>
      </c>
      <c r="AA504" s="12">
        <v>28.05</v>
      </c>
      <c r="AB504" s="12">
        <v>86263</v>
      </c>
      <c r="AC504" s="12">
        <f>DataSheet!$E148-DataSheet!$D148</f>
        <v>31.71</v>
      </c>
      <c r="AD504" s="12" t="str">
        <f>_xlfn.IFS(DataSheet!$O148="Central","Chris",DataSheet!$O148="East","Erin",DataSheet!$O148="South","Sam",DataSheet!$O148="West","William.")</f>
        <v>Erin</v>
      </c>
      <c r="AE504">
        <f t="shared" si="39"/>
        <v>4</v>
      </c>
    </row>
    <row r="505" spans="1:31" ht="15.75" customHeight="1" x14ac:dyDescent="0.3">
      <c r="A505" s="7">
        <v>899</v>
      </c>
      <c r="B505" s="7" t="s">
        <v>1018</v>
      </c>
      <c r="C505" s="7" t="s">
        <v>42</v>
      </c>
      <c r="D505" s="7">
        <v>0.02</v>
      </c>
      <c r="E505" s="7">
        <v>12.53</v>
      </c>
      <c r="F505" s="7">
        <v>0.49</v>
      </c>
      <c r="G505" s="7" t="s">
        <v>53</v>
      </c>
      <c r="H505" s="7" t="s">
        <v>62</v>
      </c>
      <c r="I505" s="7" t="s">
        <v>33</v>
      </c>
      <c r="J505" s="7" t="s">
        <v>138</v>
      </c>
      <c r="K505" s="7" t="s">
        <v>63</v>
      </c>
      <c r="L505" s="7" t="s">
        <v>1017</v>
      </c>
      <c r="M505" s="7">
        <v>0.38</v>
      </c>
      <c r="N505" s="7" t="s">
        <v>37</v>
      </c>
      <c r="O505" s="7" t="s">
        <v>57</v>
      </c>
      <c r="P505" s="7" t="s">
        <v>238</v>
      </c>
      <c r="Q505" s="7" t="s">
        <v>1019</v>
      </c>
      <c r="R505" s="7">
        <v>16602</v>
      </c>
      <c r="S505" s="8">
        <v>42031</v>
      </c>
      <c r="T505" s="9">
        <f t="shared" si="37"/>
        <v>1</v>
      </c>
      <c r="U505" s="10">
        <f t="shared" si="38"/>
        <v>0</v>
      </c>
      <c r="V505" s="11" t="str">
        <f t="shared" si="35"/>
        <v>January</v>
      </c>
      <c r="W505" s="8">
        <v>42031</v>
      </c>
      <c r="X505" s="11">
        <f t="shared" si="36"/>
        <v>0</v>
      </c>
      <c r="Y505" s="7">
        <v>104.7213</v>
      </c>
      <c r="Z505" s="7">
        <v>12</v>
      </c>
      <c r="AA505" s="7">
        <v>151.77000000000001</v>
      </c>
      <c r="AB505" s="7">
        <v>86264</v>
      </c>
      <c r="AC505" s="7">
        <f>DataSheet!$E327-DataSheet!$D327</f>
        <v>154.04</v>
      </c>
      <c r="AD505" s="12" t="str">
        <f>_xlfn.IFS(DataSheet!$O327="Central","Chris",DataSheet!$O327="East","Erin",DataSheet!$O327="South","Sam",DataSheet!$O327="West","William.")</f>
        <v>William.</v>
      </c>
      <c r="AE505">
        <f t="shared" si="39"/>
        <v>4</v>
      </c>
    </row>
    <row r="506" spans="1:31" ht="15.75" customHeight="1" x14ac:dyDescent="0.3">
      <c r="A506" s="12">
        <v>899</v>
      </c>
      <c r="B506" s="12" t="s">
        <v>1018</v>
      </c>
      <c r="C506" s="12" t="s">
        <v>42</v>
      </c>
      <c r="D506" s="12">
        <v>7.0000000000000007E-2</v>
      </c>
      <c r="E506" s="12">
        <v>5.18</v>
      </c>
      <c r="F506" s="12">
        <v>2.04</v>
      </c>
      <c r="G506" s="12" t="s">
        <v>31</v>
      </c>
      <c r="H506" s="12" t="s">
        <v>62</v>
      </c>
      <c r="I506" s="12" t="s">
        <v>33</v>
      </c>
      <c r="J506" s="12" t="s">
        <v>97</v>
      </c>
      <c r="K506" s="12" t="s">
        <v>35</v>
      </c>
      <c r="L506" s="12" t="s">
        <v>169</v>
      </c>
      <c r="M506" s="12">
        <v>0.36</v>
      </c>
      <c r="N506" s="12" t="s">
        <v>37</v>
      </c>
      <c r="O506" s="12" t="s">
        <v>57</v>
      </c>
      <c r="P506" s="12" t="s">
        <v>238</v>
      </c>
      <c r="Q506" s="12" t="s">
        <v>1019</v>
      </c>
      <c r="R506" s="12">
        <v>16602</v>
      </c>
      <c r="S506" s="13">
        <v>42031</v>
      </c>
      <c r="T506" s="9">
        <f t="shared" si="37"/>
        <v>0</v>
      </c>
      <c r="U506" s="10" t="str">
        <f t="shared" si="38"/>
        <v>no repeat</v>
      </c>
      <c r="V506" s="11" t="str">
        <f t="shared" si="35"/>
        <v>January</v>
      </c>
      <c r="W506" s="13">
        <v>42033</v>
      </c>
      <c r="X506" s="11">
        <f t="shared" si="36"/>
        <v>2</v>
      </c>
      <c r="Y506" s="12">
        <v>37.31</v>
      </c>
      <c r="Z506" s="12">
        <v>11</v>
      </c>
      <c r="AA506" s="12">
        <v>57.13</v>
      </c>
      <c r="AB506" s="12">
        <v>86264</v>
      </c>
      <c r="AC506" s="12">
        <f>DataSheet!$E328-DataSheet!$D328</f>
        <v>154.04</v>
      </c>
      <c r="AD506" s="12" t="str">
        <f>_xlfn.IFS(DataSheet!$O328="Central","Chris",DataSheet!$O328="East","Erin",DataSheet!$O328="South","Sam",DataSheet!$O328="West","William.")</f>
        <v>Erin</v>
      </c>
      <c r="AE506">
        <f t="shared" si="39"/>
        <v>4</v>
      </c>
    </row>
    <row r="507" spans="1:31" ht="15.75" customHeight="1" x14ac:dyDescent="0.3">
      <c r="A507" s="12">
        <v>903</v>
      </c>
      <c r="B507" s="12" t="s">
        <v>1020</v>
      </c>
      <c r="C507" s="12" t="s">
        <v>42</v>
      </c>
      <c r="D507" s="12">
        <v>0</v>
      </c>
      <c r="E507" s="12">
        <v>5.98</v>
      </c>
      <c r="F507" s="12">
        <v>1.49</v>
      </c>
      <c r="G507" s="12" t="s">
        <v>53</v>
      </c>
      <c r="H507" s="12" t="s">
        <v>118</v>
      </c>
      <c r="I507" s="12" t="s">
        <v>33</v>
      </c>
      <c r="J507" s="12" t="s">
        <v>113</v>
      </c>
      <c r="K507" s="12" t="s">
        <v>63</v>
      </c>
      <c r="L507" s="12" t="s">
        <v>1021</v>
      </c>
      <c r="M507" s="12">
        <v>0.39</v>
      </c>
      <c r="N507" s="12" t="s">
        <v>37</v>
      </c>
      <c r="O507" s="12" t="s">
        <v>57</v>
      </c>
      <c r="P507" s="12" t="s">
        <v>197</v>
      </c>
      <c r="Q507" s="12" t="s">
        <v>1022</v>
      </c>
      <c r="R507" s="12">
        <v>1887</v>
      </c>
      <c r="S507" s="13">
        <v>42075</v>
      </c>
      <c r="T507" s="9">
        <f t="shared" si="37"/>
        <v>0</v>
      </c>
      <c r="U507" s="10" t="str">
        <f t="shared" si="38"/>
        <v>no repeat</v>
      </c>
      <c r="V507" s="11" t="str">
        <f t="shared" si="35"/>
        <v>March</v>
      </c>
      <c r="W507" s="13">
        <v>42077</v>
      </c>
      <c r="X507" s="11">
        <f t="shared" si="36"/>
        <v>2</v>
      </c>
      <c r="Y507" s="12">
        <v>80.674800000000005</v>
      </c>
      <c r="Z507" s="12">
        <v>18</v>
      </c>
      <c r="AA507" s="12">
        <v>116.92</v>
      </c>
      <c r="AB507" s="12">
        <v>90806</v>
      </c>
      <c r="AC507" s="12">
        <f>DataSheet!$E780-DataSheet!$D780</f>
        <v>2.54</v>
      </c>
      <c r="AD507" s="12" t="str">
        <f>_xlfn.IFS(DataSheet!$O780="Central","Chris",DataSheet!$O780="East","Erin",DataSheet!$O780="South","Sam",DataSheet!$O780="West","William.")</f>
        <v>William.</v>
      </c>
      <c r="AE507">
        <f t="shared" si="39"/>
        <v>1</v>
      </c>
    </row>
    <row r="508" spans="1:31" ht="15.75" customHeight="1" x14ac:dyDescent="0.3">
      <c r="A508" s="7">
        <v>907</v>
      </c>
      <c r="B508" s="7" t="s">
        <v>1023</v>
      </c>
      <c r="C508" s="7" t="s">
        <v>52</v>
      </c>
      <c r="D508" s="7">
        <v>0.09</v>
      </c>
      <c r="E508" s="7">
        <v>35.99</v>
      </c>
      <c r="F508" s="7">
        <v>5.99</v>
      </c>
      <c r="G508" s="7" t="s">
        <v>53</v>
      </c>
      <c r="H508" s="7" t="s">
        <v>44</v>
      </c>
      <c r="I508" s="7" t="s">
        <v>81</v>
      </c>
      <c r="J508" s="7" t="s">
        <v>82</v>
      </c>
      <c r="K508" s="7" t="s">
        <v>35</v>
      </c>
      <c r="L508" s="7" t="s">
        <v>983</v>
      </c>
      <c r="M508" s="7">
        <v>0.38</v>
      </c>
      <c r="N508" s="7" t="s">
        <v>37</v>
      </c>
      <c r="O508" s="7" t="s">
        <v>140</v>
      </c>
      <c r="P508" s="7" t="s">
        <v>616</v>
      </c>
      <c r="Q508" s="7" t="s">
        <v>677</v>
      </c>
      <c r="R508" s="7">
        <v>42420</v>
      </c>
      <c r="S508" s="8">
        <v>42061</v>
      </c>
      <c r="T508" s="9">
        <f t="shared" si="37"/>
        <v>1</v>
      </c>
      <c r="U508" s="10">
        <f t="shared" si="38"/>
        <v>111</v>
      </c>
      <c r="V508" s="11" t="str">
        <f t="shared" si="35"/>
        <v>February</v>
      </c>
      <c r="W508" s="8">
        <v>42062</v>
      </c>
      <c r="X508" s="11">
        <f t="shared" si="36"/>
        <v>1</v>
      </c>
      <c r="Y508" s="7">
        <v>114.3165</v>
      </c>
      <c r="Z508" s="7">
        <v>5</v>
      </c>
      <c r="AA508" s="7">
        <v>151.6</v>
      </c>
      <c r="AB508" s="7">
        <v>86459</v>
      </c>
      <c r="AC508" s="7">
        <f>DataSheet!$E639-DataSheet!$D639</f>
        <v>7.62</v>
      </c>
      <c r="AD508" s="12" t="str">
        <f>_xlfn.IFS(DataSheet!$O639="Central","Chris",DataSheet!$O639="East","Erin",DataSheet!$O639="South","Sam",DataSheet!$O639="West","William.")</f>
        <v>Chris</v>
      </c>
      <c r="AE508">
        <f t="shared" si="39"/>
        <v>2</v>
      </c>
    </row>
    <row r="509" spans="1:31" ht="15.75" customHeight="1" x14ac:dyDescent="0.3">
      <c r="A509" s="12">
        <v>907</v>
      </c>
      <c r="B509" s="12" t="s">
        <v>1023</v>
      </c>
      <c r="C509" s="12" t="s">
        <v>61</v>
      </c>
      <c r="D509" s="12">
        <v>0.09</v>
      </c>
      <c r="E509" s="12">
        <v>2.6</v>
      </c>
      <c r="F509" s="12">
        <v>2.4</v>
      </c>
      <c r="G509" s="12" t="s">
        <v>53</v>
      </c>
      <c r="H509" s="12" t="s">
        <v>44</v>
      </c>
      <c r="I509" s="12" t="s">
        <v>33</v>
      </c>
      <c r="J509" s="12" t="s">
        <v>34</v>
      </c>
      <c r="K509" s="12" t="s">
        <v>35</v>
      </c>
      <c r="L509" s="12" t="s">
        <v>1024</v>
      </c>
      <c r="M509" s="12">
        <v>0.57999999999999996</v>
      </c>
      <c r="N509" s="12" t="s">
        <v>37</v>
      </c>
      <c r="O509" s="12" t="s">
        <v>140</v>
      </c>
      <c r="P509" s="12" t="s">
        <v>616</v>
      </c>
      <c r="Q509" s="12" t="s">
        <v>677</v>
      </c>
      <c r="R509" s="12">
        <v>42420</v>
      </c>
      <c r="S509" s="13">
        <v>42172</v>
      </c>
      <c r="T509" s="9">
        <f t="shared" si="37"/>
        <v>0</v>
      </c>
      <c r="U509" s="10" t="str">
        <f t="shared" si="38"/>
        <v>no repeat</v>
      </c>
      <c r="V509" s="11" t="str">
        <f t="shared" si="35"/>
        <v>June</v>
      </c>
      <c r="W509" s="13">
        <v>42174</v>
      </c>
      <c r="X509" s="11">
        <f t="shared" si="36"/>
        <v>2</v>
      </c>
      <c r="Y509" s="12">
        <v>1107.4079999999999</v>
      </c>
      <c r="Z509" s="12">
        <v>12</v>
      </c>
      <c r="AA509" s="12">
        <v>31.73</v>
      </c>
      <c r="AB509" s="12">
        <v>86460</v>
      </c>
      <c r="AC509" s="12">
        <f>DataSheet!$E1812-DataSheet!$D1812</f>
        <v>35.369999999999997</v>
      </c>
      <c r="AD509" s="12" t="str">
        <f>_xlfn.IFS(DataSheet!$O1812="Central","Chris",DataSheet!$O1812="East","Erin",DataSheet!$O1812="South","Sam",DataSheet!$O1812="West","William.")</f>
        <v>Chris</v>
      </c>
      <c r="AE509">
        <f t="shared" si="39"/>
        <v>2</v>
      </c>
    </row>
    <row r="510" spans="1:31" ht="15.75" customHeight="1" x14ac:dyDescent="0.3">
      <c r="A510" s="7">
        <v>910</v>
      </c>
      <c r="B510" s="7" t="s">
        <v>1025</v>
      </c>
      <c r="C510" s="7" t="s">
        <v>52</v>
      </c>
      <c r="D510" s="7">
        <v>0</v>
      </c>
      <c r="E510" s="7">
        <v>5.28</v>
      </c>
      <c r="F510" s="7">
        <v>5.61</v>
      </c>
      <c r="G510" s="7" t="s">
        <v>53</v>
      </c>
      <c r="H510" s="7" t="s">
        <v>32</v>
      </c>
      <c r="I510" s="7" t="s">
        <v>33</v>
      </c>
      <c r="J510" s="7" t="s">
        <v>97</v>
      </c>
      <c r="K510" s="7" t="s">
        <v>63</v>
      </c>
      <c r="L510" s="7" t="s">
        <v>839</v>
      </c>
      <c r="M510" s="7">
        <v>0.4</v>
      </c>
      <c r="N510" s="7" t="s">
        <v>37</v>
      </c>
      <c r="O510" s="7" t="s">
        <v>140</v>
      </c>
      <c r="P510" s="7" t="s">
        <v>960</v>
      </c>
      <c r="Q510" s="7" t="s">
        <v>961</v>
      </c>
      <c r="R510" s="7">
        <v>71854</v>
      </c>
      <c r="S510" s="8">
        <v>42138</v>
      </c>
      <c r="T510" s="9">
        <f t="shared" si="37"/>
        <v>0</v>
      </c>
      <c r="U510" s="10" t="str">
        <f t="shared" si="38"/>
        <v>no repeat</v>
      </c>
      <c r="V510" s="11" t="str">
        <f t="shared" si="35"/>
        <v>May</v>
      </c>
      <c r="W510" s="8">
        <v>42138</v>
      </c>
      <c r="X510" s="11">
        <f t="shared" si="36"/>
        <v>0</v>
      </c>
      <c r="Y510" s="7">
        <v>-149.21199999999999</v>
      </c>
      <c r="Z510" s="7">
        <v>15</v>
      </c>
      <c r="AA510" s="7">
        <v>85.26</v>
      </c>
      <c r="AB510" s="7">
        <v>90187</v>
      </c>
      <c r="AC510" s="7">
        <f>DataSheet!$E1443-DataSheet!$D1443</f>
        <v>160.94999999999999</v>
      </c>
      <c r="AD510" s="12" t="str">
        <f>_xlfn.IFS(DataSheet!$O1443="Central","Chris",DataSheet!$O1443="East","Erin",DataSheet!$O1443="South","Sam",DataSheet!$O1443="West","William.")</f>
        <v>Erin</v>
      </c>
      <c r="AE510">
        <f t="shared" si="39"/>
        <v>1</v>
      </c>
    </row>
    <row r="511" spans="1:31" ht="15.75" customHeight="1" x14ac:dyDescent="0.3">
      <c r="A511" s="7">
        <v>911</v>
      </c>
      <c r="B511" s="7" t="s">
        <v>1026</v>
      </c>
      <c r="C511" s="7" t="s">
        <v>42</v>
      </c>
      <c r="D511" s="7">
        <v>0.05</v>
      </c>
      <c r="E511" s="7">
        <v>7.64</v>
      </c>
      <c r="F511" s="7">
        <v>5.83</v>
      </c>
      <c r="G511" s="7" t="s">
        <v>53</v>
      </c>
      <c r="H511" s="7" t="s">
        <v>32</v>
      </c>
      <c r="I511" s="7" t="s">
        <v>33</v>
      </c>
      <c r="J511" s="7" t="s">
        <v>97</v>
      </c>
      <c r="K511" s="7" t="s">
        <v>35</v>
      </c>
      <c r="L511" s="7" t="s">
        <v>1027</v>
      </c>
      <c r="M511" s="7">
        <v>0.36</v>
      </c>
      <c r="N511" s="7" t="s">
        <v>37</v>
      </c>
      <c r="O511" s="7" t="s">
        <v>57</v>
      </c>
      <c r="P511" s="7" t="s">
        <v>650</v>
      </c>
      <c r="Q511" s="7" t="s">
        <v>1028</v>
      </c>
      <c r="R511" s="7">
        <v>26003</v>
      </c>
      <c r="S511" s="8">
        <v>42035</v>
      </c>
      <c r="T511" s="9">
        <f t="shared" si="37"/>
        <v>1</v>
      </c>
      <c r="U511" s="10">
        <f t="shared" si="38"/>
        <v>0</v>
      </c>
      <c r="V511" s="11" t="str">
        <f t="shared" si="35"/>
        <v>January</v>
      </c>
      <c r="W511" s="8">
        <v>42037</v>
      </c>
      <c r="X511" s="11">
        <f t="shared" si="36"/>
        <v>2</v>
      </c>
      <c r="Y511" s="7">
        <v>-21.018000000000001</v>
      </c>
      <c r="Z511" s="7">
        <v>2</v>
      </c>
      <c r="AA511" s="7">
        <v>16.600000000000001</v>
      </c>
      <c r="AB511" s="7">
        <v>90185</v>
      </c>
      <c r="AC511" s="7">
        <f>DataSheet!$E365-DataSheet!$D365</f>
        <v>4.5500000000000007</v>
      </c>
      <c r="AD511" s="12" t="str">
        <f>_xlfn.IFS(DataSheet!$O365="Central","Chris",DataSheet!$O365="East","Erin",DataSheet!$O365="South","Sam",DataSheet!$O365="West","William.")</f>
        <v>Chris</v>
      </c>
      <c r="AE511">
        <f t="shared" si="39"/>
        <v>3</v>
      </c>
    </row>
    <row r="512" spans="1:31" ht="15.75" customHeight="1" x14ac:dyDescent="0.3">
      <c r="A512" s="12">
        <v>911</v>
      </c>
      <c r="B512" s="12" t="s">
        <v>1026</v>
      </c>
      <c r="C512" s="12" t="s">
        <v>42</v>
      </c>
      <c r="D512" s="12">
        <v>0.04</v>
      </c>
      <c r="E512" s="12">
        <v>218.75</v>
      </c>
      <c r="F512" s="12">
        <v>69.64</v>
      </c>
      <c r="G512" s="12" t="s">
        <v>43</v>
      </c>
      <c r="H512" s="12" t="s">
        <v>32</v>
      </c>
      <c r="I512" s="12" t="s">
        <v>45</v>
      </c>
      <c r="J512" s="12" t="s">
        <v>156</v>
      </c>
      <c r="K512" s="12" t="s">
        <v>125</v>
      </c>
      <c r="L512" s="12" t="s">
        <v>657</v>
      </c>
      <c r="M512" s="12">
        <v>0.72</v>
      </c>
      <c r="N512" s="12" t="s">
        <v>37</v>
      </c>
      <c r="O512" s="12" t="s">
        <v>57</v>
      </c>
      <c r="P512" s="12" t="s">
        <v>650</v>
      </c>
      <c r="Q512" s="12" t="s">
        <v>1028</v>
      </c>
      <c r="R512" s="12">
        <v>26003</v>
      </c>
      <c r="S512" s="13">
        <v>42035</v>
      </c>
      <c r="T512" s="9">
        <f t="shared" si="37"/>
        <v>1</v>
      </c>
      <c r="U512" s="10">
        <f t="shared" si="38"/>
        <v>63</v>
      </c>
      <c r="V512" s="11" t="str">
        <f t="shared" si="35"/>
        <v>January</v>
      </c>
      <c r="W512" s="13">
        <v>42036</v>
      </c>
      <c r="X512" s="11">
        <f t="shared" si="36"/>
        <v>1</v>
      </c>
      <c r="Y512" s="12">
        <v>-655.52987499999995</v>
      </c>
      <c r="Z512" s="12">
        <v>10</v>
      </c>
      <c r="AA512" s="12">
        <v>2285.41</v>
      </c>
      <c r="AB512" s="12">
        <v>90185</v>
      </c>
      <c r="AC512" s="12">
        <f>DataSheet!$E366-DataSheet!$D366</f>
        <v>2.8000000000000003</v>
      </c>
      <c r="AD512" s="12" t="str">
        <f>_xlfn.IFS(DataSheet!$O366="Central","Chris",DataSheet!$O366="East","Erin",DataSheet!$O366="South","Sam",DataSheet!$O366="West","William.")</f>
        <v>Chris</v>
      </c>
      <c r="AE512">
        <f t="shared" si="39"/>
        <v>3</v>
      </c>
    </row>
    <row r="513" spans="1:31" ht="15.75" customHeight="1" x14ac:dyDescent="0.3">
      <c r="A513" s="12">
        <v>911</v>
      </c>
      <c r="B513" s="12" t="s">
        <v>1026</v>
      </c>
      <c r="C513" s="12" t="s">
        <v>30</v>
      </c>
      <c r="D513" s="12">
        <v>0.01</v>
      </c>
      <c r="E513" s="12">
        <v>59.76</v>
      </c>
      <c r="F513" s="12">
        <v>9.7100000000000009</v>
      </c>
      <c r="G513" s="12" t="s">
        <v>53</v>
      </c>
      <c r="H513" s="12" t="s">
        <v>32</v>
      </c>
      <c r="I513" s="12" t="s">
        <v>33</v>
      </c>
      <c r="J513" s="12" t="s">
        <v>145</v>
      </c>
      <c r="K513" s="12" t="s">
        <v>63</v>
      </c>
      <c r="L513" s="12" t="s">
        <v>1029</v>
      </c>
      <c r="M513" s="12">
        <v>0.56999999999999995</v>
      </c>
      <c r="N513" s="12" t="s">
        <v>37</v>
      </c>
      <c r="O513" s="12" t="s">
        <v>57</v>
      </c>
      <c r="P513" s="12" t="s">
        <v>650</v>
      </c>
      <c r="Q513" s="12" t="s">
        <v>1028</v>
      </c>
      <c r="R513" s="12">
        <v>26003</v>
      </c>
      <c r="S513" s="13">
        <v>42098</v>
      </c>
      <c r="T513" s="9">
        <f t="shared" si="37"/>
        <v>0</v>
      </c>
      <c r="U513" s="10" t="str">
        <f t="shared" si="38"/>
        <v>no repeat</v>
      </c>
      <c r="V513" s="11" t="str">
        <f t="shared" si="35"/>
        <v>April</v>
      </c>
      <c r="W513" s="13">
        <v>42100</v>
      </c>
      <c r="X513" s="11">
        <f t="shared" si="36"/>
        <v>2</v>
      </c>
      <c r="Y513" s="12">
        <v>354.3288</v>
      </c>
      <c r="Z513" s="12">
        <v>8</v>
      </c>
      <c r="AA513" s="12">
        <v>513.52</v>
      </c>
      <c r="AB513" s="12">
        <v>90186</v>
      </c>
      <c r="AC513" s="12">
        <f>DataSheet!$E1026-DataSheet!$D1026</f>
        <v>5.9700000000000006</v>
      </c>
      <c r="AD513" s="12" t="str">
        <f>_xlfn.IFS(DataSheet!$O1026="Central","Chris",DataSheet!$O1026="East","Erin",DataSheet!$O1026="South","Sam",DataSheet!$O1026="West","William.")</f>
        <v>William.</v>
      </c>
      <c r="AE513">
        <f t="shared" si="39"/>
        <v>3</v>
      </c>
    </row>
    <row r="514" spans="1:31" ht="15.75" customHeight="1" x14ac:dyDescent="0.3">
      <c r="A514" s="7">
        <v>915</v>
      </c>
      <c r="B514" s="7" t="s">
        <v>1030</v>
      </c>
      <c r="C514" s="7" t="s">
        <v>30</v>
      </c>
      <c r="D514" s="7">
        <v>0.06</v>
      </c>
      <c r="E514" s="7">
        <v>350.98</v>
      </c>
      <c r="F514" s="7">
        <v>30</v>
      </c>
      <c r="G514" s="7" t="s">
        <v>43</v>
      </c>
      <c r="H514" s="7" t="s">
        <v>44</v>
      </c>
      <c r="I514" s="7" t="s">
        <v>45</v>
      </c>
      <c r="J514" s="7" t="s">
        <v>46</v>
      </c>
      <c r="K514" s="7" t="s">
        <v>47</v>
      </c>
      <c r="L514" s="7" t="s">
        <v>864</v>
      </c>
      <c r="M514" s="7">
        <v>0.61</v>
      </c>
      <c r="N514" s="7" t="s">
        <v>37</v>
      </c>
      <c r="O514" s="7" t="s">
        <v>65</v>
      </c>
      <c r="P514" s="7" t="s">
        <v>134</v>
      </c>
      <c r="Q514" s="7" t="s">
        <v>1031</v>
      </c>
      <c r="R514" s="7">
        <v>77803</v>
      </c>
      <c r="S514" s="8">
        <v>42008</v>
      </c>
      <c r="T514" s="9">
        <f t="shared" si="37"/>
        <v>0</v>
      </c>
      <c r="U514" s="10" t="str">
        <f t="shared" si="38"/>
        <v>no repeat</v>
      </c>
      <c r="V514" s="11" t="str">
        <f t="shared" ref="V514:V577" si="40">TEXT(S514,"mmmm")</f>
        <v>January</v>
      </c>
      <c r="W514" s="8">
        <v>42009</v>
      </c>
      <c r="X514" s="11">
        <f t="shared" ref="X514:X577" si="41">_xlfn.DAYS(W514,S514)</f>
        <v>1</v>
      </c>
      <c r="Y514" s="7">
        <v>-489.41559999999998</v>
      </c>
      <c r="Z514" s="7">
        <v>1</v>
      </c>
      <c r="AA514" s="7">
        <v>346.52</v>
      </c>
      <c r="AB514" s="7">
        <v>86356</v>
      </c>
      <c r="AC514" s="7">
        <f>DataSheet!$E47-DataSheet!$D47</f>
        <v>296.17</v>
      </c>
      <c r="AD514" s="12" t="str">
        <f>_xlfn.IFS(DataSheet!$O47="Central","Chris",DataSheet!$O47="East","Erin",DataSheet!$O47="South","Sam",DataSheet!$O47="West","William.")</f>
        <v>William.</v>
      </c>
      <c r="AE514">
        <f t="shared" si="39"/>
        <v>1</v>
      </c>
    </row>
    <row r="515" spans="1:31" ht="15.75" customHeight="1" x14ac:dyDescent="0.3">
      <c r="A515" s="7">
        <v>916</v>
      </c>
      <c r="B515" s="7" t="s">
        <v>1032</v>
      </c>
      <c r="C515" s="7" t="s">
        <v>109</v>
      </c>
      <c r="D515" s="7">
        <v>0.05</v>
      </c>
      <c r="E515" s="7">
        <v>161.55000000000001</v>
      </c>
      <c r="F515" s="7">
        <v>19.989999999999998</v>
      </c>
      <c r="G515" s="7" t="s">
        <v>53</v>
      </c>
      <c r="H515" s="7" t="s">
        <v>32</v>
      </c>
      <c r="I515" s="7" t="s">
        <v>33</v>
      </c>
      <c r="J515" s="7" t="s">
        <v>145</v>
      </c>
      <c r="K515" s="7" t="s">
        <v>63</v>
      </c>
      <c r="L515" s="7" t="s">
        <v>167</v>
      </c>
      <c r="M515" s="7">
        <v>0.66</v>
      </c>
      <c r="N515" s="7" t="s">
        <v>37</v>
      </c>
      <c r="O515" s="7" t="s">
        <v>65</v>
      </c>
      <c r="P515" s="7" t="s">
        <v>134</v>
      </c>
      <c r="Q515" s="7" t="s">
        <v>1033</v>
      </c>
      <c r="R515" s="7">
        <v>76028</v>
      </c>
      <c r="S515" s="8">
        <v>42008</v>
      </c>
      <c r="T515" s="9">
        <f t="shared" ref="T515:T578" si="42">IF(A515=A516,1,0)</f>
        <v>0</v>
      </c>
      <c r="U515" s="10" t="str">
        <f t="shared" ref="U515:U578" si="43">IF(T515=1,S516-S515,"no repeat")</f>
        <v>no repeat</v>
      </c>
      <c r="V515" s="11" t="str">
        <f t="shared" si="40"/>
        <v>January</v>
      </c>
      <c r="W515" s="8">
        <v>42015</v>
      </c>
      <c r="X515" s="11">
        <f t="shared" si="41"/>
        <v>7</v>
      </c>
      <c r="Y515" s="7">
        <v>35.31</v>
      </c>
      <c r="Z515" s="7">
        <v>3</v>
      </c>
      <c r="AA515" s="7">
        <v>499.31</v>
      </c>
      <c r="AB515" s="7">
        <v>86357</v>
      </c>
      <c r="AC515" s="7">
        <f>DataSheet!$E49-DataSheet!$D49</f>
        <v>5.13</v>
      </c>
      <c r="AD515" s="12" t="str">
        <f>_xlfn.IFS(DataSheet!$O49="Central","Chris",DataSheet!$O49="East","Erin",DataSheet!$O49="South","Sam",DataSheet!$O49="West","William.")</f>
        <v>William.</v>
      </c>
      <c r="AE515">
        <f t="shared" si="39"/>
        <v>1</v>
      </c>
    </row>
    <row r="516" spans="1:31" ht="15.75" customHeight="1" x14ac:dyDescent="0.3">
      <c r="A516" s="12">
        <v>918</v>
      </c>
      <c r="B516" s="12" t="s">
        <v>1034</v>
      </c>
      <c r="C516" s="12" t="s">
        <v>30</v>
      </c>
      <c r="D516" s="12">
        <v>0.05</v>
      </c>
      <c r="E516" s="12">
        <v>35.51</v>
      </c>
      <c r="F516" s="12">
        <v>6.31</v>
      </c>
      <c r="G516" s="12" t="s">
        <v>53</v>
      </c>
      <c r="H516" s="12" t="s">
        <v>118</v>
      </c>
      <c r="I516" s="12" t="s">
        <v>33</v>
      </c>
      <c r="J516" s="12" t="s">
        <v>145</v>
      </c>
      <c r="K516" s="12" t="s">
        <v>63</v>
      </c>
      <c r="L516" s="12" t="s">
        <v>1035</v>
      </c>
      <c r="M516" s="12">
        <v>0.57999999999999996</v>
      </c>
      <c r="N516" s="12" t="s">
        <v>37</v>
      </c>
      <c r="O516" s="12" t="s">
        <v>38</v>
      </c>
      <c r="P516" s="12" t="s">
        <v>49</v>
      </c>
      <c r="Q516" s="12" t="s">
        <v>775</v>
      </c>
      <c r="R516" s="12">
        <v>91730</v>
      </c>
      <c r="S516" s="13">
        <v>42106</v>
      </c>
      <c r="T516" s="9">
        <f t="shared" si="42"/>
        <v>1</v>
      </c>
      <c r="U516" s="10">
        <f t="shared" si="43"/>
        <v>38</v>
      </c>
      <c r="V516" s="11" t="str">
        <f t="shared" si="40"/>
        <v>April</v>
      </c>
      <c r="W516" s="13">
        <v>42108</v>
      </c>
      <c r="X516" s="11">
        <f t="shared" si="41"/>
        <v>2</v>
      </c>
      <c r="Y516" s="12">
        <v>6.11</v>
      </c>
      <c r="Z516" s="12">
        <v>2</v>
      </c>
      <c r="AA516" s="12">
        <v>73.099999999999994</v>
      </c>
      <c r="AB516" s="12">
        <v>90492</v>
      </c>
      <c r="AC516" s="12">
        <f>DataSheet!$E1146-DataSheet!$D1146</f>
        <v>5.9600000000000009</v>
      </c>
      <c r="AD516" s="12" t="str">
        <f>_xlfn.IFS(DataSheet!$O1146="Central","Chris",DataSheet!$O1146="East","Erin",DataSheet!$O1146="South","Sam",DataSheet!$O1146="West","William.")</f>
        <v>Chris</v>
      </c>
      <c r="AE516">
        <f t="shared" ref="AE516:AE579" si="44">COUNTIF($B$2:$B$1937,$B516)</f>
        <v>2</v>
      </c>
    </row>
    <row r="517" spans="1:31" ht="15.75" customHeight="1" x14ac:dyDescent="0.3">
      <c r="A517" s="12">
        <v>918</v>
      </c>
      <c r="B517" s="12" t="s">
        <v>1034</v>
      </c>
      <c r="C517" s="12" t="s">
        <v>52</v>
      </c>
      <c r="D517" s="12">
        <v>0.09</v>
      </c>
      <c r="E517" s="12">
        <v>58.14</v>
      </c>
      <c r="F517" s="12">
        <v>36.61</v>
      </c>
      <c r="G517" s="12" t="s">
        <v>43</v>
      </c>
      <c r="H517" s="12" t="s">
        <v>32</v>
      </c>
      <c r="I517" s="12" t="s">
        <v>45</v>
      </c>
      <c r="J517" s="12" t="s">
        <v>195</v>
      </c>
      <c r="K517" s="12" t="s">
        <v>125</v>
      </c>
      <c r="L517" s="12" t="s">
        <v>1036</v>
      </c>
      <c r="M517" s="12">
        <v>0.61</v>
      </c>
      <c r="N517" s="12" t="s">
        <v>37</v>
      </c>
      <c r="O517" s="12" t="s">
        <v>38</v>
      </c>
      <c r="P517" s="12" t="s">
        <v>49</v>
      </c>
      <c r="Q517" s="12" t="s">
        <v>775</v>
      </c>
      <c r="R517" s="12">
        <v>91730</v>
      </c>
      <c r="S517" s="13">
        <v>42144</v>
      </c>
      <c r="T517" s="9">
        <f t="shared" si="42"/>
        <v>0</v>
      </c>
      <c r="U517" s="10" t="str">
        <f t="shared" si="43"/>
        <v>no repeat</v>
      </c>
      <c r="V517" s="11" t="str">
        <f t="shared" si="40"/>
        <v>May</v>
      </c>
      <c r="W517" s="13">
        <v>42145</v>
      </c>
      <c r="X517" s="11">
        <f t="shared" si="41"/>
        <v>1</v>
      </c>
      <c r="Y517" s="12">
        <v>187.41200000000001</v>
      </c>
      <c r="Z517" s="12">
        <v>39</v>
      </c>
      <c r="AA517" s="12">
        <v>2115.06</v>
      </c>
      <c r="AB517" s="12">
        <v>90493</v>
      </c>
      <c r="AC517" s="12">
        <f>DataSheet!$E1500-DataSheet!$D1500</f>
        <v>47.809999999999995</v>
      </c>
      <c r="AD517" s="12" t="str">
        <f>_xlfn.IFS(DataSheet!$O1500="Central","Chris",DataSheet!$O1500="East","Erin",DataSheet!$O1500="South","Sam",DataSheet!$O1500="West","William.")</f>
        <v>Erin</v>
      </c>
      <c r="AE517">
        <f t="shared" si="44"/>
        <v>2</v>
      </c>
    </row>
    <row r="518" spans="1:31" ht="15.75" customHeight="1" x14ac:dyDescent="0.3">
      <c r="A518" s="7">
        <v>919</v>
      </c>
      <c r="B518" s="7" t="s">
        <v>1037</v>
      </c>
      <c r="C518" s="7" t="s">
        <v>30</v>
      </c>
      <c r="D518" s="7">
        <v>0.1</v>
      </c>
      <c r="E518" s="7">
        <v>8.34</v>
      </c>
      <c r="F518" s="7">
        <v>2.64</v>
      </c>
      <c r="G518" s="7" t="s">
        <v>53</v>
      </c>
      <c r="H518" s="7" t="s">
        <v>118</v>
      </c>
      <c r="I518" s="7" t="s">
        <v>33</v>
      </c>
      <c r="J518" s="7" t="s">
        <v>178</v>
      </c>
      <c r="K518" s="7" t="s">
        <v>55</v>
      </c>
      <c r="L518" s="7" t="s">
        <v>362</v>
      </c>
      <c r="M518" s="7">
        <v>0.59</v>
      </c>
      <c r="N518" s="7" t="s">
        <v>37</v>
      </c>
      <c r="O518" s="7" t="s">
        <v>38</v>
      </c>
      <c r="P518" s="7" t="s">
        <v>49</v>
      </c>
      <c r="Q518" s="7" t="s">
        <v>1038</v>
      </c>
      <c r="R518" s="7">
        <v>96003</v>
      </c>
      <c r="S518" s="8">
        <v>42106</v>
      </c>
      <c r="T518" s="9">
        <f t="shared" si="42"/>
        <v>0</v>
      </c>
      <c r="U518" s="10" t="str">
        <f t="shared" si="43"/>
        <v>no repeat</v>
      </c>
      <c r="V518" s="11" t="str">
        <f t="shared" si="40"/>
        <v>April</v>
      </c>
      <c r="W518" s="8">
        <v>42106</v>
      </c>
      <c r="X518" s="11">
        <f t="shared" si="41"/>
        <v>0</v>
      </c>
      <c r="Y518" s="7">
        <v>-6.34</v>
      </c>
      <c r="Z518" s="7">
        <v>6</v>
      </c>
      <c r="AA518" s="7">
        <v>47.95</v>
      </c>
      <c r="AB518" s="7">
        <v>90492</v>
      </c>
      <c r="AC518" s="7">
        <f>DataSheet!$E1147-DataSheet!$D1147</f>
        <v>291.68</v>
      </c>
      <c r="AD518" s="12" t="str">
        <f>_xlfn.IFS(DataSheet!$O1147="Central","Chris",DataSheet!$O1147="East","Erin",DataSheet!$O1147="South","Sam",DataSheet!$O1147="West","William.")</f>
        <v>Chris</v>
      </c>
      <c r="AE518">
        <f t="shared" si="44"/>
        <v>1</v>
      </c>
    </row>
    <row r="519" spans="1:31" ht="15.75" customHeight="1" x14ac:dyDescent="0.3">
      <c r="A519" s="12">
        <v>920</v>
      </c>
      <c r="B519" s="12" t="s">
        <v>1039</v>
      </c>
      <c r="C519" s="12" t="s">
        <v>109</v>
      </c>
      <c r="D519" s="12">
        <v>0.1</v>
      </c>
      <c r="E519" s="12">
        <v>15.98</v>
      </c>
      <c r="F519" s="12">
        <v>4</v>
      </c>
      <c r="G519" s="12" t="s">
        <v>53</v>
      </c>
      <c r="H519" s="12" t="s">
        <v>32</v>
      </c>
      <c r="I519" s="12" t="s">
        <v>81</v>
      </c>
      <c r="J519" s="12" t="s">
        <v>184</v>
      </c>
      <c r="K519" s="12" t="s">
        <v>63</v>
      </c>
      <c r="L519" s="12" t="s">
        <v>516</v>
      </c>
      <c r="M519" s="12">
        <v>0.37</v>
      </c>
      <c r="N519" s="12" t="s">
        <v>37</v>
      </c>
      <c r="O519" s="12" t="s">
        <v>38</v>
      </c>
      <c r="P519" s="12" t="s">
        <v>49</v>
      </c>
      <c r="Q519" s="12" t="s">
        <v>1040</v>
      </c>
      <c r="R519" s="12">
        <v>92374</v>
      </c>
      <c r="S519" s="13">
        <v>42090</v>
      </c>
      <c r="T519" s="9">
        <f t="shared" si="42"/>
        <v>1</v>
      </c>
      <c r="U519" s="10">
        <f t="shared" si="43"/>
        <v>16</v>
      </c>
      <c r="V519" s="11" t="str">
        <f t="shared" si="40"/>
        <v>March</v>
      </c>
      <c r="W519" s="13">
        <v>42095</v>
      </c>
      <c r="X519" s="11">
        <f t="shared" si="41"/>
        <v>5</v>
      </c>
      <c r="Y519" s="12">
        <v>92.722200000000001</v>
      </c>
      <c r="Z519" s="12">
        <v>9</v>
      </c>
      <c r="AA519" s="12">
        <v>134.38</v>
      </c>
      <c r="AB519" s="12">
        <v>90491</v>
      </c>
      <c r="AC519" s="12">
        <f>DataSheet!$E956-DataSheet!$D956</f>
        <v>35.940000000000005</v>
      </c>
      <c r="AD519" s="12" t="str">
        <f>_xlfn.IFS(DataSheet!$O956="Central","Chris",DataSheet!$O956="East","Erin",DataSheet!$O956="South","Sam",DataSheet!$O956="West","William.")</f>
        <v>Erin</v>
      </c>
      <c r="AE519">
        <f t="shared" si="44"/>
        <v>2</v>
      </c>
    </row>
    <row r="520" spans="1:31" ht="15.75" customHeight="1" x14ac:dyDescent="0.3">
      <c r="A520" s="12">
        <v>920</v>
      </c>
      <c r="B520" s="12" t="s">
        <v>1039</v>
      </c>
      <c r="C520" s="12" t="s">
        <v>30</v>
      </c>
      <c r="D520" s="12">
        <v>0.03</v>
      </c>
      <c r="E520" s="12">
        <v>8.0399999999999991</v>
      </c>
      <c r="F520" s="12">
        <v>8.94</v>
      </c>
      <c r="G520" s="12" t="s">
        <v>53</v>
      </c>
      <c r="H520" s="12" t="s">
        <v>118</v>
      </c>
      <c r="I520" s="12" t="s">
        <v>33</v>
      </c>
      <c r="J520" s="12" t="s">
        <v>113</v>
      </c>
      <c r="K520" s="12" t="s">
        <v>63</v>
      </c>
      <c r="L520" s="12" t="s">
        <v>1041</v>
      </c>
      <c r="M520" s="12">
        <v>0.4</v>
      </c>
      <c r="N520" s="12" t="s">
        <v>37</v>
      </c>
      <c r="O520" s="12" t="s">
        <v>38</v>
      </c>
      <c r="P520" s="12" t="s">
        <v>49</v>
      </c>
      <c r="Q520" s="12" t="s">
        <v>1040</v>
      </c>
      <c r="R520" s="12">
        <v>92374</v>
      </c>
      <c r="S520" s="13">
        <v>42106</v>
      </c>
      <c r="T520" s="9">
        <f t="shared" si="42"/>
        <v>0</v>
      </c>
      <c r="U520" s="10" t="str">
        <f t="shared" si="43"/>
        <v>no repeat</v>
      </c>
      <c r="V520" s="11" t="str">
        <f t="shared" si="40"/>
        <v>April</v>
      </c>
      <c r="W520" s="13">
        <v>42108</v>
      </c>
      <c r="X520" s="11">
        <f t="shared" si="41"/>
        <v>2</v>
      </c>
      <c r="Y520" s="12">
        <v>-160.27549999999999</v>
      </c>
      <c r="Z520" s="12">
        <v>9</v>
      </c>
      <c r="AA520" s="12">
        <v>76.77</v>
      </c>
      <c r="AB520" s="12">
        <v>90492</v>
      </c>
      <c r="AC520" s="12">
        <f>DataSheet!$E1148-DataSheet!$D1148</f>
        <v>1.39</v>
      </c>
      <c r="AD520" s="12" t="str">
        <f>_xlfn.IFS(DataSheet!$O1148="Central","Chris",DataSheet!$O1148="East","Erin",DataSheet!$O1148="South","Sam",DataSheet!$O1148="West","William.")</f>
        <v>Erin</v>
      </c>
      <c r="AE520">
        <f t="shared" si="44"/>
        <v>2</v>
      </c>
    </row>
    <row r="521" spans="1:31" ht="15.75" customHeight="1" x14ac:dyDescent="0.3">
      <c r="A521" s="7">
        <v>922</v>
      </c>
      <c r="B521" s="7" t="s">
        <v>1042</v>
      </c>
      <c r="C521" s="7" t="s">
        <v>42</v>
      </c>
      <c r="D521" s="7">
        <v>0.01</v>
      </c>
      <c r="E521" s="7">
        <v>65.989999999999995</v>
      </c>
      <c r="F521" s="7">
        <v>8.99</v>
      </c>
      <c r="G521" s="7" t="s">
        <v>31</v>
      </c>
      <c r="H521" s="7" t="s">
        <v>62</v>
      </c>
      <c r="I521" s="7" t="s">
        <v>81</v>
      </c>
      <c r="J521" s="7" t="s">
        <v>82</v>
      </c>
      <c r="K521" s="7" t="s">
        <v>63</v>
      </c>
      <c r="L521" s="7" t="s">
        <v>1043</v>
      </c>
      <c r="M521" s="7">
        <v>0.56000000000000005</v>
      </c>
      <c r="N521" s="7" t="s">
        <v>37</v>
      </c>
      <c r="O521" s="7" t="s">
        <v>38</v>
      </c>
      <c r="P521" s="7" t="s">
        <v>49</v>
      </c>
      <c r="Q521" s="7" t="s">
        <v>775</v>
      </c>
      <c r="R521" s="7">
        <v>91730</v>
      </c>
      <c r="S521" s="8">
        <v>42144</v>
      </c>
      <c r="T521" s="9">
        <f t="shared" si="42"/>
        <v>0</v>
      </c>
      <c r="U521" s="10" t="str">
        <f t="shared" si="43"/>
        <v>no repeat</v>
      </c>
      <c r="V521" s="11" t="str">
        <f t="shared" si="40"/>
        <v>May</v>
      </c>
      <c r="W521" s="8">
        <v>42145</v>
      </c>
      <c r="X521" s="11">
        <f t="shared" si="41"/>
        <v>1</v>
      </c>
      <c r="Y521" s="7">
        <v>396.97199999999998</v>
      </c>
      <c r="Z521" s="7">
        <v>14</v>
      </c>
      <c r="AA521" s="7">
        <v>782</v>
      </c>
      <c r="AB521" s="7">
        <v>87135</v>
      </c>
      <c r="AC521" s="7">
        <f>DataSheet!$E1519-DataSheet!$D1519</f>
        <v>119.97999999999999</v>
      </c>
      <c r="AD521" s="12" t="str">
        <f>_xlfn.IFS(DataSheet!$O1519="Central","Chris",DataSheet!$O1519="East","Erin",DataSheet!$O1519="South","Sam",DataSheet!$O1519="West","William.")</f>
        <v>Sam</v>
      </c>
      <c r="AE521">
        <f t="shared" si="44"/>
        <v>1</v>
      </c>
    </row>
    <row r="522" spans="1:31" ht="15.75" customHeight="1" x14ac:dyDescent="0.3">
      <c r="A522" s="12">
        <v>925</v>
      </c>
      <c r="B522" s="12" t="s">
        <v>1044</v>
      </c>
      <c r="C522" s="12" t="s">
        <v>52</v>
      </c>
      <c r="D522" s="12">
        <v>0.03</v>
      </c>
      <c r="E522" s="12">
        <v>2.1800000000000002</v>
      </c>
      <c r="F522" s="12">
        <v>1.38</v>
      </c>
      <c r="G522" s="12" t="s">
        <v>53</v>
      </c>
      <c r="H522" s="12" t="s">
        <v>62</v>
      </c>
      <c r="I522" s="12" t="s">
        <v>33</v>
      </c>
      <c r="J522" s="12" t="s">
        <v>70</v>
      </c>
      <c r="K522" s="12" t="s">
        <v>35</v>
      </c>
      <c r="L522" s="12" t="s">
        <v>1045</v>
      </c>
      <c r="M522" s="12">
        <v>0.44</v>
      </c>
      <c r="N522" s="12" t="s">
        <v>37</v>
      </c>
      <c r="O522" s="12" t="s">
        <v>57</v>
      </c>
      <c r="P522" s="12" t="s">
        <v>192</v>
      </c>
      <c r="Q522" s="12" t="s">
        <v>1046</v>
      </c>
      <c r="R522" s="12">
        <v>4330</v>
      </c>
      <c r="S522" s="13">
        <v>42100</v>
      </c>
      <c r="T522" s="9">
        <f t="shared" si="42"/>
        <v>0</v>
      </c>
      <c r="U522" s="10" t="str">
        <f t="shared" si="43"/>
        <v>no repeat</v>
      </c>
      <c r="V522" s="11" t="str">
        <f t="shared" si="40"/>
        <v>April</v>
      </c>
      <c r="W522" s="13">
        <v>42100</v>
      </c>
      <c r="X522" s="11">
        <f t="shared" si="41"/>
        <v>0</v>
      </c>
      <c r="Y522" s="12">
        <v>-7.04</v>
      </c>
      <c r="Z522" s="12">
        <v>7</v>
      </c>
      <c r="AA522" s="12">
        <v>15.73</v>
      </c>
      <c r="AB522" s="12">
        <v>87134</v>
      </c>
      <c r="AC522" s="12">
        <f>DataSheet!$E1058-DataSheet!$D1058</f>
        <v>42.97</v>
      </c>
      <c r="AD522" s="12" t="str">
        <f>_xlfn.IFS(DataSheet!$O1058="Central","Chris",DataSheet!$O1058="East","Erin",DataSheet!$O1058="South","Sam",DataSheet!$O1058="West","William.")</f>
        <v>Chris</v>
      </c>
      <c r="AE522">
        <f t="shared" si="44"/>
        <v>1</v>
      </c>
    </row>
    <row r="523" spans="1:31" ht="15.75" customHeight="1" x14ac:dyDescent="0.3">
      <c r="A523" s="7">
        <v>929</v>
      </c>
      <c r="B523" s="7" t="s">
        <v>1047</v>
      </c>
      <c r="C523" s="7" t="s">
        <v>52</v>
      </c>
      <c r="D523" s="7">
        <v>0.01</v>
      </c>
      <c r="E523" s="7">
        <v>170.98</v>
      </c>
      <c r="F523" s="7">
        <v>35.89</v>
      </c>
      <c r="G523" s="7" t="s">
        <v>43</v>
      </c>
      <c r="H523" s="7" t="s">
        <v>62</v>
      </c>
      <c r="I523" s="7" t="s">
        <v>45</v>
      </c>
      <c r="J523" s="7" t="s">
        <v>195</v>
      </c>
      <c r="K523" s="7" t="s">
        <v>125</v>
      </c>
      <c r="L523" s="7" t="s">
        <v>1048</v>
      </c>
      <c r="M523" s="7">
        <v>0.66</v>
      </c>
      <c r="N523" s="7" t="s">
        <v>37</v>
      </c>
      <c r="O523" s="7" t="s">
        <v>57</v>
      </c>
      <c r="P523" s="7" t="s">
        <v>58</v>
      </c>
      <c r="Q523" s="7" t="s">
        <v>1049</v>
      </c>
      <c r="R523" s="7">
        <v>8857</v>
      </c>
      <c r="S523" s="8">
        <v>42100</v>
      </c>
      <c r="T523" s="9">
        <f t="shared" si="42"/>
        <v>0</v>
      </c>
      <c r="U523" s="10" t="str">
        <f t="shared" si="43"/>
        <v>no repeat</v>
      </c>
      <c r="V523" s="11" t="str">
        <f t="shared" si="40"/>
        <v>April</v>
      </c>
      <c r="W523" s="8">
        <v>42102</v>
      </c>
      <c r="X523" s="11">
        <f t="shared" si="41"/>
        <v>2</v>
      </c>
      <c r="Y523" s="7">
        <v>538.52</v>
      </c>
      <c r="Z523" s="7">
        <v>10</v>
      </c>
      <c r="AA523" s="7">
        <v>1719.07</v>
      </c>
      <c r="AB523" s="7">
        <v>87134</v>
      </c>
      <c r="AC523" s="7">
        <f>DataSheet!$E1059-DataSheet!$D1059</f>
        <v>3.19</v>
      </c>
      <c r="AD523" s="12" t="str">
        <f>_xlfn.IFS(DataSheet!$O1059="Central","Chris",DataSheet!$O1059="East","Erin",DataSheet!$O1059="South","Sam",DataSheet!$O1059="West","William.")</f>
        <v>Chris</v>
      </c>
      <c r="AE523">
        <f t="shared" si="44"/>
        <v>1</v>
      </c>
    </row>
    <row r="524" spans="1:31" ht="15.75" customHeight="1" x14ac:dyDescent="0.3">
      <c r="A524" s="7">
        <v>936</v>
      </c>
      <c r="B524" s="7" t="s">
        <v>1050</v>
      </c>
      <c r="C524" s="7" t="s">
        <v>52</v>
      </c>
      <c r="D524" s="7">
        <v>0.05</v>
      </c>
      <c r="E524" s="7">
        <v>6.04</v>
      </c>
      <c r="F524" s="7">
        <v>2.14</v>
      </c>
      <c r="G524" s="7" t="s">
        <v>31</v>
      </c>
      <c r="H524" s="7" t="s">
        <v>32</v>
      </c>
      <c r="I524" s="7" t="s">
        <v>33</v>
      </c>
      <c r="J524" s="7" t="s">
        <v>97</v>
      </c>
      <c r="K524" s="7" t="s">
        <v>35</v>
      </c>
      <c r="L524" s="7" t="s">
        <v>1051</v>
      </c>
      <c r="M524" s="7">
        <v>0.38</v>
      </c>
      <c r="N524" s="7" t="s">
        <v>37</v>
      </c>
      <c r="O524" s="7" t="s">
        <v>38</v>
      </c>
      <c r="P524" s="7" t="s">
        <v>49</v>
      </c>
      <c r="Q524" s="7" t="s">
        <v>1040</v>
      </c>
      <c r="R524" s="7">
        <v>92374</v>
      </c>
      <c r="S524" s="8">
        <v>42052</v>
      </c>
      <c r="T524" s="9">
        <f t="shared" si="42"/>
        <v>1</v>
      </c>
      <c r="U524" s="10">
        <f t="shared" si="43"/>
        <v>130</v>
      </c>
      <c r="V524" s="11" t="str">
        <f t="shared" si="40"/>
        <v>February</v>
      </c>
      <c r="W524" s="8">
        <v>42054</v>
      </c>
      <c r="X524" s="11">
        <f t="shared" si="41"/>
        <v>2</v>
      </c>
      <c r="Y524" s="7">
        <v>-4.1399999999999997</v>
      </c>
      <c r="Z524" s="7">
        <v>1</v>
      </c>
      <c r="AA524" s="7">
        <v>8.41</v>
      </c>
      <c r="AB524" s="7">
        <v>90588</v>
      </c>
      <c r="AC524" s="7">
        <f>DataSheet!$E559-DataSheet!$D559</f>
        <v>28.39</v>
      </c>
      <c r="AD524" s="12" t="str">
        <f>_xlfn.IFS(DataSheet!$O559="Central","Chris",DataSheet!$O559="East","Erin",DataSheet!$O559="South","Sam",DataSheet!$O559="West","William.")</f>
        <v>Sam</v>
      </c>
      <c r="AE524">
        <f t="shared" si="44"/>
        <v>2</v>
      </c>
    </row>
    <row r="525" spans="1:31" ht="15.75" customHeight="1" x14ac:dyDescent="0.3">
      <c r="A525" s="12">
        <v>936</v>
      </c>
      <c r="B525" s="12" t="s">
        <v>1050</v>
      </c>
      <c r="C525" s="12" t="s">
        <v>42</v>
      </c>
      <c r="D525" s="12">
        <v>0.05</v>
      </c>
      <c r="E525" s="12">
        <v>5.98</v>
      </c>
      <c r="F525" s="12">
        <v>5.46</v>
      </c>
      <c r="G525" s="12" t="s">
        <v>53</v>
      </c>
      <c r="H525" s="12" t="s">
        <v>32</v>
      </c>
      <c r="I525" s="12" t="s">
        <v>33</v>
      </c>
      <c r="J525" s="12" t="s">
        <v>97</v>
      </c>
      <c r="K525" s="12" t="s">
        <v>63</v>
      </c>
      <c r="L525" s="12" t="s">
        <v>1052</v>
      </c>
      <c r="M525" s="12">
        <v>0.36</v>
      </c>
      <c r="N525" s="12" t="s">
        <v>37</v>
      </c>
      <c r="O525" s="12" t="s">
        <v>38</v>
      </c>
      <c r="P525" s="12" t="s">
        <v>49</v>
      </c>
      <c r="Q525" s="12" t="s">
        <v>1040</v>
      </c>
      <c r="R525" s="12">
        <v>92374</v>
      </c>
      <c r="S525" s="13">
        <v>42182</v>
      </c>
      <c r="T525" s="9">
        <f t="shared" si="42"/>
        <v>0</v>
      </c>
      <c r="U525" s="10" t="str">
        <f t="shared" si="43"/>
        <v>no repeat</v>
      </c>
      <c r="V525" s="11" t="str">
        <f t="shared" si="40"/>
        <v>June</v>
      </c>
      <c r="W525" s="13">
        <v>42182</v>
      </c>
      <c r="X525" s="11">
        <f t="shared" si="41"/>
        <v>0</v>
      </c>
      <c r="Y525" s="12">
        <v>-31.885000000000002</v>
      </c>
      <c r="Z525" s="12">
        <v>17</v>
      </c>
      <c r="AA525" s="12">
        <v>104.95</v>
      </c>
      <c r="AB525" s="12">
        <v>90589</v>
      </c>
      <c r="AC525" s="12">
        <f>DataSheet!$E1900-DataSheet!$D1900</f>
        <v>120.88000000000001</v>
      </c>
      <c r="AD525" s="12" t="str">
        <f>_xlfn.IFS(DataSheet!$O1900="Central","Chris",DataSheet!$O1900="East","Erin",DataSheet!$O1900="South","Sam",DataSheet!$O1900="West","William.")</f>
        <v>William.</v>
      </c>
      <c r="AE525">
        <f t="shared" si="44"/>
        <v>2</v>
      </c>
    </row>
    <row r="526" spans="1:31" ht="15.75" customHeight="1" x14ac:dyDescent="0.3">
      <c r="A526" s="7">
        <v>937</v>
      </c>
      <c r="B526" s="7" t="s">
        <v>1053</v>
      </c>
      <c r="C526" s="7" t="s">
        <v>42</v>
      </c>
      <c r="D526" s="7">
        <v>0.01</v>
      </c>
      <c r="E526" s="7">
        <v>65.989999999999995</v>
      </c>
      <c r="F526" s="7">
        <v>3.99</v>
      </c>
      <c r="G526" s="7" t="s">
        <v>53</v>
      </c>
      <c r="H526" s="7" t="s">
        <v>32</v>
      </c>
      <c r="I526" s="7" t="s">
        <v>81</v>
      </c>
      <c r="J526" s="7" t="s">
        <v>82</v>
      </c>
      <c r="K526" s="7" t="s">
        <v>63</v>
      </c>
      <c r="L526" s="7" t="s">
        <v>1054</v>
      </c>
      <c r="M526" s="7">
        <v>0.59</v>
      </c>
      <c r="N526" s="7" t="s">
        <v>37</v>
      </c>
      <c r="O526" s="7" t="s">
        <v>38</v>
      </c>
      <c r="P526" s="7" t="s">
        <v>49</v>
      </c>
      <c r="Q526" s="7" t="s">
        <v>1055</v>
      </c>
      <c r="R526" s="7">
        <v>90278</v>
      </c>
      <c r="S526" s="8">
        <v>42182</v>
      </c>
      <c r="T526" s="9">
        <f t="shared" si="42"/>
        <v>0</v>
      </c>
      <c r="U526" s="10" t="str">
        <f t="shared" si="43"/>
        <v>no repeat</v>
      </c>
      <c r="V526" s="11" t="str">
        <f t="shared" si="40"/>
        <v>June</v>
      </c>
      <c r="W526" s="8">
        <v>42183</v>
      </c>
      <c r="X526" s="11">
        <f t="shared" si="41"/>
        <v>1</v>
      </c>
      <c r="Y526" s="7">
        <v>-95.210499999999996</v>
      </c>
      <c r="Z526" s="7">
        <v>3</v>
      </c>
      <c r="AA526" s="7">
        <v>166.59</v>
      </c>
      <c r="AB526" s="7">
        <v>90589</v>
      </c>
      <c r="AC526" s="7">
        <f>DataSheet!$E1901-DataSheet!$D1901</f>
        <v>8.24</v>
      </c>
      <c r="AD526" s="12" t="str">
        <f>_xlfn.IFS(DataSheet!$O1901="Central","Chris",DataSheet!$O1901="East","Erin",DataSheet!$O1901="South","Sam",DataSheet!$O1901="West","William.")</f>
        <v>William.</v>
      </c>
      <c r="AE526">
        <f t="shared" si="44"/>
        <v>1</v>
      </c>
    </row>
    <row r="527" spans="1:31" ht="15.75" customHeight="1" x14ac:dyDescent="0.3">
      <c r="A527" s="12">
        <v>940</v>
      </c>
      <c r="B527" s="12" t="s">
        <v>1056</v>
      </c>
      <c r="C527" s="12" t="s">
        <v>109</v>
      </c>
      <c r="D527" s="12">
        <v>0.09</v>
      </c>
      <c r="E527" s="12">
        <v>100.98</v>
      </c>
      <c r="F527" s="12">
        <v>35.840000000000003</v>
      </c>
      <c r="G527" s="12" t="s">
        <v>43</v>
      </c>
      <c r="H527" s="12" t="s">
        <v>44</v>
      </c>
      <c r="I527" s="12" t="s">
        <v>45</v>
      </c>
      <c r="J527" s="12" t="s">
        <v>195</v>
      </c>
      <c r="K527" s="12" t="s">
        <v>125</v>
      </c>
      <c r="L527" s="12" t="s">
        <v>264</v>
      </c>
      <c r="M527" s="12">
        <v>0.62</v>
      </c>
      <c r="N527" s="12" t="s">
        <v>37</v>
      </c>
      <c r="O527" s="12" t="s">
        <v>57</v>
      </c>
      <c r="P527" s="12" t="s">
        <v>232</v>
      </c>
      <c r="Q527" s="12" t="s">
        <v>1057</v>
      </c>
      <c r="R527" s="12">
        <v>6776</v>
      </c>
      <c r="S527" s="13">
        <v>42108</v>
      </c>
      <c r="T527" s="9">
        <f t="shared" si="42"/>
        <v>0</v>
      </c>
      <c r="U527" s="10" t="str">
        <f t="shared" si="43"/>
        <v>no repeat</v>
      </c>
      <c r="V527" s="11" t="str">
        <f t="shared" si="40"/>
        <v>April</v>
      </c>
      <c r="W527" s="13">
        <v>42113</v>
      </c>
      <c r="X527" s="11">
        <f t="shared" si="41"/>
        <v>5</v>
      </c>
      <c r="Y527" s="12">
        <v>-193.58</v>
      </c>
      <c r="Z527" s="12">
        <v>4</v>
      </c>
      <c r="AA527" s="12">
        <v>396.19</v>
      </c>
      <c r="AB527" s="12">
        <v>90844</v>
      </c>
      <c r="AC527" s="12">
        <f>DataSheet!$E1158-DataSheet!$D1158</f>
        <v>6.41</v>
      </c>
      <c r="AD527" s="12" t="str">
        <f>_xlfn.IFS(DataSheet!$O1158="Central","Chris",DataSheet!$O1158="East","Erin",DataSheet!$O1158="South","Sam",DataSheet!$O1158="West","William.")</f>
        <v>Chris</v>
      </c>
      <c r="AE527">
        <f t="shared" si="44"/>
        <v>1</v>
      </c>
    </row>
    <row r="528" spans="1:31" ht="15.75" customHeight="1" x14ac:dyDescent="0.3">
      <c r="A528" s="12">
        <v>945</v>
      </c>
      <c r="B528" s="12" t="s">
        <v>1058</v>
      </c>
      <c r="C528" s="12" t="s">
        <v>42</v>
      </c>
      <c r="D528" s="12">
        <v>0.03</v>
      </c>
      <c r="E528" s="12">
        <v>31.74</v>
      </c>
      <c r="F528" s="12">
        <v>12.62</v>
      </c>
      <c r="G528" s="12" t="s">
        <v>53</v>
      </c>
      <c r="H528" s="12" t="s">
        <v>44</v>
      </c>
      <c r="I528" s="12" t="s">
        <v>33</v>
      </c>
      <c r="J528" s="12" t="s">
        <v>113</v>
      </c>
      <c r="K528" s="12" t="s">
        <v>63</v>
      </c>
      <c r="L528" s="12" t="s">
        <v>1059</v>
      </c>
      <c r="M528" s="12">
        <v>0.37</v>
      </c>
      <c r="N528" s="12" t="s">
        <v>37</v>
      </c>
      <c r="O528" s="12" t="s">
        <v>38</v>
      </c>
      <c r="P528" s="12" t="s">
        <v>49</v>
      </c>
      <c r="Q528" s="12" t="s">
        <v>1060</v>
      </c>
      <c r="R528" s="12">
        <v>95070</v>
      </c>
      <c r="S528" s="13">
        <v>42069</v>
      </c>
      <c r="T528" s="9">
        <f t="shared" si="42"/>
        <v>0</v>
      </c>
      <c r="U528" s="10" t="str">
        <f t="shared" si="43"/>
        <v>no repeat</v>
      </c>
      <c r="V528" s="11" t="str">
        <f t="shared" si="40"/>
        <v>March</v>
      </c>
      <c r="W528" s="13">
        <v>42069</v>
      </c>
      <c r="X528" s="11">
        <f t="shared" si="41"/>
        <v>0</v>
      </c>
      <c r="Y528" s="12">
        <v>-4.3010000000000002</v>
      </c>
      <c r="Z528" s="12">
        <v>3</v>
      </c>
      <c r="AA528" s="12">
        <v>98.7</v>
      </c>
      <c r="AB528" s="12">
        <v>86567</v>
      </c>
      <c r="AC528" s="12">
        <f>DataSheet!$E734-DataSheet!$D734</f>
        <v>39.449999999999996</v>
      </c>
      <c r="AD528" s="12" t="str">
        <f>_xlfn.IFS(DataSheet!$O734="Central","Chris",DataSheet!$O734="East","Erin",DataSheet!$O734="South","Sam",DataSheet!$O734="West","William.")</f>
        <v>William.</v>
      </c>
      <c r="AE528">
        <f t="shared" si="44"/>
        <v>1</v>
      </c>
    </row>
    <row r="529" spans="1:31" ht="15.75" customHeight="1" x14ac:dyDescent="0.3">
      <c r="A529" s="7">
        <v>946</v>
      </c>
      <c r="B529" s="7" t="s">
        <v>1061</v>
      </c>
      <c r="C529" s="7" t="s">
        <v>52</v>
      </c>
      <c r="D529" s="7">
        <v>0.09</v>
      </c>
      <c r="E529" s="7">
        <v>90.98</v>
      </c>
      <c r="F529" s="7">
        <v>56.2</v>
      </c>
      <c r="G529" s="7" t="s">
        <v>31</v>
      </c>
      <c r="H529" s="7" t="s">
        <v>44</v>
      </c>
      <c r="I529" s="7" t="s">
        <v>45</v>
      </c>
      <c r="J529" s="7" t="s">
        <v>54</v>
      </c>
      <c r="K529" s="7" t="s">
        <v>90</v>
      </c>
      <c r="L529" s="7" t="s">
        <v>1062</v>
      </c>
      <c r="M529" s="7">
        <v>0.74</v>
      </c>
      <c r="N529" s="7" t="s">
        <v>37</v>
      </c>
      <c r="O529" s="7" t="s">
        <v>57</v>
      </c>
      <c r="P529" s="7" t="s">
        <v>192</v>
      </c>
      <c r="Q529" s="7" t="s">
        <v>514</v>
      </c>
      <c r="R529" s="7">
        <v>4210</v>
      </c>
      <c r="S529" s="8">
        <v>42064</v>
      </c>
      <c r="T529" s="9">
        <f t="shared" si="42"/>
        <v>0</v>
      </c>
      <c r="U529" s="10" t="str">
        <f t="shared" si="43"/>
        <v>no repeat</v>
      </c>
      <c r="V529" s="11" t="str">
        <f t="shared" si="40"/>
        <v>March</v>
      </c>
      <c r="W529" s="8">
        <v>42065</v>
      </c>
      <c r="X529" s="11">
        <f t="shared" si="41"/>
        <v>1</v>
      </c>
      <c r="Y529" s="7">
        <v>-1570.32</v>
      </c>
      <c r="Z529" s="7">
        <v>20</v>
      </c>
      <c r="AA529" s="7">
        <v>1782.44</v>
      </c>
      <c r="AB529" s="7">
        <v>86566</v>
      </c>
      <c r="AC529" s="7">
        <f>DataSheet!$E681-DataSheet!$D681</f>
        <v>3.0700000000000003</v>
      </c>
      <c r="AD529" s="12" t="str">
        <f>_xlfn.IFS(DataSheet!$O681="Central","Chris",DataSheet!$O681="East","Erin",DataSheet!$O681="South","Sam",DataSheet!$O681="West","William.")</f>
        <v>Chris</v>
      </c>
      <c r="AE529">
        <f t="shared" si="44"/>
        <v>1</v>
      </c>
    </row>
    <row r="530" spans="1:31" ht="15.75" customHeight="1" x14ac:dyDescent="0.3">
      <c r="A530" s="12">
        <v>947</v>
      </c>
      <c r="B530" s="12" t="s">
        <v>1063</v>
      </c>
      <c r="C530" s="12" t="s">
        <v>52</v>
      </c>
      <c r="D530" s="12">
        <v>0.08</v>
      </c>
      <c r="E530" s="12">
        <v>14.2</v>
      </c>
      <c r="F530" s="12">
        <v>5.3</v>
      </c>
      <c r="G530" s="12" t="s">
        <v>31</v>
      </c>
      <c r="H530" s="12" t="s">
        <v>44</v>
      </c>
      <c r="I530" s="12" t="s">
        <v>45</v>
      </c>
      <c r="J530" s="12" t="s">
        <v>54</v>
      </c>
      <c r="K530" s="12" t="s">
        <v>35</v>
      </c>
      <c r="L530" s="12" t="s">
        <v>732</v>
      </c>
      <c r="M530" s="12">
        <v>0.46</v>
      </c>
      <c r="N530" s="12" t="s">
        <v>37</v>
      </c>
      <c r="O530" s="12" t="s">
        <v>57</v>
      </c>
      <c r="P530" s="12" t="s">
        <v>58</v>
      </c>
      <c r="Q530" s="12" t="s">
        <v>1064</v>
      </c>
      <c r="R530" s="12">
        <v>7002</v>
      </c>
      <c r="S530" s="13">
        <v>42015</v>
      </c>
      <c r="T530" s="9">
        <f t="shared" si="42"/>
        <v>0</v>
      </c>
      <c r="U530" s="10" t="str">
        <f t="shared" si="43"/>
        <v>no repeat</v>
      </c>
      <c r="V530" s="11" t="str">
        <f t="shared" si="40"/>
        <v>January</v>
      </c>
      <c r="W530" s="13">
        <v>42017</v>
      </c>
      <c r="X530" s="11">
        <f t="shared" si="41"/>
        <v>2</v>
      </c>
      <c r="Y530" s="12">
        <v>27.23</v>
      </c>
      <c r="Z530" s="12">
        <v>5</v>
      </c>
      <c r="AA530" s="12">
        <v>72.11</v>
      </c>
      <c r="AB530" s="12">
        <v>86565</v>
      </c>
      <c r="AC530" s="12">
        <f>DataSheet!$E134-DataSheet!$D134</f>
        <v>442.14</v>
      </c>
      <c r="AD530" s="12" t="str">
        <f>_xlfn.IFS(DataSheet!$O134="Central","Chris",DataSheet!$O134="East","Erin",DataSheet!$O134="South","Sam",DataSheet!$O134="West","William.")</f>
        <v>William.</v>
      </c>
      <c r="AE530">
        <f t="shared" si="44"/>
        <v>1</v>
      </c>
    </row>
    <row r="531" spans="1:31" ht="15.75" customHeight="1" x14ac:dyDescent="0.3">
      <c r="A531" s="12">
        <v>949</v>
      </c>
      <c r="B531" s="12" t="s">
        <v>1065</v>
      </c>
      <c r="C531" s="12" t="s">
        <v>52</v>
      </c>
      <c r="D531" s="12">
        <v>0.06</v>
      </c>
      <c r="E531" s="12">
        <v>40.98</v>
      </c>
      <c r="F531" s="12">
        <v>2.99</v>
      </c>
      <c r="G531" s="12" t="s">
        <v>53</v>
      </c>
      <c r="H531" s="12" t="s">
        <v>118</v>
      </c>
      <c r="I531" s="12" t="s">
        <v>33</v>
      </c>
      <c r="J531" s="12" t="s">
        <v>113</v>
      </c>
      <c r="K531" s="12" t="s">
        <v>63</v>
      </c>
      <c r="L531" s="12" t="s">
        <v>1066</v>
      </c>
      <c r="M531" s="12">
        <v>0.36</v>
      </c>
      <c r="N531" s="12" t="s">
        <v>37</v>
      </c>
      <c r="O531" s="12" t="s">
        <v>38</v>
      </c>
      <c r="P531" s="12" t="s">
        <v>49</v>
      </c>
      <c r="Q531" s="12" t="s">
        <v>665</v>
      </c>
      <c r="R531" s="12">
        <v>90049</v>
      </c>
      <c r="S531" s="13">
        <v>42006</v>
      </c>
      <c r="T531" s="9">
        <f t="shared" si="42"/>
        <v>1</v>
      </c>
      <c r="U531" s="10">
        <f t="shared" si="43"/>
        <v>79</v>
      </c>
      <c r="V531" s="11" t="str">
        <f t="shared" si="40"/>
        <v>January</v>
      </c>
      <c r="W531" s="13">
        <v>42008</v>
      </c>
      <c r="X531" s="11">
        <f t="shared" si="41"/>
        <v>2</v>
      </c>
      <c r="Y531" s="12">
        <v>-19.0992</v>
      </c>
      <c r="Z531" s="12">
        <v>3</v>
      </c>
      <c r="AA531" s="12">
        <v>124.81</v>
      </c>
      <c r="AB531" s="12">
        <v>9285</v>
      </c>
      <c r="AC531" s="12">
        <f>DataSheet!$E14-DataSheet!$D14</f>
        <v>12.92</v>
      </c>
      <c r="AD531" s="12" t="str">
        <f>_xlfn.IFS(DataSheet!$O14="Central","Chris",DataSheet!$O14="East","Erin",DataSheet!$O14="South","Sam",DataSheet!$O14="West","William.")</f>
        <v>William.</v>
      </c>
      <c r="AE531">
        <f t="shared" si="44"/>
        <v>2</v>
      </c>
    </row>
    <row r="532" spans="1:31" ht="15.75" customHeight="1" x14ac:dyDescent="0.3">
      <c r="A532" s="7">
        <v>949</v>
      </c>
      <c r="B532" s="7" t="s">
        <v>1065</v>
      </c>
      <c r="C532" s="7" t="s">
        <v>109</v>
      </c>
      <c r="D532" s="7">
        <v>0.02</v>
      </c>
      <c r="E532" s="7">
        <v>48.04</v>
      </c>
      <c r="F532" s="7">
        <v>5.09</v>
      </c>
      <c r="G532" s="7" t="s">
        <v>53</v>
      </c>
      <c r="H532" s="7" t="s">
        <v>118</v>
      </c>
      <c r="I532" s="7" t="s">
        <v>33</v>
      </c>
      <c r="J532" s="7" t="s">
        <v>97</v>
      </c>
      <c r="K532" s="7" t="s">
        <v>63</v>
      </c>
      <c r="L532" s="7" t="s">
        <v>623</v>
      </c>
      <c r="M532" s="7">
        <v>0.37</v>
      </c>
      <c r="N532" s="7" t="s">
        <v>37</v>
      </c>
      <c r="O532" s="7" t="s">
        <v>38</v>
      </c>
      <c r="P532" s="7" t="s">
        <v>49</v>
      </c>
      <c r="Q532" s="7" t="s">
        <v>665</v>
      </c>
      <c r="R532" s="7">
        <v>90049</v>
      </c>
      <c r="S532" s="8">
        <v>42085</v>
      </c>
      <c r="T532" s="9">
        <f t="shared" si="42"/>
        <v>0</v>
      </c>
      <c r="U532" s="10" t="str">
        <f t="shared" si="43"/>
        <v>no repeat</v>
      </c>
      <c r="V532" s="11" t="str">
        <f t="shared" si="40"/>
        <v>March</v>
      </c>
      <c r="W532" s="8">
        <v>42089</v>
      </c>
      <c r="X532" s="11">
        <f t="shared" si="41"/>
        <v>4</v>
      </c>
      <c r="Y532" s="7">
        <v>373.67</v>
      </c>
      <c r="Z532" s="7">
        <v>18</v>
      </c>
      <c r="AA532" s="7">
        <v>881.32</v>
      </c>
      <c r="AB532" s="7">
        <v>8257</v>
      </c>
      <c r="AC532" s="7">
        <f>DataSheet!$E891-DataSheet!$D891</f>
        <v>40.389999999999993</v>
      </c>
      <c r="AD532" s="12" t="str">
        <f>_xlfn.IFS(DataSheet!$O891="Central","Chris",DataSheet!$O891="East","Erin",DataSheet!$O891="South","Sam",DataSheet!$O891="West","William.")</f>
        <v>Chris</v>
      </c>
      <c r="AE532">
        <f t="shared" si="44"/>
        <v>2</v>
      </c>
    </row>
    <row r="533" spans="1:31" ht="15.75" customHeight="1" x14ac:dyDescent="0.3">
      <c r="A533" s="12">
        <v>950</v>
      </c>
      <c r="B533" s="12" t="s">
        <v>1067</v>
      </c>
      <c r="C533" s="12" t="s">
        <v>52</v>
      </c>
      <c r="D533" s="12">
        <v>0.06</v>
      </c>
      <c r="E533" s="12">
        <v>40.98</v>
      </c>
      <c r="F533" s="12">
        <v>2.99</v>
      </c>
      <c r="G533" s="12" t="s">
        <v>53</v>
      </c>
      <c r="H533" s="12" t="s">
        <v>118</v>
      </c>
      <c r="I533" s="12" t="s">
        <v>33</v>
      </c>
      <c r="J533" s="12" t="s">
        <v>113</v>
      </c>
      <c r="K533" s="12" t="s">
        <v>63</v>
      </c>
      <c r="L533" s="12" t="s">
        <v>1066</v>
      </c>
      <c r="M533" s="12">
        <v>0.36</v>
      </c>
      <c r="N533" s="12" t="s">
        <v>37</v>
      </c>
      <c r="O533" s="12" t="s">
        <v>65</v>
      </c>
      <c r="P533" s="12" t="s">
        <v>66</v>
      </c>
      <c r="Q533" s="12" t="s">
        <v>67</v>
      </c>
      <c r="R533" s="12">
        <v>55372</v>
      </c>
      <c r="S533" s="13">
        <v>42006</v>
      </c>
      <c r="T533" s="9">
        <f t="shared" si="42"/>
        <v>1</v>
      </c>
      <c r="U533" s="10">
        <f t="shared" si="43"/>
        <v>79</v>
      </c>
      <c r="V533" s="11" t="str">
        <f t="shared" si="40"/>
        <v>January</v>
      </c>
      <c r="W533" s="13">
        <v>42008</v>
      </c>
      <c r="X533" s="11">
        <f t="shared" si="41"/>
        <v>2</v>
      </c>
      <c r="Y533" s="12">
        <v>-14.801880000000001</v>
      </c>
      <c r="Z533" s="12">
        <v>1</v>
      </c>
      <c r="AA533" s="12">
        <v>41.6</v>
      </c>
      <c r="AB533" s="12">
        <v>89083</v>
      </c>
      <c r="AC533" s="12">
        <f>DataSheet!$E10-DataSheet!$D10</f>
        <v>35.93</v>
      </c>
      <c r="AD533" s="12" t="str">
        <f>_xlfn.IFS(DataSheet!$O10="Central","Chris",DataSheet!$O10="East","Erin",DataSheet!$O10="South","Sam",DataSheet!$O10="West","William.")</f>
        <v>Erin</v>
      </c>
      <c r="AE533">
        <f t="shared" si="44"/>
        <v>4</v>
      </c>
    </row>
    <row r="534" spans="1:31" ht="15.75" customHeight="1" x14ac:dyDescent="0.3">
      <c r="A534" s="12">
        <v>950</v>
      </c>
      <c r="B534" s="12" t="s">
        <v>1067</v>
      </c>
      <c r="C534" s="12" t="s">
        <v>109</v>
      </c>
      <c r="D534" s="12">
        <v>0.05</v>
      </c>
      <c r="E534" s="12">
        <v>1500.97</v>
      </c>
      <c r="F534" s="12">
        <v>29.7</v>
      </c>
      <c r="G534" s="12" t="s">
        <v>43</v>
      </c>
      <c r="H534" s="12" t="s">
        <v>118</v>
      </c>
      <c r="I534" s="12" t="s">
        <v>81</v>
      </c>
      <c r="J534" s="12" t="s">
        <v>89</v>
      </c>
      <c r="K534" s="12" t="s">
        <v>47</v>
      </c>
      <c r="L534" s="12" t="s">
        <v>1068</v>
      </c>
      <c r="M534" s="12">
        <v>0.56999999999999995</v>
      </c>
      <c r="N534" s="12" t="s">
        <v>37</v>
      </c>
      <c r="O534" s="12" t="s">
        <v>65</v>
      </c>
      <c r="P534" s="12" t="s">
        <v>66</v>
      </c>
      <c r="Q534" s="12" t="s">
        <v>67</v>
      </c>
      <c r="R534" s="12">
        <v>55372</v>
      </c>
      <c r="S534" s="13">
        <v>42085</v>
      </c>
      <c r="T534" s="9">
        <f t="shared" si="42"/>
        <v>1</v>
      </c>
      <c r="U534" s="10">
        <f t="shared" si="43"/>
        <v>0</v>
      </c>
      <c r="V534" s="11" t="str">
        <f t="shared" si="40"/>
        <v>March</v>
      </c>
      <c r="W534" s="13">
        <v>42085</v>
      </c>
      <c r="X534" s="11">
        <f t="shared" si="41"/>
        <v>0</v>
      </c>
      <c r="Y534" s="12">
        <v>-2561.3235</v>
      </c>
      <c r="Z534" s="12">
        <v>1</v>
      </c>
      <c r="AA534" s="12">
        <v>1497.22</v>
      </c>
      <c r="AB534" s="12">
        <v>89084</v>
      </c>
      <c r="AC534" s="12">
        <f>DataSheet!$E892-DataSheet!$D892</f>
        <v>12.229999999999999</v>
      </c>
      <c r="AD534" s="12" t="str">
        <f>_xlfn.IFS(DataSheet!$O892="Central","Chris",DataSheet!$O892="East","Erin",DataSheet!$O892="South","Sam",DataSheet!$O892="West","William.")</f>
        <v>Chris</v>
      </c>
      <c r="AE534">
        <f t="shared" si="44"/>
        <v>4</v>
      </c>
    </row>
    <row r="535" spans="1:31" ht="15.75" customHeight="1" x14ac:dyDescent="0.3">
      <c r="A535" s="7">
        <v>950</v>
      </c>
      <c r="B535" s="7" t="s">
        <v>1067</v>
      </c>
      <c r="C535" s="7" t="s">
        <v>109</v>
      </c>
      <c r="D535" s="7">
        <v>0.02</v>
      </c>
      <c r="E535" s="7">
        <v>48.04</v>
      </c>
      <c r="F535" s="7">
        <v>5.09</v>
      </c>
      <c r="G535" s="7" t="s">
        <v>53</v>
      </c>
      <c r="H535" s="7" t="s">
        <v>118</v>
      </c>
      <c r="I535" s="7" t="s">
        <v>33</v>
      </c>
      <c r="J535" s="7" t="s">
        <v>97</v>
      </c>
      <c r="K535" s="7" t="s">
        <v>63</v>
      </c>
      <c r="L535" s="7" t="s">
        <v>623</v>
      </c>
      <c r="M535" s="7">
        <v>0.37</v>
      </c>
      <c r="N535" s="7" t="s">
        <v>37</v>
      </c>
      <c r="O535" s="7" t="s">
        <v>65</v>
      </c>
      <c r="P535" s="7" t="s">
        <v>66</v>
      </c>
      <c r="Q535" s="7" t="s">
        <v>67</v>
      </c>
      <c r="R535" s="7">
        <v>55372</v>
      </c>
      <c r="S535" s="8">
        <v>42085</v>
      </c>
      <c r="T535" s="9">
        <f t="shared" si="42"/>
        <v>1</v>
      </c>
      <c r="U535" s="10">
        <f t="shared" si="43"/>
        <v>0</v>
      </c>
      <c r="V535" s="11" t="str">
        <f t="shared" si="40"/>
        <v>March</v>
      </c>
      <c r="W535" s="8">
        <v>42089</v>
      </c>
      <c r="X535" s="11">
        <f t="shared" si="41"/>
        <v>4</v>
      </c>
      <c r="Y535" s="7">
        <v>168.91890000000001</v>
      </c>
      <c r="Z535" s="7">
        <v>5</v>
      </c>
      <c r="AA535" s="7">
        <v>244.81</v>
      </c>
      <c r="AB535" s="7">
        <v>89084</v>
      </c>
      <c r="AC535" s="7">
        <f>DataSheet!$E893-DataSheet!$D893</f>
        <v>209.37</v>
      </c>
      <c r="AD535" s="12" t="str">
        <f>_xlfn.IFS(DataSheet!$O893="Central","Chris",DataSheet!$O893="East","Erin",DataSheet!$O893="South","Sam",DataSheet!$O893="West","William.")</f>
        <v>Erin</v>
      </c>
      <c r="AE535">
        <f t="shared" si="44"/>
        <v>4</v>
      </c>
    </row>
    <row r="536" spans="1:31" ht="15.75" customHeight="1" x14ac:dyDescent="0.3">
      <c r="A536" s="12">
        <v>950</v>
      </c>
      <c r="B536" s="12" t="s">
        <v>1067</v>
      </c>
      <c r="C536" s="12" t="s">
        <v>109</v>
      </c>
      <c r="D536" s="12">
        <v>0.03</v>
      </c>
      <c r="E536" s="12">
        <v>4.28</v>
      </c>
      <c r="F536" s="12">
        <v>1.6</v>
      </c>
      <c r="G536" s="12" t="s">
        <v>53</v>
      </c>
      <c r="H536" s="12" t="s">
        <v>118</v>
      </c>
      <c r="I536" s="12" t="s">
        <v>33</v>
      </c>
      <c r="J536" s="12" t="s">
        <v>34</v>
      </c>
      <c r="K536" s="12" t="s">
        <v>35</v>
      </c>
      <c r="L536" s="12" t="s">
        <v>1069</v>
      </c>
      <c r="M536" s="12">
        <v>0.57999999999999996</v>
      </c>
      <c r="N536" s="12" t="s">
        <v>37</v>
      </c>
      <c r="O536" s="12" t="s">
        <v>65</v>
      </c>
      <c r="P536" s="12" t="s">
        <v>66</v>
      </c>
      <c r="Q536" s="12" t="s">
        <v>67</v>
      </c>
      <c r="R536" s="12">
        <v>55372</v>
      </c>
      <c r="S536" s="13">
        <v>42085</v>
      </c>
      <c r="T536" s="9">
        <f t="shared" si="42"/>
        <v>0</v>
      </c>
      <c r="U536" s="10" t="str">
        <f t="shared" si="43"/>
        <v>no repeat</v>
      </c>
      <c r="V536" s="11" t="str">
        <f t="shared" si="40"/>
        <v>March</v>
      </c>
      <c r="W536" s="13">
        <v>42092</v>
      </c>
      <c r="X536" s="11">
        <f t="shared" si="41"/>
        <v>7</v>
      </c>
      <c r="Y536" s="12">
        <v>-6.2</v>
      </c>
      <c r="Z536" s="12">
        <v>1</v>
      </c>
      <c r="AA536" s="12">
        <v>4.55</v>
      </c>
      <c r="AB536" s="12">
        <v>89084</v>
      </c>
      <c r="AC536" s="12">
        <f>DataSheet!$E894-DataSheet!$D894</f>
        <v>213.36999999999998</v>
      </c>
      <c r="AD536" s="12" t="str">
        <f>_xlfn.IFS(DataSheet!$O894="Central","Chris",DataSheet!$O894="East","Erin",DataSheet!$O894="South","Sam",DataSheet!$O894="West","William.")</f>
        <v>Erin</v>
      </c>
      <c r="AE536">
        <f t="shared" si="44"/>
        <v>4</v>
      </c>
    </row>
    <row r="537" spans="1:31" ht="15.75" customHeight="1" x14ac:dyDescent="0.3">
      <c r="A537" s="7">
        <v>954</v>
      </c>
      <c r="B537" s="7" t="s">
        <v>1070</v>
      </c>
      <c r="C537" s="7" t="s">
        <v>109</v>
      </c>
      <c r="D537" s="7">
        <v>0.1</v>
      </c>
      <c r="E537" s="7">
        <v>7.31</v>
      </c>
      <c r="F537" s="7">
        <v>0.49</v>
      </c>
      <c r="G537" s="7" t="s">
        <v>53</v>
      </c>
      <c r="H537" s="7" t="s">
        <v>62</v>
      </c>
      <c r="I537" s="7" t="s">
        <v>33</v>
      </c>
      <c r="J537" s="7" t="s">
        <v>138</v>
      </c>
      <c r="K537" s="7" t="s">
        <v>63</v>
      </c>
      <c r="L537" s="7" t="s">
        <v>1071</v>
      </c>
      <c r="M537" s="7">
        <v>0.38</v>
      </c>
      <c r="N537" s="7" t="s">
        <v>37</v>
      </c>
      <c r="O537" s="7" t="s">
        <v>65</v>
      </c>
      <c r="P537" s="7" t="s">
        <v>134</v>
      </c>
      <c r="Q537" s="7" t="s">
        <v>1072</v>
      </c>
      <c r="R537" s="7">
        <v>75067</v>
      </c>
      <c r="S537" s="8">
        <v>42047</v>
      </c>
      <c r="T537" s="9">
        <f t="shared" si="42"/>
        <v>1</v>
      </c>
      <c r="U537" s="10">
        <f t="shared" si="43"/>
        <v>0</v>
      </c>
      <c r="V537" s="11" t="str">
        <f t="shared" si="40"/>
        <v>February</v>
      </c>
      <c r="W537" s="8">
        <v>42056</v>
      </c>
      <c r="X537" s="11">
        <f t="shared" si="41"/>
        <v>9</v>
      </c>
      <c r="Y537" s="7">
        <v>19.064699999999998</v>
      </c>
      <c r="Z537" s="7">
        <v>4</v>
      </c>
      <c r="AA537" s="7">
        <v>27.63</v>
      </c>
      <c r="AB537" s="7">
        <v>90771</v>
      </c>
      <c r="AC537" s="7">
        <f>DataSheet!$E495-DataSheet!$D495</f>
        <v>1.1199999999999999</v>
      </c>
      <c r="AD537" s="12" t="str">
        <f>_xlfn.IFS(DataSheet!$O495="Central","Chris",DataSheet!$O495="East","Erin",DataSheet!$O495="South","Sam",DataSheet!$O495="West","William.")</f>
        <v>Erin</v>
      </c>
      <c r="AE537">
        <f t="shared" si="44"/>
        <v>2</v>
      </c>
    </row>
    <row r="538" spans="1:31" ht="15.75" customHeight="1" x14ac:dyDescent="0.3">
      <c r="A538" s="12">
        <v>954</v>
      </c>
      <c r="B538" s="12" t="s">
        <v>1070</v>
      </c>
      <c r="C538" s="12" t="s">
        <v>109</v>
      </c>
      <c r="D538" s="12">
        <v>0.08</v>
      </c>
      <c r="E538" s="12">
        <v>6.7</v>
      </c>
      <c r="F538" s="12">
        <v>1.56</v>
      </c>
      <c r="G538" s="12" t="s">
        <v>53</v>
      </c>
      <c r="H538" s="12" t="s">
        <v>62</v>
      </c>
      <c r="I538" s="12" t="s">
        <v>33</v>
      </c>
      <c r="J538" s="12" t="s">
        <v>34</v>
      </c>
      <c r="K538" s="12" t="s">
        <v>35</v>
      </c>
      <c r="L538" s="12" t="s">
        <v>1073</v>
      </c>
      <c r="M538" s="12">
        <v>0.52</v>
      </c>
      <c r="N538" s="12" t="s">
        <v>37</v>
      </c>
      <c r="O538" s="12" t="s">
        <v>65</v>
      </c>
      <c r="P538" s="12" t="s">
        <v>134</v>
      </c>
      <c r="Q538" s="12" t="s">
        <v>1072</v>
      </c>
      <c r="R538" s="12">
        <v>75067</v>
      </c>
      <c r="S538" s="13">
        <v>42047</v>
      </c>
      <c r="T538" s="9">
        <f t="shared" si="42"/>
        <v>0</v>
      </c>
      <c r="U538" s="10" t="str">
        <f t="shared" si="43"/>
        <v>no repeat</v>
      </c>
      <c r="V538" s="11" t="str">
        <f t="shared" si="40"/>
        <v>February</v>
      </c>
      <c r="W538" s="13">
        <v>42047</v>
      </c>
      <c r="X538" s="11">
        <f t="shared" si="41"/>
        <v>0</v>
      </c>
      <c r="Y538" s="12">
        <v>10.56</v>
      </c>
      <c r="Z538" s="12">
        <v>5</v>
      </c>
      <c r="AA538" s="12">
        <v>31.21</v>
      </c>
      <c r="AB538" s="12">
        <v>90771</v>
      </c>
      <c r="AC538" s="12">
        <f>DataSheet!$E496-DataSheet!$D496</f>
        <v>8.33</v>
      </c>
      <c r="AD538" s="12" t="str">
        <f>_xlfn.IFS(DataSheet!$O496="Central","Chris",DataSheet!$O496="East","Erin",DataSheet!$O496="South","Sam",DataSheet!$O496="West","William.")</f>
        <v>Chris</v>
      </c>
      <c r="AE538">
        <f t="shared" si="44"/>
        <v>2</v>
      </c>
    </row>
    <row r="539" spans="1:31" ht="15.75" customHeight="1" x14ac:dyDescent="0.3">
      <c r="A539" s="7">
        <v>959</v>
      </c>
      <c r="B539" s="7" t="s">
        <v>1074</v>
      </c>
      <c r="C539" s="7" t="s">
        <v>42</v>
      </c>
      <c r="D539" s="7">
        <v>0.01</v>
      </c>
      <c r="E539" s="7">
        <v>145.44999999999999</v>
      </c>
      <c r="F539" s="7">
        <v>17.850000000000001</v>
      </c>
      <c r="G539" s="7" t="s">
        <v>43</v>
      </c>
      <c r="H539" s="7" t="s">
        <v>32</v>
      </c>
      <c r="I539" s="7" t="s">
        <v>81</v>
      </c>
      <c r="J539" s="7" t="s">
        <v>89</v>
      </c>
      <c r="K539" s="7" t="s">
        <v>47</v>
      </c>
      <c r="L539" s="7" t="s">
        <v>1075</v>
      </c>
      <c r="M539" s="7">
        <v>0.56000000000000005</v>
      </c>
      <c r="N539" s="7" t="s">
        <v>37</v>
      </c>
      <c r="O539" s="7" t="s">
        <v>65</v>
      </c>
      <c r="P539" s="7" t="s">
        <v>134</v>
      </c>
      <c r="Q539" s="7" t="s">
        <v>1033</v>
      </c>
      <c r="R539" s="7">
        <v>76028</v>
      </c>
      <c r="S539" s="8">
        <v>42085</v>
      </c>
      <c r="T539" s="9">
        <f t="shared" si="42"/>
        <v>0</v>
      </c>
      <c r="U539" s="10" t="str">
        <f t="shared" si="43"/>
        <v>no repeat</v>
      </c>
      <c r="V539" s="11" t="str">
        <f t="shared" si="40"/>
        <v>March</v>
      </c>
      <c r="W539" s="8">
        <v>42086</v>
      </c>
      <c r="X539" s="11">
        <f t="shared" si="41"/>
        <v>1</v>
      </c>
      <c r="Y539" s="7">
        <v>837.6807</v>
      </c>
      <c r="Z539" s="7">
        <v>8</v>
      </c>
      <c r="AA539" s="7">
        <v>1214.03</v>
      </c>
      <c r="AB539" s="7">
        <v>91581</v>
      </c>
      <c r="AC539" s="7">
        <f>DataSheet!$E897-DataSheet!$D897</f>
        <v>43.51</v>
      </c>
      <c r="AD539" s="12" t="str">
        <f>_xlfn.IFS(DataSheet!$O897="Central","Chris",DataSheet!$O897="East","Erin",DataSheet!$O897="South","Sam",DataSheet!$O897="West","William.")</f>
        <v>Sam</v>
      </c>
      <c r="AE539">
        <f t="shared" si="44"/>
        <v>1</v>
      </c>
    </row>
    <row r="540" spans="1:31" ht="15.75" customHeight="1" x14ac:dyDescent="0.3">
      <c r="A540" s="12">
        <v>960</v>
      </c>
      <c r="B540" s="12" t="s">
        <v>1076</v>
      </c>
      <c r="C540" s="12" t="s">
        <v>109</v>
      </c>
      <c r="D540" s="12">
        <v>0.03</v>
      </c>
      <c r="E540" s="12">
        <v>2.94</v>
      </c>
      <c r="F540" s="12">
        <v>0.96</v>
      </c>
      <c r="G540" s="12" t="s">
        <v>53</v>
      </c>
      <c r="H540" s="12" t="s">
        <v>44</v>
      </c>
      <c r="I540" s="12" t="s">
        <v>33</v>
      </c>
      <c r="J540" s="12" t="s">
        <v>34</v>
      </c>
      <c r="K540" s="12" t="s">
        <v>35</v>
      </c>
      <c r="L540" s="12" t="s">
        <v>602</v>
      </c>
      <c r="M540" s="12">
        <v>0.57999999999999996</v>
      </c>
      <c r="N540" s="12" t="s">
        <v>37</v>
      </c>
      <c r="O540" s="12" t="s">
        <v>38</v>
      </c>
      <c r="P540" s="12" t="s">
        <v>49</v>
      </c>
      <c r="Q540" s="12" t="s">
        <v>1055</v>
      </c>
      <c r="R540" s="12">
        <v>90278</v>
      </c>
      <c r="S540" s="13">
        <v>42039</v>
      </c>
      <c r="T540" s="9">
        <f t="shared" si="42"/>
        <v>0</v>
      </c>
      <c r="U540" s="10" t="str">
        <f t="shared" si="43"/>
        <v>no repeat</v>
      </c>
      <c r="V540" s="11" t="str">
        <f t="shared" si="40"/>
        <v>February</v>
      </c>
      <c r="W540" s="13">
        <v>42043</v>
      </c>
      <c r="X540" s="11">
        <f t="shared" si="41"/>
        <v>4</v>
      </c>
      <c r="Y540" s="12">
        <v>-4.2</v>
      </c>
      <c r="Z540" s="12">
        <v>1</v>
      </c>
      <c r="AA540" s="12">
        <v>3.51</v>
      </c>
      <c r="AB540" s="12">
        <v>89401</v>
      </c>
      <c r="AC540" s="12">
        <f>DataSheet!$E394-DataSheet!$D394</f>
        <v>175.89000000000001</v>
      </c>
      <c r="AD540" s="12" t="str">
        <f>_xlfn.IFS(DataSheet!$O394="Central","Chris",DataSheet!$O394="East","Erin",DataSheet!$O394="South","Sam",DataSheet!$O394="West","William.")</f>
        <v>William.</v>
      </c>
      <c r="AE540">
        <f t="shared" si="44"/>
        <v>1</v>
      </c>
    </row>
    <row r="541" spans="1:31" ht="15.75" customHeight="1" x14ac:dyDescent="0.3">
      <c r="A541" s="7">
        <v>961</v>
      </c>
      <c r="B541" s="7" t="s">
        <v>1077</v>
      </c>
      <c r="C541" s="7" t="s">
        <v>42</v>
      </c>
      <c r="D541" s="7">
        <v>0.05</v>
      </c>
      <c r="E541" s="7">
        <v>124.49</v>
      </c>
      <c r="F541" s="7">
        <v>51.94</v>
      </c>
      <c r="G541" s="7" t="s">
        <v>43</v>
      </c>
      <c r="H541" s="7" t="s">
        <v>44</v>
      </c>
      <c r="I541" s="7" t="s">
        <v>45</v>
      </c>
      <c r="J541" s="7" t="s">
        <v>156</v>
      </c>
      <c r="K541" s="7" t="s">
        <v>125</v>
      </c>
      <c r="L541" s="7" t="s">
        <v>465</v>
      </c>
      <c r="M541" s="7">
        <v>0.63</v>
      </c>
      <c r="N541" s="7" t="s">
        <v>37</v>
      </c>
      <c r="O541" s="7" t="s">
        <v>38</v>
      </c>
      <c r="P541" s="7" t="s">
        <v>49</v>
      </c>
      <c r="Q541" s="7" t="s">
        <v>1078</v>
      </c>
      <c r="R541" s="7">
        <v>94061</v>
      </c>
      <c r="S541" s="8">
        <v>42059</v>
      </c>
      <c r="T541" s="9">
        <f t="shared" si="42"/>
        <v>0</v>
      </c>
      <c r="U541" s="10" t="str">
        <f t="shared" si="43"/>
        <v>no repeat</v>
      </c>
      <c r="V541" s="11" t="str">
        <f t="shared" si="40"/>
        <v>February</v>
      </c>
      <c r="W541" s="8">
        <v>42059</v>
      </c>
      <c r="X541" s="11">
        <f t="shared" si="41"/>
        <v>0</v>
      </c>
      <c r="Y541" s="7">
        <v>-44.163600000000002</v>
      </c>
      <c r="Z541" s="7">
        <v>1</v>
      </c>
      <c r="AA541" s="7">
        <v>120.12</v>
      </c>
      <c r="AB541" s="7">
        <v>89402</v>
      </c>
      <c r="AC541" s="7">
        <f>DataSheet!$E627-DataSheet!$D627</f>
        <v>7.27</v>
      </c>
      <c r="AD541" s="12" t="str">
        <f>_xlfn.IFS(DataSheet!$O627="Central","Chris",DataSheet!$O627="East","Erin",DataSheet!$O627="South","Sam",DataSheet!$O627="West","William.")</f>
        <v>William.</v>
      </c>
      <c r="AE541">
        <f t="shared" si="44"/>
        <v>1</v>
      </c>
    </row>
    <row r="542" spans="1:31" ht="15.75" customHeight="1" x14ac:dyDescent="0.3">
      <c r="A542" s="7">
        <v>962</v>
      </c>
      <c r="B542" s="7" t="s">
        <v>1079</v>
      </c>
      <c r="C542" s="7" t="s">
        <v>109</v>
      </c>
      <c r="D542" s="7">
        <v>0.03</v>
      </c>
      <c r="E542" s="7">
        <v>2.94</v>
      </c>
      <c r="F542" s="7">
        <v>0.96</v>
      </c>
      <c r="G542" s="7" t="s">
        <v>53</v>
      </c>
      <c r="H542" s="7" t="s">
        <v>44</v>
      </c>
      <c r="I542" s="7" t="s">
        <v>33</v>
      </c>
      <c r="J542" s="7" t="s">
        <v>34</v>
      </c>
      <c r="K542" s="7" t="s">
        <v>35</v>
      </c>
      <c r="L542" s="7" t="s">
        <v>602</v>
      </c>
      <c r="M542" s="7">
        <v>0.57999999999999996</v>
      </c>
      <c r="N542" s="7" t="s">
        <v>37</v>
      </c>
      <c r="O542" s="7" t="s">
        <v>65</v>
      </c>
      <c r="P542" s="7" t="s">
        <v>182</v>
      </c>
      <c r="Q542" s="7" t="s">
        <v>183</v>
      </c>
      <c r="R542" s="7">
        <v>60610</v>
      </c>
      <c r="S542" s="8">
        <v>42039</v>
      </c>
      <c r="T542" s="9">
        <f t="shared" si="42"/>
        <v>0</v>
      </c>
      <c r="U542" s="10" t="str">
        <f t="shared" si="43"/>
        <v>no repeat</v>
      </c>
      <c r="V542" s="11" t="str">
        <f t="shared" si="40"/>
        <v>February</v>
      </c>
      <c r="W542" s="8">
        <v>42043</v>
      </c>
      <c r="X542" s="11">
        <f t="shared" si="41"/>
        <v>4</v>
      </c>
      <c r="Y542" s="7">
        <v>-4.2</v>
      </c>
      <c r="Z542" s="7">
        <v>2</v>
      </c>
      <c r="AA542" s="7">
        <v>7.01</v>
      </c>
      <c r="AB542" s="7">
        <v>17636</v>
      </c>
      <c r="AC542" s="7">
        <f>DataSheet!$E395-DataSheet!$D395</f>
        <v>40.379999999999995</v>
      </c>
      <c r="AD542" s="12" t="str">
        <f>_xlfn.IFS(DataSheet!$O395="Central","Chris",DataSheet!$O395="East","Erin",DataSheet!$O395="South","Sam",DataSheet!$O395="West","William.")</f>
        <v>William.</v>
      </c>
      <c r="AE542">
        <f t="shared" si="44"/>
        <v>1</v>
      </c>
    </row>
    <row r="543" spans="1:31" ht="15.75" customHeight="1" x14ac:dyDescent="0.3">
      <c r="A543" s="12">
        <v>970</v>
      </c>
      <c r="B543" s="12" t="s">
        <v>1080</v>
      </c>
      <c r="C543" s="12" t="s">
        <v>61</v>
      </c>
      <c r="D543" s="12">
        <v>0</v>
      </c>
      <c r="E543" s="12">
        <v>170.98</v>
      </c>
      <c r="F543" s="12">
        <v>35.89</v>
      </c>
      <c r="G543" s="12" t="s">
        <v>43</v>
      </c>
      <c r="H543" s="12" t="s">
        <v>118</v>
      </c>
      <c r="I543" s="12" t="s">
        <v>45</v>
      </c>
      <c r="J543" s="12" t="s">
        <v>195</v>
      </c>
      <c r="K543" s="12" t="s">
        <v>125</v>
      </c>
      <c r="L543" s="12" t="s">
        <v>1048</v>
      </c>
      <c r="M543" s="12">
        <v>0.66</v>
      </c>
      <c r="N543" s="12" t="s">
        <v>37</v>
      </c>
      <c r="O543" s="12" t="s">
        <v>140</v>
      </c>
      <c r="P543" s="12" t="s">
        <v>141</v>
      </c>
      <c r="Q543" s="12" t="s">
        <v>801</v>
      </c>
      <c r="R543" s="12">
        <v>24281</v>
      </c>
      <c r="S543" s="13">
        <v>42114</v>
      </c>
      <c r="T543" s="9">
        <f t="shared" si="42"/>
        <v>0</v>
      </c>
      <c r="U543" s="10" t="str">
        <f t="shared" si="43"/>
        <v>no repeat</v>
      </c>
      <c r="V543" s="11" t="str">
        <f t="shared" si="40"/>
        <v>April</v>
      </c>
      <c r="W543" s="13">
        <v>42115</v>
      </c>
      <c r="X543" s="11">
        <f t="shared" si="41"/>
        <v>1</v>
      </c>
      <c r="Y543" s="12">
        <v>-102.66200000000001</v>
      </c>
      <c r="Z543" s="12">
        <v>8</v>
      </c>
      <c r="AA543" s="12">
        <v>1452.18</v>
      </c>
      <c r="AB543" s="12">
        <v>86173</v>
      </c>
      <c r="AC543" s="12">
        <f>DataSheet!$E1222-DataSheet!$D1222</f>
        <v>3.21</v>
      </c>
      <c r="AD543" s="12" t="str">
        <f>_xlfn.IFS(DataSheet!$O1222="Central","Chris",DataSheet!$O1222="East","Erin",DataSheet!$O1222="South","Sam",DataSheet!$O1222="West","William.")</f>
        <v>Erin</v>
      </c>
      <c r="AE543">
        <f t="shared" si="44"/>
        <v>1</v>
      </c>
    </row>
    <row r="544" spans="1:31" ht="15.75" customHeight="1" x14ac:dyDescent="0.3">
      <c r="A544" s="7">
        <v>972</v>
      </c>
      <c r="B544" s="7" t="s">
        <v>1081</v>
      </c>
      <c r="C544" s="7" t="s">
        <v>109</v>
      </c>
      <c r="D544" s="7">
        <v>0.03</v>
      </c>
      <c r="E544" s="7">
        <v>284.98</v>
      </c>
      <c r="F544" s="7">
        <v>69.55</v>
      </c>
      <c r="G544" s="7" t="s">
        <v>43</v>
      </c>
      <c r="H544" s="7" t="s">
        <v>32</v>
      </c>
      <c r="I544" s="7" t="s">
        <v>45</v>
      </c>
      <c r="J544" s="7" t="s">
        <v>46</v>
      </c>
      <c r="K544" s="7" t="s">
        <v>47</v>
      </c>
      <c r="L544" s="7" t="s">
        <v>1082</v>
      </c>
      <c r="M544" s="7">
        <v>0.6</v>
      </c>
      <c r="N544" s="7" t="s">
        <v>37</v>
      </c>
      <c r="O544" s="7" t="s">
        <v>38</v>
      </c>
      <c r="P544" s="7" t="s">
        <v>49</v>
      </c>
      <c r="Q544" s="7" t="s">
        <v>1083</v>
      </c>
      <c r="R544" s="7">
        <v>92503</v>
      </c>
      <c r="S544" s="8">
        <v>42063</v>
      </c>
      <c r="T544" s="9">
        <f t="shared" si="42"/>
        <v>1</v>
      </c>
      <c r="U544" s="10">
        <f t="shared" si="43"/>
        <v>0</v>
      </c>
      <c r="V544" s="11" t="str">
        <f t="shared" si="40"/>
        <v>February</v>
      </c>
      <c r="W544" s="8">
        <v>42068</v>
      </c>
      <c r="X544" s="11">
        <f t="shared" si="41"/>
        <v>5</v>
      </c>
      <c r="Y544" s="7">
        <v>-116.584</v>
      </c>
      <c r="Z544" s="7">
        <v>2</v>
      </c>
      <c r="AA544" s="7">
        <v>619.38</v>
      </c>
      <c r="AB544" s="7">
        <v>87259</v>
      </c>
      <c r="AC544" s="7">
        <f>DataSheet!$E663-DataSheet!$D663</f>
        <v>400.90000000000003</v>
      </c>
      <c r="AD544" s="12" t="str">
        <f>_xlfn.IFS(DataSheet!$O663="Central","Chris",DataSheet!$O663="East","Erin",DataSheet!$O663="South","Sam",DataSheet!$O663="West","William.")</f>
        <v>William.</v>
      </c>
      <c r="AE544">
        <f t="shared" si="44"/>
        <v>2</v>
      </c>
    </row>
    <row r="545" spans="1:31" ht="15.75" customHeight="1" x14ac:dyDescent="0.3">
      <c r="A545" s="12">
        <v>972</v>
      </c>
      <c r="B545" s="12" t="s">
        <v>1081</v>
      </c>
      <c r="C545" s="12" t="s">
        <v>109</v>
      </c>
      <c r="D545" s="12">
        <v>0</v>
      </c>
      <c r="E545" s="12">
        <v>12.99</v>
      </c>
      <c r="F545" s="12">
        <v>14.37</v>
      </c>
      <c r="G545" s="12" t="s">
        <v>53</v>
      </c>
      <c r="H545" s="12" t="s">
        <v>32</v>
      </c>
      <c r="I545" s="12" t="s">
        <v>45</v>
      </c>
      <c r="J545" s="12" t="s">
        <v>54</v>
      </c>
      <c r="K545" s="12" t="s">
        <v>240</v>
      </c>
      <c r="L545" s="12" t="s">
        <v>571</v>
      </c>
      <c r="M545" s="12">
        <v>0.73</v>
      </c>
      <c r="N545" s="12" t="s">
        <v>37</v>
      </c>
      <c r="O545" s="12" t="s">
        <v>38</v>
      </c>
      <c r="P545" s="12" t="s">
        <v>49</v>
      </c>
      <c r="Q545" s="12" t="s">
        <v>1083</v>
      </c>
      <c r="R545" s="12">
        <v>92503</v>
      </c>
      <c r="S545" s="13">
        <v>42063</v>
      </c>
      <c r="T545" s="9">
        <f t="shared" si="42"/>
        <v>0</v>
      </c>
      <c r="U545" s="10" t="str">
        <f t="shared" si="43"/>
        <v>no repeat</v>
      </c>
      <c r="V545" s="11" t="str">
        <f t="shared" si="40"/>
        <v>February</v>
      </c>
      <c r="W545" s="13">
        <v>42063</v>
      </c>
      <c r="X545" s="11">
        <f t="shared" si="41"/>
        <v>0</v>
      </c>
      <c r="Y545" s="12">
        <v>12.896100000000001</v>
      </c>
      <c r="Z545" s="12">
        <v>1</v>
      </c>
      <c r="AA545" s="12">
        <v>18.690000000000001</v>
      </c>
      <c r="AB545" s="12">
        <v>87259</v>
      </c>
      <c r="AC545" s="12">
        <f>DataSheet!$E664-DataSheet!$D664</f>
        <v>10.83</v>
      </c>
      <c r="AD545" s="12" t="str">
        <f>_xlfn.IFS(DataSheet!$O664="Central","Chris",DataSheet!$O664="East","Erin",DataSheet!$O664="South","Sam",DataSheet!$O664="West","William.")</f>
        <v>William.</v>
      </c>
      <c r="AE545">
        <f t="shared" si="44"/>
        <v>2</v>
      </c>
    </row>
    <row r="546" spans="1:31" ht="15.75" customHeight="1" x14ac:dyDescent="0.3">
      <c r="A546" s="7">
        <v>975</v>
      </c>
      <c r="B546" s="7" t="s">
        <v>1084</v>
      </c>
      <c r="C546" s="7" t="s">
        <v>109</v>
      </c>
      <c r="D546" s="7">
        <v>0.1</v>
      </c>
      <c r="E546" s="7">
        <v>2.2200000000000002</v>
      </c>
      <c r="F546" s="7">
        <v>5</v>
      </c>
      <c r="G546" s="7" t="s">
        <v>53</v>
      </c>
      <c r="H546" s="7" t="s">
        <v>32</v>
      </c>
      <c r="I546" s="7" t="s">
        <v>33</v>
      </c>
      <c r="J546" s="7" t="s">
        <v>258</v>
      </c>
      <c r="K546" s="7" t="s">
        <v>63</v>
      </c>
      <c r="L546" s="7" t="s">
        <v>1085</v>
      </c>
      <c r="M546" s="7">
        <v>0.55000000000000004</v>
      </c>
      <c r="N546" s="7" t="s">
        <v>37</v>
      </c>
      <c r="O546" s="7" t="s">
        <v>57</v>
      </c>
      <c r="P546" s="7" t="s">
        <v>197</v>
      </c>
      <c r="Q546" s="7" t="s">
        <v>198</v>
      </c>
      <c r="R546" s="7">
        <v>2108</v>
      </c>
      <c r="S546" s="8">
        <v>42098</v>
      </c>
      <c r="T546" s="9">
        <f t="shared" si="42"/>
        <v>0</v>
      </c>
      <c r="U546" s="10" t="str">
        <f t="shared" si="43"/>
        <v>no repeat</v>
      </c>
      <c r="V546" s="11" t="str">
        <f t="shared" si="40"/>
        <v>April</v>
      </c>
      <c r="W546" s="8">
        <v>42103</v>
      </c>
      <c r="X546" s="11">
        <f t="shared" si="41"/>
        <v>5</v>
      </c>
      <c r="Y546" s="7">
        <v>-21.319199999999999</v>
      </c>
      <c r="Z546" s="7">
        <v>3</v>
      </c>
      <c r="AA546" s="7">
        <v>8.8000000000000007</v>
      </c>
      <c r="AB546" s="7">
        <v>87260</v>
      </c>
      <c r="AC546" s="7">
        <f>DataSheet!$E1029-DataSheet!$D1029</f>
        <v>125.97999999999999</v>
      </c>
      <c r="AD546" s="12" t="str">
        <f>_xlfn.IFS(DataSheet!$O1029="Central","Chris",DataSheet!$O1029="East","Erin",DataSheet!$O1029="South","Sam",DataSheet!$O1029="West","William.")</f>
        <v>Sam</v>
      </c>
      <c r="AE546">
        <f t="shared" si="44"/>
        <v>1</v>
      </c>
    </row>
    <row r="547" spans="1:31" ht="15.75" customHeight="1" x14ac:dyDescent="0.3">
      <c r="A547" s="12">
        <v>980</v>
      </c>
      <c r="B547" s="12" t="s">
        <v>1086</v>
      </c>
      <c r="C547" s="12" t="s">
        <v>61</v>
      </c>
      <c r="D547" s="12">
        <v>0</v>
      </c>
      <c r="E547" s="12">
        <v>37.76</v>
      </c>
      <c r="F547" s="12">
        <v>12.9</v>
      </c>
      <c r="G547" s="12" t="s">
        <v>53</v>
      </c>
      <c r="H547" s="12" t="s">
        <v>32</v>
      </c>
      <c r="I547" s="12" t="s">
        <v>33</v>
      </c>
      <c r="J547" s="12" t="s">
        <v>145</v>
      </c>
      <c r="K547" s="12" t="s">
        <v>63</v>
      </c>
      <c r="L547" s="12" t="s">
        <v>1087</v>
      </c>
      <c r="M547" s="12">
        <v>0.56999999999999995</v>
      </c>
      <c r="N547" s="12" t="s">
        <v>37</v>
      </c>
      <c r="O547" s="12" t="s">
        <v>57</v>
      </c>
      <c r="P547" s="12" t="s">
        <v>153</v>
      </c>
      <c r="Q547" s="12" t="s">
        <v>780</v>
      </c>
      <c r="R547" s="12">
        <v>5403</v>
      </c>
      <c r="S547" s="13">
        <v>42040</v>
      </c>
      <c r="T547" s="9">
        <f t="shared" si="42"/>
        <v>0</v>
      </c>
      <c r="U547" s="10" t="str">
        <f t="shared" si="43"/>
        <v>no repeat</v>
      </c>
      <c r="V547" s="11" t="str">
        <f t="shared" si="40"/>
        <v>February</v>
      </c>
      <c r="W547" s="13">
        <v>42041</v>
      </c>
      <c r="X547" s="11">
        <f t="shared" si="41"/>
        <v>1</v>
      </c>
      <c r="Y547" s="12">
        <v>93.846800000000002</v>
      </c>
      <c r="Z547" s="12">
        <v>12</v>
      </c>
      <c r="AA547" s="12">
        <v>477.2</v>
      </c>
      <c r="AB547" s="12">
        <v>87258</v>
      </c>
      <c r="AC547" s="12">
        <f>DataSheet!$E420-DataSheet!$D420</f>
        <v>48.019999999999996</v>
      </c>
      <c r="AD547" s="12" t="str">
        <f>_xlfn.IFS(DataSheet!$O420="Central","Chris",DataSheet!$O420="East","Erin",DataSheet!$O420="South","Sam",DataSheet!$O420="West","William.")</f>
        <v>Erin</v>
      </c>
      <c r="AE547">
        <f t="shared" si="44"/>
        <v>1</v>
      </c>
    </row>
    <row r="548" spans="1:31" ht="15.75" customHeight="1" x14ac:dyDescent="0.3">
      <c r="A548" s="7">
        <v>983</v>
      </c>
      <c r="B548" s="7" t="s">
        <v>1088</v>
      </c>
      <c r="C548" s="7" t="s">
        <v>109</v>
      </c>
      <c r="D548" s="7">
        <v>0.09</v>
      </c>
      <c r="E548" s="7">
        <v>300.97000000000003</v>
      </c>
      <c r="F548" s="7">
        <v>7.18</v>
      </c>
      <c r="G548" s="7" t="s">
        <v>53</v>
      </c>
      <c r="H548" s="7" t="s">
        <v>32</v>
      </c>
      <c r="I548" s="7" t="s">
        <v>81</v>
      </c>
      <c r="J548" s="7" t="s">
        <v>184</v>
      </c>
      <c r="K548" s="7" t="s">
        <v>63</v>
      </c>
      <c r="L548" s="7" t="s">
        <v>1089</v>
      </c>
      <c r="M548" s="7">
        <v>0.48</v>
      </c>
      <c r="N548" s="7" t="s">
        <v>37</v>
      </c>
      <c r="O548" s="7" t="s">
        <v>140</v>
      </c>
      <c r="P548" s="7" t="s">
        <v>960</v>
      </c>
      <c r="Q548" s="7" t="s">
        <v>1090</v>
      </c>
      <c r="R548" s="7">
        <v>72143</v>
      </c>
      <c r="S548" s="8">
        <v>42121</v>
      </c>
      <c r="T548" s="9">
        <f t="shared" si="42"/>
        <v>0</v>
      </c>
      <c r="U548" s="10" t="str">
        <f t="shared" si="43"/>
        <v>no repeat</v>
      </c>
      <c r="V548" s="11" t="str">
        <f t="shared" si="40"/>
        <v>April</v>
      </c>
      <c r="W548" s="8">
        <v>42121</v>
      </c>
      <c r="X548" s="11">
        <f t="shared" si="41"/>
        <v>0</v>
      </c>
      <c r="Y548" s="7">
        <v>17.771999999999998</v>
      </c>
      <c r="Z548" s="7">
        <v>10</v>
      </c>
      <c r="AA548" s="7">
        <v>2848.38</v>
      </c>
      <c r="AB548" s="7">
        <v>90201</v>
      </c>
      <c r="AC548" s="7">
        <f>DataSheet!$E1279-DataSheet!$D1279</f>
        <v>68.73</v>
      </c>
      <c r="AD548" s="12" t="str">
        <f>_xlfn.IFS(DataSheet!$O1279="Central","Chris",DataSheet!$O1279="East","Erin",DataSheet!$O1279="South","Sam",DataSheet!$O1279="West","William.")</f>
        <v>William.</v>
      </c>
      <c r="AE548">
        <f t="shared" si="44"/>
        <v>1</v>
      </c>
    </row>
    <row r="549" spans="1:31" ht="15.75" customHeight="1" x14ac:dyDescent="0.3">
      <c r="A549" s="7">
        <v>993</v>
      </c>
      <c r="B549" s="7" t="s">
        <v>1091</v>
      </c>
      <c r="C549" s="7" t="s">
        <v>30</v>
      </c>
      <c r="D549" s="7">
        <v>0.05</v>
      </c>
      <c r="E549" s="7">
        <v>4.28</v>
      </c>
      <c r="F549" s="7">
        <v>5.17</v>
      </c>
      <c r="G549" s="7" t="s">
        <v>53</v>
      </c>
      <c r="H549" s="7" t="s">
        <v>62</v>
      </c>
      <c r="I549" s="7" t="s">
        <v>33</v>
      </c>
      <c r="J549" s="7" t="s">
        <v>97</v>
      </c>
      <c r="K549" s="7" t="s">
        <v>63</v>
      </c>
      <c r="L549" s="7" t="s">
        <v>484</v>
      </c>
      <c r="M549" s="7">
        <v>0.4</v>
      </c>
      <c r="N549" s="7" t="s">
        <v>37</v>
      </c>
      <c r="O549" s="7" t="s">
        <v>38</v>
      </c>
      <c r="P549" s="7" t="s">
        <v>49</v>
      </c>
      <c r="Q549" s="7" t="s">
        <v>1092</v>
      </c>
      <c r="R549" s="7">
        <v>93030</v>
      </c>
      <c r="S549" s="8">
        <v>42054</v>
      </c>
      <c r="T549" s="9">
        <f t="shared" si="42"/>
        <v>0</v>
      </c>
      <c r="U549" s="10" t="str">
        <f t="shared" si="43"/>
        <v>no repeat</v>
      </c>
      <c r="V549" s="11" t="str">
        <f t="shared" si="40"/>
        <v>February</v>
      </c>
      <c r="W549" s="8">
        <v>42054</v>
      </c>
      <c r="X549" s="11">
        <f t="shared" si="41"/>
        <v>0</v>
      </c>
      <c r="Y549" s="7">
        <v>-104.57</v>
      </c>
      <c r="Z549" s="7">
        <v>9</v>
      </c>
      <c r="AA549" s="7">
        <v>38.58</v>
      </c>
      <c r="AB549" s="7">
        <v>89432</v>
      </c>
      <c r="AC549" s="7">
        <f>DataSheet!$E573-DataSheet!$D573</f>
        <v>5.8800000000000008</v>
      </c>
      <c r="AD549" s="12" t="str">
        <f>_xlfn.IFS(DataSheet!$O573="Central","Chris",DataSheet!$O573="East","Erin",DataSheet!$O573="South","Sam",DataSheet!$O573="West","William.")</f>
        <v>Erin</v>
      </c>
      <c r="AE549">
        <f t="shared" si="44"/>
        <v>1</v>
      </c>
    </row>
    <row r="550" spans="1:31" ht="15.75" customHeight="1" x14ac:dyDescent="0.3">
      <c r="A550" s="12">
        <v>994</v>
      </c>
      <c r="B550" s="12" t="s">
        <v>1093</v>
      </c>
      <c r="C550" s="12" t="s">
        <v>30</v>
      </c>
      <c r="D550" s="12">
        <v>0.1</v>
      </c>
      <c r="E550" s="12">
        <v>400.98</v>
      </c>
      <c r="F550" s="12">
        <v>76.37</v>
      </c>
      <c r="G550" s="12" t="s">
        <v>43</v>
      </c>
      <c r="H550" s="12" t="s">
        <v>62</v>
      </c>
      <c r="I550" s="12" t="s">
        <v>45</v>
      </c>
      <c r="J550" s="12" t="s">
        <v>156</v>
      </c>
      <c r="K550" s="12" t="s">
        <v>125</v>
      </c>
      <c r="L550" s="12" t="s">
        <v>1094</v>
      </c>
      <c r="M550" s="12">
        <v>0.6</v>
      </c>
      <c r="N550" s="12" t="s">
        <v>37</v>
      </c>
      <c r="O550" s="12" t="s">
        <v>57</v>
      </c>
      <c r="P550" s="12" t="s">
        <v>192</v>
      </c>
      <c r="Q550" s="12" t="s">
        <v>437</v>
      </c>
      <c r="R550" s="12">
        <v>4073</v>
      </c>
      <c r="S550" s="13">
        <v>42077</v>
      </c>
      <c r="T550" s="9">
        <f t="shared" si="42"/>
        <v>0</v>
      </c>
      <c r="U550" s="10" t="str">
        <f t="shared" si="43"/>
        <v>no repeat</v>
      </c>
      <c r="V550" s="11" t="str">
        <f t="shared" si="40"/>
        <v>March</v>
      </c>
      <c r="W550" s="13">
        <v>42078</v>
      </c>
      <c r="X550" s="11">
        <f t="shared" si="41"/>
        <v>1</v>
      </c>
      <c r="Y550" s="12">
        <v>-969.04836599999999</v>
      </c>
      <c r="Z550" s="12">
        <v>2</v>
      </c>
      <c r="AA550" s="12">
        <v>810.47</v>
      </c>
      <c r="AB550" s="12">
        <v>89433</v>
      </c>
      <c r="AC550" s="12">
        <f>DataSheet!$E794-DataSheet!$D794</f>
        <v>417.38</v>
      </c>
      <c r="AD550" s="12" t="str">
        <f>_xlfn.IFS(DataSheet!$O794="Central","Chris",DataSheet!$O794="East","Erin",DataSheet!$O794="South","Sam",DataSheet!$O794="West","William.")</f>
        <v>Chris</v>
      </c>
      <c r="AE550">
        <f t="shared" si="44"/>
        <v>1</v>
      </c>
    </row>
    <row r="551" spans="1:31" ht="15.75" customHeight="1" x14ac:dyDescent="0.3">
      <c r="A551" s="12">
        <v>995</v>
      </c>
      <c r="B551" s="12" t="s">
        <v>1095</v>
      </c>
      <c r="C551" s="12" t="s">
        <v>109</v>
      </c>
      <c r="D551" s="12">
        <v>0.09</v>
      </c>
      <c r="E551" s="12">
        <v>7.64</v>
      </c>
      <c r="F551" s="12">
        <v>5.83</v>
      </c>
      <c r="G551" s="12" t="s">
        <v>53</v>
      </c>
      <c r="H551" s="12" t="s">
        <v>62</v>
      </c>
      <c r="I551" s="12" t="s">
        <v>33</v>
      </c>
      <c r="J551" s="12" t="s">
        <v>97</v>
      </c>
      <c r="K551" s="12" t="s">
        <v>35</v>
      </c>
      <c r="L551" s="12" t="s">
        <v>1027</v>
      </c>
      <c r="M551" s="12">
        <v>0.36</v>
      </c>
      <c r="N551" s="12" t="s">
        <v>37</v>
      </c>
      <c r="O551" s="12" t="s">
        <v>57</v>
      </c>
      <c r="P551" s="12" t="s">
        <v>192</v>
      </c>
      <c r="Q551" s="12" t="s">
        <v>1096</v>
      </c>
      <c r="R551" s="12">
        <v>4070</v>
      </c>
      <c r="S551" s="13">
        <v>42134</v>
      </c>
      <c r="T551" s="9">
        <f t="shared" si="42"/>
        <v>0</v>
      </c>
      <c r="U551" s="10" t="str">
        <f t="shared" si="43"/>
        <v>no repeat</v>
      </c>
      <c r="V551" s="11" t="str">
        <f t="shared" si="40"/>
        <v>May</v>
      </c>
      <c r="W551" s="13">
        <v>42139</v>
      </c>
      <c r="X551" s="11">
        <f t="shared" si="41"/>
        <v>5</v>
      </c>
      <c r="Y551" s="12">
        <v>4.032</v>
      </c>
      <c r="Z551" s="12">
        <v>9</v>
      </c>
      <c r="AA551" s="12">
        <v>72.83</v>
      </c>
      <c r="AB551" s="12">
        <v>89434</v>
      </c>
      <c r="AC551" s="12">
        <f>DataSheet!$E1414-DataSheet!$D1414</f>
        <v>17.13</v>
      </c>
      <c r="AD551" s="12" t="str">
        <f>_xlfn.IFS(DataSheet!$O1414="Central","Chris",DataSheet!$O1414="East","Erin",DataSheet!$O1414="South","Sam",DataSheet!$O1414="West","William.")</f>
        <v>Erin</v>
      </c>
      <c r="AE551">
        <f t="shared" si="44"/>
        <v>1</v>
      </c>
    </row>
    <row r="552" spans="1:31" ht="15.75" customHeight="1" x14ac:dyDescent="0.3">
      <c r="A552" s="12">
        <v>997</v>
      </c>
      <c r="B552" s="12" t="s">
        <v>1097</v>
      </c>
      <c r="C552" s="12" t="s">
        <v>109</v>
      </c>
      <c r="D552" s="12">
        <v>0.08</v>
      </c>
      <c r="E552" s="12">
        <v>67.84</v>
      </c>
      <c r="F552" s="12">
        <v>0.99</v>
      </c>
      <c r="G552" s="12" t="s">
        <v>53</v>
      </c>
      <c r="H552" s="12" t="s">
        <v>62</v>
      </c>
      <c r="I552" s="12" t="s">
        <v>33</v>
      </c>
      <c r="J552" s="12" t="s">
        <v>258</v>
      </c>
      <c r="K552" s="12" t="s">
        <v>63</v>
      </c>
      <c r="L552" s="12" t="s">
        <v>1098</v>
      </c>
      <c r="M552" s="12">
        <v>0.57999999999999996</v>
      </c>
      <c r="N552" s="12" t="s">
        <v>37</v>
      </c>
      <c r="O552" s="12" t="s">
        <v>57</v>
      </c>
      <c r="P552" s="12" t="s">
        <v>58</v>
      </c>
      <c r="Q552" s="12" t="s">
        <v>1064</v>
      </c>
      <c r="R552" s="12">
        <v>7002</v>
      </c>
      <c r="S552" s="13">
        <v>42028</v>
      </c>
      <c r="T552" s="9">
        <f t="shared" si="42"/>
        <v>0</v>
      </c>
      <c r="U552" s="10" t="str">
        <f t="shared" si="43"/>
        <v>no repeat</v>
      </c>
      <c r="V552" s="11" t="str">
        <f t="shared" si="40"/>
        <v>January</v>
      </c>
      <c r="W552" s="13">
        <v>42033</v>
      </c>
      <c r="X552" s="11">
        <f t="shared" si="41"/>
        <v>5</v>
      </c>
      <c r="Y552" s="12">
        <v>-23.634399999999999</v>
      </c>
      <c r="Z552" s="12">
        <v>1</v>
      </c>
      <c r="AA552" s="12">
        <v>63.66</v>
      </c>
      <c r="AB552" s="12">
        <v>89431</v>
      </c>
      <c r="AC552" s="12">
        <f>DataSheet!$E286-DataSheet!$D286</f>
        <v>204.04999999999998</v>
      </c>
      <c r="AD552" s="12" t="str">
        <f>_xlfn.IFS(DataSheet!$O286="Central","Chris",DataSheet!$O286="East","Erin",DataSheet!$O286="South","Sam",DataSheet!$O286="West","William.")</f>
        <v>Chris</v>
      </c>
      <c r="AE552">
        <f t="shared" si="44"/>
        <v>1</v>
      </c>
    </row>
    <row r="553" spans="1:31" ht="15.75" customHeight="1" x14ac:dyDescent="0.3">
      <c r="A553" s="7">
        <v>999</v>
      </c>
      <c r="B553" s="7" t="s">
        <v>1099</v>
      </c>
      <c r="C553" s="7" t="s">
        <v>30</v>
      </c>
      <c r="D553" s="7">
        <v>0.08</v>
      </c>
      <c r="E553" s="7">
        <v>45.19</v>
      </c>
      <c r="F553" s="7">
        <v>1.99</v>
      </c>
      <c r="G553" s="7" t="s">
        <v>53</v>
      </c>
      <c r="H553" s="7" t="s">
        <v>62</v>
      </c>
      <c r="I553" s="7" t="s">
        <v>81</v>
      </c>
      <c r="J553" s="7" t="s">
        <v>184</v>
      </c>
      <c r="K553" s="7" t="s">
        <v>55</v>
      </c>
      <c r="L553" s="7" t="s">
        <v>1100</v>
      </c>
      <c r="M553" s="7">
        <v>0.55000000000000004</v>
      </c>
      <c r="N553" s="7" t="s">
        <v>37</v>
      </c>
      <c r="O553" s="7" t="s">
        <v>57</v>
      </c>
      <c r="P553" s="7" t="s">
        <v>58</v>
      </c>
      <c r="Q553" s="7" t="s">
        <v>1101</v>
      </c>
      <c r="R553" s="7">
        <v>7450</v>
      </c>
      <c r="S553" s="8">
        <v>42077</v>
      </c>
      <c r="T553" s="9">
        <f t="shared" si="42"/>
        <v>0</v>
      </c>
      <c r="U553" s="10" t="str">
        <f t="shared" si="43"/>
        <v>no repeat</v>
      </c>
      <c r="V553" s="11" t="str">
        <f t="shared" si="40"/>
        <v>March</v>
      </c>
      <c r="W553" s="8">
        <v>42078</v>
      </c>
      <c r="X553" s="11">
        <f t="shared" si="41"/>
        <v>1</v>
      </c>
      <c r="Y553" s="7">
        <v>-71.83</v>
      </c>
      <c r="Z553" s="7">
        <v>3</v>
      </c>
      <c r="AA553" s="7">
        <v>127.22</v>
      </c>
      <c r="AB553" s="7">
        <v>89433</v>
      </c>
      <c r="AC553" s="7">
        <f>DataSheet!$E795-DataSheet!$D795</f>
        <v>46.85</v>
      </c>
      <c r="AD553" s="12" t="str">
        <f>_xlfn.IFS(DataSheet!$O795="Central","Chris",DataSheet!$O795="East","Erin",DataSheet!$O795="South","Sam",DataSheet!$O795="West","William.")</f>
        <v>Chris</v>
      </c>
      <c r="AE553">
        <f t="shared" si="44"/>
        <v>1</v>
      </c>
    </row>
    <row r="554" spans="1:31" ht="15.75" customHeight="1" x14ac:dyDescent="0.3">
      <c r="A554" s="12">
        <v>1000</v>
      </c>
      <c r="B554" s="12" t="s">
        <v>1102</v>
      </c>
      <c r="C554" s="12" t="s">
        <v>30</v>
      </c>
      <c r="D554" s="12">
        <v>0.03</v>
      </c>
      <c r="E554" s="12">
        <v>33.979999999999997</v>
      </c>
      <c r="F554" s="12">
        <v>19.989999999999998</v>
      </c>
      <c r="G554" s="12" t="s">
        <v>53</v>
      </c>
      <c r="H554" s="12" t="s">
        <v>62</v>
      </c>
      <c r="I554" s="12" t="s">
        <v>45</v>
      </c>
      <c r="J554" s="12" t="s">
        <v>54</v>
      </c>
      <c r="K554" s="12" t="s">
        <v>63</v>
      </c>
      <c r="L554" s="12" t="s">
        <v>1103</v>
      </c>
      <c r="M554" s="12">
        <v>0.55000000000000004</v>
      </c>
      <c r="N554" s="12" t="s">
        <v>37</v>
      </c>
      <c r="O554" s="12" t="s">
        <v>57</v>
      </c>
      <c r="P554" s="12" t="s">
        <v>153</v>
      </c>
      <c r="Q554" s="12" t="s">
        <v>1104</v>
      </c>
      <c r="R554" s="12">
        <v>5201</v>
      </c>
      <c r="S554" s="13">
        <v>42077</v>
      </c>
      <c r="T554" s="9">
        <f t="shared" si="42"/>
        <v>0</v>
      </c>
      <c r="U554" s="10" t="str">
        <f t="shared" si="43"/>
        <v>no repeat</v>
      </c>
      <c r="V554" s="11" t="str">
        <f t="shared" si="40"/>
        <v>March</v>
      </c>
      <c r="W554" s="13">
        <v>42078</v>
      </c>
      <c r="X554" s="11">
        <f t="shared" si="41"/>
        <v>1</v>
      </c>
      <c r="Y554" s="12">
        <v>-0.74</v>
      </c>
      <c r="Z554" s="12">
        <v>12</v>
      </c>
      <c r="AA554" s="12">
        <v>432.44</v>
      </c>
      <c r="AB554" s="12">
        <v>89433</v>
      </c>
      <c r="AC554" s="12">
        <f>DataSheet!$E796-DataSheet!$D796</f>
        <v>4.7699999999999996</v>
      </c>
      <c r="AD554" s="12" t="str">
        <f>_xlfn.IFS(DataSheet!$O796="Central","Chris",DataSheet!$O796="East","Erin",DataSheet!$O796="South","Sam",DataSheet!$O796="West","William.")</f>
        <v>Chris</v>
      </c>
      <c r="AE554">
        <f t="shared" si="44"/>
        <v>1</v>
      </c>
    </row>
    <row r="555" spans="1:31" ht="15.75" customHeight="1" x14ac:dyDescent="0.3">
      <c r="A555" s="7">
        <v>1005</v>
      </c>
      <c r="B555" s="7" t="s">
        <v>1105</v>
      </c>
      <c r="C555" s="7" t="s">
        <v>30</v>
      </c>
      <c r="D555" s="7">
        <v>0.02</v>
      </c>
      <c r="E555" s="7">
        <v>40.99</v>
      </c>
      <c r="F555" s="7">
        <v>17.48</v>
      </c>
      <c r="G555" s="7" t="s">
        <v>53</v>
      </c>
      <c r="H555" s="7" t="s">
        <v>62</v>
      </c>
      <c r="I555" s="7" t="s">
        <v>33</v>
      </c>
      <c r="J555" s="7" t="s">
        <v>97</v>
      </c>
      <c r="K555" s="7" t="s">
        <v>63</v>
      </c>
      <c r="L555" s="7" t="s">
        <v>1106</v>
      </c>
      <c r="M555" s="7">
        <v>0.36</v>
      </c>
      <c r="N555" s="7" t="s">
        <v>37</v>
      </c>
      <c r="O555" s="7" t="s">
        <v>65</v>
      </c>
      <c r="P555" s="7" t="s">
        <v>182</v>
      </c>
      <c r="Q555" s="7" t="s">
        <v>768</v>
      </c>
      <c r="R555" s="7">
        <v>60089</v>
      </c>
      <c r="S555" s="8">
        <v>42062</v>
      </c>
      <c r="T555" s="9">
        <f t="shared" si="42"/>
        <v>1</v>
      </c>
      <c r="U555" s="10">
        <f t="shared" si="43"/>
        <v>5</v>
      </c>
      <c r="V555" s="11" t="str">
        <f t="shared" si="40"/>
        <v>February</v>
      </c>
      <c r="W555" s="8">
        <v>42063</v>
      </c>
      <c r="X555" s="11">
        <f t="shared" si="41"/>
        <v>1</v>
      </c>
      <c r="Y555" s="7">
        <v>551.09280000000001</v>
      </c>
      <c r="Z555" s="7">
        <v>23</v>
      </c>
      <c r="AA555" s="7">
        <v>950.43</v>
      </c>
      <c r="AB555" s="7">
        <v>90044</v>
      </c>
      <c r="AC555" s="7">
        <f>DataSheet!$E653-DataSheet!$D653</f>
        <v>100.94</v>
      </c>
      <c r="AD555" s="12" t="str">
        <f>_xlfn.IFS(DataSheet!$O653="Central","Chris",DataSheet!$O653="East","Erin",DataSheet!$O653="South","Sam",DataSheet!$O653="West","William.")</f>
        <v>Erin</v>
      </c>
      <c r="AE555">
        <f t="shared" si="44"/>
        <v>2</v>
      </c>
    </row>
    <row r="556" spans="1:31" ht="15.75" customHeight="1" x14ac:dyDescent="0.3">
      <c r="A556" s="7">
        <v>1005</v>
      </c>
      <c r="B556" s="7" t="s">
        <v>1105</v>
      </c>
      <c r="C556" s="7" t="s">
        <v>109</v>
      </c>
      <c r="D556" s="7">
        <v>0.06</v>
      </c>
      <c r="E556" s="7">
        <v>10.14</v>
      </c>
      <c r="F556" s="7">
        <v>2.27</v>
      </c>
      <c r="G556" s="7" t="s">
        <v>53</v>
      </c>
      <c r="H556" s="7" t="s">
        <v>62</v>
      </c>
      <c r="I556" s="7" t="s">
        <v>33</v>
      </c>
      <c r="J556" s="7" t="s">
        <v>97</v>
      </c>
      <c r="K556" s="7" t="s">
        <v>35</v>
      </c>
      <c r="L556" s="7" t="s">
        <v>274</v>
      </c>
      <c r="M556" s="7">
        <v>0.36</v>
      </c>
      <c r="N556" s="7" t="s">
        <v>37</v>
      </c>
      <c r="O556" s="7" t="s">
        <v>65</v>
      </c>
      <c r="P556" s="7" t="s">
        <v>182</v>
      </c>
      <c r="Q556" s="7" t="s">
        <v>768</v>
      </c>
      <c r="R556" s="7">
        <v>60089</v>
      </c>
      <c r="S556" s="8">
        <v>42067</v>
      </c>
      <c r="T556" s="9">
        <f t="shared" si="42"/>
        <v>0</v>
      </c>
      <c r="U556" s="10" t="str">
        <f t="shared" si="43"/>
        <v>no repeat</v>
      </c>
      <c r="V556" s="11" t="str">
        <f t="shared" si="40"/>
        <v>March</v>
      </c>
      <c r="W556" s="8">
        <v>42067</v>
      </c>
      <c r="X556" s="11">
        <f t="shared" si="41"/>
        <v>0</v>
      </c>
      <c r="Y556" s="7">
        <v>-3.88</v>
      </c>
      <c r="Z556" s="7">
        <v>1</v>
      </c>
      <c r="AA556" s="7">
        <v>12.18</v>
      </c>
      <c r="AB556" s="7">
        <v>90043</v>
      </c>
      <c r="AC556" s="7">
        <f>DataSheet!$E709-DataSheet!$D709</f>
        <v>3.89</v>
      </c>
      <c r="AD556" s="12" t="str">
        <f>_xlfn.IFS(DataSheet!$O709="Central","Chris",DataSheet!$O709="East","Erin",DataSheet!$O709="South","Sam",DataSheet!$O709="West","William.")</f>
        <v>Chris</v>
      </c>
      <c r="AE556">
        <f t="shared" si="44"/>
        <v>2</v>
      </c>
    </row>
    <row r="557" spans="1:31" ht="15.75" customHeight="1" x14ac:dyDescent="0.3">
      <c r="A557" s="12">
        <v>1008</v>
      </c>
      <c r="B557" s="12" t="s">
        <v>1107</v>
      </c>
      <c r="C557" s="12" t="s">
        <v>30</v>
      </c>
      <c r="D557" s="12">
        <v>0.01</v>
      </c>
      <c r="E557" s="12">
        <v>3.15</v>
      </c>
      <c r="F557" s="12">
        <v>0.49</v>
      </c>
      <c r="G557" s="12" t="s">
        <v>53</v>
      </c>
      <c r="H557" s="12" t="s">
        <v>44</v>
      </c>
      <c r="I557" s="12" t="s">
        <v>33</v>
      </c>
      <c r="J557" s="12" t="s">
        <v>138</v>
      </c>
      <c r="K557" s="12" t="s">
        <v>63</v>
      </c>
      <c r="L557" s="12" t="s">
        <v>1108</v>
      </c>
      <c r="M557" s="12">
        <v>0.37</v>
      </c>
      <c r="N557" s="12" t="s">
        <v>37</v>
      </c>
      <c r="O557" s="12" t="s">
        <v>57</v>
      </c>
      <c r="P557" s="12" t="s">
        <v>192</v>
      </c>
      <c r="Q557" s="12" t="s">
        <v>1109</v>
      </c>
      <c r="R557" s="12">
        <v>4038</v>
      </c>
      <c r="S557" s="13">
        <v>42149</v>
      </c>
      <c r="T557" s="9">
        <f t="shared" si="42"/>
        <v>0</v>
      </c>
      <c r="U557" s="10" t="str">
        <f t="shared" si="43"/>
        <v>no repeat</v>
      </c>
      <c r="V557" s="11" t="str">
        <f t="shared" si="40"/>
        <v>May</v>
      </c>
      <c r="W557" s="13">
        <v>42151</v>
      </c>
      <c r="X557" s="11">
        <f t="shared" si="41"/>
        <v>2</v>
      </c>
      <c r="Y557" s="12">
        <v>17.505299999999998</v>
      </c>
      <c r="Z557" s="12">
        <v>8</v>
      </c>
      <c r="AA557" s="12">
        <v>25.37</v>
      </c>
      <c r="AB557" s="12">
        <v>88371</v>
      </c>
      <c r="AC557" s="12">
        <f>DataSheet!$E1576-DataSheet!$D1576</f>
        <v>21.96</v>
      </c>
      <c r="AD557" s="12" t="str">
        <f>_xlfn.IFS(DataSheet!$O1576="Central","Chris",DataSheet!$O1576="East","Erin",DataSheet!$O1576="South","Sam",DataSheet!$O1576="West","William.")</f>
        <v>William.</v>
      </c>
      <c r="AE557">
        <f t="shared" si="44"/>
        <v>1</v>
      </c>
    </row>
    <row r="558" spans="1:31" ht="15.75" customHeight="1" x14ac:dyDescent="0.3">
      <c r="A558" s="12">
        <v>1009</v>
      </c>
      <c r="B558" s="12" t="s">
        <v>1110</v>
      </c>
      <c r="C558" s="12" t="s">
        <v>30</v>
      </c>
      <c r="D558" s="12">
        <v>0.1</v>
      </c>
      <c r="E558" s="12">
        <v>550.98</v>
      </c>
      <c r="F558" s="12">
        <v>45.7</v>
      </c>
      <c r="G558" s="12" t="s">
        <v>43</v>
      </c>
      <c r="H558" s="12" t="s">
        <v>32</v>
      </c>
      <c r="I558" s="12" t="s">
        <v>45</v>
      </c>
      <c r="J558" s="12" t="s">
        <v>156</v>
      </c>
      <c r="K558" s="12" t="s">
        <v>125</v>
      </c>
      <c r="L558" s="12" t="s">
        <v>1111</v>
      </c>
      <c r="M558" s="12">
        <v>0.71</v>
      </c>
      <c r="N558" s="12" t="s">
        <v>37</v>
      </c>
      <c r="O558" s="12" t="s">
        <v>57</v>
      </c>
      <c r="P558" s="12" t="s">
        <v>192</v>
      </c>
      <c r="Q558" s="12" t="s">
        <v>1112</v>
      </c>
      <c r="R558" s="12">
        <v>4072</v>
      </c>
      <c r="S558" s="13">
        <v>42174</v>
      </c>
      <c r="T558" s="9">
        <f t="shared" si="42"/>
        <v>0</v>
      </c>
      <c r="U558" s="10" t="str">
        <f t="shared" si="43"/>
        <v>no repeat</v>
      </c>
      <c r="V558" s="11" t="str">
        <f t="shared" si="40"/>
        <v>June</v>
      </c>
      <c r="W558" s="13">
        <v>42176</v>
      </c>
      <c r="X558" s="11">
        <f t="shared" si="41"/>
        <v>2</v>
      </c>
      <c r="Y558" s="12">
        <v>818.54617499999995</v>
      </c>
      <c r="Z558" s="12">
        <v>14</v>
      </c>
      <c r="AA558" s="12">
        <v>6963.67</v>
      </c>
      <c r="AB558" s="12">
        <v>88372</v>
      </c>
      <c r="AC558" s="12">
        <f>DataSheet!$E1826-DataSheet!$D1826</f>
        <v>20.889999999999997</v>
      </c>
      <c r="AD558" s="12" t="str">
        <f>_xlfn.IFS(DataSheet!$O1826="Central","Chris",DataSheet!$O1826="East","Erin",DataSheet!$O1826="South","Sam",DataSheet!$O1826="West","William.")</f>
        <v>Chris</v>
      </c>
      <c r="AE558">
        <f t="shared" si="44"/>
        <v>1</v>
      </c>
    </row>
    <row r="559" spans="1:31" ht="15.75" customHeight="1" x14ac:dyDescent="0.3">
      <c r="A559" s="12">
        <v>1014</v>
      </c>
      <c r="B559" s="12" t="s">
        <v>1113</v>
      </c>
      <c r="C559" s="12" t="s">
        <v>52</v>
      </c>
      <c r="D559" s="12">
        <v>0.09</v>
      </c>
      <c r="E559" s="12">
        <v>28.48</v>
      </c>
      <c r="F559" s="12">
        <v>1.99</v>
      </c>
      <c r="G559" s="12" t="s">
        <v>53</v>
      </c>
      <c r="H559" s="12" t="s">
        <v>44</v>
      </c>
      <c r="I559" s="12" t="s">
        <v>81</v>
      </c>
      <c r="J559" s="12" t="s">
        <v>184</v>
      </c>
      <c r="K559" s="12" t="s">
        <v>55</v>
      </c>
      <c r="L559" s="12" t="s">
        <v>411</v>
      </c>
      <c r="M559" s="12">
        <v>0.4</v>
      </c>
      <c r="N559" s="12" t="s">
        <v>37</v>
      </c>
      <c r="O559" s="12" t="s">
        <v>140</v>
      </c>
      <c r="P559" s="12" t="s">
        <v>960</v>
      </c>
      <c r="Q559" s="12" t="s">
        <v>1114</v>
      </c>
      <c r="R559" s="12">
        <v>72022</v>
      </c>
      <c r="S559" s="13">
        <v>42064</v>
      </c>
      <c r="T559" s="9">
        <f t="shared" si="42"/>
        <v>1</v>
      </c>
      <c r="U559" s="10">
        <f t="shared" si="43"/>
        <v>0</v>
      </c>
      <c r="V559" s="11" t="str">
        <f t="shared" si="40"/>
        <v>March</v>
      </c>
      <c r="W559" s="13">
        <v>42065</v>
      </c>
      <c r="X559" s="11">
        <f t="shared" si="41"/>
        <v>1</v>
      </c>
      <c r="Y559" s="12">
        <v>-17.149999999999999</v>
      </c>
      <c r="Z559" s="12">
        <v>6</v>
      </c>
      <c r="AA559" s="12">
        <v>160.16999999999999</v>
      </c>
      <c r="AB559" s="12">
        <v>88387</v>
      </c>
      <c r="AC559" s="12">
        <f>DataSheet!$E682-DataSheet!$D682</f>
        <v>4.83</v>
      </c>
      <c r="AD559" s="12" t="str">
        <f>_xlfn.IFS(DataSheet!$O682="Central","Chris",DataSheet!$O682="East","Erin",DataSheet!$O682="South","Sam",DataSheet!$O682="West","William.")</f>
        <v>Chris</v>
      </c>
      <c r="AE559">
        <f t="shared" si="44"/>
        <v>4</v>
      </c>
    </row>
    <row r="560" spans="1:31" ht="15.75" customHeight="1" x14ac:dyDescent="0.3">
      <c r="A560" s="7">
        <v>1014</v>
      </c>
      <c r="B560" s="7" t="s">
        <v>1113</v>
      </c>
      <c r="C560" s="7" t="s">
        <v>52</v>
      </c>
      <c r="D560" s="7">
        <v>0</v>
      </c>
      <c r="E560" s="7">
        <v>2.08</v>
      </c>
      <c r="F560" s="7">
        <v>5.33</v>
      </c>
      <c r="G560" s="7" t="s">
        <v>53</v>
      </c>
      <c r="H560" s="7" t="s">
        <v>44</v>
      </c>
      <c r="I560" s="7" t="s">
        <v>45</v>
      </c>
      <c r="J560" s="7" t="s">
        <v>54</v>
      </c>
      <c r="K560" s="7" t="s">
        <v>63</v>
      </c>
      <c r="L560" s="7" t="s">
        <v>746</v>
      </c>
      <c r="M560" s="7">
        <v>0.43</v>
      </c>
      <c r="N560" s="7" t="s">
        <v>37</v>
      </c>
      <c r="O560" s="7" t="s">
        <v>140</v>
      </c>
      <c r="P560" s="7" t="s">
        <v>960</v>
      </c>
      <c r="Q560" s="7" t="s">
        <v>1114</v>
      </c>
      <c r="R560" s="7">
        <v>72022</v>
      </c>
      <c r="S560" s="8">
        <v>42064</v>
      </c>
      <c r="T560" s="9">
        <f t="shared" si="42"/>
        <v>1</v>
      </c>
      <c r="U560" s="10">
        <f t="shared" si="43"/>
        <v>0</v>
      </c>
      <c r="V560" s="11" t="str">
        <f t="shared" si="40"/>
        <v>March</v>
      </c>
      <c r="W560" s="8">
        <v>42066</v>
      </c>
      <c r="X560" s="11">
        <f t="shared" si="41"/>
        <v>2</v>
      </c>
      <c r="Y560" s="7">
        <v>-29.54</v>
      </c>
      <c r="Z560" s="7">
        <v>3</v>
      </c>
      <c r="AA560" s="7">
        <v>7.47</v>
      </c>
      <c r="AB560" s="7">
        <v>88387</v>
      </c>
      <c r="AC560" s="7">
        <f>DataSheet!$E683-DataSheet!$D683</f>
        <v>3499.9799999999996</v>
      </c>
      <c r="AD560" s="12" t="str">
        <f>_xlfn.IFS(DataSheet!$O683="Central","Chris",DataSheet!$O683="East","Erin",DataSheet!$O683="South","Sam",DataSheet!$O683="West","William.")</f>
        <v>Chris</v>
      </c>
      <c r="AE560">
        <f t="shared" si="44"/>
        <v>4</v>
      </c>
    </row>
    <row r="561" spans="1:31" ht="15.75" customHeight="1" x14ac:dyDescent="0.3">
      <c r="A561" s="12">
        <v>1014</v>
      </c>
      <c r="B561" s="12" t="s">
        <v>1113</v>
      </c>
      <c r="C561" s="12" t="s">
        <v>52</v>
      </c>
      <c r="D561" s="12">
        <v>0.06</v>
      </c>
      <c r="E561" s="12">
        <v>45.99</v>
      </c>
      <c r="F561" s="12">
        <v>4.99</v>
      </c>
      <c r="G561" s="12" t="s">
        <v>31</v>
      </c>
      <c r="H561" s="12" t="s">
        <v>44</v>
      </c>
      <c r="I561" s="12" t="s">
        <v>81</v>
      </c>
      <c r="J561" s="12" t="s">
        <v>82</v>
      </c>
      <c r="K561" s="12" t="s">
        <v>63</v>
      </c>
      <c r="L561" s="12" t="s">
        <v>1115</v>
      </c>
      <c r="M561" s="12">
        <v>0.56000000000000005</v>
      </c>
      <c r="N561" s="12" t="s">
        <v>37</v>
      </c>
      <c r="O561" s="12" t="s">
        <v>140</v>
      </c>
      <c r="P561" s="12" t="s">
        <v>960</v>
      </c>
      <c r="Q561" s="12" t="s">
        <v>1114</v>
      </c>
      <c r="R561" s="12">
        <v>72022</v>
      </c>
      <c r="S561" s="13">
        <v>42064</v>
      </c>
      <c r="T561" s="9">
        <f t="shared" si="42"/>
        <v>1</v>
      </c>
      <c r="U561" s="10">
        <f t="shared" si="43"/>
        <v>4</v>
      </c>
      <c r="V561" s="11" t="str">
        <f t="shared" si="40"/>
        <v>March</v>
      </c>
      <c r="W561" s="13">
        <v>42065</v>
      </c>
      <c r="X561" s="11">
        <f t="shared" si="41"/>
        <v>1</v>
      </c>
      <c r="Y561" s="12">
        <v>-329.78399999999999</v>
      </c>
      <c r="Z561" s="12">
        <v>10</v>
      </c>
      <c r="AA561" s="12">
        <v>370.81</v>
      </c>
      <c r="AB561" s="12">
        <v>88387</v>
      </c>
      <c r="AC561" s="12">
        <f>DataSheet!$E684-DataSheet!$D684</f>
        <v>5.81</v>
      </c>
      <c r="AD561" s="12" t="str">
        <f>_xlfn.IFS(DataSheet!$O684="Central","Chris",DataSheet!$O684="East","Erin",DataSheet!$O684="South","Sam",DataSheet!$O684="West","William.")</f>
        <v>Chris</v>
      </c>
      <c r="AE561">
        <f t="shared" si="44"/>
        <v>4</v>
      </c>
    </row>
    <row r="562" spans="1:31" ht="15.75" customHeight="1" x14ac:dyDescent="0.3">
      <c r="A562" s="7">
        <v>1014</v>
      </c>
      <c r="B562" s="7" t="s">
        <v>1113</v>
      </c>
      <c r="C562" s="7" t="s">
        <v>42</v>
      </c>
      <c r="D562" s="7">
        <v>0.08</v>
      </c>
      <c r="E562" s="7">
        <v>10.91</v>
      </c>
      <c r="F562" s="7">
        <v>2.99</v>
      </c>
      <c r="G562" s="7" t="s">
        <v>53</v>
      </c>
      <c r="H562" s="7" t="s">
        <v>44</v>
      </c>
      <c r="I562" s="7" t="s">
        <v>33</v>
      </c>
      <c r="J562" s="7" t="s">
        <v>113</v>
      </c>
      <c r="K562" s="7" t="s">
        <v>63</v>
      </c>
      <c r="L562" s="7" t="s">
        <v>1116</v>
      </c>
      <c r="M562" s="7">
        <v>0.38</v>
      </c>
      <c r="N562" s="7" t="s">
        <v>37</v>
      </c>
      <c r="O562" s="7" t="s">
        <v>140</v>
      </c>
      <c r="P562" s="7" t="s">
        <v>960</v>
      </c>
      <c r="Q562" s="7" t="s">
        <v>1114</v>
      </c>
      <c r="R562" s="7">
        <v>72022</v>
      </c>
      <c r="S562" s="8">
        <v>42068</v>
      </c>
      <c r="T562" s="9">
        <f t="shared" si="42"/>
        <v>0</v>
      </c>
      <c r="U562" s="10" t="str">
        <f t="shared" si="43"/>
        <v>no repeat</v>
      </c>
      <c r="V562" s="11" t="str">
        <f t="shared" si="40"/>
        <v>March</v>
      </c>
      <c r="W562" s="8">
        <v>42069</v>
      </c>
      <c r="X562" s="11">
        <f t="shared" si="41"/>
        <v>1</v>
      </c>
      <c r="Y562" s="7">
        <v>-2.1</v>
      </c>
      <c r="Z562" s="7">
        <v>11</v>
      </c>
      <c r="AA562" s="7">
        <v>119.99</v>
      </c>
      <c r="AB562" s="7">
        <v>88388</v>
      </c>
      <c r="AC562" s="7">
        <f>DataSheet!$E723-DataSheet!$D723</f>
        <v>13.98</v>
      </c>
      <c r="AD562" s="12" t="str">
        <f>_xlfn.IFS(DataSheet!$O723="Central","Chris",DataSheet!$O723="East","Erin",DataSheet!$O723="South","Sam",DataSheet!$O723="West","William.")</f>
        <v>Sam</v>
      </c>
      <c r="AE562">
        <f t="shared" si="44"/>
        <v>4</v>
      </c>
    </row>
    <row r="563" spans="1:31" ht="15.75" customHeight="1" x14ac:dyDescent="0.3">
      <c r="A563" s="12">
        <v>1015</v>
      </c>
      <c r="B563" s="12" t="s">
        <v>1117</v>
      </c>
      <c r="C563" s="12" t="s">
        <v>61</v>
      </c>
      <c r="D563" s="12">
        <v>0</v>
      </c>
      <c r="E563" s="12">
        <v>43.98</v>
      </c>
      <c r="F563" s="12">
        <v>8.99</v>
      </c>
      <c r="G563" s="12" t="s">
        <v>53</v>
      </c>
      <c r="H563" s="12" t="s">
        <v>44</v>
      </c>
      <c r="I563" s="12" t="s">
        <v>33</v>
      </c>
      <c r="J563" s="12" t="s">
        <v>34</v>
      </c>
      <c r="K563" s="12" t="s">
        <v>55</v>
      </c>
      <c r="L563" s="12" t="s">
        <v>1118</v>
      </c>
      <c r="M563" s="12">
        <v>0.57999999999999996</v>
      </c>
      <c r="N563" s="12" t="s">
        <v>37</v>
      </c>
      <c r="O563" s="12" t="s">
        <v>140</v>
      </c>
      <c r="P563" s="12" t="s">
        <v>326</v>
      </c>
      <c r="Q563" s="12" t="s">
        <v>1119</v>
      </c>
      <c r="R563" s="12">
        <v>27502</v>
      </c>
      <c r="S563" s="13">
        <v>42081</v>
      </c>
      <c r="T563" s="9">
        <f t="shared" si="42"/>
        <v>0</v>
      </c>
      <c r="U563" s="10" t="str">
        <f t="shared" si="43"/>
        <v>no repeat</v>
      </c>
      <c r="V563" s="11" t="str">
        <f t="shared" si="40"/>
        <v>March</v>
      </c>
      <c r="W563" s="13">
        <v>42081</v>
      </c>
      <c r="X563" s="11">
        <f t="shared" si="41"/>
        <v>0</v>
      </c>
      <c r="Y563" s="12">
        <v>829.46699999999998</v>
      </c>
      <c r="Z563" s="12">
        <v>14</v>
      </c>
      <c r="AA563" s="12">
        <v>650.70000000000005</v>
      </c>
      <c r="AB563" s="12">
        <v>88390</v>
      </c>
      <c r="AC563" s="12">
        <f>DataSheet!$E842-DataSheet!$D842</f>
        <v>3.61</v>
      </c>
      <c r="AD563" s="12" t="str">
        <f>_xlfn.IFS(DataSheet!$O842="Central","Chris",DataSheet!$O842="East","Erin",DataSheet!$O842="South","Sam",DataSheet!$O842="West","William.")</f>
        <v>Sam</v>
      </c>
      <c r="AE563">
        <f t="shared" si="44"/>
        <v>1</v>
      </c>
    </row>
    <row r="564" spans="1:31" ht="15.75" customHeight="1" x14ac:dyDescent="0.3">
      <c r="A564" s="7">
        <v>1016</v>
      </c>
      <c r="B564" s="7" t="s">
        <v>1120</v>
      </c>
      <c r="C564" s="7" t="s">
        <v>30</v>
      </c>
      <c r="D564" s="7">
        <v>0.02</v>
      </c>
      <c r="E564" s="7">
        <v>6.48</v>
      </c>
      <c r="F564" s="7">
        <v>7.86</v>
      </c>
      <c r="G564" s="7" t="s">
        <v>31</v>
      </c>
      <c r="H564" s="7" t="s">
        <v>44</v>
      </c>
      <c r="I564" s="7" t="s">
        <v>33</v>
      </c>
      <c r="J564" s="7" t="s">
        <v>97</v>
      </c>
      <c r="K564" s="7" t="s">
        <v>63</v>
      </c>
      <c r="L564" s="7" t="s">
        <v>1121</v>
      </c>
      <c r="M564" s="7">
        <v>0.37</v>
      </c>
      <c r="N564" s="7" t="s">
        <v>37</v>
      </c>
      <c r="O564" s="7" t="s">
        <v>140</v>
      </c>
      <c r="P564" s="7" t="s">
        <v>326</v>
      </c>
      <c r="Q564" s="7" t="s">
        <v>1122</v>
      </c>
      <c r="R564" s="7">
        <v>28806</v>
      </c>
      <c r="S564" s="8">
        <v>42167</v>
      </c>
      <c r="T564" s="9">
        <f t="shared" si="42"/>
        <v>0</v>
      </c>
      <c r="U564" s="10" t="str">
        <f t="shared" si="43"/>
        <v>no repeat</v>
      </c>
      <c r="V564" s="11" t="str">
        <f t="shared" si="40"/>
        <v>June</v>
      </c>
      <c r="W564" s="8">
        <v>42168</v>
      </c>
      <c r="X564" s="11">
        <f t="shared" si="41"/>
        <v>1</v>
      </c>
      <c r="Y564" s="7">
        <v>111.22199999999999</v>
      </c>
      <c r="Z564" s="7">
        <v>1</v>
      </c>
      <c r="AA564" s="7">
        <v>11.41</v>
      </c>
      <c r="AB564" s="7">
        <v>88389</v>
      </c>
      <c r="AC564" s="7">
        <f>DataSheet!$E1755-DataSheet!$D1755</f>
        <v>3.04</v>
      </c>
      <c r="AD564" s="12" t="str">
        <f>_xlfn.IFS(DataSheet!$O1755="Central","Chris",DataSheet!$O1755="East","Erin",DataSheet!$O1755="South","Sam",DataSheet!$O1755="West","William.")</f>
        <v>Sam</v>
      </c>
      <c r="AE564">
        <f t="shared" si="44"/>
        <v>1</v>
      </c>
    </row>
    <row r="565" spans="1:31" ht="15.75" customHeight="1" x14ac:dyDescent="0.3">
      <c r="A565" s="12">
        <v>1018</v>
      </c>
      <c r="B565" s="12" t="s">
        <v>1123</v>
      </c>
      <c r="C565" s="12" t="s">
        <v>61</v>
      </c>
      <c r="D565" s="12">
        <v>0.05</v>
      </c>
      <c r="E565" s="12">
        <v>35.89</v>
      </c>
      <c r="F565" s="12">
        <v>14.72</v>
      </c>
      <c r="G565" s="12" t="s">
        <v>53</v>
      </c>
      <c r="H565" s="12" t="s">
        <v>44</v>
      </c>
      <c r="I565" s="12" t="s">
        <v>33</v>
      </c>
      <c r="J565" s="12" t="s">
        <v>73</v>
      </c>
      <c r="K565" s="12" t="s">
        <v>63</v>
      </c>
      <c r="L565" s="12" t="s">
        <v>1124</v>
      </c>
      <c r="M565" s="12">
        <v>0.4</v>
      </c>
      <c r="N565" s="12" t="s">
        <v>37</v>
      </c>
      <c r="O565" s="12" t="s">
        <v>140</v>
      </c>
      <c r="P565" s="12" t="s">
        <v>326</v>
      </c>
      <c r="Q565" s="12" t="s">
        <v>1125</v>
      </c>
      <c r="R565" s="12">
        <v>27511</v>
      </c>
      <c r="S565" s="13">
        <v>42102</v>
      </c>
      <c r="T565" s="9">
        <f t="shared" si="42"/>
        <v>1</v>
      </c>
      <c r="U565" s="10">
        <f t="shared" si="43"/>
        <v>0</v>
      </c>
      <c r="V565" s="11" t="str">
        <f t="shared" si="40"/>
        <v>April</v>
      </c>
      <c r="W565" s="13">
        <v>42103</v>
      </c>
      <c r="X565" s="11">
        <f t="shared" si="41"/>
        <v>1</v>
      </c>
      <c r="Y565" s="12">
        <v>22.866</v>
      </c>
      <c r="Z565" s="12">
        <v>19</v>
      </c>
      <c r="AA565" s="12">
        <v>680.39</v>
      </c>
      <c r="AB565" s="12">
        <v>88391</v>
      </c>
      <c r="AC565" s="12">
        <f>DataSheet!$E1096-DataSheet!$D1096</f>
        <v>30.97</v>
      </c>
      <c r="AD565" s="12" t="str">
        <f>_xlfn.IFS(DataSheet!$O1096="Central","Chris",DataSheet!$O1096="East","Erin",DataSheet!$O1096="South","Sam",DataSheet!$O1096="West","William.")</f>
        <v>William.</v>
      </c>
      <c r="AE565">
        <f t="shared" si="44"/>
        <v>2</v>
      </c>
    </row>
    <row r="566" spans="1:31" ht="15.75" customHeight="1" x14ac:dyDescent="0.3">
      <c r="A566" s="7">
        <v>1018</v>
      </c>
      <c r="B566" s="7" t="s">
        <v>1123</v>
      </c>
      <c r="C566" s="7" t="s">
        <v>61</v>
      </c>
      <c r="D566" s="7">
        <v>0</v>
      </c>
      <c r="E566" s="7">
        <v>11.48</v>
      </c>
      <c r="F566" s="7">
        <v>5.43</v>
      </c>
      <c r="G566" s="7" t="s">
        <v>53</v>
      </c>
      <c r="H566" s="7" t="s">
        <v>44</v>
      </c>
      <c r="I566" s="7" t="s">
        <v>33</v>
      </c>
      <c r="J566" s="7" t="s">
        <v>97</v>
      </c>
      <c r="K566" s="7" t="s">
        <v>63</v>
      </c>
      <c r="L566" s="7" t="s">
        <v>1126</v>
      </c>
      <c r="M566" s="7">
        <v>0.36</v>
      </c>
      <c r="N566" s="7" t="s">
        <v>37</v>
      </c>
      <c r="O566" s="7" t="s">
        <v>140</v>
      </c>
      <c r="P566" s="7" t="s">
        <v>326</v>
      </c>
      <c r="Q566" s="7" t="s">
        <v>1125</v>
      </c>
      <c r="R566" s="7">
        <v>27511</v>
      </c>
      <c r="S566" s="8">
        <v>42102</v>
      </c>
      <c r="T566" s="9">
        <f t="shared" si="42"/>
        <v>0</v>
      </c>
      <c r="U566" s="10" t="str">
        <f t="shared" si="43"/>
        <v>no repeat</v>
      </c>
      <c r="V566" s="11" t="str">
        <f t="shared" si="40"/>
        <v>April</v>
      </c>
      <c r="W566" s="8">
        <v>42102</v>
      </c>
      <c r="X566" s="11">
        <f t="shared" si="41"/>
        <v>0</v>
      </c>
      <c r="Y566" s="7">
        <v>115.72799999999999</v>
      </c>
      <c r="Z566" s="7">
        <v>6</v>
      </c>
      <c r="AA566" s="7">
        <v>75.52</v>
      </c>
      <c r="AB566" s="7">
        <v>88391</v>
      </c>
      <c r="AC566" s="7">
        <f>DataSheet!$E1097-DataSheet!$D1097</f>
        <v>40.980000000000004</v>
      </c>
      <c r="AD566" s="12" t="str">
        <f>_xlfn.IFS(DataSheet!$O1097="Central","Chris",DataSheet!$O1097="East","Erin",DataSheet!$O1097="South","Sam",DataSheet!$O1097="West","William.")</f>
        <v>William.</v>
      </c>
      <c r="AE566">
        <f t="shared" si="44"/>
        <v>2</v>
      </c>
    </row>
    <row r="567" spans="1:31" ht="15.75" customHeight="1" x14ac:dyDescent="0.3">
      <c r="A567" s="7">
        <v>1020</v>
      </c>
      <c r="B567" s="7" t="s">
        <v>1127</v>
      </c>
      <c r="C567" s="7" t="s">
        <v>52</v>
      </c>
      <c r="D567" s="7">
        <v>7.0000000000000007E-2</v>
      </c>
      <c r="E567" s="7">
        <v>4.13</v>
      </c>
      <c r="F567" s="7">
        <v>5.04</v>
      </c>
      <c r="G567" s="7" t="s">
        <v>53</v>
      </c>
      <c r="H567" s="7" t="s">
        <v>62</v>
      </c>
      <c r="I567" s="7" t="s">
        <v>33</v>
      </c>
      <c r="J567" s="7" t="s">
        <v>113</v>
      </c>
      <c r="K567" s="7" t="s">
        <v>63</v>
      </c>
      <c r="L567" s="7" t="s">
        <v>680</v>
      </c>
      <c r="M567" s="7">
        <v>0.38</v>
      </c>
      <c r="N567" s="7" t="s">
        <v>37</v>
      </c>
      <c r="O567" s="7" t="s">
        <v>65</v>
      </c>
      <c r="P567" s="7" t="s">
        <v>187</v>
      </c>
      <c r="Q567" s="7" t="s">
        <v>1128</v>
      </c>
      <c r="R567" s="7">
        <v>66762</v>
      </c>
      <c r="S567" s="8">
        <v>42041</v>
      </c>
      <c r="T567" s="9">
        <f t="shared" si="42"/>
        <v>1</v>
      </c>
      <c r="U567" s="10">
        <f t="shared" si="43"/>
        <v>0</v>
      </c>
      <c r="V567" s="11" t="str">
        <f t="shared" si="40"/>
        <v>February</v>
      </c>
      <c r="W567" s="8">
        <v>42042</v>
      </c>
      <c r="X567" s="11">
        <f t="shared" si="41"/>
        <v>1</v>
      </c>
      <c r="Y567" s="7">
        <v>-76.424400000000006</v>
      </c>
      <c r="Z567" s="7">
        <v>20</v>
      </c>
      <c r="AA567" s="7">
        <v>79.06</v>
      </c>
      <c r="AB567" s="7">
        <v>88634</v>
      </c>
      <c r="AC567" s="7">
        <f>DataSheet!$E429-DataSheet!$D429</f>
        <v>130.91999999999999</v>
      </c>
      <c r="AD567" s="12" t="str">
        <f>_xlfn.IFS(DataSheet!$O429="Central","Chris",DataSheet!$O429="East","Erin",DataSheet!$O429="South","Sam",DataSheet!$O429="West","William.")</f>
        <v>Sam</v>
      </c>
      <c r="AE567">
        <f t="shared" si="44"/>
        <v>3</v>
      </c>
    </row>
    <row r="568" spans="1:31" ht="15.75" customHeight="1" x14ac:dyDescent="0.3">
      <c r="A568" s="12">
        <v>1020</v>
      </c>
      <c r="B568" s="12" t="s">
        <v>1127</v>
      </c>
      <c r="C568" s="12" t="s">
        <v>52</v>
      </c>
      <c r="D568" s="12">
        <v>0</v>
      </c>
      <c r="E568" s="12">
        <v>4.4800000000000004</v>
      </c>
      <c r="F568" s="12">
        <v>2.5</v>
      </c>
      <c r="G568" s="12" t="s">
        <v>53</v>
      </c>
      <c r="H568" s="12" t="s">
        <v>62</v>
      </c>
      <c r="I568" s="12" t="s">
        <v>33</v>
      </c>
      <c r="J568" s="12" t="s">
        <v>73</v>
      </c>
      <c r="K568" s="12" t="s">
        <v>63</v>
      </c>
      <c r="L568" s="12" t="s">
        <v>1129</v>
      </c>
      <c r="M568" s="12">
        <v>0.37</v>
      </c>
      <c r="N568" s="12" t="s">
        <v>37</v>
      </c>
      <c r="O568" s="12" t="s">
        <v>65</v>
      </c>
      <c r="P568" s="12" t="s">
        <v>187</v>
      </c>
      <c r="Q568" s="12" t="s">
        <v>1128</v>
      </c>
      <c r="R568" s="12">
        <v>66762</v>
      </c>
      <c r="S568" s="13">
        <v>42041</v>
      </c>
      <c r="T568" s="9">
        <f t="shared" si="42"/>
        <v>1</v>
      </c>
      <c r="U568" s="10">
        <f t="shared" si="43"/>
        <v>29</v>
      </c>
      <c r="V568" s="11" t="str">
        <f t="shared" si="40"/>
        <v>February</v>
      </c>
      <c r="W568" s="13">
        <v>42043</v>
      </c>
      <c r="X568" s="11">
        <f t="shared" si="41"/>
        <v>2</v>
      </c>
      <c r="Y568" s="12">
        <v>8.7319999999999993</v>
      </c>
      <c r="Z568" s="12">
        <v>14</v>
      </c>
      <c r="AA568" s="12">
        <v>65.14</v>
      </c>
      <c r="AB568" s="12">
        <v>88634</v>
      </c>
      <c r="AC568" s="12">
        <f>DataSheet!$E430-DataSheet!$D430</f>
        <v>2.5499999999999998</v>
      </c>
      <c r="AD568" s="12" t="str">
        <f>_xlfn.IFS(DataSheet!$O430="Central","Chris",DataSheet!$O430="East","Erin",DataSheet!$O430="South","Sam",DataSheet!$O430="West","William.")</f>
        <v>William.</v>
      </c>
      <c r="AE568">
        <f t="shared" si="44"/>
        <v>3</v>
      </c>
    </row>
    <row r="569" spans="1:31" ht="15.75" customHeight="1" x14ac:dyDescent="0.3">
      <c r="A569" s="7">
        <v>1020</v>
      </c>
      <c r="B569" s="7" t="s">
        <v>1127</v>
      </c>
      <c r="C569" s="7" t="s">
        <v>52</v>
      </c>
      <c r="D569" s="7">
        <v>0.09</v>
      </c>
      <c r="E569" s="7">
        <v>517.48</v>
      </c>
      <c r="F569" s="7">
        <v>16.63</v>
      </c>
      <c r="G569" s="7" t="s">
        <v>43</v>
      </c>
      <c r="H569" s="7" t="s">
        <v>62</v>
      </c>
      <c r="I569" s="7" t="s">
        <v>81</v>
      </c>
      <c r="J569" s="7" t="s">
        <v>89</v>
      </c>
      <c r="K569" s="7" t="s">
        <v>125</v>
      </c>
      <c r="L569" s="7" t="s">
        <v>1130</v>
      </c>
      <c r="M569" s="7">
        <v>0.59</v>
      </c>
      <c r="N569" s="7" t="s">
        <v>37</v>
      </c>
      <c r="O569" s="7" t="s">
        <v>65</v>
      </c>
      <c r="P569" s="7" t="s">
        <v>187</v>
      </c>
      <c r="Q569" s="7" t="s">
        <v>1128</v>
      </c>
      <c r="R569" s="7">
        <v>66762</v>
      </c>
      <c r="S569" s="8">
        <v>42070</v>
      </c>
      <c r="T569" s="9">
        <f t="shared" si="42"/>
        <v>0</v>
      </c>
      <c r="U569" s="10" t="str">
        <f t="shared" si="43"/>
        <v>no repeat</v>
      </c>
      <c r="V569" s="11" t="str">
        <f t="shared" si="40"/>
        <v>March</v>
      </c>
      <c r="W569" s="8">
        <v>42070</v>
      </c>
      <c r="X569" s="11">
        <f t="shared" si="41"/>
        <v>0</v>
      </c>
      <c r="Y569" s="7">
        <v>909.36</v>
      </c>
      <c r="Z569" s="7">
        <v>5</v>
      </c>
      <c r="AA569" s="7">
        <v>2354.54</v>
      </c>
      <c r="AB569" s="7">
        <v>88632</v>
      </c>
      <c r="AC569" s="7">
        <f>DataSheet!$E737-DataSheet!$D737</f>
        <v>62.14</v>
      </c>
      <c r="AD569" s="12" t="str">
        <f>_xlfn.IFS(DataSheet!$O737="Central","Chris",DataSheet!$O737="East","Erin",DataSheet!$O737="South","Sam",DataSheet!$O737="West","William.")</f>
        <v>William.</v>
      </c>
      <c r="AE569">
        <f t="shared" si="44"/>
        <v>3</v>
      </c>
    </row>
    <row r="570" spans="1:31" ht="15.75" customHeight="1" x14ac:dyDescent="0.3">
      <c r="A570" s="7">
        <v>1023</v>
      </c>
      <c r="B570" s="7" t="s">
        <v>1131</v>
      </c>
      <c r="C570" s="7" t="s">
        <v>52</v>
      </c>
      <c r="D570" s="7">
        <v>0.02</v>
      </c>
      <c r="E570" s="7">
        <v>39.06</v>
      </c>
      <c r="F570" s="7">
        <v>10.55</v>
      </c>
      <c r="G570" s="7" t="s">
        <v>53</v>
      </c>
      <c r="H570" s="7" t="s">
        <v>62</v>
      </c>
      <c r="I570" s="7" t="s">
        <v>33</v>
      </c>
      <c r="J570" s="7" t="s">
        <v>113</v>
      </c>
      <c r="K570" s="7" t="s">
        <v>63</v>
      </c>
      <c r="L570" s="7" t="s">
        <v>1132</v>
      </c>
      <c r="M570" s="7">
        <v>0.37</v>
      </c>
      <c r="N570" s="7" t="s">
        <v>37</v>
      </c>
      <c r="O570" s="7" t="s">
        <v>57</v>
      </c>
      <c r="P570" s="7" t="s">
        <v>238</v>
      </c>
      <c r="Q570" s="7" t="s">
        <v>1133</v>
      </c>
      <c r="R570" s="7">
        <v>15221</v>
      </c>
      <c r="S570" s="8">
        <v>42139</v>
      </c>
      <c r="T570" s="9">
        <f t="shared" si="42"/>
        <v>1</v>
      </c>
      <c r="U570" s="10">
        <f t="shared" si="43"/>
        <v>0</v>
      </c>
      <c r="V570" s="11" t="str">
        <f t="shared" si="40"/>
        <v>May</v>
      </c>
      <c r="W570" s="8">
        <v>42139</v>
      </c>
      <c r="X570" s="11">
        <f t="shared" si="41"/>
        <v>0</v>
      </c>
      <c r="Y570" s="7">
        <v>442.0899</v>
      </c>
      <c r="Z570" s="7">
        <v>16</v>
      </c>
      <c r="AA570" s="7">
        <v>640.71</v>
      </c>
      <c r="AB570" s="7">
        <v>88633</v>
      </c>
      <c r="AC570" s="7">
        <f>DataSheet!$E1449-DataSheet!$D1449</f>
        <v>12.56</v>
      </c>
      <c r="AD570" s="12" t="str">
        <f>_xlfn.IFS(DataSheet!$O1449="Central","Chris",DataSheet!$O1449="East","Erin",DataSheet!$O1449="South","Sam",DataSheet!$O1449="West","William.")</f>
        <v>William.</v>
      </c>
      <c r="AE570">
        <f t="shared" si="44"/>
        <v>2</v>
      </c>
    </row>
    <row r="571" spans="1:31" ht="15.75" customHeight="1" x14ac:dyDescent="0.3">
      <c r="A571" s="12">
        <v>1023</v>
      </c>
      <c r="B571" s="12" t="s">
        <v>1131</v>
      </c>
      <c r="C571" s="12" t="s">
        <v>52</v>
      </c>
      <c r="D571" s="12">
        <v>0.1</v>
      </c>
      <c r="E571" s="12">
        <v>37.700000000000003</v>
      </c>
      <c r="F571" s="12">
        <v>2.99</v>
      </c>
      <c r="G571" s="12" t="s">
        <v>53</v>
      </c>
      <c r="H571" s="12" t="s">
        <v>62</v>
      </c>
      <c r="I571" s="12" t="s">
        <v>33</v>
      </c>
      <c r="J571" s="12" t="s">
        <v>113</v>
      </c>
      <c r="K571" s="12" t="s">
        <v>63</v>
      </c>
      <c r="L571" s="12" t="s">
        <v>555</v>
      </c>
      <c r="M571" s="12">
        <v>0.35</v>
      </c>
      <c r="N571" s="12" t="s">
        <v>37</v>
      </c>
      <c r="O571" s="12" t="s">
        <v>57</v>
      </c>
      <c r="P571" s="12" t="s">
        <v>238</v>
      </c>
      <c r="Q571" s="12" t="s">
        <v>1133</v>
      </c>
      <c r="R571" s="12">
        <v>15221</v>
      </c>
      <c r="S571" s="13">
        <v>42139</v>
      </c>
      <c r="T571" s="9">
        <f t="shared" si="42"/>
        <v>0</v>
      </c>
      <c r="U571" s="10" t="str">
        <f t="shared" si="43"/>
        <v>no repeat</v>
      </c>
      <c r="V571" s="11" t="str">
        <f t="shared" si="40"/>
        <v>May</v>
      </c>
      <c r="W571" s="13">
        <v>42140</v>
      </c>
      <c r="X571" s="11">
        <f t="shared" si="41"/>
        <v>1</v>
      </c>
      <c r="Y571" s="12">
        <v>455.12400000000002</v>
      </c>
      <c r="Z571" s="12">
        <v>18</v>
      </c>
      <c r="AA571" s="12">
        <v>659.6</v>
      </c>
      <c r="AB571" s="12">
        <v>88633</v>
      </c>
      <c r="AC571" s="12">
        <f>DataSheet!$E1450-DataSheet!$D1450</f>
        <v>7.6000000000000005</v>
      </c>
      <c r="AD571" s="12" t="str">
        <f>_xlfn.IFS(DataSheet!$O1450="Central","Chris",DataSheet!$O1450="East","Erin",DataSheet!$O1450="South","Sam",DataSheet!$O1450="West","William.")</f>
        <v>William.</v>
      </c>
      <c r="AE571">
        <f t="shared" si="44"/>
        <v>2</v>
      </c>
    </row>
    <row r="572" spans="1:31" ht="15.75" customHeight="1" x14ac:dyDescent="0.3">
      <c r="A572" s="7">
        <v>1026</v>
      </c>
      <c r="B572" s="7" t="s">
        <v>1134</v>
      </c>
      <c r="C572" s="7" t="s">
        <v>42</v>
      </c>
      <c r="D572" s="7">
        <v>0.08</v>
      </c>
      <c r="E572" s="7">
        <v>65.989999999999995</v>
      </c>
      <c r="F572" s="7">
        <v>5.92</v>
      </c>
      <c r="G572" s="7" t="s">
        <v>53</v>
      </c>
      <c r="H572" s="7" t="s">
        <v>62</v>
      </c>
      <c r="I572" s="7" t="s">
        <v>81</v>
      </c>
      <c r="J572" s="7" t="s">
        <v>82</v>
      </c>
      <c r="K572" s="7" t="s">
        <v>63</v>
      </c>
      <c r="L572" s="7" t="s">
        <v>1135</v>
      </c>
      <c r="M572" s="7">
        <v>0.57999999999999996</v>
      </c>
      <c r="N572" s="7" t="s">
        <v>37</v>
      </c>
      <c r="O572" s="7" t="s">
        <v>57</v>
      </c>
      <c r="P572" s="7" t="s">
        <v>75</v>
      </c>
      <c r="Q572" s="7" t="s">
        <v>1136</v>
      </c>
      <c r="R572" s="7">
        <v>11722</v>
      </c>
      <c r="S572" s="8">
        <v>42042</v>
      </c>
      <c r="T572" s="9">
        <f t="shared" si="42"/>
        <v>1</v>
      </c>
      <c r="U572" s="10">
        <f t="shared" si="43"/>
        <v>111</v>
      </c>
      <c r="V572" s="11" t="str">
        <f t="shared" si="40"/>
        <v>February</v>
      </c>
      <c r="W572" s="8">
        <v>42042</v>
      </c>
      <c r="X572" s="11">
        <f t="shared" si="41"/>
        <v>0</v>
      </c>
      <c r="Y572" s="7">
        <v>624.40164000000004</v>
      </c>
      <c r="Z572" s="7">
        <v>22</v>
      </c>
      <c r="AA572" s="7">
        <v>1137.5999999999999</v>
      </c>
      <c r="AB572" s="7">
        <v>89005</v>
      </c>
      <c r="AC572" s="7">
        <f>DataSheet!$E451-DataSheet!$D451</f>
        <v>6.3900000000000006</v>
      </c>
      <c r="AD572" s="12" t="str">
        <f>_xlfn.IFS(DataSheet!$O451="Central","Chris",DataSheet!$O451="East","Erin",DataSheet!$O451="South","Sam",DataSheet!$O451="West","William.")</f>
        <v>William.</v>
      </c>
      <c r="AE572">
        <f t="shared" si="44"/>
        <v>3</v>
      </c>
    </row>
    <row r="573" spans="1:31" ht="15.75" customHeight="1" x14ac:dyDescent="0.3">
      <c r="A573" s="7">
        <v>1026</v>
      </c>
      <c r="B573" s="7" t="s">
        <v>1134</v>
      </c>
      <c r="C573" s="7" t="s">
        <v>30</v>
      </c>
      <c r="D573" s="7">
        <v>0.1</v>
      </c>
      <c r="E573" s="7">
        <v>5.98</v>
      </c>
      <c r="F573" s="7">
        <v>3.85</v>
      </c>
      <c r="G573" s="7" t="s">
        <v>53</v>
      </c>
      <c r="H573" s="7" t="s">
        <v>62</v>
      </c>
      <c r="I573" s="7" t="s">
        <v>81</v>
      </c>
      <c r="J573" s="7" t="s">
        <v>184</v>
      </c>
      <c r="K573" s="7" t="s">
        <v>55</v>
      </c>
      <c r="L573" s="7" t="s">
        <v>1137</v>
      </c>
      <c r="M573" s="7">
        <v>0.68</v>
      </c>
      <c r="N573" s="7" t="s">
        <v>37</v>
      </c>
      <c r="O573" s="7" t="s">
        <v>57</v>
      </c>
      <c r="P573" s="7" t="s">
        <v>75</v>
      </c>
      <c r="Q573" s="7" t="s">
        <v>1136</v>
      </c>
      <c r="R573" s="7">
        <v>11722</v>
      </c>
      <c r="S573" s="8">
        <v>42153</v>
      </c>
      <c r="T573" s="9">
        <f t="shared" si="42"/>
        <v>1</v>
      </c>
      <c r="U573" s="10">
        <f t="shared" si="43"/>
        <v>0</v>
      </c>
      <c r="V573" s="11" t="str">
        <f t="shared" si="40"/>
        <v>May</v>
      </c>
      <c r="W573" s="8">
        <v>42154</v>
      </c>
      <c r="X573" s="11">
        <f t="shared" si="41"/>
        <v>1</v>
      </c>
      <c r="Y573" s="7">
        <v>18.922000000000001</v>
      </c>
      <c r="Z573" s="7">
        <v>26</v>
      </c>
      <c r="AA573" s="7">
        <v>151.55000000000001</v>
      </c>
      <c r="AB573" s="7">
        <v>89008</v>
      </c>
      <c r="AC573" s="7">
        <f>DataSheet!$E1615-DataSheet!$D1615</f>
        <v>8.33</v>
      </c>
      <c r="AD573" s="12" t="str">
        <f>_xlfn.IFS(DataSheet!$O1615="Central","Chris",DataSheet!$O1615="East","Erin",DataSheet!$O1615="South","Sam",DataSheet!$O1615="West","William.")</f>
        <v>Erin</v>
      </c>
      <c r="AE573">
        <f t="shared" si="44"/>
        <v>3</v>
      </c>
    </row>
    <row r="574" spans="1:31" ht="15.75" customHeight="1" x14ac:dyDescent="0.3">
      <c r="A574" s="12">
        <v>1026</v>
      </c>
      <c r="B574" s="12" t="s">
        <v>1134</v>
      </c>
      <c r="C574" s="12" t="s">
        <v>30</v>
      </c>
      <c r="D574" s="12">
        <v>7.0000000000000007E-2</v>
      </c>
      <c r="E574" s="12">
        <v>2.61</v>
      </c>
      <c r="F574" s="12">
        <v>0.5</v>
      </c>
      <c r="G574" s="12" t="s">
        <v>53</v>
      </c>
      <c r="H574" s="12" t="s">
        <v>62</v>
      </c>
      <c r="I574" s="12" t="s">
        <v>33</v>
      </c>
      <c r="J574" s="12" t="s">
        <v>138</v>
      </c>
      <c r="K574" s="12" t="s">
        <v>63</v>
      </c>
      <c r="L574" s="12" t="s">
        <v>1138</v>
      </c>
      <c r="M574" s="12">
        <v>0.39</v>
      </c>
      <c r="N574" s="12" t="s">
        <v>37</v>
      </c>
      <c r="O574" s="12" t="s">
        <v>57</v>
      </c>
      <c r="P574" s="12" t="s">
        <v>75</v>
      </c>
      <c r="Q574" s="12" t="s">
        <v>1136</v>
      </c>
      <c r="R574" s="12">
        <v>11722</v>
      </c>
      <c r="S574" s="13">
        <v>42153</v>
      </c>
      <c r="T574" s="9">
        <f t="shared" si="42"/>
        <v>0</v>
      </c>
      <c r="U574" s="10" t="str">
        <f t="shared" si="43"/>
        <v>no repeat</v>
      </c>
      <c r="V574" s="11" t="str">
        <f t="shared" si="40"/>
        <v>May</v>
      </c>
      <c r="W574" s="13">
        <v>42156</v>
      </c>
      <c r="X574" s="11">
        <f t="shared" si="41"/>
        <v>3</v>
      </c>
      <c r="Y574" s="12">
        <v>39.350700000000003</v>
      </c>
      <c r="Z574" s="12">
        <v>22</v>
      </c>
      <c r="AA574" s="12">
        <v>57.03</v>
      </c>
      <c r="AB574" s="12">
        <v>89008</v>
      </c>
      <c r="AC574" s="12">
        <f>DataSheet!$E1616-DataSheet!$D1616</f>
        <v>8.33</v>
      </c>
      <c r="AD574" s="12" t="str">
        <f>_xlfn.IFS(DataSheet!$O1616="Central","Chris",DataSheet!$O1616="East","Erin",DataSheet!$O1616="South","Sam",DataSheet!$O1616="West","William.")</f>
        <v>William.</v>
      </c>
      <c r="AE574">
        <f t="shared" si="44"/>
        <v>3</v>
      </c>
    </row>
    <row r="575" spans="1:31" ht="15.75" customHeight="1" x14ac:dyDescent="0.3">
      <c r="A575" s="12">
        <v>1027</v>
      </c>
      <c r="B575" s="12" t="s">
        <v>1139</v>
      </c>
      <c r="C575" s="12" t="s">
        <v>30</v>
      </c>
      <c r="D575" s="12">
        <v>0.1</v>
      </c>
      <c r="E575" s="12">
        <v>73.98</v>
      </c>
      <c r="F575" s="12">
        <v>4</v>
      </c>
      <c r="G575" s="12" t="s">
        <v>53</v>
      </c>
      <c r="H575" s="12" t="s">
        <v>62</v>
      </c>
      <c r="I575" s="12" t="s">
        <v>81</v>
      </c>
      <c r="J575" s="12" t="s">
        <v>184</v>
      </c>
      <c r="K575" s="12" t="s">
        <v>63</v>
      </c>
      <c r="L575" s="12" t="s">
        <v>1140</v>
      </c>
      <c r="M575" s="12">
        <v>0.79</v>
      </c>
      <c r="N575" s="12" t="s">
        <v>37</v>
      </c>
      <c r="O575" s="12" t="s">
        <v>57</v>
      </c>
      <c r="P575" s="12" t="s">
        <v>75</v>
      </c>
      <c r="Q575" s="12" t="s">
        <v>1141</v>
      </c>
      <c r="R575" s="12">
        <v>14225</v>
      </c>
      <c r="S575" s="13">
        <v>42075</v>
      </c>
      <c r="T575" s="9">
        <f t="shared" si="42"/>
        <v>1</v>
      </c>
      <c r="U575" s="10">
        <f t="shared" si="43"/>
        <v>0</v>
      </c>
      <c r="V575" s="11" t="str">
        <f t="shared" si="40"/>
        <v>March</v>
      </c>
      <c r="W575" s="13">
        <v>42076</v>
      </c>
      <c r="X575" s="11">
        <f t="shared" si="41"/>
        <v>1</v>
      </c>
      <c r="Y575" s="12">
        <v>-229.87</v>
      </c>
      <c r="Z575" s="12">
        <v>5</v>
      </c>
      <c r="AA575" s="12">
        <v>347.23</v>
      </c>
      <c r="AB575" s="12">
        <v>89004</v>
      </c>
      <c r="AC575" s="12">
        <f>DataSheet!$E774-DataSheet!$D774</f>
        <v>43.949999999999996</v>
      </c>
      <c r="AD575" s="12" t="str">
        <f>_xlfn.IFS(DataSheet!$O774="Central","Chris",DataSheet!$O774="East","Erin",DataSheet!$O774="South","Sam",DataSheet!$O774="West","William.")</f>
        <v>William.</v>
      </c>
      <c r="AE575">
        <f t="shared" si="44"/>
        <v>2</v>
      </c>
    </row>
    <row r="576" spans="1:31" ht="15.75" customHeight="1" x14ac:dyDescent="0.3">
      <c r="A576" s="7">
        <v>1027</v>
      </c>
      <c r="B576" s="7" t="s">
        <v>1139</v>
      </c>
      <c r="C576" s="7" t="s">
        <v>30</v>
      </c>
      <c r="D576" s="7">
        <v>0.05</v>
      </c>
      <c r="E576" s="7">
        <v>51.98</v>
      </c>
      <c r="F576" s="7">
        <v>10.17</v>
      </c>
      <c r="G576" s="7" t="s">
        <v>53</v>
      </c>
      <c r="H576" s="7" t="s">
        <v>62</v>
      </c>
      <c r="I576" s="7" t="s">
        <v>81</v>
      </c>
      <c r="J576" s="7" t="s">
        <v>89</v>
      </c>
      <c r="K576" s="7" t="s">
        <v>90</v>
      </c>
      <c r="L576" s="7" t="s">
        <v>1142</v>
      </c>
      <c r="M576" s="7">
        <v>0.37</v>
      </c>
      <c r="N576" s="7" t="s">
        <v>37</v>
      </c>
      <c r="O576" s="7" t="s">
        <v>57</v>
      </c>
      <c r="P576" s="7" t="s">
        <v>75</v>
      </c>
      <c r="Q576" s="7" t="s">
        <v>1141</v>
      </c>
      <c r="R576" s="7">
        <v>14225</v>
      </c>
      <c r="S576" s="8">
        <v>42075</v>
      </c>
      <c r="T576" s="9">
        <f t="shared" si="42"/>
        <v>0</v>
      </c>
      <c r="U576" s="10" t="str">
        <f t="shared" si="43"/>
        <v>no repeat</v>
      </c>
      <c r="V576" s="11" t="str">
        <f t="shared" si="40"/>
        <v>March</v>
      </c>
      <c r="W576" s="8">
        <v>42076</v>
      </c>
      <c r="X576" s="11">
        <f t="shared" si="41"/>
        <v>1</v>
      </c>
      <c r="Y576" s="7">
        <v>329.9787</v>
      </c>
      <c r="Z576" s="7">
        <v>9</v>
      </c>
      <c r="AA576" s="7">
        <v>478.23</v>
      </c>
      <c r="AB576" s="7">
        <v>89004</v>
      </c>
      <c r="AC576" s="7">
        <f>DataSheet!$E775-DataSheet!$D775</f>
        <v>2.8400000000000003</v>
      </c>
      <c r="AD576" s="12" t="str">
        <f>_xlfn.IFS(DataSheet!$O775="Central","Chris",DataSheet!$O775="East","Erin",DataSheet!$O775="South","Sam",DataSheet!$O775="West","William.")</f>
        <v>Erin</v>
      </c>
      <c r="AE576">
        <f t="shared" si="44"/>
        <v>2</v>
      </c>
    </row>
    <row r="577" spans="1:31" ht="15.75" customHeight="1" x14ac:dyDescent="0.3">
      <c r="A577" s="12">
        <v>1028</v>
      </c>
      <c r="B577" s="12" t="s">
        <v>1143</v>
      </c>
      <c r="C577" s="12" t="s">
        <v>61</v>
      </c>
      <c r="D577" s="12">
        <v>7.0000000000000007E-2</v>
      </c>
      <c r="E577" s="12">
        <v>7.08</v>
      </c>
      <c r="F577" s="12">
        <v>2.35</v>
      </c>
      <c r="G577" s="12" t="s">
        <v>31</v>
      </c>
      <c r="H577" s="12" t="s">
        <v>62</v>
      </c>
      <c r="I577" s="12" t="s">
        <v>33</v>
      </c>
      <c r="J577" s="12" t="s">
        <v>34</v>
      </c>
      <c r="K577" s="12" t="s">
        <v>35</v>
      </c>
      <c r="L577" s="12" t="s">
        <v>1144</v>
      </c>
      <c r="M577" s="12">
        <v>0.47</v>
      </c>
      <c r="N577" s="12" t="s">
        <v>37</v>
      </c>
      <c r="O577" s="12" t="s">
        <v>57</v>
      </c>
      <c r="P577" s="12" t="s">
        <v>75</v>
      </c>
      <c r="Q577" s="12" t="s">
        <v>1145</v>
      </c>
      <c r="R577" s="12">
        <v>11725</v>
      </c>
      <c r="S577" s="13">
        <v>42092</v>
      </c>
      <c r="T577" s="9">
        <f t="shared" si="42"/>
        <v>1</v>
      </c>
      <c r="U577" s="10">
        <f t="shared" si="43"/>
        <v>40</v>
      </c>
      <c r="V577" s="11" t="str">
        <f t="shared" si="40"/>
        <v>March</v>
      </c>
      <c r="W577" s="13">
        <v>42093</v>
      </c>
      <c r="X577" s="11">
        <f t="shared" si="41"/>
        <v>1</v>
      </c>
      <c r="Y577" s="12">
        <v>30.49</v>
      </c>
      <c r="Z577" s="12">
        <v>13</v>
      </c>
      <c r="AA577" s="12">
        <v>93.82</v>
      </c>
      <c r="AB577" s="12">
        <v>89006</v>
      </c>
      <c r="AC577" s="12">
        <f>DataSheet!$E984-DataSheet!$D984</f>
        <v>1.68</v>
      </c>
      <c r="AD577" s="12" t="str">
        <f>_xlfn.IFS(DataSheet!$O984="Central","Chris",DataSheet!$O984="East","Erin",DataSheet!$O984="South","Sam",DataSheet!$O984="West","William.")</f>
        <v>Sam</v>
      </c>
      <c r="AE577">
        <f t="shared" si="44"/>
        <v>2</v>
      </c>
    </row>
    <row r="578" spans="1:31" ht="15.75" customHeight="1" x14ac:dyDescent="0.3">
      <c r="A578" s="12">
        <v>1028</v>
      </c>
      <c r="B578" s="12" t="s">
        <v>1143</v>
      </c>
      <c r="C578" s="12" t="s">
        <v>42</v>
      </c>
      <c r="D578" s="12">
        <v>0.05</v>
      </c>
      <c r="E578" s="12">
        <v>83.1</v>
      </c>
      <c r="F578" s="12">
        <v>6.13</v>
      </c>
      <c r="G578" s="12" t="s">
        <v>31</v>
      </c>
      <c r="H578" s="12" t="s">
        <v>62</v>
      </c>
      <c r="I578" s="12" t="s">
        <v>81</v>
      </c>
      <c r="J578" s="12" t="s">
        <v>184</v>
      </c>
      <c r="K578" s="12" t="s">
        <v>63</v>
      </c>
      <c r="L578" s="12" t="s">
        <v>1146</v>
      </c>
      <c r="M578" s="12">
        <v>0.45</v>
      </c>
      <c r="N578" s="12" t="s">
        <v>37</v>
      </c>
      <c r="O578" s="12" t="s">
        <v>57</v>
      </c>
      <c r="P578" s="12" t="s">
        <v>75</v>
      </c>
      <c r="Q578" s="12" t="s">
        <v>1145</v>
      </c>
      <c r="R578" s="12">
        <v>11725</v>
      </c>
      <c r="S578" s="13">
        <v>42132</v>
      </c>
      <c r="T578" s="9">
        <f t="shared" si="42"/>
        <v>0</v>
      </c>
      <c r="U578" s="10" t="str">
        <f t="shared" si="43"/>
        <v>no repeat</v>
      </c>
      <c r="V578" s="11" t="str">
        <f t="shared" ref="V578:V641" si="45">TEXT(S578,"mmmm")</f>
        <v>May</v>
      </c>
      <c r="W578" s="13">
        <v>42133</v>
      </c>
      <c r="X578" s="11">
        <f t="shared" ref="X578:X641" si="46">_xlfn.DAYS(W578,S578)</f>
        <v>1</v>
      </c>
      <c r="Y578" s="12">
        <v>1152.5277000000001</v>
      </c>
      <c r="Z578" s="12">
        <v>20</v>
      </c>
      <c r="AA578" s="12">
        <v>1670.33</v>
      </c>
      <c r="AB578" s="12">
        <v>89007</v>
      </c>
      <c r="AC578" s="12">
        <f>DataSheet!$E1402-DataSheet!$D1402</f>
        <v>1.5999999999999999</v>
      </c>
      <c r="AD578" s="12" t="str">
        <f>_xlfn.IFS(DataSheet!$O1402="Central","Chris",DataSheet!$O1402="East","Erin",DataSheet!$O1402="South","Sam",DataSheet!$O1402="West","William.")</f>
        <v>William.</v>
      </c>
      <c r="AE578">
        <f t="shared" si="44"/>
        <v>2</v>
      </c>
    </row>
    <row r="579" spans="1:31" ht="15.75" customHeight="1" x14ac:dyDescent="0.3">
      <c r="A579" s="12">
        <v>1035</v>
      </c>
      <c r="B579" s="12" t="s">
        <v>1147</v>
      </c>
      <c r="C579" s="12" t="s">
        <v>52</v>
      </c>
      <c r="D579" s="12">
        <v>7.0000000000000007E-2</v>
      </c>
      <c r="E579" s="12">
        <v>125.99</v>
      </c>
      <c r="F579" s="12">
        <v>2.5</v>
      </c>
      <c r="G579" s="12" t="s">
        <v>53</v>
      </c>
      <c r="H579" s="12" t="s">
        <v>44</v>
      </c>
      <c r="I579" s="12" t="s">
        <v>81</v>
      </c>
      <c r="J579" s="12" t="s">
        <v>82</v>
      </c>
      <c r="K579" s="12" t="s">
        <v>63</v>
      </c>
      <c r="L579" s="12" t="s">
        <v>1148</v>
      </c>
      <c r="M579" s="12">
        <v>0.6</v>
      </c>
      <c r="N579" s="12" t="s">
        <v>37</v>
      </c>
      <c r="O579" s="12" t="s">
        <v>57</v>
      </c>
      <c r="P579" s="12" t="s">
        <v>158</v>
      </c>
      <c r="Q579" s="12" t="s">
        <v>1149</v>
      </c>
      <c r="R579" s="12">
        <v>43015</v>
      </c>
      <c r="S579" s="13">
        <v>42076</v>
      </c>
      <c r="T579" s="9">
        <f t="shared" ref="T579:T642" si="47">IF(A579=A580,1,0)</f>
        <v>0</v>
      </c>
      <c r="U579" s="10" t="str">
        <f t="shared" ref="U579:U642" si="48">IF(T579=1,S580-S579,"no repeat")</f>
        <v>no repeat</v>
      </c>
      <c r="V579" s="11" t="str">
        <f t="shared" si="45"/>
        <v>March</v>
      </c>
      <c r="W579" s="13">
        <v>42076</v>
      </c>
      <c r="X579" s="11">
        <f t="shared" si="46"/>
        <v>0</v>
      </c>
      <c r="Y579" s="12">
        <v>-604.40599999999995</v>
      </c>
      <c r="Z579" s="12">
        <v>1</v>
      </c>
      <c r="AA579" s="12">
        <v>100.59</v>
      </c>
      <c r="AB579" s="12">
        <v>90710</v>
      </c>
      <c r="AC579" s="12">
        <f>DataSheet!$E784-DataSheet!$D784</f>
        <v>2.88</v>
      </c>
      <c r="AD579" s="12" t="str">
        <f>_xlfn.IFS(DataSheet!$O784="Central","Chris",DataSheet!$O784="East","Erin",DataSheet!$O784="South","Sam",DataSheet!$O784="West","William.")</f>
        <v>William.</v>
      </c>
      <c r="AE579">
        <f t="shared" si="44"/>
        <v>1</v>
      </c>
    </row>
    <row r="580" spans="1:31" ht="15.75" customHeight="1" x14ac:dyDescent="0.3">
      <c r="A580" s="7">
        <v>1036</v>
      </c>
      <c r="B580" s="7" t="s">
        <v>1150</v>
      </c>
      <c r="C580" s="7" t="s">
        <v>52</v>
      </c>
      <c r="D580" s="7">
        <v>0.03</v>
      </c>
      <c r="E580" s="7">
        <v>99.99</v>
      </c>
      <c r="F580" s="7">
        <v>19.989999999999998</v>
      </c>
      <c r="G580" s="7" t="s">
        <v>53</v>
      </c>
      <c r="H580" s="7" t="s">
        <v>44</v>
      </c>
      <c r="I580" s="7" t="s">
        <v>81</v>
      </c>
      <c r="J580" s="7" t="s">
        <v>184</v>
      </c>
      <c r="K580" s="7" t="s">
        <v>63</v>
      </c>
      <c r="L580" s="7" t="s">
        <v>1151</v>
      </c>
      <c r="M580" s="7">
        <v>0.52</v>
      </c>
      <c r="N580" s="7" t="s">
        <v>37</v>
      </c>
      <c r="O580" s="7" t="s">
        <v>57</v>
      </c>
      <c r="P580" s="7" t="s">
        <v>158</v>
      </c>
      <c r="Q580" s="7" t="s">
        <v>1152</v>
      </c>
      <c r="R580" s="7">
        <v>43017</v>
      </c>
      <c r="S580" s="8">
        <v>42076</v>
      </c>
      <c r="T580" s="9">
        <f t="shared" si="47"/>
        <v>0</v>
      </c>
      <c r="U580" s="10" t="str">
        <f t="shared" si="48"/>
        <v>no repeat</v>
      </c>
      <c r="V580" s="11" t="str">
        <f t="shared" si="45"/>
        <v>March</v>
      </c>
      <c r="W580" s="8">
        <v>42077</v>
      </c>
      <c r="X580" s="11">
        <f t="shared" si="46"/>
        <v>1</v>
      </c>
      <c r="Y580" s="7">
        <v>293.66000000000003</v>
      </c>
      <c r="Z580" s="7">
        <v>6</v>
      </c>
      <c r="AA580" s="7">
        <v>598.38</v>
      </c>
      <c r="AB580" s="7">
        <v>90710</v>
      </c>
      <c r="AC580" s="7">
        <f>DataSheet!$E785-DataSheet!$D785</f>
        <v>12.209999999999999</v>
      </c>
      <c r="AD580" s="12" t="str">
        <f>_xlfn.IFS(DataSheet!$O785="Central","Chris",DataSheet!$O785="East","Erin",DataSheet!$O785="South","Sam",DataSheet!$O785="West","William.")</f>
        <v>William.</v>
      </c>
      <c r="AE580">
        <f t="shared" ref="AE580:AE643" si="49">COUNTIF($B$2:$B$1937,$B580)</f>
        <v>1</v>
      </c>
    </row>
    <row r="581" spans="1:31" ht="15.75" customHeight="1" x14ac:dyDescent="0.3">
      <c r="A581" s="7">
        <v>1038</v>
      </c>
      <c r="B581" s="7" t="s">
        <v>1153</v>
      </c>
      <c r="C581" s="7" t="s">
        <v>52</v>
      </c>
      <c r="D581" s="7">
        <v>0.1</v>
      </c>
      <c r="E581" s="7">
        <v>7.64</v>
      </c>
      <c r="F581" s="7">
        <v>5.83</v>
      </c>
      <c r="G581" s="7" t="s">
        <v>53</v>
      </c>
      <c r="H581" s="7" t="s">
        <v>32</v>
      </c>
      <c r="I581" s="7" t="s">
        <v>33</v>
      </c>
      <c r="J581" s="7" t="s">
        <v>97</v>
      </c>
      <c r="K581" s="7" t="s">
        <v>35</v>
      </c>
      <c r="L581" s="7" t="s">
        <v>1027</v>
      </c>
      <c r="M581" s="7">
        <v>0.36</v>
      </c>
      <c r="N581" s="7" t="s">
        <v>37</v>
      </c>
      <c r="O581" s="7" t="s">
        <v>140</v>
      </c>
      <c r="P581" s="7" t="s">
        <v>366</v>
      </c>
      <c r="Q581" s="7" t="s">
        <v>1154</v>
      </c>
      <c r="R581" s="7">
        <v>33430</v>
      </c>
      <c r="S581" s="8">
        <v>42171</v>
      </c>
      <c r="T581" s="9">
        <f t="shared" si="47"/>
        <v>0</v>
      </c>
      <c r="U581" s="10" t="str">
        <f t="shared" si="48"/>
        <v>no repeat</v>
      </c>
      <c r="V581" s="11" t="str">
        <f t="shared" si="45"/>
        <v>June</v>
      </c>
      <c r="W581" s="8">
        <v>42172</v>
      </c>
      <c r="X581" s="11">
        <f t="shared" si="46"/>
        <v>1</v>
      </c>
      <c r="Y581" s="7">
        <v>-403.18740000000003</v>
      </c>
      <c r="Z581" s="7">
        <v>5</v>
      </c>
      <c r="AA581" s="7">
        <v>39.36</v>
      </c>
      <c r="AB581" s="7">
        <v>90641</v>
      </c>
      <c r="AC581" s="7">
        <f>DataSheet!$E1795-DataSheet!$D1795</f>
        <v>150.89999999999998</v>
      </c>
      <c r="AD581" s="12" t="str">
        <f>_xlfn.IFS(DataSheet!$O1795="Central","Chris",DataSheet!$O1795="East","Erin",DataSheet!$O1795="South","Sam",DataSheet!$O1795="West","William.")</f>
        <v>Sam</v>
      </c>
      <c r="AE581">
        <f t="shared" si="49"/>
        <v>1</v>
      </c>
    </row>
    <row r="582" spans="1:31" ht="15.75" customHeight="1" x14ac:dyDescent="0.3">
      <c r="A582" s="7">
        <v>1041</v>
      </c>
      <c r="B582" s="7" t="s">
        <v>1155</v>
      </c>
      <c r="C582" s="7" t="s">
        <v>52</v>
      </c>
      <c r="D582" s="7">
        <v>0.06</v>
      </c>
      <c r="E582" s="7">
        <v>55.94</v>
      </c>
      <c r="F582" s="7">
        <v>4</v>
      </c>
      <c r="G582" s="7" t="s">
        <v>53</v>
      </c>
      <c r="H582" s="7" t="s">
        <v>62</v>
      </c>
      <c r="I582" s="7" t="s">
        <v>81</v>
      </c>
      <c r="J582" s="7" t="s">
        <v>184</v>
      </c>
      <c r="K582" s="7" t="s">
        <v>63</v>
      </c>
      <c r="L582" s="7" t="s">
        <v>1156</v>
      </c>
      <c r="M582" s="7">
        <v>0.74</v>
      </c>
      <c r="N582" s="7" t="s">
        <v>37</v>
      </c>
      <c r="O582" s="7" t="s">
        <v>38</v>
      </c>
      <c r="P582" s="7" t="s">
        <v>49</v>
      </c>
      <c r="Q582" s="7" t="s">
        <v>1157</v>
      </c>
      <c r="R582" s="7">
        <v>95695</v>
      </c>
      <c r="S582" s="8">
        <v>42111</v>
      </c>
      <c r="T582" s="9">
        <f t="shared" si="47"/>
        <v>1</v>
      </c>
      <c r="U582" s="10">
        <f t="shared" si="48"/>
        <v>0</v>
      </c>
      <c r="V582" s="11" t="str">
        <f t="shared" si="45"/>
        <v>April</v>
      </c>
      <c r="W582" s="8">
        <v>42112</v>
      </c>
      <c r="X582" s="11">
        <f t="shared" si="46"/>
        <v>1</v>
      </c>
      <c r="Y582" s="7">
        <v>-13.77</v>
      </c>
      <c r="Z582" s="7">
        <v>6</v>
      </c>
      <c r="AA582" s="7">
        <v>322.77</v>
      </c>
      <c r="AB582" s="7">
        <v>87846</v>
      </c>
      <c r="AC582" s="7">
        <f>DataSheet!$E1177-DataSheet!$D1177</f>
        <v>21.98</v>
      </c>
      <c r="AD582" s="12" t="str">
        <f>_xlfn.IFS(DataSheet!$O1177="Central","Chris",DataSheet!$O1177="East","Erin",DataSheet!$O1177="South","Sam",DataSheet!$O1177="West","William.")</f>
        <v>William.</v>
      </c>
      <c r="AE582">
        <f t="shared" si="49"/>
        <v>2</v>
      </c>
    </row>
    <row r="583" spans="1:31" ht="15.75" customHeight="1" x14ac:dyDescent="0.3">
      <c r="A583" s="12">
        <v>1041</v>
      </c>
      <c r="B583" s="12" t="s">
        <v>1155</v>
      </c>
      <c r="C583" s="12" t="s">
        <v>52</v>
      </c>
      <c r="D583" s="12">
        <v>7.0000000000000007E-2</v>
      </c>
      <c r="E583" s="12">
        <v>6.3</v>
      </c>
      <c r="F583" s="12">
        <v>0.5</v>
      </c>
      <c r="G583" s="12" t="s">
        <v>53</v>
      </c>
      <c r="H583" s="12" t="s">
        <v>62</v>
      </c>
      <c r="I583" s="12" t="s">
        <v>33</v>
      </c>
      <c r="J583" s="12" t="s">
        <v>138</v>
      </c>
      <c r="K583" s="12" t="s">
        <v>63</v>
      </c>
      <c r="L583" s="12" t="s">
        <v>1158</v>
      </c>
      <c r="M583" s="12">
        <v>0.39</v>
      </c>
      <c r="N583" s="12" t="s">
        <v>37</v>
      </c>
      <c r="O583" s="12" t="s">
        <v>38</v>
      </c>
      <c r="P583" s="12" t="s">
        <v>49</v>
      </c>
      <c r="Q583" s="12" t="s">
        <v>1157</v>
      </c>
      <c r="R583" s="12">
        <v>95695</v>
      </c>
      <c r="S583" s="13">
        <v>42111</v>
      </c>
      <c r="T583" s="9">
        <f t="shared" si="47"/>
        <v>0</v>
      </c>
      <c r="U583" s="10" t="str">
        <f t="shared" si="48"/>
        <v>no repeat</v>
      </c>
      <c r="V583" s="11" t="str">
        <f t="shared" si="45"/>
        <v>April</v>
      </c>
      <c r="W583" s="13">
        <v>42111</v>
      </c>
      <c r="X583" s="11">
        <f t="shared" si="46"/>
        <v>0</v>
      </c>
      <c r="Y583" s="12">
        <v>44.912100000000002</v>
      </c>
      <c r="Z583" s="12">
        <v>11</v>
      </c>
      <c r="AA583" s="12">
        <v>65.09</v>
      </c>
      <c r="AB583" s="12">
        <v>87846</v>
      </c>
      <c r="AC583" s="12">
        <f>DataSheet!$E1178-DataSheet!$D1178</f>
        <v>34.669999999999995</v>
      </c>
      <c r="AD583" s="12" t="str">
        <f>_xlfn.IFS(DataSheet!$O1178="Central","Chris",DataSheet!$O1178="East","Erin",DataSheet!$O1178="South","Sam",DataSheet!$O1178="West","William.")</f>
        <v>William.</v>
      </c>
      <c r="AE583">
        <f t="shared" si="49"/>
        <v>2</v>
      </c>
    </row>
    <row r="584" spans="1:31" ht="15.75" customHeight="1" x14ac:dyDescent="0.3">
      <c r="A584" s="7">
        <v>1042</v>
      </c>
      <c r="B584" s="7" t="s">
        <v>1159</v>
      </c>
      <c r="C584" s="7" t="s">
        <v>52</v>
      </c>
      <c r="D584" s="7">
        <v>0</v>
      </c>
      <c r="E584" s="7">
        <v>14.42</v>
      </c>
      <c r="F584" s="7">
        <v>6.75</v>
      </c>
      <c r="G584" s="7" t="s">
        <v>31</v>
      </c>
      <c r="H584" s="7" t="s">
        <v>62</v>
      </c>
      <c r="I584" s="7" t="s">
        <v>33</v>
      </c>
      <c r="J584" s="7" t="s">
        <v>258</v>
      </c>
      <c r="K584" s="7" t="s">
        <v>90</v>
      </c>
      <c r="L584" s="7" t="s">
        <v>574</v>
      </c>
      <c r="M584" s="7">
        <v>0.52</v>
      </c>
      <c r="N584" s="7" t="s">
        <v>37</v>
      </c>
      <c r="O584" s="7" t="s">
        <v>38</v>
      </c>
      <c r="P584" s="7" t="s">
        <v>49</v>
      </c>
      <c r="Q584" s="7" t="s">
        <v>1160</v>
      </c>
      <c r="R584" s="7">
        <v>95991</v>
      </c>
      <c r="S584" s="8">
        <v>42140</v>
      </c>
      <c r="T584" s="9">
        <f t="shared" si="47"/>
        <v>0</v>
      </c>
      <c r="U584" s="10" t="str">
        <f t="shared" si="48"/>
        <v>no repeat</v>
      </c>
      <c r="V584" s="11" t="str">
        <f t="shared" si="45"/>
        <v>May</v>
      </c>
      <c r="W584" s="8">
        <v>42141</v>
      </c>
      <c r="X584" s="11">
        <f t="shared" si="46"/>
        <v>1</v>
      </c>
      <c r="Y584" s="7">
        <v>9.33</v>
      </c>
      <c r="Z584" s="7">
        <v>6</v>
      </c>
      <c r="AA584" s="7">
        <v>98.96</v>
      </c>
      <c r="AB584" s="7">
        <v>87847</v>
      </c>
      <c r="AC584" s="7">
        <f>DataSheet!$E1465-DataSheet!$D1465</f>
        <v>5.69</v>
      </c>
      <c r="AD584" s="12" t="str">
        <f>_xlfn.IFS(DataSheet!$O1465="Central","Chris",DataSheet!$O1465="East","Erin",DataSheet!$O1465="South","Sam",DataSheet!$O1465="West","William.")</f>
        <v>Erin</v>
      </c>
      <c r="AE584">
        <f t="shared" si="49"/>
        <v>1</v>
      </c>
    </row>
    <row r="585" spans="1:31" ht="15.75" customHeight="1" x14ac:dyDescent="0.3">
      <c r="A585" s="12">
        <v>1044</v>
      </c>
      <c r="B585" s="12" t="s">
        <v>1161</v>
      </c>
      <c r="C585" s="12" t="s">
        <v>30</v>
      </c>
      <c r="D585" s="12">
        <v>0</v>
      </c>
      <c r="E585" s="12">
        <v>6.68</v>
      </c>
      <c r="F585" s="12">
        <v>5.66</v>
      </c>
      <c r="G585" s="12" t="s">
        <v>53</v>
      </c>
      <c r="H585" s="12" t="s">
        <v>44</v>
      </c>
      <c r="I585" s="12" t="s">
        <v>33</v>
      </c>
      <c r="J585" s="12" t="s">
        <v>97</v>
      </c>
      <c r="K585" s="12" t="s">
        <v>63</v>
      </c>
      <c r="L585" s="12" t="s">
        <v>1162</v>
      </c>
      <c r="M585" s="12">
        <v>0.37</v>
      </c>
      <c r="N585" s="12" t="s">
        <v>37</v>
      </c>
      <c r="O585" s="12" t="s">
        <v>38</v>
      </c>
      <c r="P585" s="12" t="s">
        <v>49</v>
      </c>
      <c r="Q585" s="12" t="s">
        <v>665</v>
      </c>
      <c r="R585" s="12">
        <v>90004</v>
      </c>
      <c r="S585" s="13">
        <v>42062</v>
      </c>
      <c r="T585" s="9">
        <f t="shared" si="47"/>
        <v>1</v>
      </c>
      <c r="U585" s="10">
        <f t="shared" si="48"/>
        <v>107</v>
      </c>
      <c r="V585" s="11" t="str">
        <f t="shared" si="45"/>
        <v>February</v>
      </c>
      <c r="W585" s="13">
        <v>42063</v>
      </c>
      <c r="X585" s="11">
        <f t="shared" si="46"/>
        <v>1</v>
      </c>
      <c r="Y585" s="12">
        <v>-76.94</v>
      </c>
      <c r="Z585" s="12">
        <v>90</v>
      </c>
      <c r="AA585" s="12">
        <v>617.4</v>
      </c>
      <c r="AB585" s="12">
        <v>47813</v>
      </c>
      <c r="AC585" s="12">
        <f>DataSheet!$E654-DataSheet!$D654</f>
        <v>9.69</v>
      </c>
      <c r="AD585" s="12" t="str">
        <f>_xlfn.IFS(DataSheet!$O654="Central","Chris",DataSheet!$O654="East","Erin",DataSheet!$O654="South","Sam",DataSheet!$O654="West","William.")</f>
        <v>Erin</v>
      </c>
      <c r="AE585">
        <f t="shared" si="49"/>
        <v>3</v>
      </c>
    </row>
    <row r="586" spans="1:31" ht="15.75" customHeight="1" x14ac:dyDescent="0.3">
      <c r="A586" s="7">
        <v>1044</v>
      </c>
      <c r="B586" s="7" t="s">
        <v>1161</v>
      </c>
      <c r="C586" s="7" t="s">
        <v>52</v>
      </c>
      <c r="D586" s="7">
        <v>0.02</v>
      </c>
      <c r="E586" s="7">
        <v>209.84</v>
      </c>
      <c r="F586" s="7">
        <v>21.21</v>
      </c>
      <c r="G586" s="7" t="s">
        <v>53</v>
      </c>
      <c r="H586" s="7" t="s">
        <v>44</v>
      </c>
      <c r="I586" s="7" t="s">
        <v>45</v>
      </c>
      <c r="J586" s="7" t="s">
        <v>54</v>
      </c>
      <c r="K586" s="7" t="s">
        <v>240</v>
      </c>
      <c r="L586" s="7" t="s">
        <v>1163</v>
      </c>
      <c r="M586" s="7">
        <v>0.59</v>
      </c>
      <c r="N586" s="7" t="s">
        <v>37</v>
      </c>
      <c r="O586" s="7" t="s">
        <v>38</v>
      </c>
      <c r="P586" s="7" t="s">
        <v>49</v>
      </c>
      <c r="Q586" s="7" t="s">
        <v>665</v>
      </c>
      <c r="R586" s="7">
        <v>90004</v>
      </c>
      <c r="S586" s="8">
        <v>42169</v>
      </c>
      <c r="T586" s="9">
        <f t="shared" si="47"/>
        <v>1</v>
      </c>
      <c r="U586" s="10">
        <f t="shared" si="48"/>
        <v>0</v>
      </c>
      <c r="V586" s="11" t="str">
        <f t="shared" si="45"/>
        <v>June</v>
      </c>
      <c r="W586" s="8">
        <v>42169</v>
      </c>
      <c r="X586" s="11">
        <f t="shared" si="46"/>
        <v>0</v>
      </c>
      <c r="Y586" s="7">
        <v>2593.14</v>
      </c>
      <c r="Z586" s="7">
        <v>62</v>
      </c>
      <c r="AA586" s="7">
        <v>13546.94</v>
      </c>
      <c r="AB586" s="7">
        <v>28001</v>
      </c>
      <c r="AC586" s="7">
        <f>DataSheet!$E1775-DataSheet!$D1775</f>
        <v>14.77</v>
      </c>
      <c r="AD586" s="12" t="str">
        <f>_xlfn.IFS(DataSheet!$O1775="Central","Chris",DataSheet!$O1775="East","Erin",DataSheet!$O1775="South","Sam",DataSheet!$O1775="West","William.")</f>
        <v>Chris</v>
      </c>
      <c r="AE586">
        <f t="shared" si="49"/>
        <v>3</v>
      </c>
    </row>
    <row r="587" spans="1:31" ht="15.75" customHeight="1" x14ac:dyDescent="0.3">
      <c r="A587" s="12">
        <v>1044</v>
      </c>
      <c r="B587" s="12" t="s">
        <v>1161</v>
      </c>
      <c r="C587" s="12" t="s">
        <v>52</v>
      </c>
      <c r="D587" s="12">
        <v>0.01</v>
      </c>
      <c r="E587" s="12">
        <v>194.3</v>
      </c>
      <c r="F587" s="12">
        <v>11.54</v>
      </c>
      <c r="G587" s="12" t="s">
        <v>53</v>
      </c>
      <c r="H587" s="12" t="s">
        <v>44</v>
      </c>
      <c r="I587" s="12" t="s">
        <v>45</v>
      </c>
      <c r="J587" s="12" t="s">
        <v>54</v>
      </c>
      <c r="K587" s="12" t="s">
        <v>240</v>
      </c>
      <c r="L587" s="12" t="s">
        <v>1164</v>
      </c>
      <c r="M587" s="12">
        <v>0.59</v>
      </c>
      <c r="N587" s="12" t="s">
        <v>37</v>
      </c>
      <c r="O587" s="12" t="s">
        <v>38</v>
      </c>
      <c r="P587" s="12" t="s">
        <v>49</v>
      </c>
      <c r="Q587" s="12" t="s">
        <v>665</v>
      </c>
      <c r="R587" s="12">
        <v>90004</v>
      </c>
      <c r="S587" s="13">
        <v>42169</v>
      </c>
      <c r="T587" s="9">
        <f t="shared" si="47"/>
        <v>0</v>
      </c>
      <c r="U587" s="10" t="str">
        <f t="shared" si="48"/>
        <v>no repeat</v>
      </c>
      <c r="V587" s="11" t="str">
        <f t="shared" si="45"/>
        <v>June</v>
      </c>
      <c r="W587" s="13">
        <v>42171</v>
      </c>
      <c r="X587" s="11">
        <f t="shared" si="46"/>
        <v>2</v>
      </c>
      <c r="Y587" s="12">
        <v>1162.76</v>
      </c>
      <c r="Z587" s="12">
        <v>32</v>
      </c>
      <c r="AA587" s="12">
        <v>6401.65</v>
      </c>
      <c r="AB587" s="12">
        <v>28001</v>
      </c>
      <c r="AC587" s="12">
        <f>DataSheet!$E1776-DataSheet!$D1776</f>
        <v>155.95000000000002</v>
      </c>
      <c r="AD587" s="12" t="str">
        <f>_xlfn.IFS(DataSheet!$O1776="Central","Chris",DataSheet!$O1776="East","Erin",DataSheet!$O1776="South","Sam",DataSheet!$O1776="West","William.")</f>
        <v>Chris</v>
      </c>
      <c r="AE587">
        <f t="shared" si="49"/>
        <v>3</v>
      </c>
    </row>
    <row r="588" spans="1:31" ht="15.75" customHeight="1" x14ac:dyDescent="0.3">
      <c r="A588" s="7">
        <v>1047</v>
      </c>
      <c r="B588" s="7" t="s">
        <v>1165</v>
      </c>
      <c r="C588" s="7" t="s">
        <v>30</v>
      </c>
      <c r="D588" s="7">
        <v>0</v>
      </c>
      <c r="E588" s="7">
        <v>6.68</v>
      </c>
      <c r="F588" s="7">
        <v>5.66</v>
      </c>
      <c r="G588" s="7" t="s">
        <v>53</v>
      </c>
      <c r="H588" s="7" t="s">
        <v>44</v>
      </c>
      <c r="I588" s="7" t="s">
        <v>33</v>
      </c>
      <c r="J588" s="7" t="s">
        <v>97</v>
      </c>
      <c r="K588" s="7" t="s">
        <v>63</v>
      </c>
      <c r="L588" s="7" t="s">
        <v>1162</v>
      </c>
      <c r="M588" s="7">
        <v>0.37</v>
      </c>
      <c r="N588" s="7" t="s">
        <v>37</v>
      </c>
      <c r="O588" s="7" t="s">
        <v>57</v>
      </c>
      <c r="P588" s="7" t="s">
        <v>197</v>
      </c>
      <c r="Q588" s="7" t="s">
        <v>198</v>
      </c>
      <c r="R588" s="7">
        <v>2109</v>
      </c>
      <c r="S588" s="8">
        <v>42062</v>
      </c>
      <c r="T588" s="9">
        <f t="shared" si="47"/>
        <v>0</v>
      </c>
      <c r="U588" s="10" t="str">
        <f t="shared" si="48"/>
        <v>no repeat</v>
      </c>
      <c r="V588" s="11" t="str">
        <f t="shared" si="45"/>
        <v>February</v>
      </c>
      <c r="W588" s="8">
        <v>42063</v>
      </c>
      <c r="X588" s="11">
        <f t="shared" si="46"/>
        <v>1</v>
      </c>
      <c r="Y588" s="7">
        <v>-40.008800000000001</v>
      </c>
      <c r="Z588" s="7">
        <v>23</v>
      </c>
      <c r="AA588" s="7">
        <v>157.78</v>
      </c>
      <c r="AB588" s="7">
        <v>89389</v>
      </c>
      <c r="AC588" s="7">
        <f>DataSheet!$E655-DataSheet!$D655</f>
        <v>200.99</v>
      </c>
      <c r="AD588" s="12" t="str">
        <f>_xlfn.IFS(DataSheet!$O655="Central","Chris",DataSheet!$O655="East","Erin",DataSheet!$O655="South","Sam",DataSheet!$O655="West","William.")</f>
        <v>Erin</v>
      </c>
      <c r="AE588">
        <f t="shared" si="49"/>
        <v>1</v>
      </c>
    </row>
    <row r="589" spans="1:31" ht="15.75" customHeight="1" x14ac:dyDescent="0.3">
      <c r="A589" s="12">
        <v>1054</v>
      </c>
      <c r="B589" s="12" t="s">
        <v>1166</v>
      </c>
      <c r="C589" s="12" t="s">
        <v>42</v>
      </c>
      <c r="D589" s="12">
        <v>0.03</v>
      </c>
      <c r="E589" s="12">
        <v>5.44</v>
      </c>
      <c r="F589" s="12">
        <v>7.46</v>
      </c>
      <c r="G589" s="12" t="s">
        <v>31</v>
      </c>
      <c r="H589" s="12" t="s">
        <v>32</v>
      </c>
      <c r="I589" s="12" t="s">
        <v>33</v>
      </c>
      <c r="J589" s="12" t="s">
        <v>113</v>
      </c>
      <c r="K589" s="12" t="s">
        <v>63</v>
      </c>
      <c r="L589" s="12" t="s">
        <v>1167</v>
      </c>
      <c r="M589" s="12">
        <v>0.36</v>
      </c>
      <c r="N589" s="12" t="s">
        <v>37</v>
      </c>
      <c r="O589" s="12" t="s">
        <v>38</v>
      </c>
      <c r="P589" s="12" t="s">
        <v>382</v>
      </c>
      <c r="Q589" s="12" t="s">
        <v>1168</v>
      </c>
      <c r="R589" s="12">
        <v>85374</v>
      </c>
      <c r="S589" s="13">
        <v>42149</v>
      </c>
      <c r="T589" s="9">
        <f t="shared" si="47"/>
        <v>1</v>
      </c>
      <c r="U589" s="10">
        <f t="shared" si="48"/>
        <v>0</v>
      </c>
      <c r="V589" s="11" t="str">
        <f t="shared" si="45"/>
        <v>May</v>
      </c>
      <c r="W589" s="13">
        <v>42151</v>
      </c>
      <c r="X589" s="11">
        <f t="shared" si="46"/>
        <v>2</v>
      </c>
      <c r="Y589" s="12">
        <v>-51.704000000000001</v>
      </c>
      <c r="Z589" s="12">
        <v>4</v>
      </c>
      <c r="AA589" s="12">
        <v>26.31</v>
      </c>
      <c r="AB589" s="12">
        <v>90069</v>
      </c>
      <c r="AC589" s="12">
        <f>DataSheet!$E1586-DataSheet!$D1586</f>
        <v>15.629999999999999</v>
      </c>
      <c r="AD589" s="12" t="str">
        <f>_xlfn.IFS(DataSheet!$O1586="Central","Chris",DataSheet!$O1586="East","Erin",DataSheet!$O1586="South","Sam",DataSheet!$O1586="West","William.")</f>
        <v>Sam</v>
      </c>
      <c r="AE589">
        <f t="shared" si="49"/>
        <v>3</v>
      </c>
    </row>
    <row r="590" spans="1:31" ht="15.75" customHeight="1" x14ac:dyDescent="0.3">
      <c r="A590" s="7">
        <v>1054</v>
      </c>
      <c r="B590" s="7" t="s">
        <v>1166</v>
      </c>
      <c r="C590" s="7" t="s">
        <v>42</v>
      </c>
      <c r="D590" s="7">
        <v>0.08</v>
      </c>
      <c r="E590" s="7">
        <v>26.38</v>
      </c>
      <c r="F590" s="7">
        <v>5.58</v>
      </c>
      <c r="G590" s="7" t="s">
        <v>53</v>
      </c>
      <c r="H590" s="7" t="s">
        <v>32</v>
      </c>
      <c r="I590" s="7" t="s">
        <v>33</v>
      </c>
      <c r="J590" s="7" t="s">
        <v>97</v>
      </c>
      <c r="K590" s="7" t="s">
        <v>63</v>
      </c>
      <c r="L590" s="7" t="s">
        <v>1169</v>
      </c>
      <c r="M590" s="7">
        <v>0.39</v>
      </c>
      <c r="N590" s="7" t="s">
        <v>37</v>
      </c>
      <c r="O590" s="7" t="s">
        <v>38</v>
      </c>
      <c r="P590" s="7" t="s">
        <v>382</v>
      </c>
      <c r="Q590" s="7" t="s">
        <v>1168</v>
      </c>
      <c r="R590" s="7">
        <v>85374</v>
      </c>
      <c r="S590" s="8">
        <v>42149</v>
      </c>
      <c r="T590" s="9">
        <f t="shared" si="47"/>
        <v>1</v>
      </c>
      <c r="U590" s="10">
        <f t="shared" si="48"/>
        <v>0</v>
      </c>
      <c r="V590" s="11" t="str">
        <f t="shared" si="45"/>
        <v>May</v>
      </c>
      <c r="W590" s="8">
        <v>42150</v>
      </c>
      <c r="X590" s="11">
        <f t="shared" si="46"/>
        <v>1</v>
      </c>
      <c r="Y590" s="7">
        <v>144.7482</v>
      </c>
      <c r="Z590" s="7">
        <v>8</v>
      </c>
      <c r="AA590" s="7">
        <v>209.78</v>
      </c>
      <c r="AB590" s="7">
        <v>90069</v>
      </c>
      <c r="AC590" s="7">
        <f>DataSheet!$E1587-DataSheet!$D1587</f>
        <v>14.98</v>
      </c>
      <c r="AD590" s="12" t="str">
        <f>_xlfn.IFS(DataSheet!$O1587="Central","Chris",DataSheet!$O1587="East","Erin",DataSheet!$O1587="South","Sam",DataSheet!$O1587="West","William.")</f>
        <v>Sam</v>
      </c>
      <c r="AE590">
        <f t="shared" si="49"/>
        <v>3</v>
      </c>
    </row>
    <row r="591" spans="1:31" ht="15.75" customHeight="1" x14ac:dyDescent="0.3">
      <c r="A591" s="12">
        <v>1054</v>
      </c>
      <c r="B591" s="12" t="s">
        <v>1166</v>
      </c>
      <c r="C591" s="12" t="s">
        <v>42</v>
      </c>
      <c r="D591" s="12">
        <v>0.06</v>
      </c>
      <c r="E591" s="12">
        <v>20.99</v>
      </c>
      <c r="F591" s="12">
        <v>2.5</v>
      </c>
      <c r="G591" s="12" t="s">
        <v>53</v>
      </c>
      <c r="H591" s="12" t="s">
        <v>32</v>
      </c>
      <c r="I591" s="12" t="s">
        <v>81</v>
      </c>
      <c r="J591" s="12" t="s">
        <v>82</v>
      </c>
      <c r="K591" s="12" t="s">
        <v>35</v>
      </c>
      <c r="L591" s="12" t="s">
        <v>1170</v>
      </c>
      <c r="M591" s="12">
        <v>0.81</v>
      </c>
      <c r="N591" s="12" t="s">
        <v>37</v>
      </c>
      <c r="O591" s="12" t="s">
        <v>38</v>
      </c>
      <c r="P591" s="12" t="s">
        <v>382</v>
      </c>
      <c r="Q591" s="12" t="s">
        <v>1168</v>
      </c>
      <c r="R591" s="12">
        <v>85374</v>
      </c>
      <c r="S591" s="13">
        <v>42149</v>
      </c>
      <c r="T591" s="9">
        <f t="shared" si="47"/>
        <v>0</v>
      </c>
      <c r="U591" s="10" t="str">
        <f t="shared" si="48"/>
        <v>no repeat</v>
      </c>
      <c r="V591" s="11" t="str">
        <f t="shared" si="45"/>
        <v>May</v>
      </c>
      <c r="W591" s="13">
        <v>42151</v>
      </c>
      <c r="X591" s="11">
        <f t="shared" si="46"/>
        <v>2</v>
      </c>
      <c r="Y591" s="12">
        <v>-112.18899999999999</v>
      </c>
      <c r="Z591" s="12">
        <v>1</v>
      </c>
      <c r="AA591" s="12">
        <v>17.829999999999998</v>
      </c>
      <c r="AB591" s="12">
        <v>90069</v>
      </c>
      <c r="AC591" s="12">
        <f>DataSheet!$E1588-DataSheet!$D1588</f>
        <v>38.739999999999995</v>
      </c>
      <c r="AD591" s="12" t="str">
        <f>_xlfn.IFS(DataSheet!$O1588="Central","Chris",DataSheet!$O1588="East","Erin",DataSheet!$O1588="South","Sam",DataSheet!$O1588="West","William.")</f>
        <v>Sam</v>
      </c>
      <c r="AE591">
        <f t="shared" si="49"/>
        <v>3</v>
      </c>
    </row>
    <row r="592" spans="1:31" ht="15.75" customHeight="1" x14ac:dyDescent="0.3">
      <c r="A592" s="7">
        <v>1060</v>
      </c>
      <c r="B592" s="7" t="s">
        <v>1171</v>
      </c>
      <c r="C592" s="7" t="s">
        <v>61</v>
      </c>
      <c r="D592" s="7">
        <v>0.09</v>
      </c>
      <c r="E592" s="7">
        <v>138.75</v>
      </c>
      <c r="F592" s="7">
        <v>52.42</v>
      </c>
      <c r="G592" s="7" t="s">
        <v>43</v>
      </c>
      <c r="H592" s="7" t="s">
        <v>62</v>
      </c>
      <c r="I592" s="7" t="s">
        <v>45</v>
      </c>
      <c r="J592" s="7" t="s">
        <v>156</v>
      </c>
      <c r="K592" s="7" t="s">
        <v>125</v>
      </c>
      <c r="L592" s="7" t="s">
        <v>1172</v>
      </c>
      <c r="M592" s="7">
        <v>0.74</v>
      </c>
      <c r="N592" s="7" t="s">
        <v>37</v>
      </c>
      <c r="O592" s="7" t="s">
        <v>140</v>
      </c>
      <c r="P592" s="7" t="s">
        <v>391</v>
      </c>
      <c r="Q592" s="7" t="s">
        <v>583</v>
      </c>
      <c r="R592" s="7">
        <v>30318</v>
      </c>
      <c r="S592" s="8">
        <v>42087</v>
      </c>
      <c r="T592" s="9">
        <f t="shared" si="47"/>
        <v>1</v>
      </c>
      <c r="U592" s="10">
        <f t="shared" si="48"/>
        <v>67</v>
      </c>
      <c r="V592" s="11" t="str">
        <f t="shared" si="45"/>
        <v>March</v>
      </c>
      <c r="W592" s="8">
        <v>42088</v>
      </c>
      <c r="X592" s="11">
        <f t="shared" si="46"/>
        <v>1</v>
      </c>
      <c r="Y592" s="7">
        <v>-445.97177625</v>
      </c>
      <c r="Z592" s="7">
        <v>23</v>
      </c>
      <c r="AA592" s="7">
        <v>2527.79</v>
      </c>
      <c r="AB592" s="7">
        <v>58628</v>
      </c>
      <c r="AC592" s="7">
        <f>DataSheet!$E917-DataSheet!$D917</f>
        <v>35.379999999999995</v>
      </c>
      <c r="AD592" s="12" t="str">
        <f>_xlfn.IFS(DataSheet!$O917="Central","Chris",DataSheet!$O917="East","Erin",DataSheet!$O917="South","Sam",DataSheet!$O917="West","William.")</f>
        <v>Sam</v>
      </c>
      <c r="AE592">
        <f t="shared" si="49"/>
        <v>2</v>
      </c>
    </row>
    <row r="593" spans="1:31" ht="15.75" customHeight="1" x14ac:dyDescent="0.3">
      <c r="A593" s="12">
        <v>1060</v>
      </c>
      <c r="B593" s="12" t="s">
        <v>1171</v>
      </c>
      <c r="C593" s="12" t="s">
        <v>109</v>
      </c>
      <c r="D593" s="12">
        <v>7.0000000000000007E-2</v>
      </c>
      <c r="E593" s="12">
        <v>6.3</v>
      </c>
      <c r="F593" s="12">
        <v>0.5</v>
      </c>
      <c r="G593" s="12" t="s">
        <v>53</v>
      </c>
      <c r="H593" s="12" t="s">
        <v>62</v>
      </c>
      <c r="I593" s="12" t="s">
        <v>33</v>
      </c>
      <c r="J593" s="12" t="s">
        <v>138</v>
      </c>
      <c r="K593" s="12" t="s">
        <v>63</v>
      </c>
      <c r="L593" s="12" t="s">
        <v>215</v>
      </c>
      <c r="M593" s="12">
        <v>0.39</v>
      </c>
      <c r="N593" s="12" t="s">
        <v>37</v>
      </c>
      <c r="O593" s="12" t="s">
        <v>140</v>
      </c>
      <c r="P593" s="12" t="s">
        <v>391</v>
      </c>
      <c r="Q593" s="12" t="s">
        <v>583</v>
      </c>
      <c r="R593" s="12">
        <v>30318</v>
      </c>
      <c r="S593" s="13">
        <v>42154</v>
      </c>
      <c r="T593" s="9">
        <f t="shared" si="47"/>
        <v>0</v>
      </c>
      <c r="U593" s="10" t="str">
        <f t="shared" si="48"/>
        <v>no repeat</v>
      </c>
      <c r="V593" s="11" t="str">
        <f t="shared" si="45"/>
        <v>May</v>
      </c>
      <c r="W593" s="13">
        <v>42154</v>
      </c>
      <c r="X593" s="11">
        <f t="shared" si="46"/>
        <v>0</v>
      </c>
      <c r="Y593" s="12">
        <v>4.1673999999999998</v>
      </c>
      <c r="Z593" s="12">
        <v>20</v>
      </c>
      <c r="AA593" s="12">
        <v>121.87</v>
      </c>
      <c r="AB593" s="12">
        <v>57061</v>
      </c>
      <c r="AC593" s="12">
        <f>DataSheet!$E1624-DataSheet!$D1624</f>
        <v>6.4300000000000006</v>
      </c>
      <c r="AD593" s="12" t="str">
        <f>_xlfn.IFS(DataSheet!$O1624="Central","Chris",DataSheet!$O1624="East","Erin",DataSheet!$O1624="South","Sam",DataSheet!$O1624="West","William.")</f>
        <v>Sam</v>
      </c>
      <c r="AE593">
        <f t="shared" si="49"/>
        <v>2</v>
      </c>
    </row>
    <row r="594" spans="1:31" ht="15.75" customHeight="1" x14ac:dyDescent="0.3">
      <c r="A594" s="12">
        <v>1062</v>
      </c>
      <c r="B594" s="12" t="s">
        <v>1173</v>
      </c>
      <c r="C594" s="12" t="s">
        <v>61</v>
      </c>
      <c r="D594" s="12">
        <v>0.09</v>
      </c>
      <c r="E594" s="12">
        <v>138.75</v>
      </c>
      <c r="F594" s="12">
        <v>52.42</v>
      </c>
      <c r="G594" s="12" t="s">
        <v>43</v>
      </c>
      <c r="H594" s="12" t="s">
        <v>62</v>
      </c>
      <c r="I594" s="12" t="s">
        <v>45</v>
      </c>
      <c r="J594" s="12" t="s">
        <v>156</v>
      </c>
      <c r="K594" s="12" t="s">
        <v>125</v>
      </c>
      <c r="L594" s="12" t="s">
        <v>1172</v>
      </c>
      <c r="M594" s="12">
        <v>0.74</v>
      </c>
      <c r="N594" s="12" t="s">
        <v>37</v>
      </c>
      <c r="O594" s="12" t="s">
        <v>57</v>
      </c>
      <c r="P594" s="12" t="s">
        <v>75</v>
      </c>
      <c r="Q594" s="12" t="s">
        <v>1174</v>
      </c>
      <c r="R594" s="12">
        <v>11727</v>
      </c>
      <c r="S594" s="13">
        <v>42087</v>
      </c>
      <c r="T594" s="9">
        <f t="shared" si="47"/>
        <v>1</v>
      </c>
      <c r="U594" s="10">
        <f t="shared" si="48"/>
        <v>67</v>
      </c>
      <c r="V594" s="11" t="str">
        <f t="shared" si="45"/>
        <v>March</v>
      </c>
      <c r="W594" s="13">
        <v>42088</v>
      </c>
      <c r="X594" s="11">
        <f t="shared" si="46"/>
        <v>1</v>
      </c>
      <c r="Y594" s="12">
        <v>-335.31712499999998</v>
      </c>
      <c r="Z594" s="12">
        <v>6</v>
      </c>
      <c r="AA594" s="12">
        <v>659.42</v>
      </c>
      <c r="AB594" s="12">
        <v>91354</v>
      </c>
      <c r="AC594" s="12">
        <f>DataSheet!$E918-DataSheet!$D918</f>
        <v>142.86000000000001</v>
      </c>
      <c r="AD594" s="12" t="str">
        <f>_xlfn.IFS(DataSheet!$O918="Central","Chris",DataSheet!$O918="East","Erin",DataSheet!$O918="South","Sam",DataSheet!$O918="West","William.")</f>
        <v>Sam</v>
      </c>
      <c r="AE594">
        <f t="shared" si="49"/>
        <v>3</v>
      </c>
    </row>
    <row r="595" spans="1:31" ht="15.75" customHeight="1" x14ac:dyDescent="0.3">
      <c r="A595" s="7">
        <v>1062</v>
      </c>
      <c r="B595" s="7" t="s">
        <v>1173</v>
      </c>
      <c r="C595" s="7" t="s">
        <v>109</v>
      </c>
      <c r="D595" s="7">
        <v>0.04</v>
      </c>
      <c r="E595" s="7">
        <v>22.38</v>
      </c>
      <c r="F595" s="7">
        <v>15.1</v>
      </c>
      <c r="G595" s="7" t="s">
        <v>53</v>
      </c>
      <c r="H595" s="7" t="s">
        <v>62</v>
      </c>
      <c r="I595" s="7" t="s">
        <v>33</v>
      </c>
      <c r="J595" s="7" t="s">
        <v>113</v>
      </c>
      <c r="K595" s="7" t="s">
        <v>63</v>
      </c>
      <c r="L595" s="7" t="s">
        <v>1175</v>
      </c>
      <c r="M595" s="7">
        <v>0.38</v>
      </c>
      <c r="N595" s="7" t="s">
        <v>37</v>
      </c>
      <c r="O595" s="7" t="s">
        <v>57</v>
      </c>
      <c r="P595" s="7" t="s">
        <v>75</v>
      </c>
      <c r="Q595" s="7" t="s">
        <v>1174</v>
      </c>
      <c r="R595" s="7">
        <v>11727</v>
      </c>
      <c r="S595" s="8">
        <v>42154</v>
      </c>
      <c r="T595" s="9">
        <f t="shared" si="47"/>
        <v>1</v>
      </c>
      <c r="U595" s="10">
        <f t="shared" si="48"/>
        <v>0</v>
      </c>
      <c r="V595" s="11" t="str">
        <f t="shared" si="45"/>
        <v>May</v>
      </c>
      <c r="W595" s="8">
        <v>42162</v>
      </c>
      <c r="X595" s="11">
        <f t="shared" si="46"/>
        <v>8</v>
      </c>
      <c r="Y595" s="7">
        <v>16.021799999999999</v>
      </c>
      <c r="Z595" s="7">
        <v>18</v>
      </c>
      <c r="AA595" s="7">
        <v>403.53</v>
      </c>
      <c r="AB595" s="7">
        <v>91355</v>
      </c>
      <c r="AC595" s="7">
        <f>DataSheet!$E1625-DataSheet!$D1625</f>
        <v>363.16</v>
      </c>
      <c r="AD595" s="12" t="str">
        <f>_xlfn.IFS(DataSheet!$O1625="Central","Chris",DataSheet!$O1625="East","Erin",DataSheet!$O1625="South","Sam",DataSheet!$O1625="West","William.")</f>
        <v>Sam</v>
      </c>
      <c r="AE595">
        <f t="shared" si="49"/>
        <v>3</v>
      </c>
    </row>
    <row r="596" spans="1:31" ht="15.75" customHeight="1" x14ac:dyDescent="0.3">
      <c r="A596" s="12">
        <v>1062</v>
      </c>
      <c r="B596" s="12" t="s">
        <v>1173</v>
      </c>
      <c r="C596" s="12" t="s">
        <v>109</v>
      </c>
      <c r="D596" s="12">
        <v>0.06</v>
      </c>
      <c r="E596" s="12">
        <v>17.78</v>
      </c>
      <c r="F596" s="12">
        <v>5.03</v>
      </c>
      <c r="G596" s="12" t="s">
        <v>53</v>
      </c>
      <c r="H596" s="12" t="s">
        <v>62</v>
      </c>
      <c r="I596" s="12" t="s">
        <v>45</v>
      </c>
      <c r="J596" s="12" t="s">
        <v>54</v>
      </c>
      <c r="K596" s="12" t="s">
        <v>63</v>
      </c>
      <c r="L596" s="12" t="s">
        <v>1176</v>
      </c>
      <c r="M596" s="12">
        <v>0.54</v>
      </c>
      <c r="N596" s="12" t="s">
        <v>37</v>
      </c>
      <c r="O596" s="12" t="s">
        <v>57</v>
      </c>
      <c r="P596" s="12" t="s">
        <v>75</v>
      </c>
      <c r="Q596" s="12" t="s">
        <v>1174</v>
      </c>
      <c r="R596" s="12">
        <v>11727</v>
      </c>
      <c r="S596" s="13">
        <v>42154</v>
      </c>
      <c r="T596" s="9">
        <f t="shared" si="47"/>
        <v>0</v>
      </c>
      <c r="U596" s="10" t="str">
        <f t="shared" si="48"/>
        <v>no repeat</v>
      </c>
      <c r="V596" s="11" t="str">
        <f t="shared" si="45"/>
        <v>May</v>
      </c>
      <c r="W596" s="13">
        <v>42157</v>
      </c>
      <c r="X596" s="11">
        <f t="shared" si="46"/>
        <v>3</v>
      </c>
      <c r="Y596" s="12">
        <v>38.067300000000003</v>
      </c>
      <c r="Z596" s="12">
        <v>3</v>
      </c>
      <c r="AA596" s="12">
        <v>55.17</v>
      </c>
      <c r="AB596" s="12">
        <v>91355</v>
      </c>
      <c r="AC596" s="12">
        <f>DataSheet!$E1626-DataSheet!$D1626</f>
        <v>63.89</v>
      </c>
      <c r="AD596" s="12" t="str">
        <f>_xlfn.IFS(DataSheet!$O1626="Central","Chris",DataSheet!$O1626="East","Erin",DataSheet!$O1626="South","Sam",DataSheet!$O1626="West","William.")</f>
        <v>Sam</v>
      </c>
      <c r="AE596">
        <f t="shared" si="49"/>
        <v>3</v>
      </c>
    </row>
    <row r="597" spans="1:31" ht="15.75" customHeight="1" x14ac:dyDescent="0.3">
      <c r="A597" s="12">
        <v>1065</v>
      </c>
      <c r="B597" s="12" t="s">
        <v>1177</v>
      </c>
      <c r="C597" s="12" t="s">
        <v>52</v>
      </c>
      <c r="D597" s="12">
        <v>0.01</v>
      </c>
      <c r="E597" s="12">
        <v>15.99</v>
      </c>
      <c r="F597" s="12">
        <v>13.18</v>
      </c>
      <c r="G597" s="12" t="s">
        <v>53</v>
      </c>
      <c r="H597" s="12" t="s">
        <v>32</v>
      </c>
      <c r="I597" s="12" t="s">
        <v>33</v>
      </c>
      <c r="J597" s="12" t="s">
        <v>113</v>
      </c>
      <c r="K597" s="12" t="s">
        <v>63</v>
      </c>
      <c r="L597" s="12" t="s">
        <v>640</v>
      </c>
      <c r="M597" s="12">
        <v>0.37</v>
      </c>
      <c r="N597" s="12" t="s">
        <v>37</v>
      </c>
      <c r="O597" s="12" t="s">
        <v>65</v>
      </c>
      <c r="P597" s="12" t="s">
        <v>182</v>
      </c>
      <c r="Q597" s="12" t="s">
        <v>1178</v>
      </c>
      <c r="R597" s="12">
        <v>60459</v>
      </c>
      <c r="S597" s="13">
        <v>42053</v>
      </c>
      <c r="T597" s="9">
        <f t="shared" si="47"/>
        <v>0</v>
      </c>
      <c r="U597" s="10" t="str">
        <f t="shared" si="48"/>
        <v>no repeat</v>
      </c>
      <c r="V597" s="11" t="str">
        <f t="shared" si="45"/>
        <v>February</v>
      </c>
      <c r="W597" s="13">
        <v>42055</v>
      </c>
      <c r="X597" s="11">
        <f t="shared" si="46"/>
        <v>2</v>
      </c>
      <c r="Y597" s="12">
        <v>-99.43544</v>
      </c>
      <c r="Z597" s="12">
        <v>23</v>
      </c>
      <c r="AA597" s="12">
        <v>377.44</v>
      </c>
      <c r="AB597" s="12">
        <v>88899</v>
      </c>
      <c r="AC597" s="12">
        <f>DataSheet!$E562-DataSheet!$D562</f>
        <v>10.83</v>
      </c>
      <c r="AD597" s="12" t="str">
        <f>_xlfn.IFS(DataSheet!$O562="Central","Chris",DataSheet!$O562="East","Erin",DataSheet!$O562="South","Sam",DataSheet!$O562="West","William.")</f>
        <v>Sam</v>
      </c>
      <c r="AE597">
        <f t="shared" si="49"/>
        <v>1</v>
      </c>
    </row>
    <row r="598" spans="1:31" ht="15.75" customHeight="1" x14ac:dyDescent="0.3">
      <c r="A598" s="12">
        <v>1068</v>
      </c>
      <c r="B598" s="12" t="s">
        <v>1179</v>
      </c>
      <c r="C598" s="12" t="s">
        <v>109</v>
      </c>
      <c r="D598" s="12">
        <v>0.04</v>
      </c>
      <c r="E598" s="12">
        <v>22.84</v>
      </c>
      <c r="F598" s="12">
        <v>16.87</v>
      </c>
      <c r="G598" s="12" t="s">
        <v>53</v>
      </c>
      <c r="H598" s="12" t="s">
        <v>44</v>
      </c>
      <c r="I598" s="12" t="s">
        <v>33</v>
      </c>
      <c r="J598" s="12" t="s">
        <v>97</v>
      </c>
      <c r="K598" s="12" t="s">
        <v>63</v>
      </c>
      <c r="L598" s="12" t="s">
        <v>1180</v>
      </c>
      <c r="M598" s="12">
        <v>0.39</v>
      </c>
      <c r="N598" s="12" t="s">
        <v>37</v>
      </c>
      <c r="O598" s="12" t="s">
        <v>65</v>
      </c>
      <c r="P598" s="12" t="s">
        <v>182</v>
      </c>
      <c r="Q598" s="12" t="s">
        <v>1181</v>
      </c>
      <c r="R598" s="12">
        <v>60409</v>
      </c>
      <c r="S598" s="13">
        <v>42079</v>
      </c>
      <c r="T598" s="9">
        <f t="shared" si="47"/>
        <v>0</v>
      </c>
      <c r="U598" s="10" t="str">
        <f t="shared" si="48"/>
        <v>no repeat</v>
      </c>
      <c r="V598" s="11" t="str">
        <f t="shared" si="45"/>
        <v>March</v>
      </c>
      <c r="W598" s="13">
        <v>42079</v>
      </c>
      <c r="X598" s="11">
        <f t="shared" si="46"/>
        <v>0</v>
      </c>
      <c r="Y598" s="12">
        <v>-97.28</v>
      </c>
      <c r="Z598" s="12">
        <v>12</v>
      </c>
      <c r="AA598" s="12">
        <v>286.39999999999998</v>
      </c>
      <c r="AB598" s="12">
        <v>87109</v>
      </c>
      <c r="AC598" s="12">
        <f>DataSheet!$E824-DataSheet!$D824</f>
        <v>9.74</v>
      </c>
      <c r="AD598" s="12" t="str">
        <f>_xlfn.IFS(DataSheet!$O824="Central","Chris",DataSheet!$O824="East","Erin",DataSheet!$O824="South","Sam",DataSheet!$O824="West","William.")</f>
        <v>Erin</v>
      </c>
      <c r="AE598">
        <f t="shared" si="49"/>
        <v>1</v>
      </c>
    </row>
    <row r="599" spans="1:31" ht="15.75" customHeight="1" x14ac:dyDescent="0.3">
      <c r="A599" s="12">
        <v>1069</v>
      </c>
      <c r="B599" s="12" t="s">
        <v>1182</v>
      </c>
      <c r="C599" s="12" t="s">
        <v>61</v>
      </c>
      <c r="D599" s="12">
        <v>0.02</v>
      </c>
      <c r="E599" s="12">
        <v>15.94</v>
      </c>
      <c r="F599" s="12">
        <v>5.45</v>
      </c>
      <c r="G599" s="12" t="s">
        <v>53</v>
      </c>
      <c r="H599" s="12" t="s">
        <v>44</v>
      </c>
      <c r="I599" s="12" t="s">
        <v>33</v>
      </c>
      <c r="J599" s="12" t="s">
        <v>34</v>
      </c>
      <c r="K599" s="12" t="s">
        <v>55</v>
      </c>
      <c r="L599" s="12" t="s">
        <v>1183</v>
      </c>
      <c r="M599" s="12">
        <v>0.55000000000000004</v>
      </c>
      <c r="N599" s="12" t="s">
        <v>37</v>
      </c>
      <c r="O599" s="12" t="s">
        <v>65</v>
      </c>
      <c r="P599" s="12" t="s">
        <v>182</v>
      </c>
      <c r="Q599" s="12" t="s">
        <v>1184</v>
      </c>
      <c r="R599" s="12">
        <v>62901</v>
      </c>
      <c r="S599" s="13">
        <v>42138</v>
      </c>
      <c r="T599" s="9">
        <f t="shared" si="47"/>
        <v>0</v>
      </c>
      <c r="U599" s="10" t="str">
        <f t="shared" si="48"/>
        <v>no repeat</v>
      </c>
      <c r="V599" s="11" t="str">
        <f t="shared" si="45"/>
        <v>May</v>
      </c>
      <c r="W599" s="13">
        <v>42139</v>
      </c>
      <c r="X599" s="11">
        <f t="shared" si="46"/>
        <v>1</v>
      </c>
      <c r="Y599" s="12">
        <v>139.61199999999999</v>
      </c>
      <c r="Z599" s="12">
        <v>41</v>
      </c>
      <c r="AA599" s="12">
        <v>664.34</v>
      </c>
      <c r="AB599" s="12">
        <v>87110</v>
      </c>
      <c r="AC599" s="12">
        <f>DataSheet!$E1448-DataSheet!$D1448</f>
        <v>500.97</v>
      </c>
      <c r="AD599" s="12" t="str">
        <f>_xlfn.IFS(DataSheet!$O1448="Central","Chris",DataSheet!$O1448="East","Erin",DataSheet!$O1448="South","Sam",DataSheet!$O1448="West","William.")</f>
        <v>William.</v>
      </c>
      <c r="AE599">
        <f t="shared" si="49"/>
        <v>1</v>
      </c>
    </row>
    <row r="600" spans="1:31" ht="15.75" customHeight="1" x14ac:dyDescent="0.3">
      <c r="A600" s="7">
        <v>1072</v>
      </c>
      <c r="B600" s="7" t="s">
        <v>1185</v>
      </c>
      <c r="C600" s="7" t="s">
        <v>42</v>
      </c>
      <c r="D600" s="7">
        <v>0.01</v>
      </c>
      <c r="E600" s="7">
        <v>150.88999999999999</v>
      </c>
      <c r="F600" s="7">
        <v>60.2</v>
      </c>
      <c r="G600" s="7" t="s">
        <v>43</v>
      </c>
      <c r="H600" s="7" t="s">
        <v>32</v>
      </c>
      <c r="I600" s="7" t="s">
        <v>45</v>
      </c>
      <c r="J600" s="7" t="s">
        <v>46</v>
      </c>
      <c r="K600" s="7" t="s">
        <v>47</v>
      </c>
      <c r="L600" s="7" t="s">
        <v>1186</v>
      </c>
      <c r="M600" s="7">
        <v>0.77</v>
      </c>
      <c r="N600" s="7" t="s">
        <v>37</v>
      </c>
      <c r="O600" s="7" t="s">
        <v>57</v>
      </c>
      <c r="P600" s="7" t="s">
        <v>238</v>
      </c>
      <c r="Q600" s="7" t="s">
        <v>1187</v>
      </c>
      <c r="R600" s="7">
        <v>18018</v>
      </c>
      <c r="S600" s="8">
        <v>42090</v>
      </c>
      <c r="T600" s="9">
        <f t="shared" si="47"/>
        <v>0</v>
      </c>
      <c r="U600" s="10" t="str">
        <f t="shared" si="48"/>
        <v>no repeat</v>
      </c>
      <c r="V600" s="11" t="str">
        <f t="shared" si="45"/>
        <v>March</v>
      </c>
      <c r="W600" s="8">
        <v>42093</v>
      </c>
      <c r="X600" s="11">
        <f t="shared" si="46"/>
        <v>3</v>
      </c>
      <c r="Y600" s="7">
        <v>-505.76</v>
      </c>
      <c r="Z600" s="7">
        <v>3</v>
      </c>
      <c r="AA600" s="7">
        <v>473.53</v>
      </c>
      <c r="AB600" s="7">
        <v>89631</v>
      </c>
      <c r="AC600" s="7">
        <f>DataSheet!$E967-DataSheet!$D967</f>
        <v>30.84</v>
      </c>
      <c r="AD600" s="12" t="str">
        <f>_xlfn.IFS(DataSheet!$O967="Central","Chris",DataSheet!$O967="East","Erin",DataSheet!$O967="South","Sam",DataSheet!$O967="West","William.")</f>
        <v>Sam</v>
      </c>
      <c r="AE600">
        <f t="shared" si="49"/>
        <v>1</v>
      </c>
    </row>
    <row r="601" spans="1:31" ht="15.75" customHeight="1" x14ac:dyDescent="0.3">
      <c r="A601" s="7">
        <v>1075</v>
      </c>
      <c r="B601" s="7" t="s">
        <v>1188</v>
      </c>
      <c r="C601" s="7" t="s">
        <v>30</v>
      </c>
      <c r="D601" s="7">
        <v>0.04</v>
      </c>
      <c r="E601" s="7">
        <v>19.23</v>
      </c>
      <c r="F601" s="7">
        <v>6.15</v>
      </c>
      <c r="G601" s="7" t="s">
        <v>53</v>
      </c>
      <c r="H601" s="7" t="s">
        <v>44</v>
      </c>
      <c r="I601" s="7" t="s">
        <v>45</v>
      </c>
      <c r="J601" s="7" t="s">
        <v>54</v>
      </c>
      <c r="K601" s="7" t="s">
        <v>55</v>
      </c>
      <c r="L601" s="7" t="s">
        <v>475</v>
      </c>
      <c r="M601" s="7">
        <v>0.44</v>
      </c>
      <c r="N601" s="7" t="s">
        <v>37</v>
      </c>
      <c r="O601" s="7" t="s">
        <v>65</v>
      </c>
      <c r="P601" s="7" t="s">
        <v>182</v>
      </c>
      <c r="Q601" s="7" t="s">
        <v>1189</v>
      </c>
      <c r="R601" s="7">
        <v>60441</v>
      </c>
      <c r="S601" s="8">
        <v>42072</v>
      </c>
      <c r="T601" s="9">
        <f t="shared" si="47"/>
        <v>0</v>
      </c>
      <c r="U601" s="10" t="str">
        <f t="shared" si="48"/>
        <v>no repeat</v>
      </c>
      <c r="V601" s="11" t="str">
        <f t="shared" si="45"/>
        <v>March</v>
      </c>
      <c r="W601" s="8">
        <v>42073</v>
      </c>
      <c r="X601" s="11">
        <f t="shared" si="46"/>
        <v>1</v>
      </c>
      <c r="Y601" s="7">
        <v>152.4348</v>
      </c>
      <c r="Z601" s="7">
        <v>11</v>
      </c>
      <c r="AA601" s="7">
        <v>220.92</v>
      </c>
      <c r="AB601" s="7">
        <v>86422</v>
      </c>
      <c r="AC601" s="7">
        <f>DataSheet!$E749-DataSheet!$D749</f>
        <v>22.38</v>
      </c>
      <c r="AD601" s="12" t="str">
        <f>_xlfn.IFS(DataSheet!$O749="Central","Chris",DataSheet!$O749="East","Erin",DataSheet!$O749="South","Sam",DataSheet!$O749="West","William.")</f>
        <v>Erin</v>
      </c>
      <c r="AE601">
        <f t="shared" si="49"/>
        <v>1</v>
      </c>
    </row>
    <row r="602" spans="1:31" ht="15.75" customHeight="1" x14ac:dyDescent="0.3">
      <c r="A602" s="7">
        <v>1080</v>
      </c>
      <c r="B602" s="7" t="s">
        <v>1190</v>
      </c>
      <c r="C602" s="7" t="s">
        <v>42</v>
      </c>
      <c r="D602" s="7">
        <v>0.08</v>
      </c>
      <c r="E602" s="7">
        <v>13.9</v>
      </c>
      <c r="F602" s="7">
        <v>7.59</v>
      </c>
      <c r="G602" s="7" t="s">
        <v>53</v>
      </c>
      <c r="H602" s="7" t="s">
        <v>32</v>
      </c>
      <c r="I602" s="7" t="s">
        <v>33</v>
      </c>
      <c r="J602" s="7" t="s">
        <v>178</v>
      </c>
      <c r="K602" s="7" t="s">
        <v>55</v>
      </c>
      <c r="L602" s="7" t="s">
        <v>696</v>
      </c>
      <c r="M602" s="7">
        <v>0.56000000000000005</v>
      </c>
      <c r="N602" s="7" t="s">
        <v>37</v>
      </c>
      <c r="O602" s="7" t="s">
        <v>65</v>
      </c>
      <c r="P602" s="7" t="s">
        <v>182</v>
      </c>
      <c r="Q602" s="7" t="s">
        <v>1191</v>
      </c>
      <c r="R602" s="7">
        <v>60174</v>
      </c>
      <c r="S602" s="8">
        <v>42132</v>
      </c>
      <c r="T602" s="9">
        <f t="shared" si="47"/>
        <v>0</v>
      </c>
      <c r="U602" s="10" t="str">
        <f t="shared" si="48"/>
        <v>no repeat</v>
      </c>
      <c r="V602" s="11" t="str">
        <f t="shared" si="45"/>
        <v>May</v>
      </c>
      <c r="W602" s="8">
        <v>42133</v>
      </c>
      <c r="X602" s="11">
        <f t="shared" si="46"/>
        <v>1</v>
      </c>
      <c r="Y602" s="7">
        <v>9.8620000000000001</v>
      </c>
      <c r="Z602" s="7">
        <v>14</v>
      </c>
      <c r="AA602" s="7">
        <v>196.41</v>
      </c>
      <c r="AB602" s="7">
        <v>88461</v>
      </c>
      <c r="AC602" s="7">
        <f>DataSheet!$E1403-DataSheet!$D1403</f>
        <v>355.89000000000004</v>
      </c>
      <c r="AD602" s="12" t="str">
        <f>_xlfn.IFS(DataSheet!$O1403="Central","Chris",DataSheet!$O1403="East","Erin",DataSheet!$O1403="South","Sam",DataSheet!$O1403="West","William.")</f>
        <v>William.</v>
      </c>
      <c r="AE602">
        <f t="shared" si="49"/>
        <v>1</v>
      </c>
    </row>
    <row r="603" spans="1:31" ht="15.75" customHeight="1" x14ac:dyDescent="0.3">
      <c r="A603" s="12">
        <v>1083</v>
      </c>
      <c r="B603" s="12" t="s">
        <v>1192</v>
      </c>
      <c r="C603" s="12" t="s">
        <v>42</v>
      </c>
      <c r="D603" s="12">
        <v>7.0000000000000007E-2</v>
      </c>
      <c r="E603" s="12">
        <v>55.99</v>
      </c>
      <c r="F603" s="12">
        <v>5</v>
      </c>
      <c r="G603" s="12" t="s">
        <v>31</v>
      </c>
      <c r="H603" s="12" t="s">
        <v>32</v>
      </c>
      <c r="I603" s="12" t="s">
        <v>81</v>
      </c>
      <c r="J603" s="12" t="s">
        <v>82</v>
      </c>
      <c r="K603" s="12" t="s">
        <v>55</v>
      </c>
      <c r="L603" s="12" t="s">
        <v>402</v>
      </c>
      <c r="M603" s="12">
        <v>0.83</v>
      </c>
      <c r="N603" s="12" t="s">
        <v>37</v>
      </c>
      <c r="O603" s="12" t="s">
        <v>65</v>
      </c>
      <c r="P603" s="12" t="s">
        <v>182</v>
      </c>
      <c r="Q603" s="12" t="s">
        <v>1193</v>
      </c>
      <c r="R603" s="12">
        <v>62701</v>
      </c>
      <c r="S603" s="13">
        <v>42094</v>
      </c>
      <c r="T603" s="9">
        <f t="shared" si="47"/>
        <v>0</v>
      </c>
      <c r="U603" s="10" t="str">
        <f t="shared" si="48"/>
        <v>no repeat</v>
      </c>
      <c r="V603" s="11" t="str">
        <f t="shared" si="45"/>
        <v>March</v>
      </c>
      <c r="W603" s="13">
        <v>42096</v>
      </c>
      <c r="X603" s="11">
        <f t="shared" si="46"/>
        <v>2</v>
      </c>
      <c r="Y603" s="12">
        <v>-232.99100000000001</v>
      </c>
      <c r="Z603" s="12">
        <v>1</v>
      </c>
      <c r="AA603" s="12">
        <v>54.08</v>
      </c>
      <c r="AB603" s="12">
        <v>88460</v>
      </c>
      <c r="AC603" s="12">
        <f>DataSheet!$E1006-DataSheet!$D1006</f>
        <v>17.920000000000002</v>
      </c>
      <c r="AD603" s="12" t="str">
        <f>_xlfn.IFS(DataSheet!$O1006="Central","Chris",DataSheet!$O1006="East","Erin",DataSheet!$O1006="South","Sam",DataSheet!$O1006="West","William.")</f>
        <v>Chris</v>
      </c>
      <c r="AE603">
        <f t="shared" si="49"/>
        <v>1</v>
      </c>
    </row>
    <row r="604" spans="1:31" ht="15.75" customHeight="1" x14ac:dyDescent="0.3">
      <c r="A604" s="12">
        <v>1085</v>
      </c>
      <c r="B604" s="12" t="s">
        <v>1194</v>
      </c>
      <c r="C604" s="12" t="s">
        <v>42</v>
      </c>
      <c r="D604" s="12">
        <v>0.05</v>
      </c>
      <c r="E604" s="12">
        <v>7.64</v>
      </c>
      <c r="F604" s="12">
        <v>5.83</v>
      </c>
      <c r="G604" s="12" t="s">
        <v>53</v>
      </c>
      <c r="H604" s="12" t="s">
        <v>44</v>
      </c>
      <c r="I604" s="12" t="s">
        <v>33</v>
      </c>
      <c r="J604" s="12" t="s">
        <v>97</v>
      </c>
      <c r="K604" s="12" t="s">
        <v>35</v>
      </c>
      <c r="L604" s="12" t="s">
        <v>1027</v>
      </c>
      <c r="M604" s="12">
        <v>0.36</v>
      </c>
      <c r="N604" s="12" t="s">
        <v>37</v>
      </c>
      <c r="O604" s="12" t="s">
        <v>57</v>
      </c>
      <c r="P604" s="12" t="s">
        <v>75</v>
      </c>
      <c r="Q604" s="12" t="s">
        <v>1195</v>
      </c>
      <c r="R604" s="12">
        <v>11729</v>
      </c>
      <c r="S604" s="13">
        <v>42009</v>
      </c>
      <c r="T604" s="9">
        <f t="shared" si="47"/>
        <v>1</v>
      </c>
      <c r="U604" s="10">
        <f t="shared" si="48"/>
        <v>109</v>
      </c>
      <c r="V604" s="11" t="str">
        <f t="shared" si="45"/>
        <v>January</v>
      </c>
      <c r="W604" s="13">
        <v>42010</v>
      </c>
      <c r="X604" s="11">
        <f t="shared" si="46"/>
        <v>1</v>
      </c>
      <c r="Y604" s="12">
        <v>-40.275199999999998</v>
      </c>
      <c r="Z604" s="12">
        <v>6</v>
      </c>
      <c r="AA604" s="12">
        <v>47.18</v>
      </c>
      <c r="AB604" s="12">
        <v>86122</v>
      </c>
      <c r="AC604" s="12">
        <f>DataSheet!$E66-DataSheet!$D66</f>
        <v>4.9000000000000004</v>
      </c>
      <c r="AD604" s="12" t="str">
        <f>_xlfn.IFS(DataSheet!$O66="Central","Chris",DataSheet!$O66="East","Erin",DataSheet!$O66="South","Sam",DataSheet!$O66="West","William.")</f>
        <v>William.</v>
      </c>
      <c r="AE604">
        <f t="shared" si="49"/>
        <v>4</v>
      </c>
    </row>
    <row r="605" spans="1:31" ht="15.75" customHeight="1" x14ac:dyDescent="0.3">
      <c r="A605" s="12">
        <v>1085</v>
      </c>
      <c r="B605" s="12" t="s">
        <v>1194</v>
      </c>
      <c r="C605" s="12" t="s">
        <v>30</v>
      </c>
      <c r="D605" s="12">
        <v>0.04</v>
      </c>
      <c r="E605" s="12">
        <v>9.06</v>
      </c>
      <c r="F605" s="12">
        <v>9.86</v>
      </c>
      <c r="G605" s="12" t="s">
        <v>53</v>
      </c>
      <c r="H605" s="12" t="s">
        <v>44</v>
      </c>
      <c r="I605" s="12" t="s">
        <v>33</v>
      </c>
      <c r="J605" s="12" t="s">
        <v>97</v>
      </c>
      <c r="K605" s="12" t="s">
        <v>63</v>
      </c>
      <c r="L605" s="12" t="s">
        <v>604</v>
      </c>
      <c r="M605" s="12">
        <v>0.4</v>
      </c>
      <c r="N605" s="12" t="s">
        <v>37</v>
      </c>
      <c r="O605" s="12" t="s">
        <v>57</v>
      </c>
      <c r="P605" s="12" t="s">
        <v>75</v>
      </c>
      <c r="Q605" s="12" t="s">
        <v>1195</v>
      </c>
      <c r="R605" s="12">
        <v>11729</v>
      </c>
      <c r="S605" s="13">
        <v>42118</v>
      </c>
      <c r="T605" s="9">
        <f t="shared" si="47"/>
        <v>1</v>
      </c>
      <c r="U605" s="10">
        <f t="shared" si="48"/>
        <v>19</v>
      </c>
      <c r="V605" s="11" t="str">
        <f t="shared" si="45"/>
        <v>April</v>
      </c>
      <c r="W605" s="13">
        <v>42119</v>
      </c>
      <c r="X605" s="11">
        <f t="shared" si="46"/>
        <v>1</v>
      </c>
      <c r="Y605" s="12">
        <v>-53.25</v>
      </c>
      <c r="Z605" s="12">
        <v>3</v>
      </c>
      <c r="AA605" s="12">
        <v>30.87</v>
      </c>
      <c r="AB605" s="12">
        <v>86123</v>
      </c>
      <c r="AC605" s="12">
        <f>DataSheet!$E1258-DataSheet!$D1258</f>
        <v>11.69</v>
      </c>
      <c r="AD605" s="12" t="str">
        <f>_xlfn.IFS(DataSheet!$O1258="Central","Chris",DataSheet!$O1258="East","Erin",DataSheet!$O1258="South","Sam",DataSheet!$O1258="West","William.")</f>
        <v>Chris</v>
      </c>
      <c r="AE605">
        <f t="shared" si="49"/>
        <v>4</v>
      </c>
    </row>
    <row r="606" spans="1:31" ht="15.75" customHeight="1" x14ac:dyDescent="0.3">
      <c r="A606" s="7">
        <v>1085</v>
      </c>
      <c r="B606" s="7" t="s">
        <v>1194</v>
      </c>
      <c r="C606" s="7" t="s">
        <v>42</v>
      </c>
      <c r="D606" s="7">
        <v>0.06</v>
      </c>
      <c r="E606" s="7">
        <v>30.42</v>
      </c>
      <c r="F606" s="7">
        <v>8.65</v>
      </c>
      <c r="G606" s="7" t="s">
        <v>53</v>
      </c>
      <c r="H606" s="7" t="s">
        <v>32</v>
      </c>
      <c r="I606" s="7" t="s">
        <v>81</v>
      </c>
      <c r="J606" s="7" t="s">
        <v>184</v>
      </c>
      <c r="K606" s="7" t="s">
        <v>63</v>
      </c>
      <c r="L606" s="7" t="s">
        <v>1196</v>
      </c>
      <c r="M606" s="7">
        <v>0.74</v>
      </c>
      <c r="N606" s="7" t="s">
        <v>37</v>
      </c>
      <c r="O606" s="7" t="s">
        <v>57</v>
      </c>
      <c r="P606" s="7" t="s">
        <v>75</v>
      </c>
      <c r="Q606" s="7" t="s">
        <v>1195</v>
      </c>
      <c r="R606" s="7">
        <v>11729</v>
      </c>
      <c r="S606" s="8">
        <v>42137</v>
      </c>
      <c r="T606" s="9">
        <f t="shared" si="47"/>
        <v>1</v>
      </c>
      <c r="U606" s="10">
        <f t="shared" si="48"/>
        <v>0</v>
      </c>
      <c r="V606" s="11" t="str">
        <f t="shared" si="45"/>
        <v>May</v>
      </c>
      <c r="W606" s="8">
        <v>42139</v>
      </c>
      <c r="X606" s="11">
        <f t="shared" si="46"/>
        <v>2</v>
      </c>
      <c r="Y606" s="7">
        <v>-159.25</v>
      </c>
      <c r="Z606" s="7">
        <v>10</v>
      </c>
      <c r="AA606" s="7">
        <v>309.05</v>
      </c>
      <c r="AB606" s="7">
        <v>86124</v>
      </c>
      <c r="AC606" s="7">
        <f>DataSheet!$E1439-DataSheet!$D1439</f>
        <v>12.5</v>
      </c>
      <c r="AD606" s="12" t="str">
        <f>_xlfn.IFS(DataSheet!$O1439="Central","Chris",DataSheet!$O1439="East","Erin",DataSheet!$O1439="South","Sam",DataSheet!$O1439="West","William.")</f>
        <v>Chris</v>
      </c>
      <c r="AE606">
        <f t="shared" si="49"/>
        <v>4</v>
      </c>
    </row>
    <row r="607" spans="1:31" ht="15.75" customHeight="1" x14ac:dyDescent="0.3">
      <c r="A607" s="12">
        <v>1085</v>
      </c>
      <c r="B607" s="12" t="s">
        <v>1194</v>
      </c>
      <c r="C607" s="12" t="s">
        <v>42</v>
      </c>
      <c r="D607" s="12">
        <v>0.02</v>
      </c>
      <c r="E607" s="12">
        <v>37.94</v>
      </c>
      <c r="F607" s="12">
        <v>5.08</v>
      </c>
      <c r="G607" s="12" t="s">
        <v>53</v>
      </c>
      <c r="H607" s="12" t="s">
        <v>32</v>
      </c>
      <c r="I607" s="12" t="s">
        <v>33</v>
      </c>
      <c r="J607" s="12" t="s">
        <v>97</v>
      </c>
      <c r="K607" s="12" t="s">
        <v>35</v>
      </c>
      <c r="L607" s="12" t="s">
        <v>894</v>
      </c>
      <c r="M607" s="12">
        <v>0.38</v>
      </c>
      <c r="N607" s="12" t="s">
        <v>37</v>
      </c>
      <c r="O607" s="12" t="s">
        <v>57</v>
      </c>
      <c r="P607" s="12" t="s">
        <v>75</v>
      </c>
      <c r="Q607" s="12" t="s">
        <v>1195</v>
      </c>
      <c r="R607" s="12">
        <v>11729</v>
      </c>
      <c r="S607" s="13">
        <v>42137</v>
      </c>
      <c r="T607" s="9">
        <f t="shared" si="47"/>
        <v>0</v>
      </c>
      <c r="U607" s="10" t="str">
        <f t="shared" si="48"/>
        <v>no repeat</v>
      </c>
      <c r="V607" s="11" t="str">
        <f t="shared" si="45"/>
        <v>May</v>
      </c>
      <c r="W607" s="13">
        <v>42138</v>
      </c>
      <c r="X607" s="11">
        <f t="shared" si="46"/>
        <v>1</v>
      </c>
      <c r="Y607" s="12">
        <v>206.517</v>
      </c>
      <c r="Z607" s="12">
        <v>8</v>
      </c>
      <c r="AA607" s="12">
        <v>299.3</v>
      </c>
      <c r="AB607" s="12">
        <v>86124</v>
      </c>
      <c r="AC607" s="12">
        <f>DataSheet!$E1440-DataSheet!$D1440</f>
        <v>2.5</v>
      </c>
      <c r="AD607" s="12" t="str">
        <f>_xlfn.IFS(DataSheet!$O1440="Central","Chris",DataSheet!$O1440="East","Erin",DataSheet!$O1440="South","Sam",DataSheet!$O1440="West","William.")</f>
        <v>Chris</v>
      </c>
      <c r="AE607">
        <f t="shared" si="49"/>
        <v>4</v>
      </c>
    </row>
    <row r="608" spans="1:31" ht="15.75" customHeight="1" x14ac:dyDescent="0.3">
      <c r="A608" s="7">
        <v>1086</v>
      </c>
      <c r="B608" s="7" t="s">
        <v>1197</v>
      </c>
      <c r="C608" s="7" t="s">
        <v>30</v>
      </c>
      <c r="D608" s="7">
        <v>0.04</v>
      </c>
      <c r="E608" s="7">
        <v>14.27</v>
      </c>
      <c r="F608" s="7">
        <v>7.27</v>
      </c>
      <c r="G608" s="7" t="s">
        <v>53</v>
      </c>
      <c r="H608" s="7" t="s">
        <v>44</v>
      </c>
      <c r="I608" s="7" t="s">
        <v>33</v>
      </c>
      <c r="J608" s="7" t="s">
        <v>113</v>
      </c>
      <c r="K608" s="7" t="s">
        <v>63</v>
      </c>
      <c r="L608" s="7" t="s">
        <v>1198</v>
      </c>
      <c r="M608" s="7">
        <v>0.38</v>
      </c>
      <c r="N608" s="7" t="s">
        <v>37</v>
      </c>
      <c r="O608" s="7" t="s">
        <v>57</v>
      </c>
      <c r="P608" s="7" t="s">
        <v>75</v>
      </c>
      <c r="Q608" s="7" t="s">
        <v>1199</v>
      </c>
      <c r="R608" s="7">
        <v>11746</v>
      </c>
      <c r="S608" s="8">
        <v>42118</v>
      </c>
      <c r="T608" s="9">
        <f t="shared" si="47"/>
        <v>0</v>
      </c>
      <c r="U608" s="10" t="str">
        <f t="shared" si="48"/>
        <v>no repeat</v>
      </c>
      <c r="V608" s="11" t="str">
        <f t="shared" si="45"/>
        <v>April</v>
      </c>
      <c r="W608" s="8">
        <v>42119</v>
      </c>
      <c r="X608" s="11">
        <f t="shared" si="46"/>
        <v>1</v>
      </c>
      <c r="Y608" s="7">
        <v>2.125</v>
      </c>
      <c r="Z608" s="7">
        <v>3</v>
      </c>
      <c r="AA608" s="7">
        <v>45.24</v>
      </c>
      <c r="AB608" s="7">
        <v>86123</v>
      </c>
      <c r="AC608" s="7">
        <f>DataSheet!$E1259-DataSheet!$D1259</f>
        <v>17.68</v>
      </c>
      <c r="AD608" s="12" t="str">
        <f>_xlfn.IFS(DataSheet!$O1259="Central","Chris",DataSheet!$O1259="East","Erin",DataSheet!$O1259="South","Sam",DataSheet!$O1259="West","William.")</f>
        <v>Sam</v>
      </c>
      <c r="AE608">
        <f t="shared" si="49"/>
        <v>1</v>
      </c>
    </row>
    <row r="609" spans="1:31" ht="15.75" customHeight="1" x14ac:dyDescent="0.3">
      <c r="A609" s="7">
        <v>1101</v>
      </c>
      <c r="B609" s="7" t="s">
        <v>1200</v>
      </c>
      <c r="C609" s="7" t="s">
        <v>61</v>
      </c>
      <c r="D609" s="7">
        <v>0.02</v>
      </c>
      <c r="E609" s="7">
        <v>15.14</v>
      </c>
      <c r="F609" s="7">
        <v>4.53</v>
      </c>
      <c r="G609" s="7" t="s">
        <v>53</v>
      </c>
      <c r="H609" s="7" t="s">
        <v>62</v>
      </c>
      <c r="I609" s="7" t="s">
        <v>33</v>
      </c>
      <c r="J609" s="7" t="s">
        <v>145</v>
      </c>
      <c r="K609" s="7" t="s">
        <v>63</v>
      </c>
      <c r="L609" s="7" t="s">
        <v>1201</v>
      </c>
      <c r="M609" s="7">
        <v>0.81</v>
      </c>
      <c r="N609" s="7" t="s">
        <v>37</v>
      </c>
      <c r="O609" s="7" t="s">
        <v>38</v>
      </c>
      <c r="P609" s="7" t="s">
        <v>49</v>
      </c>
      <c r="Q609" s="7" t="s">
        <v>1092</v>
      </c>
      <c r="R609" s="7">
        <v>93030</v>
      </c>
      <c r="S609" s="8">
        <v>42129</v>
      </c>
      <c r="T609" s="9">
        <f t="shared" si="47"/>
        <v>0</v>
      </c>
      <c r="U609" s="10" t="str">
        <f t="shared" si="48"/>
        <v>no repeat</v>
      </c>
      <c r="V609" s="11" t="str">
        <f t="shared" si="45"/>
        <v>May</v>
      </c>
      <c r="W609" s="8">
        <v>42130</v>
      </c>
      <c r="X609" s="11">
        <f t="shared" si="46"/>
        <v>1</v>
      </c>
      <c r="Y609" s="7">
        <v>5.8840000000000003</v>
      </c>
      <c r="Z609" s="7">
        <v>3</v>
      </c>
      <c r="AA609" s="7">
        <v>51.02</v>
      </c>
      <c r="AB609" s="7">
        <v>91488</v>
      </c>
      <c r="AC609" s="7">
        <f>DataSheet!$E1379-DataSheet!$D1379</f>
        <v>111</v>
      </c>
      <c r="AD609" s="12" t="str">
        <f>_xlfn.IFS(DataSheet!$O1379="Central","Chris",DataSheet!$O1379="East","Erin",DataSheet!$O1379="South","Sam",DataSheet!$O1379="West","William.")</f>
        <v>Sam</v>
      </c>
      <c r="AE609">
        <f t="shared" si="49"/>
        <v>1</v>
      </c>
    </row>
    <row r="610" spans="1:31" ht="15.75" customHeight="1" x14ac:dyDescent="0.3">
      <c r="A610" s="7">
        <v>1103</v>
      </c>
      <c r="B610" s="7" t="s">
        <v>1202</v>
      </c>
      <c r="C610" s="7" t="s">
        <v>42</v>
      </c>
      <c r="D610" s="7">
        <v>0.05</v>
      </c>
      <c r="E610" s="7">
        <v>328.14</v>
      </c>
      <c r="F610" s="7">
        <v>91.05</v>
      </c>
      <c r="G610" s="7" t="s">
        <v>43</v>
      </c>
      <c r="H610" s="7" t="s">
        <v>44</v>
      </c>
      <c r="I610" s="7" t="s">
        <v>33</v>
      </c>
      <c r="J610" s="7" t="s">
        <v>258</v>
      </c>
      <c r="K610" s="7" t="s">
        <v>47</v>
      </c>
      <c r="L610" s="7" t="s">
        <v>471</v>
      </c>
      <c r="M610" s="7">
        <v>0.56999999999999995</v>
      </c>
      <c r="N610" s="7" t="s">
        <v>37</v>
      </c>
      <c r="O610" s="7" t="s">
        <v>65</v>
      </c>
      <c r="P610" s="7" t="s">
        <v>499</v>
      </c>
      <c r="Q610" s="7" t="s">
        <v>1203</v>
      </c>
      <c r="R610" s="7">
        <v>68046</v>
      </c>
      <c r="S610" s="8">
        <v>42104</v>
      </c>
      <c r="T610" s="9">
        <f t="shared" si="47"/>
        <v>0</v>
      </c>
      <c r="U610" s="10" t="str">
        <f t="shared" si="48"/>
        <v>no repeat</v>
      </c>
      <c r="V610" s="11" t="str">
        <f t="shared" si="45"/>
        <v>April</v>
      </c>
      <c r="W610" s="8">
        <v>42105</v>
      </c>
      <c r="X610" s="11">
        <f t="shared" si="46"/>
        <v>1</v>
      </c>
      <c r="Y610" s="7">
        <v>772.04</v>
      </c>
      <c r="Z610" s="7">
        <v>7</v>
      </c>
      <c r="AA610" s="7">
        <v>2291.39</v>
      </c>
      <c r="AB610" s="7">
        <v>90977</v>
      </c>
      <c r="AC610" s="7">
        <f>DataSheet!$E1135-DataSheet!$D1135</f>
        <v>20.8</v>
      </c>
      <c r="AD610" s="12" t="str">
        <f>_xlfn.IFS(DataSheet!$O1135="Central","Chris",DataSheet!$O1135="East","Erin",DataSheet!$O1135="South","Sam",DataSheet!$O1135="West","William.")</f>
        <v>Sam</v>
      </c>
      <c r="AE610">
        <f t="shared" si="49"/>
        <v>1</v>
      </c>
    </row>
    <row r="611" spans="1:31" ht="15.75" customHeight="1" x14ac:dyDescent="0.3">
      <c r="A611" s="12">
        <v>1104</v>
      </c>
      <c r="B611" s="12" t="s">
        <v>1204</v>
      </c>
      <c r="C611" s="12" t="s">
        <v>42</v>
      </c>
      <c r="D611" s="12">
        <v>0.05</v>
      </c>
      <c r="E611" s="12">
        <v>328.14</v>
      </c>
      <c r="F611" s="12">
        <v>91.05</v>
      </c>
      <c r="G611" s="12" t="s">
        <v>43</v>
      </c>
      <c r="H611" s="12" t="s">
        <v>44</v>
      </c>
      <c r="I611" s="12" t="s">
        <v>33</v>
      </c>
      <c r="J611" s="12" t="s">
        <v>258</v>
      </c>
      <c r="K611" s="12" t="s">
        <v>47</v>
      </c>
      <c r="L611" s="12" t="s">
        <v>471</v>
      </c>
      <c r="M611" s="12">
        <v>0.56999999999999995</v>
      </c>
      <c r="N611" s="12" t="s">
        <v>37</v>
      </c>
      <c r="O611" s="12" t="s">
        <v>57</v>
      </c>
      <c r="P611" s="12" t="s">
        <v>75</v>
      </c>
      <c r="Q611" s="12" t="s">
        <v>94</v>
      </c>
      <c r="R611" s="12">
        <v>10282</v>
      </c>
      <c r="S611" s="13">
        <v>42104</v>
      </c>
      <c r="T611" s="9">
        <f t="shared" si="47"/>
        <v>0</v>
      </c>
      <c r="U611" s="10" t="str">
        <f t="shared" si="48"/>
        <v>no repeat</v>
      </c>
      <c r="V611" s="11" t="str">
        <f t="shared" si="45"/>
        <v>April</v>
      </c>
      <c r="W611" s="13">
        <v>42105</v>
      </c>
      <c r="X611" s="11">
        <f t="shared" si="46"/>
        <v>1</v>
      </c>
      <c r="Y611" s="12">
        <v>772.04</v>
      </c>
      <c r="Z611" s="12">
        <v>29</v>
      </c>
      <c r="AA611" s="12">
        <v>9492.92</v>
      </c>
      <c r="AB611" s="12">
        <v>27456</v>
      </c>
      <c r="AC611" s="12">
        <f>DataSheet!$E1136-DataSheet!$D1136</f>
        <v>20.9</v>
      </c>
      <c r="AD611" s="12" t="str">
        <f>_xlfn.IFS(DataSheet!$O1136="Central","Chris",DataSheet!$O1136="East","Erin",DataSheet!$O1136="South","Sam",DataSheet!$O1136="West","William.")</f>
        <v>Sam</v>
      </c>
      <c r="AE611">
        <f t="shared" si="49"/>
        <v>1</v>
      </c>
    </row>
    <row r="612" spans="1:31" ht="15.75" customHeight="1" x14ac:dyDescent="0.3">
      <c r="A612" s="12">
        <v>1106</v>
      </c>
      <c r="B612" s="12" t="s">
        <v>1205</v>
      </c>
      <c r="C612" s="12" t="s">
        <v>61</v>
      </c>
      <c r="D612" s="12">
        <v>0.04</v>
      </c>
      <c r="E612" s="12">
        <v>6.35</v>
      </c>
      <c r="F612" s="12">
        <v>1.02</v>
      </c>
      <c r="G612" s="12" t="s">
        <v>53</v>
      </c>
      <c r="H612" s="12" t="s">
        <v>62</v>
      </c>
      <c r="I612" s="12" t="s">
        <v>33</v>
      </c>
      <c r="J612" s="12" t="s">
        <v>97</v>
      </c>
      <c r="K612" s="12" t="s">
        <v>35</v>
      </c>
      <c r="L612" s="12" t="s">
        <v>889</v>
      </c>
      <c r="M612" s="12">
        <v>0.39</v>
      </c>
      <c r="N612" s="12" t="s">
        <v>37</v>
      </c>
      <c r="O612" s="12" t="s">
        <v>65</v>
      </c>
      <c r="P612" s="12" t="s">
        <v>134</v>
      </c>
      <c r="Q612" s="12" t="s">
        <v>789</v>
      </c>
      <c r="R612" s="12">
        <v>75220</v>
      </c>
      <c r="S612" s="13">
        <v>42144</v>
      </c>
      <c r="T612" s="9">
        <f t="shared" si="47"/>
        <v>1</v>
      </c>
      <c r="U612" s="10">
        <f t="shared" si="48"/>
        <v>1</v>
      </c>
      <c r="V612" s="11" t="str">
        <f t="shared" si="45"/>
        <v>May</v>
      </c>
      <c r="W612" s="13">
        <v>42147</v>
      </c>
      <c r="X612" s="11">
        <f t="shared" si="46"/>
        <v>3</v>
      </c>
      <c r="Y612" s="12">
        <v>81.91</v>
      </c>
      <c r="Z612" s="12">
        <v>52</v>
      </c>
      <c r="AA612" s="12">
        <v>318.47000000000003</v>
      </c>
      <c r="AB612" s="12">
        <v>20261</v>
      </c>
      <c r="AC612" s="12">
        <f>DataSheet!$E1508-DataSheet!$D1508</f>
        <v>6.88</v>
      </c>
      <c r="AD612" s="12" t="str">
        <f>_xlfn.IFS(DataSheet!$O1508="Central","Chris",DataSheet!$O1508="East","Erin",DataSheet!$O1508="South","Sam",DataSheet!$O1508="West","William.")</f>
        <v>Sam</v>
      </c>
      <c r="AE612">
        <f t="shared" si="49"/>
        <v>3</v>
      </c>
    </row>
    <row r="613" spans="1:31" ht="15.75" customHeight="1" x14ac:dyDescent="0.3">
      <c r="A613" s="7">
        <v>1106</v>
      </c>
      <c r="B613" s="7" t="s">
        <v>1205</v>
      </c>
      <c r="C613" s="7" t="s">
        <v>30</v>
      </c>
      <c r="D613" s="7">
        <v>0.01</v>
      </c>
      <c r="E613" s="7">
        <v>9.31</v>
      </c>
      <c r="F613" s="7">
        <v>3.98</v>
      </c>
      <c r="G613" s="7" t="s">
        <v>53</v>
      </c>
      <c r="H613" s="7" t="s">
        <v>62</v>
      </c>
      <c r="I613" s="7" t="s">
        <v>33</v>
      </c>
      <c r="J613" s="7" t="s">
        <v>178</v>
      </c>
      <c r="K613" s="7" t="s">
        <v>55</v>
      </c>
      <c r="L613" s="7" t="s">
        <v>1206</v>
      </c>
      <c r="M613" s="7">
        <v>0.56000000000000005</v>
      </c>
      <c r="N613" s="7" t="s">
        <v>37</v>
      </c>
      <c r="O613" s="7" t="s">
        <v>65</v>
      </c>
      <c r="P613" s="7" t="s">
        <v>134</v>
      </c>
      <c r="Q613" s="7" t="s">
        <v>789</v>
      </c>
      <c r="R613" s="7">
        <v>75220</v>
      </c>
      <c r="S613" s="8">
        <v>42145</v>
      </c>
      <c r="T613" s="9">
        <f t="shared" si="47"/>
        <v>1</v>
      </c>
      <c r="U613" s="10">
        <f t="shared" si="48"/>
        <v>16</v>
      </c>
      <c r="V613" s="11" t="str">
        <f t="shared" si="45"/>
        <v>May</v>
      </c>
      <c r="W613" s="8">
        <v>42146</v>
      </c>
      <c r="X613" s="11">
        <f t="shared" si="46"/>
        <v>1</v>
      </c>
      <c r="Y613" s="7">
        <v>-10.9</v>
      </c>
      <c r="Z613" s="7">
        <v>61</v>
      </c>
      <c r="AA613" s="7">
        <v>586.96</v>
      </c>
      <c r="AB613" s="7">
        <v>646</v>
      </c>
      <c r="AC613" s="7">
        <f>DataSheet!$E1525-DataSheet!$D1525</f>
        <v>90.98</v>
      </c>
      <c r="AD613" s="12" t="str">
        <f>_xlfn.IFS(DataSheet!$O1525="Central","Chris",DataSheet!$O1525="East","Erin",DataSheet!$O1525="South","Sam",DataSheet!$O1525="West","William.")</f>
        <v>Erin</v>
      </c>
      <c r="AE613">
        <f t="shared" si="49"/>
        <v>3</v>
      </c>
    </row>
    <row r="614" spans="1:31" ht="15.75" customHeight="1" x14ac:dyDescent="0.3">
      <c r="A614" s="7">
        <v>1106</v>
      </c>
      <c r="B614" s="7" t="s">
        <v>1205</v>
      </c>
      <c r="C614" s="7" t="s">
        <v>42</v>
      </c>
      <c r="D614" s="7">
        <v>0.08</v>
      </c>
      <c r="E614" s="7">
        <v>140.81</v>
      </c>
      <c r="F614" s="7">
        <v>24.49</v>
      </c>
      <c r="G614" s="7" t="s">
        <v>53</v>
      </c>
      <c r="H614" s="7" t="s">
        <v>118</v>
      </c>
      <c r="I614" s="7" t="s">
        <v>45</v>
      </c>
      <c r="J614" s="7" t="s">
        <v>46</v>
      </c>
      <c r="K614" s="7" t="s">
        <v>240</v>
      </c>
      <c r="L614" s="7" t="s">
        <v>1207</v>
      </c>
      <c r="M614" s="7">
        <v>0.56999999999999995</v>
      </c>
      <c r="N614" s="7" t="s">
        <v>37</v>
      </c>
      <c r="O614" s="7" t="s">
        <v>65</v>
      </c>
      <c r="P614" s="7" t="s">
        <v>134</v>
      </c>
      <c r="Q614" s="7" t="s">
        <v>789</v>
      </c>
      <c r="R614" s="7">
        <v>75220</v>
      </c>
      <c r="S614" s="8">
        <v>42161</v>
      </c>
      <c r="T614" s="9">
        <f t="shared" si="47"/>
        <v>0</v>
      </c>
      <c r="U614" s="10" t="str">
        <f t="shared" si="48"/>
        <v>no repeat</v>
      </c>
      <c r="V614" s="11" t="str">
        <f t="shared" si="45"/>
        <v>June</v>
      </c>
      <c r="W614" s="8">
        <v>42163</v>
      </c>
      <c r="X614" s="11">
        <f t="shared" si="46"/>
        <v>2</v>
      </c>
      <c r="Y614" s="7">
        <v>1232.79</v>
      </c>
      <c r="Z614" s="7">
        <v>81</v>
      </c>
      <c r="AA614" s="7">
        <v>11272.77</v>
      </c>
      <c r="AB614" s="7">
        <v>45824</v>
      </c>
      <c r="AC614" s="7">
        <f>DataSheet!$E1699-DataSheet!$D1699</f>
        <v>12.27</v>
      </c>
      <c r="AD614" s="12" t="str">
        <f>_xlfn.IFS(DataSheet!$O1699="Central","Chris",DataSheet!$O1699="East","Erin",DataSheet!$O1699="South","Sam",DataSheet!$O1699="West","William.")</f>
        <v>Chris</v>
      </c>
      <c r="AE614">
        <f t="shared" si="49"/>
        <v>3</v>
      </c>
    </row>
    <row r="615" spans="1:31" ht="15.75" customHeight="1" x14ac:dyDescent="0.3">
      <c r="A615" s="12">
        <v>1107</v>
      </c>
      <c r="B615" s="12" t="s">
        <v>1208</v>
      </c>
      <c r="C615" s="12" t="s">
        <v>30</v>
      </c>
      <c r="D615" s="12">
        <v>0.01</v>
      </c>
      <c r="E615" s="12">
        <v>9.31</v>
      </c>
      <c r="F615" s="12">
        <v>3.98</v>
      </c>
      <c r="G615" s="12" t="s">
        <v>53</v>
      </c>
      <c r="H615" s="12" t="s">
        <v>62</v>
      </c>
      <c r="I615" s="12" t="s">
        <v>33</v>
      </c>
      <c r="J615" s="12" t="s">
        <v>178</v>
      </c>
      <c r="K615" s="12" t="s">
        <v>55</v>
      </c>
      <c r="L615" s="12" t="s">
        <v>1206</v>
      </c>
      <c r="M615" s="12">
        <v>0.56000000000000005</v>
      </c>
      <c r="N615" s="12" t="s">
        <v>37</v>
      </c>
      <c r="O615" s="12" t="s">
        <v>65</v>
      </c>
      <c r="P615" s="12" t="s">
        <v>134</v>
      </c>
      <c r="Q615" s="12" t="s">
        <v>1209</v>
      </c>
      <c r="R615" s="12">
        <v>77566</v>
      </c>
      <c r="S615" s="13">
        <v>42145</v>
      </c>
      <c r="T615" s="9">
        <f t="shared" si="47"/>
        <v>0</v>
      </c>
      <c r="U615" s="10" t="str">
        <f t="shared" si="48"/>
        <v>no repeat</v>
      </c>
      <c r="V615" s="11" t="str">
        <f t="shared" si="45"/>
        <v>May</v>
      </c>
      <c r="W615" s="13">
        <v>42146</v>
      </c>
      <c r="X615" s="11">
        <f t="shared" si="46"/>
        <v>1</v>
      </c>
      <c r="Y615" s="12">
        <v>2.1800000000000002</v>
      </c>
      <c r="Z615" s="12">
        <v>15</v>
      </c>
      <c r="AA615" s="12">
        <v>144.33000000000001</v>
      </c>
      <c r="AB615" s="12">
        <v>86411</v>
      </c>
      <c r="AC615" s="12">
        <f>DataSheet!$E1526-DataSheet!$D1526</f>
        <v>2.81</v>
      </c>
      <c r="AD615" s="12" t="str">
        <f>_xlfn.IFS(DataSheet!$O1526="Central","Chris",DataSheet!$O1526="East","Erin",DataSheet!$O1526="South","Sam",DataSheet!$O1526="West","William.")</f>
        <v>Chris</v>
      </c>
      <c r="AE615">
        <f t="shared" si="49"/>
        <v>1</v>
      </c>
    </row>
    <row r="616" spans="1:31" ht="15.75" customHeight="1" x14ac:dyDescent="0.3">
      <c r="A616" s="7">
        <v>1108</v>
      </c>
      <c r="B616" s="7" t="s">
        <v>1210</v>
      </c>
      <c r="C616" s="7" t="s">
        <v>61</v>
      </c>
      <c r="D616" s="7">
        <v>0.09</v>
      </c>
      <c r="E616" s="7">
        <v>31.74</v>
      </c>
      <c r="F616" s="7">
        <v>12.62</v>
      </c>
      <c r="G616" s="7" t="s">
        <v>31</v>
      </c>
      <c r="H616" s="7" t="s">
        <v>62</v>
      </c>
      <c r="I616" s="7" t="s">
        <v>33</v>
      </c>
      <c r="J616" s="7" t="s">
        <v>113</v>
      </c>
      <c r="K616" s="7" t="s">
        <v>63</v>
      </c>
      <c r="L616" s="7" t="s">
        <v>1059</v>
      </c>
      <c r="M616" s="7">
        <v>0.37</v>
      </c>
      <c r="N616" s="7" t="s">
        <v>37</v>
      </c>
      <c r="O616" s="7" t="s">
        <v>65</v>
      </c>
      <c r="P616" s="7" t="s">
        <v>134</v>
      </c>
      <c r="Q616" s="7" t="s">
        <v>1211</v>
      </c>
      <c r="R616" s="7">
        <v>75146</v>
      </c>
      <c r="S616" s="8">
        <v>42144</v>
      </c>
      <c r="T616" s="9">
        <f t="shared" si="47"/>
        <v>1</v>
      </c>
      <c r="U616" s="10">
        <f t="shared" si="48"/>
        <v>0</v>
      </c>
      <c r="V616" s="11" t="str">
        <f t="shared" si="45"/>
        <v>May</v>
      </c>
      <c r="W616" s="8">
        <v>42144</v>
      </c>
      <c r="X616" s="11">
        <f t="shared" si="46"/>
        <v>0</v>
      </c>
      <c r="Y616" s="7">
        <v>67.107500000000002</v>
      </c>
      <c r="Z616" s="7">
        <v>9</v>
      </c>
      <c r="AA616" s="7">
        <v>270.55</v>
      </c>
      <c r="AB616" s="7">
        <v>86409</v>
      </c>
      <c r="AC616" s="7">
        <f>DataSheet!$E1509-DataSheet!$D1509</f>
        <v>8.65</v>
      </c>
      <c r="AD616" s="12" t="str">
        <f>_xlfn.IFS(DataSheet!$O1509="Central","Chris",DataSheet!$O1509="East","Erin",DataSheet!$O1509="South","Sam",DataSheet!$O1509="West","William.")</f>
        <v>Sam</v>
      </c>
      <c r="AE616">
        <f t="shared" si="49"/>
        <v>3</v>
      </c>
    </row>
    <row r="617" spans="1:31" ht="15.75" customHeight="1" x14ac:dyDescent="0.3">
      <c r="A617" s="12">
        <v>1108</v>
      </c>
      <c r="B617" s="12" t="s">
        <v>1210</v>
      </c>
      <c r="C617" s="12" t="s">
        <v>61</v>
      </c>
      <c r="D617" s="12">
        <v>0.04</v>
      </c>
      <c r="E617" s="12">
        <v>6.35</v>
      </c>
      <c r="F617" s="12">
        <v>1.02</v>
      </c>
      <c r="G617" s="12" t="s">
        <v>53</v>
      </c>
      <c r="H617" s="12" t="s">
        <v>62</v>
      </c>
      <c r="I617" s="12" t="s">
        <v>33</v>
      </c>
      <c r="J617" s="12" t="s">
        <v>97</v>
      </c>
      <c r="K617" s="12" t="s">
        <v>35</v>
      </c>
      <c r="L617" s="12" t="s">
        <v>889</v>
      </c>
      <c r="M617" s="12">
        <v>0.39</v>
      </c>
      <c r="N617" s="12" t="s">
        <v>37</v>
      </c>
      <c r="O617" s="12" t="s">
        <v>65</v>
      </c>
      <c r="P617" s="12" t="s">
        <v>134</v>
      </c>
      <c r="Q617" s="12" t="s">
        <v>1211</v>
      </c>
      <c r="R617" s="12">
        <v>75146</v>
      </c>
      <c r="S617" s="13">
        <v>42144</v>
      </c>
      <c r="T617" s="9">
        <f t="shared" si="47"/>
        <v>1</v>
      </c>
      <c r="U617" s="10">
        <f t="shared" si="48"/>
        <v>0</v>
      </c>
      <c r="V617" s="11" t="str">
        <f t="shared" si="45"/>
        <v>May</v>
      </c>
      <c r="W617" s="13">
        <v>42147</v>
      </c>
      <c r="X617" s="11">
        <f t="shared" si="46"/>
        <v>3</v>
      </c>
      <c r="Y617" s="12">
        <v>54.937800000000003</v>
      </c>
      <c r="Z617" s="12">
        <v>13</v>
      </c>
      <c r="AA617" s="12">
        <v>79.62</v>
      </c>
      <c r="AB617" s="12">
        <v>86409</v>
      </c>
      <c r="AC617" s="12">
        <f>DataSheet!$E1510-DataSheet!$D1510</f>
        <v>18.88</v>
      </c>
      <c r="AD617" s="12" t="str">
        <f>_xlfn.IFS(DataSheet!$O1510="Central","Chris",DataSheet!$O1510="East","Erin",DataSheet!$O1510="South","Sam",DataSheet!$O1510="West","William.")</f>
        <v>Sam</v>
      </c>
      <c r="AE617">
        <f t="shared" si="49"/>
        <v>3</v>
      </c>
    </row>
    <row r="618" spans="1:31" ht="15.75" customHeight="1" x14ac:dyDescent="0.3">
      <c r="A618" s="7">
        <v>1108</v>
      </c>
      <c r="B618" s="7" t="s">
        <v>1210</v>
      </c>
      <c r="C618" s="7" t="s">
        <v>61</v>
      </c>
      <c r="D618" s="7">
        <v>0.02</v>
      </c>
      <c r="E618" s="7">
        <v>65.989999999999995</v>
      </c>
      <c r="F618" s="7">
        <v>8.99</v>
      </c>
      <c r="G618" s="7" t="s">
        <v>31</v>
      </c>
      <c r="H618" s="7" t="s">
        <v>62</v>
      </c>
      <c r="I618" s="7" t="s">
        <v>81</v>
      </c>
      <c r="J618" s="7" t="s">
        <v>82</v>
      </c>
      <c r="K618" s="7" t="s">
        <v>63</v>
      </c>
      <c r="L618" s="7" t="s">
        <v>618</v>
      </c>
      <c r="M618" s="7">
        <v>0.56000000000000005</v>
      </c>
      <c r="N618" s="7" t="s">
        <v>37</v>
      </c>
      <c r="O618" s="7" t="s">
        <v>65</v>
      </c>
      <c r="P618" s="7" t="s">
        <v>134</v>
      </c>
      <c r="Q618" s="7" t="s">
        <v>1211</v>
      </c>
      <c r="R618" s="7">
        <v>75146</v>
      </c>
      <c r="S618" s="8">
        <v>42144</v>
      </c>
      <c r="T618" s="9">
        <f t="shared" si="47"/>
        <v>0</v>
      </c>
      <c r="U618" s="10" t="str">
        <f t="shared" si="48"/>
        <v>no repeat</v>
      </c>
      <c r="V618" s="11" t="str">
        <f t="shared" si="45"/>
        <v>May</v>
      </c>
      <c r="W618" s="8">
        <v>42145</v>
      </c>
      <c r="X618" s="11">
        <f t="shared" si="46"/>
        <v>1</v>
      </c>
      <c r="Y618" s="7">
        <v>168.23699999999999</v>
      </c>
      <c r="Z618" s="7">
        <v>8</v>
      </c>
      <c r="AA618" s="7">
        <v>479.79</v>
      </c>
      <c r="AB618" s="7">
        <v>86409</v>
      </c>
      <c r="AC618" s="7">
        <f>DataSheet!$E1511-DataSheet!$D1511</f>
        <v>4.8999999999999995</v>
      </c>
      <c r="AD618" s="12" t="str">
        <f>_xlfn.IFS(DataSheet!$O1511="Central","Chris",DataSheet!$O1511="East","Erin",DataSheet!$O1511="South","Sam",DataSheet!$O1511="West","William.")</f>
        <v>Sam</v>
      </c>
      <c r="AE618">
        <f t="shared" si="49"/>
        <v>3</v>
      </c>
    </row>
    <row r="619" spans="1:31" ht="15.75" customHeight="1" x14ac:dyDescent="0.3">
      <c r="A619" s="7">
        <v>1109</v>
      </c>
      <c r="B619" s="7" t="s">
        <v>1212</v>
      </c>
      <c r="C619" s="7" t="s">
        <v>61</v>
      </c>
      <c r="D619" s="7">
        <v>0.08</v>
      </c>
      <c r="E619" s="7">
        <v>8.3699999999999992</v>
      </c>
      <c r="F619" s="7">
        <v>10.16</v>
      </c>
      <c r="G619" s="7" t="s">
        <v>53</v>
      </c>
      <c r="H619" s="7" t="s">
        <v>118</v>
      </c>
      <c r="I619" s="7" t="s">
        <v>45</v>
      </c>
      <c r="J619" s="7" t="s">
        <v>54</v>
      </c>
      <c r="K619" s="7" t="s">
        <v>240</v>
      </c>
      <c r="L619" s="7" t="s">
        <v>1213</v>
      </c>
      <c r="M619" s="7">
        <v>0.59</v>
      </c>
      <c r="N619" s="7" t="s">
        <v>37</v>
      </c>
      <c r="O619" s="7" t="s">
        <v>65</v>
      </c>
      <c r="P619" s="7" t="s">
        <v>134</v>
      </c>
      <c r="Q619" s="7" t="s">
        <v>1214</v>
      </c>
      <c r="R619" s="7">
        <v>78041</v>
      </c>
      <c r="S619" s="8">
        <v>42184</v>
      </c>
      <c r="T619" s="9">
        <f t="shared" si="47"/>
        <v>0</v>
      </c>
      <c r="U619" s="10" t="str">
        <f t="shared" si="48"/>
        <v>no repeat</v>
      </c>
      <c r="V619" s="11" t="str">
        <f t="shared" si="45"/>
        <v>June</v>
      </c>
      <c r="W619" s="8">
        <v>42184</v>
      </c>
      <c r="X619" s="11">
        <f t="shared" si="46"/>
        <v>0</v>
      </c>
      <c r="Y619" s="7">
        <v>-169.232</v>
      </c>
      <c r="Z619" s="7">
        <v>13</v>
      </c>
      <c r="AA619" s="7">
        <v>108.99</v>
      </c>
      <c r="AB619" s="7">
        <v>86410</v>
      </c>
      <c r="AC619" s="7">
        <f>DataSheet!$E1921-DataSheet!$D1921</f>
        <v>3.0900000000000003</v>
      </c>
      <c r="AD619" s="12" t="str">
        <f>_xlfn.IFS(DataSheet!$O1921="Central","Chris",DataSheet!$O1921="East","Erin",DataSheet!$O1921="South","Sam",DataSheet!$O1921="West","William.")</f>
        <v>Sam</v>
      </c>
      <c r="AE619">
        <f t="shared" si="49"/>
        <v>1</v>
      </c>
    </row>
    <row r="620" spans="1:31" ht="15.75" customHeight="1" x14ac:dyDescent="0.3">
      <c r="A620" s="12">
        <v>1112</v>
      </c>
      <c r="B620" s="12" t="s">
        <v>1215</v>
      </c>
      <c r="C620" s="12" t="s">
        <v>42</v>
      </c>
      <c r="D620" s="12">
        <v>0.03</v>
      </c>
      <c r="E620" s="12">
        <v>300.98</v>
      </c>
      <c r="F620" s="12">
        <v>54.92</v>
      </c>
      <c r="G620" s="12" t="s">
        <v>43</v>
      </c>
      <c r="H620" s="12" t="s">
        <v>32</v>
      </c>
      <c r="I620" s="12" t="s">
        <v>45</v>
      </c>
      <c r="J620" s="12" t="s">
        <v>195</v>
      </c>
      <c r="K620" s="12" t="s">
        <v>125</v>
      </c>
      <c r="L620" s="12" t="s">
        <v>196</v>
      </c>
      <c r="M620" s="12">
        <v>0.55000000000000004</v>
      </c>
      <c r="N620" s="12" t="s">
        <v>37</v>
      </c>
      <c r="O620" s="12" t="s">
        <v>38</v>
      </c>
      <c r="P620" s="12" t="s">
        <v>49</v>
      </c>
      <c r="Q620" s="12" t="s">
        <v>1216</v>
      </c>
      <c r="R620" s="12">
        <v>92399</v>
      </c>
      <c r="S620" s="13">
        <v>42096</v>
      </c>
      <c r="T620" s="9">
        <f t="shared" si="47"/>
        <v>1</v>
      </c>
      <c r="U620" s="10">
        <f t="shared" si="48"/>
        <v>0</v>
      </c>
      <c r="V620" s="11" t="str">
        <f t="shared" si="45"/>
        <v>April</v>
      </c>
      <c r="W620" s="13">
        <v>42098</v>
      </c>
      <c r="X620" s="11">
        <f t="shared" si="46"/>
        <v>2</v>
      </c>
      <c r="Y620" s="12">
        <v>1272.5808</v>
      </c>
      <c r="Z620" s="12">
        <v>12</v>
      </c>
      <c r="AA620" s="12">
        <v>3527.82</v>
      </c>
      <c r="AB620" s="12">
        <v>90832</v>
      </c>
      <c r="AC620" s="12">
        <f>DataSheet!$E1022-DataSheet!$D1022</f>
        <v>3.48</v>
      </c>
      <c r="AD620" s="12" t="str">
        <f>_xlfn.IFS(DataSheet!$O1022="Central","Chris",DataSheet!$O1022="East","Erin",DataSheet!$O1022="South","Sam",DataSheet!$O1022="West","William.")</f>
        <v>Chris</v>
      </c>
      <c r="AE620">
        <f t="shared" si="49"/>
        <v>2</v>
      </c>
    </row>
    <row r="621" spans="1:31" ht="15.75" customHeight="1" x14ac:dyDescent="0.3">
      <c r="A621" s="7">
        <v>1112</v>
      </c>
      <c r="B621" s="7" t="s">
        <v>1215</v>
      </c>
      <c r="C621" s="7" t="s">
        <v>42</v>
      </c>
      <c r="D621" s="7">
        <v>0.02</v>
      </c>
      <c r="E621" s="7">
        <v>2550.14</v>
      </c>
      <c r="F621" s="7">
        <v>29.7</v>
      </c>
      <c r="G621" s="7" t="s">
        <v>43</v>
      </c>
      <c r="H621" s="7" t="s">
        <v>32</v>
      </c>
      <c r="I621" s="7" t="s">
        <v>81</v>
      </c>
      <c r="J621" s="7" t="s">
        <v>89</v>
      </c>
      <c r="K621" s="7" t="s">
        <v>47</v>
      </c>
      <c r="L621" s="7" t="s">
        <v>1217</v>
      </c>
      <c r="M621" s="7">
        <v>0.56999999999999995</v>
      </c>
      <c r="N621" s="7" t="s">
        <v>37</v>
      </c>
      <c r="O621" s="7" t="s">
        <v>38</v>
      </c>
      <c r="P621" s="7" t="s">
        <v>49</v>
      </c>
      <c r="Q621" s="7" t="s">
        <v>1216</v>
      </c>
      <c r="R621" s="7">
        <v>92399</v>
      </c>
      <c r="S621" s="8">
        <v>42096</v>
      </c>
      <c r="T621" s="9">
        <f t="shared" si="47"/>
        <v>0</v>
      </c>
      <c r="U621" s="10" t="str">
        <f t="shared" si="48"/>
        <v>no repeat</v>
      </c>
      <c r="V621" s="11" t="str">
        <f t="shared" si="45"/>
        <v>April</v>
      </c>
      <c r="W621" s="8">
        <v>42098</v>
      </c>
      <c r="X621" s="11">
        <f t="shared" si="46"/>
        <v>2</v>
      </c>
      <c r="Y621" s="7">
        <v>-5390.7388920000003</v>
      </c>
      <c r="Z621" s="7">
        <v>2</v>
      </c>
      <c r="AA621" s="7">
        <v>4698.21</v>
      </c>
      <c r="AB621" s="7">
        <v>90832</v>
      </c>
      <c r="AC621" s="7">
        <f>DataSheet!$E1023-DataSheet!$D1023</f>
        <v>15.49</v>
      </c>
      <c r="AD621" s="12" t="str">
        <f>_xlfn.IFS(DataSheet!$O1023="Central","Chris",DataSheet!$O1023="East","Erin",DataSheet!$O1023="South","Sam",DataSheet!$O1023="West","William.")</f>
        <v>Chris</v>
      </c>
      <c r="AE621">
        <f t="shared" si="49"/>
        <v>2</v>
      </c>
    </row>
    <row r="622" spans="1:31" ht="15.75" customHeight="1" x14ac:dyDescent="0.3">
      <c r="A622" s="12">
        <v>1113</v>
      </c>
      <c r="B622" s="12" t="s">
        <v>1218</v>
      </c>
      <c r="C622" s="12" t="s">
        <v>52</v>
      </c>
      <c r="D622" s="12">
        <v>0.01</v>
      </c>
      <c r="E622" s="12">
        <v>2.89</v>
      </c>
      <c r="F622" s="12">
        <v>0.5</v>
      </c>
      <c r="G622" s="12" t="s">
        <v>53</v>
      </c>
      <c r="H622" s="12" t="s">
        <v>32</v>
      </c>
      <c r="I622" s="12" t="s">
        <v>33</v>
      </c>
      <c r="J622" s="12" t="s">
        <v>138</v>
      </c>
      <c r="K622" s="12" t="s">
        <v>63</v>
      </c>
      <c r="L622" s="12" t="s">
        <v>791</v>
      </c>
      <c r="M622" s="12">
        <v>0.38</v>
      </c>
      <c r="N622" s="12" t="s">
        <v>37</v>
      </c>
      <c r="O622" s="12" t="s">
        <v>38</v>
      </c>
      <c r="P622" s="12" t="s">
        <v>260</v>
      </c>
      <c r="Q622" s="12" t="s">
        <v>1219</v>
      </c>
      <c r="R622" s="12">
        <v>80004</v>
      </c>
      <c r="S622" s="13">
        <v>42100</v>
      </c>
      <c r="T622" s="9">
        <f t="shared" si="47"/>
        <v>1</v>
      </c>
      <c r="U622" s="10">
        <f t="shared" si="48"/>
        <v>0</v>
      </c>
      <c r="V622" s="11" t="str">
        <f t="shared" si="45"/>
        <v>April</v>
      </c>
      <c r="W622" s="13">
        <v>42101</v>
      </c>
      <c r="X622" s="11">
        <f t="shared" si="46"/>
        <v>1</v>
      </c>
      <c r="Y622" s="12">
        <v>29.725200000000001</v>
      </c>
      <c r="Z622" s="12">
        <v>14</v>
      </c>
      <c r="AA622" s="12">
        <v>43.08</v>
      </c>
      <c r="AB622" s="12">
        <v>90833</v>
      </c>
      <c r="AC622" s="12">
        <f>DataSheet!$E1060-DataSheet!$D1060</f>
        <v>110.97</v>
      </c>
      <c r="AD622" s="12" t="str">
        <f>_xlfn.IFS(DataSheet!$O1060="Central","Chris",DataSheet!$O1060="East","Erin",DataSheet!$O1060="South","Sam",DataSheet!$O1060="West","William.")</f>
        <v>Chris</v>
      </c>
      <c r="AE622">
        <f t="shared" si="49"/>
        <v>2</v>
      </c>
    </row>
    <row r="623" spans="1:31" ht="15.75" customHeight="1" x14ac:dyDescent="0.3">
      <c r="A623" s="7">
        <v>1113</v>
      </c>
      <c r="B623" s="7" t="s">
        <v>1218</v>
      </c>
      <c r="C623" s="7" t="s">
        <v>52</v>
      </c>
      <c r="D623" s="7">
        <v>0</v>
      </c>
      <c r="E623" s="7">
        <v>55.99</v>
      </c>
      <c r="F623" s="7">
        <v>5</v>
      </c>
      <c r="G623" s="7" t="s">
        <v>53</v>
      </c>
      <c r="H623" s="7" t="s">
        <v>32</v>
      </c>
      <c r="I623" s="7" t="s">
        <v>81</v>
      </c>
      <c r="J623" s="7" t="s">
        <v>82</v>
      </c>
      <c r="K623" s="7" t="s">
        <v>55</v>
      </c>
      <c r="L623" s="7" t="s">
        <v>691</v>
      </c>
      <c r="M623" s="7">
        <v>0.8</v>
      </c>
      <c r="N623" s="7" t="s">
        <v>37</v>
      </c>
      <c r="O623" s="7" t="s">
        <v>38</v>
      </c>
      <c r="P623" s="7" t="s">
        <v>260</v>
      </c>
      <c r="Q623" s="7" t="s">
        <v>1219</v>
      </c>
      <c r="R623" s="7">
        <v>80004</v>
      </c>
      <c r="S623" s="8">
        <v>42100</v>
      </c>
      <c r="T623" s="9">
        <f t="shared" si="47"/>
        <v>0</v>
      </c>
      <c r="U623" s="10" t="str">
        <f t="shared" si="48"/>
        <v>no repeat</v>
      </c>
      <c r="V623" s="11" t="str">
        <f t="shared" si="45"/>
        <v>April</v>
      </c>
      <c r="W623" s="8">
        <v>42102</v>
      </c>
      <c r="X623" s="11">
        <f t="shared" si="46"/>
        <v>2</v>
      </c>
      <c r="Y623" s="7">
        <v>-187.11</v>
      </c>
      <c r="Z623" s="7">
        <v>5</v>
      </c>
      <c r="AA623" s="7">
        <v>258.93</v>
      </c>
      <c r="AB623" s="7">
        <v>90833</v>
      </c>
      <c r="AC623" s="7">
        <f>DataSheet!$E1061-DataSheet!$D1061</f>
        <v>3.9000000000000004</v>
      </c>
      <c r="AD623" s="12" t="str">
        <f>_xlfn.IFS(DataSheet!$O1061="Central","Chris",DataSheet!$O1061="East","Erin",DataSheet!$O1061="South","Sam",DataSheet!$O1061="West","William.")</f>
        <v>Chris</v>
      </c>
      <c r="AE623">
        <f t="shared" si="49"/>
        <v>2</v>
      </c>
    </row>
    <row r="624" spans="1:31" ht="15.75" customHeight="1" x14ac:dyDescent="0.3">
      <c r="A624" s="12">
        <v>1117</v>
      </c>
      <c r="B624" s="12" t="s">
        <v>1220</v>
      </c>
      <c r="C624" s="12" t="s">
        <v>42</v>
      </c>
      <c r="D624" s="12">
        <v>0.06</v>
      </c>
      <c r="E624" s="12">
        <v>64.650000000000006</v>
      </c>
      <c r="F624" s="12">
        <v>35</v>
      </c>
      <c r="G624" s="12" t="s">
        <v>53</v>
      </c>
      <c r="H624" s="12" t="s">
        <v>44</v>
      </c>
      <c r="I624" s="12" t="s">
        <v>33</v>
      </c>
      <c r="J624" s="12" t="s">
        <v>145</v>
      </c>
      <c r="K624" s="12" t="s">
        <v>240</v>
      </c>
      <c r="L624" s="12" t="s">
        <v>931</v>
      </c>
      <c r="M624" s="12">
        <v>0.8</v>
      </c>
      <c r="N624" s="12" t="s">
        <v>37</v>
      </c>
      <c r="O624" s="12" t="s">
        <v>38</v>
      </c>
      <c r="P624" s="12" t="s">
        <v>382</v>
      </c>
      <c r="Q624" s="12" t="s">
        <v>1221</v>
      </c>
      <c r="R624" s="12">
        <v>85705</v>
      </c>
      <c r="S624" s="13">
        <v>42040</v>
      </c>
      <c r="T624" s="9">
        <f t="shared" si="47"/>
        <v>0</v>
      </c>
      <c r="U624" s="10" t="str">
        <f t="shared" si="48"/>
        <v>no repeat</v>
      </c>
      <c r="V624" s="11" t="str">
        <f t="shared" si="45"/>
        <v>February</v>
      </c>
      <c r="W624" s="13">
        <v>42041</v>
      </c>
      <c r="X624" s="11">
        <f t="shared" si="46"/>
        <v>1</v>
      </c>
      <c r="Y624" s="12">
        <v>-139.28720000000001</v>
      </c>
      <c r="Z624" s="12">
        <v>4</v>
      </c>
      <c r="AA624" s="12">
        <v>277.60000000000002</v>
      </c>
      <c r="AB624" s="12">
        <v>86768</v>
      </c>
      <c r="AC624" s="12">
        <f>DataSheet!$E426-DataSheet!$D426</f>
        <v>125.89999999999999</v>
      </c>
      <c r="AD624" s="12" t="str">
        <f>_xlfn.IFS(DataSheet!$O426="Central","Chris",DataSheet!$O426="East","Erin",DataSheet!$O426="South","Sam",DataSheet!$O426="West","William.")</f>
        <v>William.</v>
      </c>
      <c r="AE624">
        <f t="shared" si="49"/>
        <v>1</v>
      </c>
    </row>
    <row r="625" spans="1:31" ht="15.75" customHeight="1" x14ac:dyDescent="0.3">
      <c r="A625" s="12">
        <v>1121</v>
      </c>
      <c r="B625" s="12" t="s">
        <v>1222</v>
      </c>
      <c r="C625" s="12" t="s">
        <v>109</v>
      </c>
      <c r="D625" s="12">
        <v>0.04</v>
      </c>
      <c r="E625" s="12">
        <v>19.98</v>
      </c>
      <c r="F625" s="12">
        <v>8.68</v>
      </c>
      <c r="G625" s="12" t="s">
        <v>53</v>
      </c>
      <c r="H625" s="12" t="s">
        <v>118</v>
      </c>
      <c r="I625" s="12" t="s">
        <v>33</v>
      </c>
      <c r="J625" s="12" t="s">
        <v>97</v>
      </c>
      <c r="K625" s="12" t="s">
        <v>63</v>
      </c>
      <c r="L625" s="12" t="s">
        <v>1223</v>
      </c>
      <c r="M625" s="12">
        <v>0.37</v>
      </c>
      <c r="N625" s="12" t="s">
        <v>37</v>
      </c>
      <c r="O625" s="12" t="s">
        <v>38</v>
      </c>
      <c r="P625" s="12" t="s">
        <v>49</v>
      </c>
      <c r="Q625" s="12" t="s">
        <v>1224</v>
      </c>
      <c r="R625" s="12">
        <v>92592</v>
      </c>
      <c r="S625" s="13">
        <v>42042</v>
      </c>
      <c r="T625" s="9">
        <f t="shared" si="47"/>
        <v>1</v>
      </c>
      <c r="U625" s="10">
        <f t="shared" si="48"/>
        <v>0</v>
      </c>
      <c r="V625" s="11" t="str">
        <f t="shared" si="45"/>
        <v>February</v>
      </c>
      <c r="W625" s="13">
        <v>42049</v>
      </c>
      <c r="X625" s="11">
        <f t="shared" si="46"/>
        <v>7</v>
      </c>
      <c r="Y625" s="12">
        <v>108</v>
      </c>
      <c r="Z625" s="12">
        <v>8</v>
      </c>
      <c r="AA625" s="12">
        <v>168.04</v>
      </c>
      <c r="AB625" s="12">
        <v>86767</v>
      </c>
      <c r="AC625" s="12">
        <f>DataSheet!$E446-DataSheet!$D446</f>
        <v>100.96000000000001</v>
      </c>
      <c r="AD625" s="12" t="str">
        <f>_xlfn.IFS(DataSheet!$O446="Central","Chris",DataSheet!$O446="East","Erin",DataSheet!$O446="South","Sam",DataSheet!$O446="West","William.")</f>
        <v>Erin</v>
      </c>
      <c r="AE625">
        <f t="shared" si="49"/>
        <v>2</v>
      </c>
    </row>
    <row r="626" spans="1:31" ht="15.75" customHeight="1" x14ac:dyDescent="0.3">
      <c r="A626" s="7">
        <v>1121</v>
      </c>
      <c r="B626" s="7" t="s">
        <v>1222</v>
      </c>
      <c r="C626" s="7" t="s">
        <v>109</v>
      </c>
      <c r="D626" s="7">
        <v>0.08</v>
      </c>
      <c r="E626" s="7">
        <v>125.99</v>
      </c>
      <c r="F626" s="7">
        <v>7.69</v>
      </c>
      <c r="G626" s="7" t="s">
        <v>53</v>
      </c>
      <c r="H626" s="7" t="s">
        <v>118</v>
      </c>
      <c r="I626" s="7" t="s">
        <v>81</v>
      </c>
      <c r="J626" s="7" t="s">
        <v>82</v>
      </c>
      <c r="K626" s="7" t="s">
        <v>63</v>
      </c>
      <c r="L626" s="7" t="s">
        <v>1225</v>
      </c>
      <c r="M626" s="7">
        <v>0.57999999999999996</v>
      </c>
      <c r="N626" s="7" t="s">
        <v>37</v>
      </c>
      <c r="O626" s="7" t="s">
        <v>38</v>
      </c>
      <c r="P626" s="7" t="s">
        <v>49</v>
      </c>
      <c r="Q626" s="7" t="s">
        <v>1224</v>
      </c>
      <c r="R626" s="7">
        <v>92592</v>
      </c>
      <c r="S626" s="8">
        <v>42042</v>
      </c>
      <c r="T626" s="9">
        <f t="shared" si="47"/>
        <v>0</v>
      </c>
      <c r="U626" s="10" t="str">
        <f t="shared" si="48"/>
        <v>no repeat</v>
      </c>
      <c r="V626" s="11" t="str">
        <f t="shared" si="45"/>
        <v>February</v>
      </c>
      <c r="W626" s="8">
        <v>42044</v>
      </c>
      <c r="X626" s="11">
        <f t="shared" si="46"/>
        <v>2</v>
      </c>
      <c r="Y626" s="7">
        <v>377.154</v>
      </c>
      <c r="Z626" s="7">
        <v>7</v>
      </c>
      <c r="AA626" s="7">
        <v>703.46</v>
      </c>
      <c r="AB626" s="7">
        <v>86767</v>
      </c>
      <c r="AC626" s="7">
        <f>DataSheet!$E447-DataSheet!$D447</f>
        <v>8.34</v>
      </c>
      <c r="AD626" s="12" t="str">
        <f>_xlfn.IFS(DataSheet!$O447="Central","Chris",DataSheet!$O447="East","Erin",DataSheet!$O447="South","Sam",DataSheet!$O447="West","William.")</f>
        <v>William.</v>
      </c>
      <c r="AE626">
        <f t="shared" si="49"/>
        <v>2</v>
      </c>
    </row>
    <row r="627" spans="1:31" ht="15.75" customHeight="1" x14ac:dyDescent="0.3">
      <c r="A627" s="7">
        <v>1123</v>
      </c>
      <c r="B627" s="7" t="s">
        <v>1226</v>
      </c>
      <c r="C627" s="7" t="s">
        <v>30</v>
      </c>
      <c r="D627" s="7">
        <v>0.03</v>
      </c>
      <c r="E627" s="7">
        <v>7.3</v>
      </c>
      <c r="F627" s="7">
        <v>7.72</v>
      </c>
      <c r="G627" s="7" t="s">
        <v>53</v>
      </c>
      <c r="H627" s="7" t="s">
        <v>62</v>
      </c>
      <c r="I627" s="7" t="s">
        <v>33</v>
      </c>
      <c r="J627" s="7" t="s">
        <v>113</v>
      </c>
      <c r="K627" s="7" t="s">
        <v>63</v>
      </c>
      <c r="L627" s="7" t="s">
        <v>1227</v>
      </c>
      <c r="M627" s="7">
        <v>0.38</v>
      </c>
      <c r="N627" s="7" t="s">
        <v>37</v>
      </c>
      <c r="O627" s="7" t="s">
        <v>38</v>
      </c>
      <c r="P627" s="7" t="s">
        <v>49</v>
      </c>
      <c r="Q627" s="7" t="s">
        <v>550</v>
      </c>
      <c r="R627" s="7">
        <v>95661</v>
      </c>
      <c r="S627" s="8">
        <v>42078</v>
      </c>
      <c r="T627" s="9">
        <f t="shared" si="47"/>
        <v>1</v>
      </c>
      <c r="U627" s="10">
        <f t="shared" si="48"/>
        <v>97</v>
      </c>
      <c r="V627" s="11" t="str">
        <f t="shared" si="45"/>
        <v>March</v>
      </c>
      <c r="W627" s="8">
        <v>42081</v>
      </c>
      <c r="X627" s="11">
        <f t="shared" si="46"/>
        <v>3</v>
      </c>
      <c r="Y627" s="7">
        <v>-127.05200000000001</v>
      </c>
      <c r="Z627" s="7">
        <v>14</v>
      </c>
      <c r="AA627" s="7">
        <v>103.61</v>
      </c>
      <c r="AB627" s="7">
        <v>87015</v>
      </c>
      <c r="AC627" s="7">
        <f>DataSheet!$E811-DataSheet!$D811</f>
        <v>15.97</v>
      </c>
      <c r="AD627" s="12" t="str">
        <f>_xlfn.IFS(DataSheet!$O811="Central","Chris",DataSheet!$O811="East","Erin",DataSheet!$O811="South","Sam",DataSheet!$O811="West","William.")</f>
        <v>Chris</v>
      </c>
      <c r="AE627">
        <f t="shared" si="49"/>
        <v>2</v>
      </c>
    </row>
    <row r="628" spans="1:31" ht="15.75" customHeight="1" x14ac:dyDescent="0.3">
      <c r="A628" s="7">
        <v>1123</v>
      </c>
      <c r="B628" s="7" t="s">
        <v>1226</v>
      </c>
      <c r="C628" s="7" t="s">
        <v>30</v>
      </c>
      <c r="D628" s="7">
        <v>0.09</v>
      </c>
      <c r="E628" s="7">
        <v>175.99</v>
      </c>
      <c r="F628" s="7">
        <v>4.99</v>
      </c>
      <c r="G628" s="7" t="s">
        <v>53</v>
      </c>
      <c r="H628" s="7" t="s">
        <v>62</v>
      </c>
      <c r="I628" s="7" t="s">
        <v>81</v>
      </c>
      <c r="J628" s="7" t="s">
        <v>82</v>
      </c>
      <c r="K628" s="7" t="s">
        <v>63</v>
      </c>
      <c r="L628" s="7" t="s">
        <v>143</v>
      </c>
      <c r="M628" s="7">
        <v>0.59</v>
      </c>
      <c r="N628" s="7" t="s">
        <v>37</v>
      </c>
      <c r="O628" s="7" t="s">
        <v>38</v>
      </c>
      <c r="P628" s="7" t="s">
        <v>49</v>
      </c>
      <c r="Q628" s="7" t="s">
        <v>550</v>
      </c>
      <c r="R628" s="7">
        <v>95661</v>
      </c>
      <c r="S628" s="8">
        <v>42175</v>
      </c>
      <c r="T628" s="9">
        <f t="shared" si="47"/>
        <v>0</v>
      </c>
      <c r="U628" s="10" t="str">
        <f t="shared" si="48"/>
        <v>no repeat</v>
      </c>
      <c r="V628" s="11" t="str">
        <f t="shared" si="45"/>
        <v>June</v>
      </c>
      <c r="W628" s="8">
        <v>42177</v>
      </c>
      <c r="X628" s="11">
        <f t="shared" si="46"/>
        <v>2</v>
      </c>
      <c r="Y628" s="7">
        <v>2169.7464</v>
      </c>
      <c r="Z628" s="7">
        <v>22</v>
      </c>
      <c r="AA628" s="7">
        <v>3144.56</v>
      </c>
      <c r="AB628" s="7">
        <v>87016</v>
      </c>
      <c r="AC628" s="7">
        <f>DataSheet!$E1839-DataSheet!$D1839</f>
        <v>48.87</v>
      </c>
      <c r="AD628" s="12" t="str">
        <f>_xlfn.IFS(DataSheet!$O1839="Central","Chris",DataSheet!$O1839="East","Erin",DataSheet!$O1839="South","Sam",DataSheet!$O1839="West","William.")</f>
        <v>Chris</v>
      </c>
      <c r="AE628">
        <f t="shared" si="49"/>
        <v>2</v>
      </c>
    </row>
    <row r="629" spans="1:31" ht="15.75" customHeight="1" x14ac:dyDescent="0.3">
      <c r="A629" s="12">
        <v>1124</v>
      </c>
      <c r="B629" s="12" t="s">
        <v>1228</v>
      </c>
      <c r="C629" s="12" t="s">
        <v>30</v>
      </c>
      <c r="D629" s="12">
        <v>0.09</v>
      </c>
      <c r="E629" s="12">
        <v>160.97999999999999</v>
      </c>
      <c r="F629" s="12">
        <v>35.020000000000003</v>
      </c>
      <c r="G629" s="12" t="s">
        <v>43</v>
      </c>
      <c r="H629" s="12" t="s">
        <v>62</v>
      </c>
      <c r="I629" s="12" t="s">
        <v>45</v>
      </c>
      <c r="J629" s="12" t="s">
        <v>195</v>
      </c>
      <c r="K629" s="12" t="s">
        <v>125</v>
      </c>
      <c r="L629" s="12" t="s">
        <v>750</v>
      </c>
      <c r="M629" s="12">
        <v>0.72</v>
      </c>
      <c r="N629" s="12" t="s">
        <v>37</v>
      </c>
      <c r="O629" s="12" t="s">
        <v>57</v>
      </c>
      <c r="P629" s="12" t="s">
        <v>232</v>
      </c>
      <c r="Q629" s="12" t="s">
        <v>1229</v>
      </c>
      <c r="R629" s="12">
        <v>6360</v>
      </c>
      <c r="S629" s="13">
        <v>42175</v>
      </c>
      <c r="T629" s="9">
        <f t="shared" si="47"/>
        <v>0</v>
      </c>
      <c r="U629" s="10" t="str">
        <f t="shared" si="48"/>
        <v>no repeat</v>
      </c>
      <c r="V629" s="11" t="str">
        <f t="shared" si="45"/>
        <v>June</v>
      </c>
      <c r="W629" s="13">
        <v>42176</v>
      </c>
      <c r="X629" s="11">
        <f t="shared" si="46"/>
        <v>1</v>
      </c>
      <c r="Y629" s="12">
        <v>-229.93</v>
      </c>
      <c r="Z629" s="12">
        <v>18</v>
      </c>
      <c r="AA629" s="12">
        <v>2653.02</v>
      </c>
      <c r="AB629" s="12">
        <v>87016</v>
      </c>
      <c r="AC629" s="12">
        <f>DataSheet!$E1840-DataSheet!$D1840</f>
        <v>115.92999999999999</v>
      </c>
      <c r="AD629" s="12" t="str">
        <f>_xlfn.IFS(DataSheet!$O1840="Central","Chris",DataSheet!$O1840="East","Erin",DataSheet!$O1840="South","Sam",DataSheet!$O1840="West","William.")</f>
        <v>William.</v>
      </c>
      <c r="AE629">
        <f t="shared" si="49"/>
        <v>1</v>
      </c>
    </row>
    <row r="630" spans="1:31" ht="15.75" customHeight="1" x14ac:dyDescent="0.3">
      <c r="A630" s="12">
        <v>1127</v>
      </c>
      <c r="B630" s="12" t="s">
        <v>1230</v>
      </c>
      <c r="C630" s="12" t="s">
        <v>61</v>
      </c>
      <c r="D630" s="12">
        <v>0.02</v>
      </c>
      <c r="E630" s="12">
        <v>4.0599999999999996</v>
      </c>
      <c r="F630" s="12">
        <v>6.89</v>
      </c>
      <c r="G630" s="12" t="s">
        <v>53</v>
      </c>
      <c r="H630" s="12" t="s">
        <v>118</v>
      </c>
      <c r="I630" s="12" t="s">
        <v>33</v>
      </c>
      <c r="J630" s="12" t="s">
        <v>258</v>
      </c>
      <c r="K630" s="12" t="s">
        <v>63</v>
      </c>
      <c r="L630" s="12" t="s">
        <v>912</v>
      </c>
      <c r="M630" s="12">
        <v>0.6</v>
      </c>
      <c r="N630" s="12" t="s">
        <v>37</v>
      </c>
      <c r="O630" s="12" t="s">
        <v>65</v>
      </c>
      <c r="P630" s="12" t="s">
        <v>134</v>
      </c>
      <c r="Q630" s="12" t="s">
        <v>1231</v>
      </c>
      <c r="R630" s="12">
        <v>78852</v>
      </c>
      <c r="S630" s="13">
        <v>42059</v>
      </c>
      <c r="T630" s="9">
        <f t="shared" si="47"/>
        <v>1</v>
      </c>
      <c r="U630" s="10">
        <f t="shared" si="48"/>
        <v>118</v>
      </c>
      <c r="V630" s="11" t="str">
        <f t="shared" si="45"/>
        <v>February</v>
      </c>
      <c r="W630" s="13">
        <v>42061</v>
      </c>
      <c r="X630" s="11">
        <f t="shared" si="46"/>
        <v>2</v>
      </c>
      <c r="Y630" s="12">
        <v>-93.735200000000006</v>
      </c>
      <c r="Z630" s="12">
        <v>16</v>
      </c>
      <c r="AA630" s="12">
        <v>66.81</v>
      </c>
      <c r="AB630" s="12">
        <v>87221</v>
      </c>
      <c r="AC630" s="12">
        <f>DataSheet!$E626-DataSheet!$D626</f>
        <v>125.91</v>
      </c>
      <c r="AD630" s="12" t="str">
        <f>_xlfn.IFS(DataSheet!$O626="Central","Chris",DataSheet!$O626="East","Erin",DataSheet!$O626="South","Sam",DataSheet!$O626="West","William.")</f>
        <v>William.</v>
      </c>
      <c r="AE630">
        <f t="shared" si="49"/>
        <v>2</v>
      </c>
    </row>
    <row r="631" spans="1:31" ht="15.75" customHeight="1" x14ac:dyDescent="0.3">
      <c r="A631" s="12">
        <v>1127</v>
      </c>
      <c r="B631" s="12" t="s">
        <v>1230</v>
      </c>
      <c r="C631" s="12" t="s">
        <v>109</v>
      </c>
      <c r="D631" s="12">
        <v>0.04</v>
      </c>
      <c r="E631" s="12">
        <v>4.71</v>
      </c>
      <c r="F631" s="12">
        <v>0.7</v>
      </c>
      <c r="G631" s="12" t="s">
        <v>53</v>
      </c>
      <c r="H631" s="12" t="s">
        <v>118</v>
      </c>
      <c r="I631" s="12" t="s">
        <v>33</v>
      </c>
      <c r="J631" s="12" t="s">
        <v>70</v>
      </c>
      <c r="K631" s="12" t="s">
        <v>35</v>
      </c>
      <c r="L631" s="12" t="s">
        <v>1232</v>
      </c>
      <c r="M631" s="12">
        <v>0.8</v>
      </c>
      <c r="N631" s="12" t="s">
        <v>37</v>
      </c>
      <c r="O631" s="12" t="s">
        <v>65</v>
      </c>
      <c r="P631" s="12" t="s">
        <v>134</v>
      </c>
      <c r="Q631" s="12" t="s">
        <v>1231</v>
      </c>
      <c r="R631" s="12">
        <v>78852</v>
      </c>
      <c r="S631" s="13">
        <v>42177</v>
      </c>
      <c r="T631" s="9">
        <f t="shared" si="47"/>
        <v>0</v>
      </c>
      <c r="U631" s="10" t="str">
        <f t="shared" si="48"/>
        <v>no repeat</v>
      </c>
      <c r="V631" s="11" t="str">
        <f t="shared" si="45"/>
        <v>June</v>
      </c>
      <c r="W631" s="13">
        <v>42181</v>
      </c>
      <c r="X631" s="11">
        <f t="shared" si="46"/>
        <v>4</v>
      </c>
      <c r="Y631" s="12">
        <v>4.53</v>
      </c>
      <c r="Z631" s="12">
        <v>19</v>
      </c>
      <c r="AA631" s="12">
        <v>90.52</v>
      </c>
      <c r="AB631" s="12">
        <v>87222</v>
      </c>
      <c r="AC631" s="12">
        <f>DataSheet!$E1860-DataSheet!$D1860</f>
        <v>13.33</v>
      </c>
      <c r="AD631" s="12" t="str">
        <f>_xlfn.IFS(DataSheet!$O1860="Central","Chris",DataSheet!$O1860="East","Erin",DataSheet!$O1860="South","Sam",DataSheet!$O1860="West","William.")</f>
        <v>Sam</v>
      </c>
      <c r="AE631">
        <f t="shared" si="49"/>
        <v>2</v>
      </c>
    </row>
    <row r="632" spans="1:31" ht="15.75" customHeight="1" x14ac:dyDescent="0.3">
      <c r="A632" s="7">
        <v>1128</v>
      </c>
      <c r="B632" s="7" t="s">
        <v>1233</v>
      </c>
      <c r="C632" s="7" t="s">
        <v>109</v>
      </c>
      <c r="D632" s="7">
        <v>0.06</v>
      </c>
      <c r="E632" s="7">
        <v>4.2</v>
      </c>
      <c r="F632" s="7">
        <v>2.2599999999999998</v>
      </c>
      <c r="G632" s="7" t="s">
        <v>53</v>
      </c>
      <c r="H632" s="7" t="s">
        <v>118</v>
      </c>
      <c r="I632" s="7" t="s">
        <v>33</v>
      </c>
      <c r="J632" s="7" t="s">
        <v>97</v>
      </c>
      <c r="K632" s="7" t="s">
        <v>35</v>
      </c>
      <c r="L632" s="7" t="s">
        <v>1234</v>
      </c>
      <c r="M632" s="7">
        <v>0.36</v>
      </c>
      <c r="N632" s="7" t="s">
        <v>37</v>
      </c>
      <c r="O632" s="7" t="s">
        <v>65</v>
      </c>
      <c r="P632" s="7" t="s">
        <v>134</v>
      </c>
      <c r="Q632" s="7" t="s">
        <v>1235</v>
      </c>
      <c r="R632" s="7">
        <v>78539</v>
      </c>
      <c r="S632" s="8">
        <v>42177</v>
      </c>
      <c r="T632" s="9">
        <f t="shared" si="47"/>
        <v>0</v>
      </c>
      <c r="U632" s="10" t="str">
        <f t="shared" si="48"/>
        <v>no repeat</v>
      </c>
      <c r="V632" s="11" t="str">
        <f t="shared" si="45"/>
        <v>June</v>
      </c>
      <c r="W632" s="8">
        <v>42182</v>
      </c>
      <c r="X632" s="11">
        <f t="shared" si="46"/>
        <v>5</v>
      </c>
      <c r="Y632" s="7">
        <v>9.7799999999999994</v>
      </c>
      <c r="Z632" s="7">
        <v>13</v>
      </c>
      <c r="AA632" s="7">
        <v>55.97</v>
      </c>
      <c r="AB632" s="7">
        <v>87222</v>
      </c>
      <c r="AC632" s="7">
        <f>DataSheet!$E1861-DataSheet!$D1861</f>
        <v>125.97999999999999</v>
      </c>
      <c r="AD632" s="12" t="str">
        <f>_xlfn.IFS(DataSheet!$O1861="Central","Chris",DataSheet!$O1861="East","Erin",DataSheet!$O1861="South","Sam",DataSheet!$O1861="West","William.")</f>
        <v>Sam</v>
      </c>
      <c r="AE632">
        <f t="shared" si="49"/>
        <v>1</v>
      </c>
    </row>
    <row r="633" spans="1:31" ht="15.75" customHeight="1" x14ac:dyDescent="0.3">
      <c r="A633" s="12">
        <v>1129</v>
      </c>
      <c r="B633" s="12" t="s">
        <v>1236</v>
      </c>
      <c r="C633" s="12" t="s">
        <v>109</v>
      </c>
      <c r="D633" s="12">
        <v>0.02</v>
      </c>
      <c r="E633" s="12">
        <v>4.9800000000000004</v>
      </c>
      <c r="F633" s="12">
        <v>6.07</v>
      </c>
      <c r="G633" s="12" t="s">
        <v>53</v>
      </c>
      <c r="H633" s="12" t="s">
        <v>44</v>
      </c>
      <c r="I633" s="12" t="s">
        <v>33</v>
      </c>
      <c r="J633" s="12" t="s">
        <v>97</v>
      </c>
      <c r="K633" s="12" t="s">
        <v>63</v>
      </c>
      <c r="L633" s="12" t="s">
        <v>177</v>
      </c>
      <c r="M633" s="12">
        <v>0.36</v>
      </c>
      <c r="N633" s="12" t="s">
        <v>37</v>
      </c>
      <c r="O633" s="12" t="s">
        <v>57</v>
      </c>
      <c r="P633" s="12" t="s">
        <v>197</v>
      </c>
      <c r="Q633" s="12" t="s">
        <v>198</v>
      </c>
      <c r="R633" s="12">
        <v>2118</v>
      </c>
      <c r="S633" s="13">
        <v>42030</v>
      </c>
      <c r="T633" s="9">
        <f t="shared" si="47"/>
        <v>1</v>
      </c>
      <c r="U633" s="10">
        <f t="shared" si="48"/>
        <v>21</v>
      </c>
      <c r="V633" s="11" t="str">
        <f t="shared" si="45"/>
        <v>January</v>
      </c>
      <c r="W633" s="13">
        <v>42032</v>
      </c>
      <c r="X633" s="11">
        <f t="shared" si="46"/>
        <v>2</v>
      </c>
      <c r="Y633" s="12">
        <v>-46.92</v>
      </c>
      <c r="Z633" s="12">
        <v>19</v>
      </c>
      <c r="AA633" s="12">
        <v>105.5</v>
      </c>
      <c r="AB633" s="12">
        <v>57794</v>
      </c>
      <c r="AC633" s="12">
        <f>DataSheet!$E304-DataSheet!$D304</f>
        <v>67.2</v>
      </c>
      <c r="AD633" s="12" t="str">
        <f>_xlfn.IFS(DataSheet!$O304="Central","Chris",DataSheet!$O304="East","Erin",DataSheet!$O304="South","Sam",DataSheet!$O304="West","William.")</f>
        <v>Sam</v>
      </c>
      <c r="AE633">
        <f t="shared" si="49"/>
        <v>6</v>
      </c>
    </row>
    <row r="634" spans="1:31" ht="15.75" customHeight="1" x14ac:dyDescent="0.3">
      <c r="A634" s="7">
        <v>1129</v>
      </c>
      <c r="B634" s="7" t="s">
        <v>1236</v>
      </c>
      <c r="C634" s="7" t="s">
        <v>109</v>
      </c>
      <c r="D634" s="7">
        <v>0.04</v>
      </c>
      <c r="E634" s="7">
        <v>8.6</v>
      </c>
      <c r="F634" s="7">
        <v>6.19</v>
      </c>
      <c r="G634" s="7" t="s">
        <v>53</v>
      </c>
      <c r="H634" s="7" t="s">
        <v>44</v>
      </c>
      <c r="I634" s="7" t="s">
        <v>33</v>
      </c>
      <c r="J634" s="7" t="s">
        <v>113</v>
      </c>
      <c r="K634" s="7" t="s">
        <v>63</v>
      </c>
      <c r="L634" s="7" t="s">
        <v>926</v>
      </c>
      <c r="M634" s="7">
        <v>0.38</v>
      </c>
      <c r="N634" s="7" t="s">
        <v>37</v>
      </c>
      <c r="O634" s="7" t="s">
        <v>57</v>
      </c>
      <c r="P634" s="7" t="s">
        <v>197</v>
      </c>
      <c r="Q634" s="7" t="s">
        <v>198</v>
      </c>
      <c r="R634" s="7">
        <v>2118</v>
      </c>
      <c r="S634" s="8">
        <v>42051</v>
      </c>
      <c r="T634" s="9">
        <f t="shared" si="47"/>
        <v>1</v>
      </c>
      <c r="U634" s="10">
        <f t="shared" si="48"/>
        <v>0</v>
      </c>
      <c r="V634" s="11" t="str">
        <f t="shared" si="45"/>
        <v>February</v>
      </c>
      <c r="W634" s="8">
        <v>42058</v>
      </c>
      <c r="X634" s="11">
        <f t="shared" si="46"/>
        <v>7</v>
      </c>
      <c r="Y634" s="7">
        <v>-63.813499999999998</v>
      </c>
      <c r="Z634" s="7">
        <v>37</v>
      </c>
      <c r="AA634" s="7">
        <v>311.66000000000003</v>
      </c>
      <c r="AB634" s="7">
        <v>32037</v>
      </c>
      <c r="AC634" s="7">
        <f>DataSheet!$E547-DataSheet!$D547</f>
        <v>37.76</v>
      </c>
      <c r="AD634" s="12" t="str">
        <f>_xlfn.IFS(DataSheet!$O547="Central","Chris",DataSheet!$O547="East","Erin",DataSheet!$O547="South","Sam",DataSheet!$O547="West","William.")</f>
        <v>Erin</v>
      </c>
      <c r="AE634">
        <f t="shared" si="49"/>
        <v>6</v>
      </c>
    </row>
    <row r="635" spans="1:31" ht="15.75" customHeight="1" x14ac:dyDescent="0.3">
      <c r="A635" s="12">
        <v>1129</v>
      </c>
      <c r="B635" s="12" t="s">
        <v>1236</v>
      </c>
      <c r="C635" s="12" t="s">
        <v>109</v>
      </c>
      <c r="D635" s="12">
        <v>7.0000000000000007E-2</v>
      </c>
      <c r="E635" s="12">
        <v>699.99</v>
      </c>
      <c r="F635" s="12">
        <v>24.49</v>
      </c>
      <c r="G635" s="12" t="s">
        <v>53</v>
      </c>
      <c r="H635" s="12" t="s">
        <v>44</v>
      </c>
      <c r="I635" s="12" t="s">
        <v>81</v>
      </c>
      <c r="J635" s="12" t="s">
        <v>590</v>
      </c>
      <c r="K635" s="12" t="s">
        <v>240</v>
      </c>
      <c r="L635" s="12" t="s">
        <v>1237</v>
      </c>
      <c r="M635" s="12">
        <v>0.54</v>
      </c>
      <c r="N635" s="12" t="s">
        <v>37</v>
      </c>
      <c r="O635" s="12" t="s">
        <v>57</v>
      </c>
      <c r="P635" s="12" t="s">
        <v>197</v>
      </c>
      <c r="Q635" s="12" t="s">
        <v>198</v>
      </c>
      <c r="R635" s="12">
        <v>2118</v>
      </c>
      <c r="S635" s="13">
        <v>42051</v>
      </c>
      <c r="T635" s="9">
        <f t="shared" si="47"/>
        <v>1</v>
      </c>
      <c r="U635" s="10">
        <f t="shared" si="48"/>
        <v>41</v>
      </c>
      <c r="V635" s="11" t="str">
        <f t="shared" si="45"/>
        <v>February</v>
      </c>
      <c r="W635" s="13">
        <v>42055</v>
      </c>
      <c r="X635" s="11">
        <f t="shared" si="46"/>
        <v>4</v>
      </c>
      <c r="Y635" s="12">
        <v>325.29000000000002</v>
      </c>
      <c r="Z635" s="12">
        <v>15</v>
      </c>
      <c r="AA635" s="12">
        <v>9862.51</v>
      </c>
      <c r="AB635" s="12">
        <v>32037</v>
      </c>
      <c r="AC635" s="12">
        <f>DataSheet!$E548-DataSheet!$D548</f>
        <v>300.88000000000005</v>
      </c>
      <c r="AD635" s="12" t="str">
        <f>_xlfn.IFS(DataSheet!$O548="Central","Chris",DataSheet!$O548="East","Erin",DataSheet!$O548="South","Sam",DataSheet!$O548="West","William.")</f>
        <v>Sam</v>
      </c>
      <c r="AE635">
        <f t="shared" si="49"/>
        <v>6</v>
      </c>
    </row>
    <row r="636" spans="1:31" ht="15.75" customHeight="1" x14ac:dyDescent="0.3">
      <c r="A636" s="7">
        <v>1129</v>
      </c>
      <c r="B636" s="7" t="s">
        <v>1236</v>
      </c>
      <c r="C636" s="7" t="s">
        <v>42</v>
      </c>
      <c r="D636" s="7">
        <v>0.05</v>
      </c>
      <c r="E636" s="7">
        <v>5.78</v>
      </c>
      <c r="F636" s="7">
        <v>7.64</v>
      </c>
      <c r="G636" s="7" t="s">
        <v>31</v>
      </c>
      <c r="H636" s="7" t="s">
        <v>32</v>
      </c>
      <c r="I636" s="7" t="s">
        <v>33</v>
      </c>
      <c r="J636" s="7" t="s">
        <v>97</v>
      </c>
      <c r="K636" s="7" t="s">
        <v>63</v>
      </c>
      <c r="L636" s="7" t="s">
        <v>1238</v>
      </c>
      <c r="M636" s="7">
        <v>0.36</v>
      </c>
      <c r="N636" s="7" t="s">
        <v>37</v>
      </c>
      <c r="O636" s="7" t="s">
        <v>57</v>
      </c>
      <c r="P636" s="7" t="s">
        <v>197</v>
      </c>
      <c r="Q636" s="7" t="s">
        <v>198</v>
      </c>
      <c r="R636" s="7">
        <v>2118</v>
      </c>
      <c r="S636" s="8">
        <v>42092</v>
      </c>
      <c r="T636" s="9">
        <f t="shared" si="47"/>
        <v>1</v>
      </c>
      <c r="U636" s="10">
        <f t="shared" si="48"/>
        <v>53</v>
      </c>
      <c r="V636" s="11" t="str">
        <f t="shared" si="45"/>
        <v>March</v>
      </c>
      <c r="W636" s="8">
        <v>42094</v>
      </c>
      <c r="X636" s="11">
        <f t="shared" si="46"/>
        <v>2</v>
      </c>
      <c r="Y636" s="7">
        <v>-116.05</v>
      </c>
      <c r="Z636" s="7">
        <v>29</v>
      </c>
      <c r="AA636" s="7">
        <v>177.41</v>
      </c>
      <c r="AB636" s="7">
        <v>49125</v>
      </c>
      <c r="AC636" s="7">
        <f>DataSheet!$E985-DataSheet!$D985</f>
        <v>5.77</v>
      </c>
      <c r="AD636" s="12" t="str">
        <f>_xlfn.IFS(DataSheet!$O985="Central","Chris",DataSheet!$O985="East","Erin",DataSheet!$O985="South","Sam",DataSheet!$O985="West","William.")</f>
        <v>Chris</v>
      </c>
      <c r="AE636">
        <f t="shared" si="49"/>
        <v>6</v>
      </c>
    </row>
    <row r="637" spans="1:31" ht="15.75" customHeight="1" x14ac:dyDescent="0.3">
      <c r="A637" s="12">
        <v>1129</v>
      </c>
      <c r="B637" s="12" t="s">
        <v>1236</v>
      </c>
      <c r="C637" s="12" t="s">
        <v>61</v>
      </c>
      <c r="D637" s="12">
        <v>0.02</v>
      </c>
      <c r="E637" s="12">
        <v>7.64</v>
      </c>
      <c r="F637" s="12">
        <v>1.39</v>
      </c>
      <c r="G637" s="12" t="s">
        <v>53</v>
      </c>
      <c r="H637" s="12" t="s">
        <v>44</v>
      </c>
      <c r="I637" s="12" t="s">
        <v>33</v>
      </c>
      <c r="J637" s="12" t="s">
        <v>73</v>
      </c>
      <c r="K637" s="12" t="s">
        <v>63</v>
      </c>
      <c r="L637" s="12" t="s">
        <v>1239</v>
      </c>
      <c r="M637" s="12">
        <v>0.36</v>
      </c>
      <c r="N637" s="12" t="s">
        <v>37</v>
      </c>
      <c r="O637" s="12" t="s">
        <v>57</v>
      </c>
      <c r="P637" s="12" t="s">
        <v>197</v>
      </c>
      <c r="Q637" s="12" t="s">
        <v>198</v>
      </c>
      <c r="R637" s="12">
        <v>2118</v>
      </c>
      <c r="S637" s="13">
        <v>42145</v>
      </c>
      <c r="T637" s="9">
        <f t="shared" si="47"/>
        <v>1</v>
      </c>
      <c r="U637" s="10">
        <f t="shared" si="48"/>
        <v>23</v>
      </c>
      <c r="V637" s="11" t="str">
        <f t="shared" si="45"/>
        <v>May</v>
      </c>
      <c r="W637" s="13">
        <v>42147</v>
      </c>
      <c r="X637" s="11">
        <f t="shared" si="46"/>
        <v>2</v>
      </c>
      <c r="Y637" s="12">
        <v>117.38</v>
      </c>
      <c r="Z637" s="12">
        <v>52</v>
      </c>
      <c r="AA637" s="12">
        <v>406.91</v>
      </c>
      <c r="AB637" s="12">
        <v>13735</v>
      </c>
      <c r="AC637" s="12">
        <f>DataSheet!$E1530-DataSheet!$D1530</f>
        <v>40.479999999999997</v>
      </c>
      <c r="AD637" s="12" t="str">
        <f>_xlfn.IFS(DataSheet!$O1530="Central","Chris",DataSheet!$O1530="East","Erin",DataSheet!$O1530="South","Sam",DataSheet!$O1530="West","William.")</f>
        <v>Sam</v>
      </c>
      <c r="AE637">
        <f t="shared" si="49"/>
        <v>6</v>
      </c>
    </row>
    <row r="638" spans="1:31" ht="15.75" customHeight="1" x14ac:dyDescent="0.3">
      <c r="A638" s="7">
        <v>1129</v>
      </c>
      <c r="B638" s="7" t="s">
        <v>1236</v>
      </c>
      <c r="C638" s="7" t="s">
        <v>109</v>
      </c>
      <c r="D638" s="7">
        <v>0.03</v>
      </c>
      <c r="E638" s="7">
        <v>30.98</v>
      </c>
      <c r="F638" s="7">
        <v>6.5</v>
      </c>
      <c r="G638" s="7" t="s">
        <v>53</v>
      </c>
      <c r="H638" s="7" t="s">
        <v>32</v>
      </c>
      <c r="I638" s="7" t="s">
        <v>81</v>
      </c>
      <c r="J638" s="7" t="s">
        <v>184</v>
      </c>
      <c r="K638" s="7" t="s">
        <v>63</v>
      </c>
      <c r="L638" s="7" t="s">
        <v>1240</v>
      </c>
      <c r="M638" s="7">
        <v>0.79</v>
      </c>
      <c r="N638" s="7" t="s">
        <v>37</v>
      </c>
      <c r="O638" s="7" t="s">
        <v>57</v>
      </c>
      <c r="P638" s="7" t="s">
        <v>197</v>
      </c>
      <c r="Q638" s="7" t="s">
        <v>198</v>
      </c>
      <c r="R638" s="7">
        <v>2118</v>
      </c>
      <c r="S638" s="8">
        <v>42168</v>
      </c>
      <c r="T638" s="9">
        <f t="shared" si="47"/>
        <v>0</v>
      </c>
      <c r="U638" s="10" t="str">
        <f t="shared" si="48"/>
        <v>no repeat</v>
      </c>
      <c r="V638" s="11" t="str">
        <f t="shared" si="45"/>
        <v>June</v>
      </c>
      <c r="W638" s="8">
        <v>42172</v>
      </c>
      <c r="X638" s="11">
        <f t="shared" si="46"/>
        <v>4</v>
      </c>
      <c r="Y638" s="7">
        <v>-144.19999999999999</v>
      </c>
      <c r="Z638" s="7">
        <v>44</v>
      </c>
      <c r="AA638" s="7">
        <v>1332.09</v>
      </c>
      <c r="AB638" s="7">
        <v>39430</v>
      </c>
      <c r="AC638" s="7">
        <f>DataSheet!$E1771-DataSheet!$D1771</f>
        <v>5.71</v>
      </c>
      <c r="AD638" s="12" t="str">
        <f>_xlfn.IFS(DataSheet!$O1771="Central","Chris",DataSheet!$O1771="East","Erin",DataSheet!$O1771="South","Sam",DataSheet!$O1771="West","William.")</f>
        <v>Chris</v>
      </c>
      <c r="AE638">
        <f t="shared" si="49"/>
        <v>6</v>
      </c>
    </row>
    <row r="639" spans="1:31" ht="15.75" customHeight="1" x14ac:dyDescent="0.3">
      <c r="A639" s="7">
        <v>1131</v>
      </c>
      <c r="B639" s="7" t="s">
        <v>1241</v>
      </c>
      <c r="C639" s="7" t="s">
        <v>61</v>
      </c>
      <c r="D639" s="7">
        <v>0.02</v>
      </c>
      <c r="E639" s="7">
        <v>7.64</v>
      </c>
      <c r="F639" s="7">
        <v>1.39</v>
      </c>
      <c r="G639" s="7" t="s">
        <v>53</v>
      </c>
      <c r="H639" s="7" t="s">
        <v>44</v>
      </c>
      <c r="I639" s="7" t="s">
        <v>33</v>
      </c>
      <c r="J639" s="7" t="s">
        <v>73</v>
      </c>
      <c r="K639" s="7" t="s">
        <v>63</v>
      </c>
      <c r="L639" s="7" t="s">
        <v>1239</v>
      </c>
      <c r="M639" s="7">
        <v>0.36</v>
      </c>
      <c r="N639" s="7" t="s">
        <v>37</v>
      </c>
      <c r="O639" s="7" t="s">
        <v>65</v>
      </c>
      <c r="P639" s="7" t="s">
        <v>134</v>
      </c>
      <c r="Q639" s="7" t="s">
        <v>1242</v>
      </c>
      <c r="R639" s="7">
        <v>79907</v>
      </c>
      <c r="S639" s="8">
        <v>42145</v>
      </c>
      <c r="T639" s="9">
        <f t="shared" si="47"/>
        <v>0</v>
      </c>
      <c r="U639" s="10" t="str">
        <f t="shared" si="48"/>
        <v>no repeat</v>
      </c>
      <c r="V639" s="11" t="str">
        <f t="shared" si="45"/>
        <v>May</v>
      </c>
      <c r="W639" s="8">
        <v>42147</v>
      </c>
      <c r="X639" s="11">
        <f t="shared" si="46"/>
        <v>2</v>
      </c>
      <c r="Y639" s="7">
        <v>70.193700000000007</v>
      </c>
      <c r="Z639" s="7">
        <v>13</v>
      </c>
      <c r="AA639" s="7">
        <v>101.73</v>
      </c>
      <c r="AB639" s="7">
        <v>88103</v>
      </c>
      <c r="AC639" s="7">
        <f>DataSheet!$E1531-DataSheet!$D1531</f>
        <v>4.9200000000000008</v>
      </c>
      <c r="AD639" s="12" t="str">
        <f>_xlfn.IFS(DataSheet!$O1531="Central","Chris",DataSheet!$O1531="East","Erin",DataSheet!$O1531="South","Sam",DataSheet!$O1531="West","William.")</f>
        <v>Sam</v>
      </c>
      <c r="AE639">
        <f t="shared" si="49"/>
        <v>1</v>
      </c>
    </row>
    <row r="640" spans="1:31" ht="15.75" customHeight="1" x14ac:dyDescent="0.3">
      <c r="A640" s="7">
        <v>1132</v>
      </c>
      <c r="B640" s="7" t="s">
        <v>1243</v>
      </c>
      <c r="C640" s="7" t="s">
        <v>61</v>
      </c>
      <c r="D640" s="7">
        <v>0.06</v>
      </c>
      <c r="E640" s="7">
        <v>6.37</v>
      </c>
      <c r="F640" s="7">
        <v>5.19</v>
      </c>
      <c r="G640" s="7" t="s">
        <v>53</v>
      </c>
      <c r="H640" s="7" t="s">
        <v>32</v>
      </c>
      <c r="I640" s="7" t="s">
        <v>33</v>
      </c>
      <c r="J640" s="7" t="s">
        <v>113</v>
      </c>
      <c r="K640" s="7" t="s">
        <v>63</v>
      </c>
      <c r="L640" s="7" t="s">
        <v>625</v>
      </c>
      <c r="M640" s="7">
        <v>0.38</v>
      </c>
      <c r="N640" s="7" t="s">
        <v>37</v>
      </c>
      <c r="O640" s="7" t="s">
        <v>65</v>
      </c>
      <c r="P640" s="7" t="s">
        <v>134</v>
      </c>
      <c r="Q640" s="7" t="s">
        <v>1244</v>
      </c>
      <c r="R640" s="7">
        <v>76039</v>
      </c>
      <c r="S640" s="8">
        <v>42045</v>
      </c>
      <c r="T640" s="9">
        <f t="shared" si="47"/>
        <v>1</v>
      </c>
      <c r="U640" s="10">
        <f t="shared" si="48"/>
        <v>6</v>
      </c>
      <c r="V640" s="11" t="str">
        <f t="shared" si="45"/>
        <v>February</v>
      </c>
      <c r="W640" s="8">
        <v>42046</v>
      </c>
      <c r="X640" s="11">
        <f t="shared" si="46"/>
        <v>1</v>
      </c>
      <c r="Y640" s="7">
        <v>-48.219499999999996</v>
      </c>
      <c r="Z640" s="7">
        <v>6</v>
      </c>
      <c r="AA640" s="7">
        <v>37.700000000000003</v>
      </c>
      <c r="AB640" s="7">
        <v>88101</v>
      </c>
      <c r="AC640" s="7">
        <f>DataSheet!$E475-DataSheet!$D475</f>
        <v>1.7</v>
      </c>
      <c r="AD640" s="12" t="str">
        <f>_xlfn.IFS(DataSheet!$O475="Central","Chris",DataSheet!$O475="East","Erin",DataSheet!$O475="South","Sam",DataSheet!$O475="West","William.")</f>
        <v>Erin</v>
      </c>
      <c r="AE640">
        <f t="shared" si="49"/>
        <v>4</v>
      </c>
    </row>
    <row r="641" spans="1:31" ht="15.75" customHeight="1" x14ac:dyDescent="0.3">
      <c r="A641" s="7">
        <v>1132</v>
      </c>
      <c r="B641" s="7" t="s">
        <v>1243</v>
      </c>
      <c r="C641" s="7" t="s">
        <v>109</v>
      </c>
      <c r="D641" s="7">
        <v>0.04</v>
      </c>
      <c r="E641" s="7">
        <v>8.6</v>
      </c>
      <c r="F641" s="7">
        <v>6.19</v>
      </c>
      <c r="G641" s="7" t="s">
        <v>53</v>
      </c>
      <c r="H641" s="7" t="s">
        <v>44</v>
      </c>
      <c r="I641" s="7" t="s">
        <v>33</v>
      </c>
      <c r="J641" s="7" t="s">
        <v>113</v>
      </c>
      <c r="K641" s="7" t="s">
        <v>63</v>
      </c>
      <c r="L641" s="7" t="s">
        <v>926</v>
      </c>
      <c r="M641" s="7">
        <v>0.38</v>
      </c>
      <c r="N641" s="7" t="s">
        <v>37</v>
      </c>
      <c r="O641" s="7" t="s">
        <v>65</v>
      </c>
      <c r="P641" s="7" t="s">
        <v>134</v>
      </c>
      <c r="Q641" s="7" t="s">
        <v>1244</v>
      </c>
      <c r="R641" s="7">
        <v>76039</v>
      </c>
      <c r="S641" s="8">
        <v>42051</v>
      </c>
      <c r="T641" s="9">
        <f t="shared" si="47"/>
        <v>1</v>
      </c>
      <c r="U641" s="10">
        <f t="shared" si="48"/>
        <v>0</v>
      </c>
      <c r="V641" s="11" t="str">
        <f t="shared" si="45"/>
        <v>February</v>
      </c>
      <c r="W641" s="8">
        <v>42058</v>
      </c>
      <c r="X641" s="11">
        <f t="shared" si="46"/>
        <v>7</v>
      </c>
      <c r="Y641" s="7">
        <v>-63.813499999999998</v>
      </c>
      <c r="Z641" s="7">
        <v>9</v>
      </c>
      <c r="AA641" s="7">
        <v>75.81</v>
      </c>
      <c r="AB641" s="7">
        <v>88102</v>
      </c>
      <c r="AC641" s="7">
        <f>DataSheet!$E549-DataSheet!$D549</f>
        <v>4.2300000000000004</v>
      </c>
      <c r="AD641" s="12" t="str">
        <f>_xlfn.IFS(DataSheet!$O549="Central","Chris",DataSheet!$O549="East","Erin",DataSheet!$O549="South","Sam",DataSheet!$O549="West","William.")</f>
        <v>William.</v>
      </c>
      <c r="AE641">
        <f t="shared" si="49"/>
        <v>4</v>
      </c>
    </row>
    <row r="642" spans="1:31" ht="15.75" customHeight="1" x14ac:dyDescent="0.3">
      <c r="A642" s="12">
        <v>1132</v>
      </c>
      <c r="B642" s="12" t="s">
        <v>1243</v>
      </c>
      <c r="C642" s="12" t="s">
        <v>109</v>
      </c>
      <c r="D642" s="12">
        <v>7.0000000000000007E-2</v>
      </c>
      <c r="E642" s="12">
        <v>699.99</v>
      </c>
      <c r="F642" s="12">
        <v>24.49</v>
      </c>
      <c r="G642" s="12" t="s">
        <v>53</v>
      </c>
      <c r="H642" s="12" t="s">
        <v>44</v>
      </c>
      <c r="I642" s="12" t="s">
        <v>81</v>
      </c>
      <c r="J642" s="12" t="s">
        <v>590</v>
      </c>
      <c r="K642" s="12" t="s">
        <v>240</v>
      </c>
      <c r="L642" s="12" t="s">
        <v>1237</v>
      </c>
      <c r="M642" s="12">
        <v>0.54</v>
      </c>
      <c r="N642" s="12" t="s">
        <v>37</v>
      </c>
      <c r="O642" s="12" t="s">
        <v>65</v>
      </c>
      <c r="P642" s="12" t="s">
        <v>134</v>
      </c>
      <c r="Q642" s="12" t="s">
        <v>1244</v>
      </c>
      <c r="R642" s="12">
        <v>76039</v>
      </c>
      <c r="S642" s="13">
        <v>42051</v>
      </c>
      <c r="T642" s="9">
        <f t="shared" si="47"/>
        <v>1</v>
      </c>
      <c r="U642" s="10">
        <f t="shared" si="48"/>
        <v>117</v>
      </c>
      <c r="V642" s="11" t="str">
        <f t="shared" ref="V642:V705" si="50">TEXT(S642,"mmmm")</f>
        <v>February</v>
      </c>
      <c r="W642" s="13">
        <v>42055</v>
      </c>
      <c r="X642" s="11">
        <f t="shared" ref="X642:X705" si="51">_xlfn.DAYS(W642,S642)</f>
        <v>4</v>
      </c>
      <c r="Y642" s="12">
        <v>325.29000000000002</v>
      </c>
      <c r="Z642" s="12">
        <v>4</v>
      </c>
      <c r="AA642" s="12">
        <v>2630</v>
      </c>
      <c r="AB642" s="12">
        <v>88102</v>
      </c>
      <c r="AC642" s="12">
        <f>DataSheet!$E550-DataSheet!$D550</f>
        <v>400.88</v>
      </c>
      <c r="AD642" s="12" t="str">
        <f>_xlfn.IFS(DataSheet!$O550="Central","Chris",DataSheet!$O550="East","Erin",DataSheet!$O550="South","Sam",DataSheet!$O550="West","William.")</f>
        <v>Erin</v>
      </c>
      <c r="AE642">
        <f t="shared" si="49"/>
        <v>4</v>
      </c>
    </row>
    <row r="643" spans="1:31" ht="15.75" customHeight="1" x14ac:dyDescent="0.3">
      <c r="A643" s="12">
        <v>1132</v>
      </c>
      <c r="B643" s="12" t="s">
        <v>1243</v>
      </c>
      <c r="C643" s="12" t="s">
        <v>109</v>
      </c>
      <c r="D643" s="12">
        <v>0.03</v>
      </c>
      <c r="E643" s="12">
        <v>30.98</v>
      </c>
      <c r="F643" s="12">
        <v>6.5</v>
      </c>
      <c r="G643" s="12" t="s">
        <v>53</v>
      </c>
      <c r="H643" s="12" t="s">
        <v>32</v>
      </c>
      <c r="I643" s="12" t="s">
        <v>81</v>
      </c>
      <c r="J643" s="12" t="s">
        <v>184</v>
      </c>
      <c r="K643" s="12" t="s">
        <v>63</v>
      </c>
      <c r="L643" s="12" t="s">
        <v>1240</v>
      </c>
      <c r="M643" s="12">
        <v>0.79</v>
      </c>
      <c r="N643" s="12" t="s">
        <v>37</v>
      </c>
      <c r="O643" s="12" t="s">
        <v>65</v>
      </c>
      <c r="P643" s="12" t="s">
        <v>134</v>
      </c>
      <c r="Q643" s="12" t="s">
        <v>1244</v>
      </c>
      <c r="R643" s="12">
        <v>76039</v>
      </c>
      <c r="S643" s="13">
        <v>42168</v>
      </c>
      <c r="T643" s="9">
        <f t="shared" ref="T643:T706" si="52">IF(A643=A644,1,0)</f>
        <v>0</v>
      </c>
      <c r="U643" s="10" t="str">
        <f t="shared" ref="U643:U706" si="53">IF(T643=1,S644-S643,"no repeat")</f>
        <v>no repeat</v>
      </c>
      <c r="V643" s="11" t="str">
        <f t="shared" si="50"/>
        <v>June</v>
      </c>
      <c r="W643" s="13">
        <v>42172</v>
      </c>
      <c r="X643" s="11">
        <f t="shared" si="51"/>
        <v>4</v>
      </c>
      <c r="Y643" s="12">
        <v>-115.36</v>
      </c>
      <c r="Z643" s="12">
        <v>11</v>
      </c>
      <c r="AA643" s="12">
        <v>333.02</v>
      </c>
      <c r="AB643" s="12">
        <v>88104</v>
      </c>
      <c r="AC643" s="12">
        <f>DataSheet!$E1772-DataSheet!$D1772</f>
        <v>1.78</v>
      </c>
      <c r="AD643" s="12" t="str">
        <f>_xlfn.IFS(DataSheet!$O1772="Central","Chris",DataSheet!$O1772="East","Erin",DataSheet!$O1772="South","Sam",DataSheet!$O1772="West","William.")</f>
        <v>Chris</v>
      </c>
      <c r="AE643">
        <f t="shared" si="49"/>
        <v>4</v>
      </c>
    </row>
    <row r="644" spans="1:31" ht="15.75" customHeight="1" x14ac:dyDescent="0.3">
      <c r="A644" s="7">
        <v>1133</v>
      </c>
      <c r="B644" s="7" t="s">
        <v>1245</v>
      </c>
      <c r="C644" s="7" t="s">
        <v>109</v>
      </c>
      <c r="D644" s="7">
        <v>0.02</v>
      </c>
      <c r="E644" s="7">
        <v>4.9800000000000004</v>
      </c>
      <c r="F644" s="7">
        <v>6.07</v>
      </c>
      <c r="G644" s="7" t="s">
        <v>53</v>
      </c>
      <c r="H644" s="7" t="s">
        <v>44</v>
      </c>
      <c r="I644" s="7" t="s">
        <v>33</v>
      </c>
      <c r="J644" s="7" t="s">
        <v>97</v>
      </c>
      <c r="K644" s="7" t="s">
        <v>63</v>
      </c>
      <c r="L644" s="7" t="s">
        <v>177</v>
      </c>
      <c r="M644" s="7">
        <v>0.36</v>
      </c>
      <c r="N644" s="7" t="s">
        <v>37</v>
      </c>
      <c r="O644" s="7" t="s">
        <v>65</v>
      </c>
      <c r="P644" s="7" t="s">
        <v>134</v>
      </c>
      <c r="Q644" s="7" t="s">
        <v>1246</v>
      </c>
      <c r="R644" s="7">
        <v>75234</v>
      </c>
      <c r="S644" s="8">
        <v>42030</v>
      </c>
      <c r="T644" s="9">
        <f t="shared" si="52"/>
        <v>0</v>
      </c>
      <c r="U644" s="10" t="str">
        <f t="shared" si="53"/>
        <v>no repeat</v>
      </c>
      <c r="V644" s="11" t="str">
        <f t="shared" si="50"/>
        <v>January</v>
      </c>
      <c r="W644" s="8">
        <v>42032</v>
      </c>
      <c r="X644" s="11">
        <f t="shared" si="51"/>
        <v>2</v>
      </c>
      <c r="Y644" s="7">
        <v>-46.92</v>
      </c>
      <c r="Z644" s="7">
        <v>5</v>
      </c>
      <c r="AA644" s="7">
        <v>27.76</v>
      </c>
      <c r="AB644" s="7">
        <v>88105</v>
      </c>
      <c r="AC644" s="7">
        <f>DataSheet!$E305-DataSheet!$D305</f>
        <v>70.88</v>
      </c>
      <c r="AD644" s="12" t="str">
        <f>_xlfn.IFS(DataSheet!$O305="Central","Chris",DataSheet!$O305="East","Erin",DataSheet!$O305="South","Sam",DataSheet!$O305="West","William.")</f>
        <v>Sam</v>
      </c>
      <c r="AE644">
        <f t="shared" ref="AE644:AE707" si="54">COUNTIF($B$2:$B$1937,$B644)</f>
        <v>1</v>
      </c>
    </row>
    <row r="645" spans="1:31" ht="15.75" customHeight="1" x14ac:dyDescent="0.3">
      <c r="A645" s="7">
        <v>1136</v>
      </c>
      <c r="B645" s="7" t="s">
        <v>1247</v>
      </c>
      <c r="C645" s="7" t="s">
        <v>30</v>
      </c>
      <c r="D645" s="7">
        <v>0.09</v>
      </c>
      <c r="E645" s="7">
        <v>270.97000000000003</v>
      </c>
      <c r="F645" s="7">
        <v>28.06</v>
      </c>
      <c r="G645" s="7" t="s">
        <v>43</v>
      </c>
      <c r="H645" s="7" t="s">
        <v>118</v>
      </c>
      <c r="I645" s="7" t="s">
        <v>81</v>
      </c>
      <c r="J645" s="7" t="s">
        <v>89</v>
      </c>
      <c r="K645" s="7" t="s">
        <v>47</v>
      </c>
      <c r="L645" s="7" t="s">
        <v>1248</v>
      </c>
      <c r="M645" s="7">
        <v>0.56000000000000005</v>
      </c>
      <c r="N645" s="7" t="s">
        <v>37</v>
      </c>
      <c r="O645" s="7" t="s">
        <v>65</v>
      </c>
      <c r="P645" s="7" t="s">
        <v>182</v>
      </c>
      <c r="Q645" s="7" t="s">
        <v>1249</v>
      </c>
      <c r="R645" s="7">
        <v>60188</v>
      </c>
      <c r="S645" s="8">
        <v>42006</v>
      </c>
      <c r="T645" s="9">
        <f t="shared" si="52"/>
        <v>0</v>
      </c>
      <c r="U645" s="10" t="str">
        <f t="shared" si="53"/>
        <v>no repeat</v>
      </c>
      <c r="V645" s="11" t="str">
        <f t="shared" si="50"/>
        <v>January</v>
      </c>
      <c r="W645" s="8">
        <v>42008</v>
      </c>
      <c r="X645" s="11">
        <f t="shared" si="51"/>
        <v>2</v>
      </c>
      <c r="Y645" s="7">
        <v>2660.1432</v>
      </c>
      <c r="Z645" s="7">
        <v>15</v>
      </c>
      <c r="AA645" s="7">
        <v>3855.28</v>
      </c>
      <c r="AB645" s="7">
        <v>87940</v>
      </c>
      <c r="AC645" s="7">
        <f>DataSheet!$E15-DataSheet!$D15</f>
        <v>26.43</v>
      </c>
      <c r="AD645" s="12" t="str">
        <f>_xlfn.IFS(DataSheet!$O15="Central","Chris",DataSheet!$O15="East","Erin",DataSheet!$O15="South","Sam",DataSheet!$O15="West","William.")</f>
        <v>Erin</v>
      </c>
      <c r="AE645">
        <f t="shared" si="54"/>
        <v>1</v>
      </c>
    </row>
    <row r="646" spans="1:31" ht="15.75" customHeight="1" x14ac:dyDescent="0.3">
      <c r="A646" s="12">
        <v>1138</v>
      </c>
      <c r="B646" s="12" t="s">
        <v>1250</v>
      </c>
      <c r="C646" s="12" t="s">
        <v>61</v>
      </c>
      <c r="D646" s="12">
        <v>0.02</v>
      </c>
      <c r="E646" s="12">
        <v>160.97999999999999</v>
      </c>
      <c r="F646" s="12">
        <v>30</v>
      </c>
      <c r="G646" s="12" t="s">
        <v>43</v>
      </c>
      <c r="H646" s="12" t="s">
        <v>44</v>
      </c>
      <c r="I646" s="12" t="s">
        <v>45</v>
      </c>
      <c r="J646" s="12" t="s">
        <v>46</v>
      </c>
      <c r="K646" s="12" t="s">
        <v>47</v>
      </c>
      <c r="L646" s="12" t="s">
        <v>181</v>
      </c>
      <c r="M646" s="12">
        <v>0.62</v>
      </c>
      <c r="N646" s="12" t="s">
        <v>37</v>
      </c>
      <c r="O646" s="12" t="s">
        <v>65</v>
      </c>
      <c r="P646" s="12" t="s">
        <v>134</v>
      </c>
      <c r="Q646" s="12" t="s">
        <v>1251</v>
      </c>
      <c r="R646" s="12">
        <v>75056</v>
      </c>
      <c r="S646" s="13">
        <v>42051</v>
      </c>
      <c r="T646" s="9">
        <f t="shared" si="52"/>
        <v>0</v>
      </c>
      <c r="U646" s="10" t="str">
        <f t="shared" si="53"/>
        <v>no repeat</v>
      </c>
      <c r="V646" s="11" t="str">
        <f t="shared" si="50"/>
        <v>February</v>
      </c>
      <c r="W646" s="13">
        <v>42054</v>
      </c>
      <c r="X646" s="11">
        <f t="shared" si="51"/>
        <v>3</v>
      </c>
      <c r="Y646" s="12">
        <v>-51.116</v>
      </c>
      <c r="Z646" s="12">
        <v>1</v>
      </c>
      <c r="AA646" s="12">
        <v>192.49</v>
      </c>
      <c r="AB646" s="12">
        <v>86574</v>
      </c>
      <c r="AC646" s="12">
        <f>DataSheet!$E552-DataSheet!$D552</f>
        <v>67.760000000000005</v>
      </c>
      <c r="AD646" s="12" t="str">
        <f>_xlfn.IFS(DataSheet!$O552="Central","Chris",DataSheet!$O552="East","Erin",DataSheet!$O552="South","Sam",DataSheet!$O552="West","William.")</f>
        <v>Erin</v>
      </c>
      <c r="AE646">
        <f t="shared" si="54"/>
        <v>1</v>
      </c>
    </row>
    <row r="647" spans="1:31" ht="15.75" customHeight="1" x14ac:dyDescent="0.3">
      <c r="A647" s="12">
        <v>1142</v>
      </c>
      <c r="B647" s="12" t="s">
        <v>1252</v>
      </c>
      <c r="C647" s="12" t="s">
        <v>61</v>
      </c>
      <c r="D647" s="12">
        <v>0.05</v>
      </c>
      <c r="E647" s="12">
        <v>363.25</v>
      </c>
      <c r="F647" s="12">
        <v>19.989999999999998</v>
      </c>
      <c r="G647" s="12" t="s">
        <v>53</v>
      </c>
      <c r="H647" s="12" t="s">
        <v>44</v>
      </c>
      <c r="I647" s="12" t="s">
        <v>33</v>
      </c>
      <c r="J647" s="12" t="s">
        <v>258</v>
      </c>
      <c r="K647" s="12" t="s">
        <v>63</v>
      </c>
      <c r="L647" s="12" t="s">
        <v>1253</v>
      </c>
      <c r="M647" s="12">
        <v>0.56999999999999995</v>
      </c>
      <c r="N647" s="12" t="s">
        <v>37</v>
      </c>
      <c r="O647" s="12" t="s">
        <v>65</v>
      </c>
      <c r="P647" s="12" t="s">
        <v>134</v>
      </c>
      <c r="Q647" s="12" t="s">
        <v>1254</v>
      </c>
      <c r="R647" s="12">
        <v>76706</v>
      </c>
      <c r="S647" s="13">
        <v>42008</v>
      </c>
      <c r="T647" s="9">
        <f t="shared" si="52"/>
        <v>1</v>
      </c>
      <c r="U647" s="10">
        <f t="shared" si="53"/>
        <v>153</v>
      </c>
      <c r="V647" s="11" t="str">
        <f t="shared" si="50"/>
        <v>January</v>
      </c>
      <c r="W647" s="13">
        <v>42010</v>
      </c>
      <c r="X647" s="11">
        <f t="shared" si="51"/>
        <v>2</v>
      </c>
      <c r="Y647" s="12">
        <v>1766.7795000000001</v>
      </c>
      <c r="Z647" s="12">
        <v>7</v>
      </c>
      <c r="AA647" s="12">
        <v>2560.5500000000002</v>
      </c>
      <c r="AB647" s="12">
        <v>86573</v>
      </c>
      <c r="AC647" s="12">
        <f>DataSheet!$E50-DataSheet!$D50</f>
        <v>175.93</v>
      </c>
      <c r="AD647" s="12" t="str">
        <f>_xlfn.IFS(DataSheet!$O50="Central","Chris",DataSheet!$O50="East","Erin",DataSheet!$O50="South","Sam",DataSheet!$O50="West","William.")</f>
        <v>William.</v>
      </c>
      <c r="AE647">
        <f t="shared" si="54"/>
        <v>2</v>
      </c>
    </row>
    <row r="648" spans="1:31" ht="15.75" customHeight="1" x14ac:dyDescent="0.3">
      <c r="A648" s="12">
        <v>1142</v>
      </c>
      <c r="B648" s="12" t="s">
        <v>1252</v>
      </c>
      <c r="C648" s="12" t="s">
        <v>61</v>
      </c>
      <c r="D648" s="12">
        <v>0.01</v>
      </c>
      <c r="E648" s="12">
        <v>18.97</v>
      </c>
      <c r="F648" s="12">
        <v>9.5399999999999991</v>
      </c>
      <c r="G648" s="12" t="s">
        <v>53</v>
      </c>
      <c r="H648" s="12" t="s">
        <v>44</v>
      </c>
      <c r="I648" s="12" t="s">
        <v>33</v>
      </c>
      <c r="J648" s="12" t="s">
        <v>97</v>
      </c>
      <c r="K648" s="12" t="s">
        <v>63</v>
      </c>
      <c r="L648" s="12" t="s">
        <v>227</v>
      </c>
      <c r="M648" s="12">
        <v>0.37</v>
      </c>
      <c r="N648" s="12" t="s">
        <v>37</v>
      </c>
      <c r="O648" s="12" t="s">
        <v>65</v>
      </c>
      <c r="P648" s="12" t="s">
        <v>134</v>
      </c>
      <c r="Q648" s="12" t="s">
        <v>1254</v>
      </c>
      <c r="R648" s="12">
        <v>76706</v>
      </c>
      <c r="S648" s="13">
        <v>42161</v>
      </c>
      <c r="T648" s="9">
        <f t="shared" si="52"/>
        <v>0</v>
      </c>
      <c r="U648" s="10" t="str">
        <f t="shared" si="53"/>
        <v>no repeat</v>
      </c>
      <c r="V648" s="11" t="str">
        <f t="shared" si="50"/>
        <v>June</v>
      </c>
      <c r="W648" s="13">
        <v>42164</v>
      </c>
      <c r="X648" s="11">
        <f t="shared" si="51"/>
        <v>3</v>
      </c>
      <c r="Y648" s="12">
        <v>85.875</v>
      </c>
      <c r="Z648" s="12">
        <v>11</v>
      </c>
      <c r="AA648" s="12">
        <v>227.67</v>
      </c>
      <c r="AB648" s="12">
        <v>86575</v>
      </c>
      <c r="AC648" s="12">
        <f>DataSheet!$E1694-DataSheet!$D1694</f>
        <v>20.89</v>
      </c>
      <c r="AD648" s="12" t="str">
        <f>_xlfn.IFS(DataSheet!$O1694="Central","Chris",DataSheet!$O1694="East","Erin",DataSheet!$O1694="South","Sam",DataSheet!$O1694="West","William.")</f>
        <v>William.</v>
      </c>
      <c r="AE648">
        <f t="shared" si="54"/>
        <v>2</v>
      </c>
    </row>
    <row r="649" spans="1:31" ht="15.75" customHeight="1" x14ac:dyDescent="0.3">
      <c r="A649" s="7">
        <v>1151</v>
      </c>
      <c r="B649" s="7" t="s">
        <v>1255</v>
      </c>
      <c r="C649" s="7" t="s">
        <v>109</v>
      </c>
      <c r="D649" s="7">
        <v>0.05</v>
      </c>
      <c r="E649" s="7">
        <v>7.59</v>
      </c>
      <c r="F649" s="7">
        <v>4</v>
      </c>
      <c r="G649" s="7" t="s">
        <v>53</v>
      </c>
      <c r="H649" s="7" t="s">
        <v>32</v>
      </c>
      <c r="I649" s="7" t="s">
        <v>45</v>
      </c>
      <c r="J649" s="7" t="s">
        <v>54</v>
      </c>
      <c r="K649" s="7" t="s">
        <v>35</v>
      </c>
      <c r="L649" s="7" t="s">
        <v>447</v>
      </c>
      <c r="M649" s="7">
        <v>0.42</v>
      </c>
      <c r="N649" s="7" t="s">
        <v>37</v>
      </c>
      <c r="O649" s="7" t="s">
        <v>57</v>
      </c>
      <c r="P649" s="7" t="s">
        <v>197</v>
      </c>
      <c r="Q649" s="7" t="s">
        <v>1256</v>
      </c>
      <c r="R649" s="7">
        <v>1075</v>
      </c>
      <c r="S649" s="8">
        <v>42164</v>
      </c>
      <c r="T649" s="9">
        <f t="shared" si="52"/>
        <v>0</v>
      </c>
      <c r="U649" s="10" t="str">
        <f t="shared" si="53"/>
        <v>no repeat</v>
      </c>
      <c r="V649" s="11" t="str">
        <f t="shared" si="50"/>
        <v>June</v>
      </c>
      <c r="W649" s="8">
        <v>42164</v>
      </c>
      <c r="X649" s="11">
        <f t="shared" si="51"/>
        <v>0</v>
      </c>
      <c r="Y649" s="7">
        <v>6.0926999999999998</v>
      </c>
      <c r="Z649" s="7">
        <v>1</v>
      </c>
      <c r="AA649" s="7">
        <v>8.83</v>
      </c>
      <c r="AB649" s="7">
        <v>91344</v>
      </c>
      <c r="AC649" s="7">
        <f>DataSheet!$E1721-DataSheet!$D1721</f>
        <v>8.26</v>
      </c>
      <c r="AD649" s="12" t="str">
        <f>_xlfn.IFS(DataSheet!$O1721="Central","Chris",DataSheet!$O1721="East","Erin",DataSheet!$O1721="South","Sam",DataSheet!$O1721="West","William.")</f>
        <v>William.</v>
      </c>
      <c r="AE649">
        <f t="shared" si="54"/>
        <v>1</v>
      </c>
    </row>
    <row r="650" spans="1:31" ht="15.75" customHeight="1" x14ac:dyDescent="0.3">
      <c r="A650" s="7">
        <v>1155</v>
      </c>
      <c r="B650" s="7" t="s">
        <v>1257</v>
      </c>
      <c r="C650" s="7" t="s">
        <v>52</v>
      </c>
      <c r="D650" s="7">
        <v>0.09</v>
      </c>
      <c r="E650" s="7">
        <v>9.11</v>
      </c>
      <c r="F650" s="7">
        <v>2.15</v>
      </c>
      <c r="G650" s="7" t="s">
        <v>31</v>
      </c>
      <c r="H650" s="7" t="s">
        <v>118</v>
      </c>
      <c r="I650" s="7" t="s">
        <v>33</v>
      </c>
      <c r="J650" s="7" t="s">
        <v>97</v>
      </c>
      <c r="K650" s="7" t="s">
        <v>35</v>
      </c>
      <c r="L650" s="7" t="s">
        <v>1258</v>
      </c>
      <c r="M650" s="7">
        <v>0.4</v>
      </c>
      <c r="N650" s="7" t="s">
        <v>37</v>
      </c>
      <c r="O650" s="7" t="s">
        <v>38</v>
      </c>
      <c r="P650" s="7" t="s">
        <v>49</v>
      </c>
      <c r="Q650" s="7" t="s">
        <v>1259</v>
      </c>
      <c r="R650" s="7">
        <v>90640</v>
      </c>
      <c r="S650" s="8">
        <v>42006</v>
      </c>
      <c r="T650" s="9">
        <f t="shared" si="52"/>
        <v>1</v>
      </c>
      <c r="U650" s="10">
        <f t="shared" si="53"/>
        <v>0</v>
      </c>
      <c r="V650" s="11" t="str">
        <f t="shared" si="50"/>
        <v>January</v>
      </c>
      <c r="W650" s="8">
        <v>42008</v>
      </c>
      <c r="X650" s="11">
        <f t="shared" si="51"/>
        <v>2</v>
      </c>
      <c r="Y650" s="7">
        <v>20.299600000000002</v>
      </c>
      <c r="Z650" s="7">
        <v>4</v>
      </c>
      <c r="AA650" s="7">
        <v>34.409999999999997</v>
      </c>
      <c r="AB650" s="7">
        <v>90853</v>
      </c>
      <c r="AC650" s="7">
        <f>DataSheet!$E11-DataSheet!$D11</f>
        <v>2.94</v>
      </c>
      <c r="AD650" s="12" t="str">
        <f>_xlfn.IFS(DataSheet!$O11="Central","Chris",DataSheet!$O11="East","Erin",DataSheet!$O11="South","Sam",DataSheet!$O11="West","William.")</f>
        <v>Erin</v>
      </c>
      <c r="AE650">
        <f t="shared" si="54"/>
        <v>2</v>
      </c>
    </row>
    <row r="651" spans="1:31" ht="15.75" customHeight="1" x14ac:dyDescent="0.3">
      <c r="A651" s="12">
        <v>1155</v>
      </c>
      <c r="B651" s="12" t="s">
        <v>1257</v>
      </c>
      <c r="C651" s="12" t="s">
        <v>52</v>
      </c>
      <c r="D651" s="12">
        <v>0.08</v>
      </c>
      <c r="E651" s="12">
        <v>15.04</v>
      </c>
      <c r="F651" s="12">
        <v>1.97</v>
      </c>
      <c r="G651" s="12" t="s">
        <v>53</v>
      </c>
      <c r="H651" s="12" t="s">
        <v>118</v>
      </c>
      <c r="I651" s="12" t="s">
        <v>33</v>
      </c>
      <c r="J651" s="12" t="s">
        <v>97</v>
      </c>
      <c r="K651" s="12" t="s">
        <v>35</v>
      </c>
      <c r="L651" s="12" t="s">
        <v>661</v>
      </c>
      <c r="M651" s="12">
        <v>0.39</v>
      </c>
      <c r="N651" s="12" t="s">
        <v>37</v>
      </c>
      <c r="O651" s="12" t="s">
        <v>38</v>
      </c>
      <c r="P651" s="12" t="s">
        <v>49</v>
      </c>
      <c r="Q651" s="12" t="s">
        <v>1259</v>
      </c>
      <c r="R651" s="12">
        <v>90640</v>
      </c>
      <c r="S651" s="13">
        <v>42006</v>
      </c>
      <c r="T651" s="9">
        <f t="shared" si="52"/>
        <v>0</v>
      </c>
      <c r="U651" s="10" t="str">
        <f t="shared" si="53"/>
        <v>no repeat</v>
      </c>
      <c r="V651" s="11" t="str">
        <f t="shared" si="50"/>
        <v>January</v>
      </c>
      <c r="W651" s="13">
        <v>42006</v>
      </c>
      <c r="X651" s="11">
        <f t="shared" si="51"/>
        <v>0</v>
      </c>
      <c r="Y651" s="12">
        <v>108.5163</v>
      </c>
      <c r="Z651" s="12">
        <v>11</v>
      </c>
      <c r="AA651" s="12">
        <v>157.27000000000001</v>
      </c>
      <c r="AB651" s="12">
        <v>90853</v>
      </c>
      <c r="AC651" s="12">
        <f>DataSheet!$E12-DataSheet!$D12</f>
        <v>115.94</v>
      </c>
      <c r="AD651" s="12" t="str">
        <f>_xlfn.IFS(DataSheet!$O12="Central","Chris",DataSheet!$O12="East","Erin",DataSheet!$O12="South","Sam",DataSheet!$O12="West","William.")</f>
        <v>Erin</v>
      </c>
      <c r="AE651">
        <f t="shared" si="54"/>
        <v>2</v>
      </c>
    </row>
    <row r="652" spans="1:31" ht="15.75" customHeight="1" x14ac:dyDescent="0.3">
      <c r="A652" s="7">
        <v>1156</v>
      </c>
      <c r="B652" s="7" t="s">
        <v>1260</v>
      </c>
      <c r="C652" s="7" t="s">
        <v>30</v>
      </c>
      <c r="D652" s="7">
        <v>0.06</v>
      </c>
      <c r="E652" s="7">
        <v>175.99</v>
      </c>
      <c r="F652" s="7">
        <v>8.99</v>
      </c>
      <c r="G652" s="7" t="s">
        <v>53</v>
      </c>
      <c r="H652" s="7" t="s">
        <v>118</v>
      </c>
      <c r="I652" s="7" t="s">
        <v>81</v>
      </c>
      <c r="J652" s="7" t="s">
        <v>82</v>
      </c>
      <c r="K652" s="7" t="s">
        <v>63</v>
      </c>
      <c r="L652" s="7" t="s">
        <v>171</v>
      </c>
      <c r="M652" s="7">
        <v>0.56999999999999995</v>
      </c>
      <c r="N652" s="7" t="s">
        <v>37</v>
      </c>
      <c r="O652" s="7" t="s">
        <v>57</v>
      </c>
      <c r="P652" s="7" t="s">
        <v>197</v>
      </c>
      <c r="Q652" s="7" t="s">
        <v>1261</v>
      </c>
      <c r="R652" s="7">
        <v>1876</v>
      </c>
      <c r="S652" s="8">
        <v>42049</v>
      </c>
      <c r="T652" s="9">
        <f t="shared" si="52"/>
        <v>0</v>
      </c>
      <c r="U652" s="10" t="str">
        <f t="shared" si="53"/>
        <v>no repeat</v>
      </c>
      <c r="V652" s="11" t="str">
        <f t="shared" si="50"/>
        <v>February</v>
      </c>
      <c r="W652" s="8">
        <v>42050</v>
      </c>
      <c r="X652" s="11">
        <f t="shared" si="51"/>
        <v>1</v>
      </c>
      <c r="Y652" s="7">
        <v>48.47148</v>
      </c>
      <c r="Z652" s="7">
        <v>7</v>
      </c>
      <c r="AA652" s="7">
        <v>1013.84</v>
      </c>
      <c r="AB652" s="7">
        <v>90855</v>
      </c>
      <c r="AC652" s="7">
        <f>DataSheet!$E523-DataSheet!$D523</f>
        <v>170.97</v>
      </c>
      <c r="AD652" s="12" t="str">
        <f>_xlfn.IFS(DataSheet!$O523="Central","Chris",DataSheet!$O523="East","Erin",DataSheet!$O523="South","Sam",DataSheet!$O523="West","William.")</f>
        <v>Erin</v>
      </c>
      <c r="AE652">
        <f t="shared" si="54"/>
        <v>1</v>
      </c>
    </row>
    <row r="653" spans="1:31" ht="15.75" customHeight="1" x14ac:dyDescent="0.3">
      <c r="A653" s="12">
        <v>1159</v>
      </c>
      <c r="B653" s="12" t="s">
        <v>1262</v>
      </c>
      <c r="C653" s="12" t="s">
        <v>30</v>
      </c>
      <c r="D653" s="12">
        <v>0.04</v>
      </c>
      <c r="E653" s="12">
        <v>100.98</v>
      </c>
      <c r="F653" s="12">
        <v>35.840000000000003</v>
      </c>
      <c r="G653" s="12" t="s">
        <v>43</v>
      </c>
      <c r="H653" s="12" t="s">
        <v>118</v>
      </c>
      <c r="I653" s="12" t="s">
        <v>45</v>
      </c>
      <c r="J653" s="12" t="s">
        <v>195</v>
      </c>
      <c r="K653" s="12" t="s">
        <v>125</v>
      </c>
      <c r="L653" s="12" t="s">
        <v>264</v>
      </c>
      <c r="M653" s="12">
        <v>0.62</v>
      </c>
      <c r="N653" s="12" t="s">
        <v>37</v>
      </c>
      <c r="O653" s="12" t="s">
        <v>57</v>
      </c>
      <c r="P653" s="12" t="s">
        <v>58</v>
      </c>
      <c r="Q653" s="12" t="s">
        <v>1263</v>
      </c>
      <c r="R653" s="12">
        <v>7086</v>
      </c>
      <c r="S653" s="13">
        <v>42144</v>
      </c>
      <c r="T653" s="9">
        <f t="shared" si="52"/>
        <v>0</v>
      </c>
      <c r="U653" s="10" t="str">
        <f t="shared" si="53"/>
        <v>no repeat</v>
      </c>
      <c r="V653" s="11" t="str">
        <f t="shared" si="50"/>
        <v>May</v>
      </c>
      <c r="W653" s="13">
        <v>42145</v>
      </c>
      <c r="X653" s="11">
        <f t="shared" si="51"/>
        <v>1</v>
      </c>
      <c r="Y653" s="12">
        <v>-152.76</v>
      </c>
      <c r="Z653" s="12">
        <v>1</v>
      </c>
      <c r="AA653" s="12">
        <v>110.75</v>
      </c>
      <c r="AB653" s="12">
        <v>90854</v>
      </c>
      <c r="AC653" s="12">
        <f>DataSheet!$E1502-DataSheet!$D1502</f>
        <v>4.2</v>
      </c>
      <c r="AD653" s="12" t="str">
        <f>_xlfn.IFS(DataSheet!$O1502="Central","Chris",DataSheet!$O1502="East","Erin",DataSheet!$O1502="South","Sam",DataSheet!$O1502="West","William.")</f>
        <v>Chris</v>
      </c>
      <c r="AE653">
        <f t="shared" si="54"/>
        <v>1</v>
      </c>
    </row>
    <row r="654" spans="1:31" ht="15.75" customHeight="1" x14ac:dyDescent="0.3">
      <c r="A654" s="12">
        <v>1170</v>
      </c>
      <c r="B654" s="12" t="s">
        <v>1264</v>
      </c>
      <c r="C654" s="12" t="s">
        <v>42</v>
      </c>
      <c r="D654" s="12">
        <v>0.09</v>
      </c>
      <c r="E654" s="12">
        <v>9.7799999999999994</v>
      </c>
      <c r="F654" s="12">
        <v>1.39</v>
      </c>
      <c r="G654" s="12" t="s">
        <v>53</v>
      </c>
      <c r="H654" s="12" t="s">
        <v>118</v>
      </c>
      <c r="I654" s="12" t="s">
        <v>33</v>
      </c>
      <c r="J654" s="12" t="s">
        <v>73</v>
      </c>
      <c r="K654" s="12" t="s">
        <v>63</v>
      </c>
      <c r="L654" s="12" t="s">
        <v>1265</v>
      </c>
      <c r="M654" s="12">
        <v>0.39</v>
      </c>
      <c r="N654" s="12" t="s">
        <v>37</v>
      </c>
      <c r="O654" s="12" t="s">
        <v>57</v>
      </c>
      <c r="P654" s="12" t="s">
        <v>1149</v>
      </c>
      <c r="Q654" s="12" t="s">
        <v>405</v>
      </c>
      <c r="R654" s="12">
        <v>19711</v>
      </c>
      <c r="S654" s="13">
        <v>42157</v>
      </c>
      <c r="T654" s="9">
        <f t="shared" si="52"/>
        <v>1</v>
      </c>
      <c r="U654" s="10">
        <f t="shared" si="53"/>
        <v>0</v>
      </c>
      <c r="V654" s="11" t="str">
        <f t="shared" si="50"/>
        <v>June</v>
      </c>
      <c r="W654" s="13">
        <v>42158</v>
      </c>
      <c r="X654" s="11">
        <f t="shared" si="51"/>
        <v>1</v>
      </c>
      <c r="Y654" s="12">
        <v>125.20740000000001</v>
      </c>
      <c r="Z654" s="12">
        <v>19</v>
      </c>
      <c r="AA654" s="12">
        <v>181.46</v>
      </c>
      <c r="AB654" s="12">
        <v>87520</v>
      </c>
      <c r="AC654" s="12">
        <f>DataSheet!$E1658-DataSheet!$D1658</f>
        <v>4.51</v>
      </c>
      <c r="AD654" s="12" t="str">
        <f>_xlfn.IFS(DataSheet!$O1658="Central","Chris",DataSheet!$O1658="East","Erin",DataSheet!$O1658="South","Sam",DataSheet!$O1658="West","William.")</f>
        <v>Chris</v>
      </c>
      <c r="AE654">
        <f t="shared" si="54"/>
        <v>2</v>
      </c>
    </row>
    <row r="655" spans="1:31" ht="15.75" customHeight="1" x14ac:dyDescent="0.3">
      <c r="A655" s="7">
        <v>1170</v>
      </c>
      <c r="B655" s="7" t="s">
        <v>1264</v>
      </c>
      <c r="C655" s="7" t="s">
        <v>42</v>
      </c>
      <c r="D655" s="7">
        <v>0</v>
      </c>
      <c r="E655" s="7">
        <v>200.99</v>
      </c>
      <c r="F655" s="7">
        <v>8.08</v>
      </c>
      <c r="G655" s="7" t="s">
        <v>53</v>
      </c>
      <c r="H655" s="7" t="s">
        <v>118</v>
      </c>
      <c r="I655" s="7" t="s">
        <v>81</v>
      </c>
      <c r="J655" s="7" t="s">
        <v>82</v>
      </c>
      <c r="K655" s="7" t="s">
        <v>63</v>
      </c>
      <c r="L655" s="7" t="s">
        <v>1266</v>
      </c>
      <c r="M655" s="7">
        <v>0.59</v>
      </c>
      <c r="N655" s="7" t="s">
        <v>37</v>
      </c>
      <c r="O655" s="7" t="s">
        <v>57</v>
      </c>
      <c r="P655" s="7" t="s">
        <v>1149</v>
      </c>
      <c r="Q655" s="7" t="s">
        <v>405</v>
      </c>
      <c r="R655" s="7">
        <v>19711</v>
      </c>
      <c r="S655" s="8">
        <v>42157</v>
      </c>
      <c r="T655" s="9">
        <f t="shared" si="52"/>
        <v>0</v>
      </c>
      <c r="U655" s="10" t="str">
        <f t="shared" si="53"/>
        <v>no repeat</v>
      </c>
      <c r="V655" s="11" t="str">
        <f t="shared" si="50"/>
        <v>June</v>
      </c>
      <c r="W655" s="8">
        <v>42159</v>
      </c>
      <c r="X655" s="11">
        <f t="shared" si="51"/>
        <v>2</v>
      </c>
      <c r="Y655" s="7">
        <v>281.53440000000001</v>
      </c>
      <c r="Z655" s="7">
        <v>6</v>
      </c>
      <c r="AA655" s="7">
        <v>1076.3</v>
      </c>
      <c r="AB655" s="7">
        <v>87520</v>
      </c>
      <c r="AC655" s="7">
        <f>DataSheet!$E1659-DataSheet!$D1659</f>
        <v>7.63</v>
      </c>
      <c r="AD655" s="12" t="str">
        <f>_xlfn.IFS(DataSheet!$O1659="Central","Chris",DataSheet!$O1659="East","Erin",DataSheet!$O1659="South","Sam",DataSheet!$O1659="West","William.")</f>
        <v>Erin</v>
      </c>
      <c r="AE655">
        <f t="shared" si="54"/>
        <v>2</v>
      </c>
    </row>
    <row r="656" spans="1:31" ht="15.75" customHeight="1" x14ac:dyDescent="0.3">
      <c r="A656" s="12">
        <v>1178</v>
      </c>
      <c r="B656" s="12" t="s">
        <v>1267</v>
      </c>
      <c r="C656" s="12" t="s">
        <v>30</v>
      </c>
      <c r="D656" s="12">
        <v>0.03</v>
      </c>
      <c r="E656" s="12">
        <v>4.4800000000000004</v>
      </c>
      <c r="F656" s="12">
        <v>49</v>
      </c>
      <c r="G656" s="12" t="s">
        <v>53</v>
      </c>
      <c r="H656" s="12" t="s">
        <v>118</v>
      </c>
      <c r="I656" s="12" t="s">
        <v>33</v>
      </c>
      <c r="J656" s="12" t="s">
        <v>258</v>
      </c>
      <c r="K656" s="12" t="s">
        <v>240</v>
      </c>
      <c r="L656" s="12" t="s">
        <v>682</v>
      </c>
      <c r="M656" s="12">
        <v>0.6</v>
      </c>
      <c r="N656" s="12" t="s">
        <v>37</v>
      </c>
      <c r="O656" s="12" t="s">
        <v>140</v>
      </c>
      <c r="P656" s="12" t="s">
        <v>366</v>
      </c>
      <c r="Q656" s="12" t="s">
        <v>1268</v>
      </c>
      <c r="R656" s="12">
        <v>32701</v>
      </c>
      <c r="S656" s="13">
        <v>42103</v>
      </c>
      <c r="T656" s="9">
        <f t="shared" si="52"/>
        <v>1</v>
      </c>
      <c r="U656" s="10">
        <f t="shared" si="53"/>
        <v>0</v>
      </c>
      <c r="V656" s="11" t="str">
        <f t="shared" si="50"/>
        <v>April</v>
      </c>
      <c r="W656" s="13">
        <v>42105</v>
      </c>
      <c r="X656" s="11">
        <f t="shared" si="51"/>
        <v>2</v>
      </c>
      <c r="Y656" s="12">
        <v>64.266000000000005</v>
      </c>
      <c r="Z656" s="12">
        <v>2</v>
      </c>
      <c r="AA656" s="12">
        <v>21.46</v>
      </c>
      <c r="AB656" s="12">
        <v>89787</v>
      </c>
      <c r="AC656" s="12">
        <f>DataSheet!$E1106-DataSheet!$D1106</f>
        <v>39.409999999999997</v>
      </c>
      <c r="AD656" s="12" t="str">
        <f>_xlfn.IFS(DataSheet!$O1106="Central","Chris",DataSheet!$O1106="East","Erin",DataSheet!$O1106="South","Sam",DataSheet!$O1106="West","William.")</f>
        <v>Chris</v>
      </c>
      <c r="AE656">
        <f t="shared" si="54"/>
        <v>3</v>
      </c>
    </row>
    <row r="657" spans="1:31" ht="15.75" customHeight="1" x14ac:dyDescent="0.3">
      <c r="A657" s="7">
        <v>1178</v>
      </c>
      <c r="B657" s="7" t="s">
        <v>1267</v>
      </c>
      <c r="C657" s="7" t="s">
        <v>30</v>
      </c>
      <c r="D657" s="7">
        <v>0.06</v>
      </c>
      <c r="E657" s="7">
        <v>350.99</v>
      </c>
      <c r="F657" s="7">
        <v>39</v>
      </c>
      <c r="G657" s="7" t="s">
        <v>43</v>
      </c>
      <c r="H657" s="7" t="s">
        <v>118</v>
      </c>
      <c r="I657" s="7" t="s">
        <v>45</v>
      </c>
      <c r="J657" s="7" t="s">
        <v>46</v>
      </c>
      <c r="K657" s="7" t="s">
        <v>47</v>
      </c>
      <c r="L657" s="7" t="s">
        <v>1269</v>
      </c>
      <c r="M657" s="7">
        <v>0.55000000000000004</v>
      </c>
      <c r="N657" s="7" t="s">
        <v>37</v>
      </c>
      <c r="O657" s="7" t="s">
        <v>140</v>
      </c>
      <c r="P657" s="7" t="s">
        <v>366</v>
      </c>
      <c r="Q657" s="7" t="s">
        <v>1268</v>
      </c>
      <c r="R657" s="7">
        <v>32701</v>
      </c>
      <c r="S657" s="8">
        <v>42103</v>
      </c>
      <c r="T657" s="9">
        <f t="shared" si="52"/>
        <v>1</v>
      </c>
      <c r="U657" s="10">
        <f t="shared" si="53"/>
        <v>0</v>
      </c>
      <c r="V657" s="11" t="str">
        <f t="shared" si="50"/>
        <v>April</v>
      </c>
      <c r="W657" s="8">
        <v>42105</v>
      </c>
      <c r="X657" s="11">
        <f t="shared" si="51"/>
        <v>2</v>
      </c>
      <c r="Y657" s="7">
        <v>-302.61559999999997</v>
      </c>
      <c r="Z657" s="7">
        <v>10</v>
      </c>
      <c r="AA657" s="7">
        <v>3506.78</v>
      </c>
      <c r="AB657" s="7">
        <v>89787</v>
      </c>
      <c r="AC657" s="7">
        <f>DataSheet!$E1107-DataSheet!$D1107</f>
        <v>4.91</v>
      </c>
      <c r="AD657" s="12" t="str">
        <f>_xlfn.IFS(DataSheet!$O1107="Central","Chris",DataSheet!$O1107="East","Erin",DataSheet!$O1107="South","Sam",DataSheet!$O1107="West","William.")</f>
        <v>Chris</v>
      </c>
      <c r="AE657">
        <f t="shared" si="54"/>
        <v>3</v>
      </c>
    </row>
    <row r="658" spans="1:31" ht="15.75" customHeight="1" x14ac:dyDescent="0.3">
      <c r="A658" s="12">
        <v>1178</v>
      </c>
      <c r="B658" s="12" t="s">
        <v>1267</v>
      </c>
      <c r="C658" s="12" t="s">
        <v>30</v>
      </c>
      <c r="D658" s="12">
        <v>0.09</v>
      </c>
      <c r="E658" s="12">
        <v>40.98</v>
      </c>
      <c r="F658" s="12">
        <v>6.5</v>
      </c>
      <c r="G658" s="12" t="s">
        <v>31</v>
      </c>
      <c r="H658" s="12" t="s">
        <v>118</v>
      </c>
      <c r="I658" s="12" t="s">
        <v>81</v>
      </c>
      <c r="J658" s="12" t="s">
        <v>184</v>
      </c>
      <c r="K658" s="12" t="s">
        <v>63</v>
      </c>
      <c r="L658" s="12" t="s">
        <v>1270</v>
      </c>
      <c r="M658" s="12">
        <v>0.74</v>
      </c>
      <c r="N658" s="12" t="s">
        <v>37</v>
      </c>
      <c r="O658" s="12" t="s">
        <v>140</v>
      </c>
      <c r="P658" s="12" t="s">
        <v>366</v>
      </c>
      <c r="Q658" s="12" t="s">
        <v>1268</v>
      </c>
      <c r="R658" s="12">
        <v>32701</v>
      </c>
      <c r="S658" s="13">
        <v>42103</v>
      </c>
      <c r="T658" s="9">
        <f t="shared" si="52"/>
        <v>0</v>
      </c>
      <c r="U658" s="10" t="str">
        <f t="shared" si="53"/>
        <v>no repeat</v>
      </c>
      <c r="V658" s="11" t="str">
        <f t="shared" si="50"/>
        <v>April</v>
      </c>
      <c r="W658" s="13">
        <v>42105</v>
      </c>
      <c r="X658" s="11">
        <f t="shared" si="51"/>
        <v>2</v>
      </c>
      <c r="Y658" s="12">
        <v>5.6916000000000002</v>
      </c>
      <c r="Z658" s="12">
        <v>7</v>
      </c>
      <c r="AA658" s="12">
        <v>267.69</v>
      </c>
      <c r="AB658" s="12">
        <v>89787</v>
      </c>
      <c r="AC658" s="12">
        <f>DataSheet!$E1108-DataSheet!$D1108</f>
        <v>6.4200000000000008</v>
      </c>
      <c r="AD658" s="12" t="str">
        <f>_xlfn.IFS(DataSheet!$O1108="Central","Chris",DataSheet!$O1108="East","Erin",DataSheet!$O1108="South","Sam",DataSheet!$O1108="West","William.")</f>
        <v>Chris</v>
      </c>
      <c r="AE658">
        <f t="shared" si="54"/>
        <v>3</v>
      </c>
    </row>
    <row r="659" spans="1:31" ht="15.75" customHeight="1" x14ac:dyDescent="0.3">
      <c r="A659" s="7">
        <v>1182</v>
      </c>
      <c r="B659" s="7" t="s">
        <v>1271</v>
      </c>
      <c r="C659" s="7" t="s">
        <v>30</v>
      </c>
      <c r="D659" s="7">
        <v>7.0000000000000007E-2</v>
      </c>
      <c r="E659" s="7">
        <v>2.61</v>
      </c>
      <c r="F659" s="7">
        <v>0.5</v>
      </c>
      <c r="G659" s="7" t="s">
        <v>53</v>
      </c>
      <c r="H659" s="7" t="s">
        <v>44</v>
      </c>
      <c r="I659" s="7" t="s">
        <v>33</v>
      </c>
      <c r="J659" s="7" t="s">
        <v>138</v>
      </c>
      <c r="K659" s="7" t="s">
        <v>63</v>
      </c>
      <c r="L659" s="7" t="s">
        <v>1138</v>
      </c>
      <c r="M659" s="7">
        <v>0.39</v>
      </c>
      <c r="N659" s="7" t="s">
        <v>37</v>
      </c>
      <c r="O659" s="7" t="s">
        <v>38</v>
      </c>
      <c r="P659" s="7" t="s">
        <v>216</v>
      </c>
      <c r="Q659" s="7" t="s">
        <v>1272</v>
      </c>
      <c r="R659" s="7">
        <v>84660</v>
      </c>
      <c r="S659" s="8">
        <v>42147</v>
      </c>
      <c r="T659" s="9">
        <f t="shared" si="52"/>
        <v>0</v>
      </c>
      <c r="U659" s="10" t="str">
        <f t="shared" si="53"/>
        <v>no repeat</v>
      </c>
      <c r="V659" s="11" t="str">
        <f t="shared" si="50"/>
        <v>May</v>
      </c>
      <c r="W659" s="8">
        <v>42147</v>
      </c>
      <c r="X659" s="11">
        <f t="shared" si="51"/>
        <v>0</v>
      </c>
      <c r="Y659" s="7">
        <v>27.013500000000001</v>
      </c>
      <c r="Z659" s="7">
        <v>15</v>
      </c>
      <c r="AA659" s="7">
        <v>39.15</v>
      </c>
      <c r="AB659" s="7">
        <v>86913</v>
      </c>
      <c r="AC659" s="7">
        <f>DataSheet!$E1549-DataSheet!$D1549</f>
        <v>574.66999999999996</v>
      </c>
      <c r="AD659" s="12" t="str">
        <f>_xlfn.IFS(DataSheet!$O1549="Central","Chris",DataSheet!$O1549="East","Erin",DataSheet!$O1549="South","Sam",DataSheet!$O1549="West","William.")</f>
        <v>Chris</v>
      </c>
      <c r="AE659">
        <f t="shared" si="54"/>
        <v>1</v>
      </c>
    </row>
    <row r="660" spans="1:31" ht="15.75" customHeight="1" x14ac:dyDescent="0.3">
      <c r="A660" s="12">
        <v>1183</v>
      </c>
      <c r="B660" s="12" t="s">
        <v>1273</v>
      </c>
      <c r="C660" s="12" t="s">
        <v>42</v>
      </c>
      <c r="D660" s="12">
        <v>0.04</v>
      </c>
      <c r="E660" s="12">
        <v>35.99</v>
      </c>
      <c r="F660" s="12">
        <v>3.3</v>
      </c>
      <c r="G660" s="12" t="s">
        <v>53</v>
      </c>
      <c r="H660" s="12" t="s">
        <v>44</v>
      </c>
      <c r="I660" s="12" t="s">
        <v>81</v>
      </c>
      <c r="J660" s="12" t="s">
        <v>82</v>
      </c>
      <c r="K660" s="12" t="s">
        <v>55</v>
      </c>
      <c r="L660" s="12" t="s">
        <v>1274</v>
      </c>
      <c r="M660" s="12">
        <v>0.39</v>
      </c>
      <c r="N660" s="12" t="s">
        <v>37</v>
      </c>
      <c r="O660" s="12" t="s">
        <v>38</v>
      </c>
      <c r="P660" s="12" t="s">
        <v>216</v>
      </c>
      <c r="Q660" s="12" t="s">
        <v>1275</v>
      </c>
      <c r="R660" s="12">
        <v>84663</v>
      </c>
      <c r="S660" s="13">
        <v>42184</v>
      </c>
      <c r="T660" s="9">
        <f t="shared" si="52"/>
        <v>0</v>
      </c>
      <c r="U660" s="10" t="str">
        <f t="shared" si="53"/>
        <v>no repeat</v>
      </c>
      <c r="V660" s="11" t="str">
        <f t="shared" si="50"/>
        <v>June</v>
      </c>
      <c r="W660" s="13">
        <v>42184</v>
      </c>
      <c r="X660" s="11">
        <f t="shared" si="51"/>
        <v>0</v>
      </c>
      <c r="Y660" s="12">
        <v>184.19550000000001</v>
      </c>
      <c r="Z660" s="12">
        <v>9</v>
      </c>
      <c r="AA660" s="12">
        <v>266.95</v>
      </c>
      <c r="AB660" s="12">
        <v>86914</v>
      </c>
      <c r="AC660" s="12">
        <f>DataSheet!$E1922-DataSheet!$D1922</f>
        <v>315.95000000000005</v>
      </c>
      <c r="AD660" s="12" t="str">
        <f>_xlfn.IFS(DataSheet!$O1922="Central","Chris",DataSheet!$O1922="East","Erin",DataSheet!$O1922="South","Sam",DataSheet!$O1922="West","William.")</f>
        <v>Sam</v>
      </c>
      <c r="AE660">
        <f t="shared" si="54"/>
        <v>1</v>
      </c>
    </row>
    <row r="661" spans="1:31" ht="15.75" customHeight="1" x14ac:dyDescent="0.3">
      <c r="A661" s="7">
        <v>1185</v>
      </c>
      <c r="B661" s="7" t="s">
        <v>1276</v>
      </c>
      <c r="C661" s="7" t="s">
        <v>61</v>
      </c>
      <c r="D661" s="7">
        <v>0</v>
      </c>
      <c r="E661" s="7">
        <v>6783.02</v>
      </c>
      <c r="F661" s="7">
        <v>24.49</v>
      </c>
      <c r="G661" s="7" t="s">
        <v>53</v>
      </c>
      <c r="H661" s="7" t="s">
        <v>118</v>
      </c>
      <c r="I661" s="7" t="s">
        <v>81</v>
      </c>
      <c r="J661" s="7" t="s">
        <v>89</v>
      </c>
      <c r="K661" s="7" t="s">
        <v>240</v>
      </c>
      <c r="L661" s="7" t="s">
        <v>1277</v>
      </c>
      <c r="M661" s="7">
        <v>0.39</v>
      </c>
      <c r="N661" s="7" t="s">
        <v>37</v>
      </c>
      <c r="O661" s="7" t="s">
        <v>140</v>
      </c>
      <c r="P661" s="7" t="s">
        <v>1278</v>
      </c>
      <c r="Q661" s="7" t="s">
        <v>1279</v>
      </c>
      <c r="R661" s="7">
        <v>35756</v>
      </c>
      <c r="S661" s="8">
        <v>42084</v>
      </c>
      <c r="T661" s="9">
        <f t="shared" si="52"/>
        <v>1</v>
      </c>
      <c r="U661" s="10">
        <f t="shared" si="53"/>
        <v>20</v>
      </c>
      <c r="V661" s="11" t="str">
        <f t="shared" si="50"/>
        <v>March</v>
      </c>
      <c r="W661" s="8">
        <v>42085</v>
      </c>
      <c r="X661" s="11">
        <f t="shared" si="51"/>
        <v>1</v>
      </c>
      <c r="Y661" s="7">
        <v>4.1100000000000003</v>
      </c>
      <c r="Z661" s="7">
        <v>3</v>
      </c>
      <c r="AA661" s="7">
        <v>20552.55</v>
      </c>
      <c r="AB661" s="7">
        <v>85938</v>
      </c>
      <c r="AC661" s="7">
        <f>DataSheet!$E885-DataSheet!$D885</f>
        <v>2.1300000000000003</v>
      </c>
      <c r="AD661" s="12" t="str">
        <f>_xlfn.IFS(DataSheet!$O885="Central","Chris",DataSheet!$O885="East","Erin",DataSheet!$O885="South","Sam",DataSheet!$O885="West","William.")</f>
        <v>William.</v>
      </c>
      <c r="AE661">
        <f t="shared" si="54"/>
        <v>2</v>
      </c>
    </row>
    <row r="662" spans="1:31" ht="15.75" customHeight="1" x14ac:dyDescent="0.3">
      <c r="A662" s="7">
        <v>1185</v>
      </c>
      <c r="B662" s="7" t="s">
        <v>1276</v>
      </c>
      <c r="C662" s="7" t="s">
        <v>42</v>
      </c>
      <c r="D662" s="7">
        <v>0.08</v>
      </c>
      <c r="E662" s="7">
        <v>11.7</v>
      </c>
      <c r="F662" s="7">
        <v>6.96</v>
      </c>
      <c r="G662" s="7" t="s">
        <v>53</v>
      </c>
      <c r="H662" s="7" t="s">
        <v>118</v>
      </c>
      <c r="I662" s="7" t="s">
        <v>33</v>
      </c>
      <c r="J662" s="7" t="s">
        <v>258</v>
      </c>
      <c r="K662" s="7" t="s">
        <v>90</v>
      </c>
      <c r="L662" s="7" t="s">
        <v>1280</v>
      </c>
      <c r="M662" s="7">
        <v>0.5</v>
      </c>
      <c r="N662" s="7" t="s">
        <v>37</v>
      </c>
      <c r="O662" s="7" t="s">
        <v>140</v>
      </c>
      <c r="P662" s="7" t="s">
        <v>1278</v>
      </c>
      <c r="Q662" s="7" t="s">
        <v>1279</v>
      </c>
      <c r="R662" s="7">
        <v>35756</v>
      </c>
      <c r="S662" s="8">
        <v>42104</v>
      </c>
      <c r="T662" s="9">
        <f t="shared" si="52"/>
        <v>0</v>
      </c>
      <c r="U662" s="10" t="str">
        <f t="shared" si="53"/>
        <v>no repeat</v>
      </c>
      <c r="V662" s="11" t="str">
        <f t="shared" si="50"/>
        <v>April</v>
      </c>
      <c r="W662" s="8">
        <v>42107</v>
      </c>
      <c r="X662" s="11">
        <f t="shared" si="51"/>
        <v>3</v>
      </c>
      <c r="Y662" s="7">
        <v>28.565999999999999</v>
      </c>
      <c r="Z662" s="7">
        <v>8</v>
      </c>
      <c r="AA662" s="7">
        <v>87.8</v>
      </c>
      <c r="AB662" s="7">
        <v>85940</v>
      </c>
      <c r="AC662" s="7">
        <f>DataSheet!$E1137-DataSheet!$D1137</f>
        <v>4.1400000000000006</v>
      </c>
      <c r="AD662" s="12" t="str">
        <f>_xlfn.IFS(DataSheet!$O1137="Central","Chris",DataSheet!$O1137="East","Erin",DataSheet!$O1137="South","Sam",DataSheet!$O1137="West","William.")</f>
        <v>Sam</v>
      </c>
      <c r="AE662">
        <f t="shared" si="54"/>
        <v>2</v>
      </c>
    </row>
    <row r="663" spans="1:31" ht="15.75" customHeight="1" x14ac:dyDescent="0.3">
      <c r="A663" s="7">
        <v>1186</v>
      </c>
      <c r="B663" s="7" t="s">
        <v>1281</v>
      </c>
      <c r="C663" s="7" t="s">
        <v>52</v>
      </c>
      <c r="D663" s="7">
        <v>7.0000000000000007E-2</v>
      </c>
      <c r="E663" s="7">
        <v>400.97</v>
      </c>
      <c r="F663" s="7">
        <v>48.26</v>
      </c>
      <c r="G663" s="7" t="s">
        <v>43</v>
      </c>
      <c r="H663" s="7" t="s">
        <v>118</v>
      </c>
      <c r="I663" s="7" t="s">
        <v>81</v>
      </c>
      <c r="J663" s="7" t="s">
        <v>89</v>
      </c>
      <c r="K663" s="7" t="s">
        <v>125</v>
      </c>
      <c r="L663" s="7" t="s">
        <v>1282</v>
      </c>
      <c r="M663" s="7">
        <v>0.36</v>
      </c>
      <c r="N663" s="7" t="s">
        <v>37</v>
      </c>
      <c r="O663" s="7" t="s">
        <v>38</v>
      </c>
      <c r="P663" s="7" t="s">
        <v>49</v>
      </c>
      <c r="Q663" s="7" t="s">
        <v>1283</v>
      </c>
      <c r="R663" s="7">
        <v>92646</v>
      </c>
      <c r="S663" s="8">
        <v>42103</v>
      </c>
      <c r="T663" s="9">
        <f t="shared" si="52"/>
        <v>0</v>
      </c>
      <c r="U663" s="10" t="str">
        <f t="shared" si="53"/>
        <v>no repeat</v>
      </c>
      <c r="V663" s="11" t="str">
        <f t="shared" si="50"/>
        <v>April</v>
      </c>
      <c r="W663" s="8">
        <v>42104</v>
      </c>
      <c r="X663" s="11">
        <f t="shared" si="51"/>
        <v>1</v>
      </c>
      <c r="Y663" s="7">
        <v>2581.5590999999999</v>
      </c>
      <c r="Z663" s="7">
        <v>10</v>
      </c>
      <c r="AA663" s="7">
        <v>3741.39</v>
      </c>
      <c r="AB663" s="7">
        <v>85939</v>
      </c>
      <c r="AC663" s="7">
        <f>DataSheet!$E1103-DataSheet!$D1103</f>
        <v>4.1800000000000006</v>
      </c>
      <c r="AD663" s="12" t="str">
        <f>_xlfn.IFS(DataSheet!$O1103="Central","Chris",DataSheet!$O1103="East","Erin",DataSheet!$O1103="South","Sam",DataSheet!$O1103="West","William.")</f>
        <v>William.</v>
      </c>
      <c r="AE663">
        <f t="shared" si="54"/>
        <v>1</v>
      </c>
    </row>
    <row r="664" spans="1:31" ht="15.75" customHeight="1" x14ac:dyDescent="0.3">
      <c r="A664" s="12">
        <v>1189</v>
      </c>
      <c r="B664" s="12" t="s">
        <v>1284</v>
      </c>
      <c r="C664" s="12" t="s">
        <v>109</v>
      </c>
      <c r="D664" s="12">
        <v>0.06</v>
      </c>
      <c r="E664" s="12">
        <v>10.89</v>
      </c>
      <c r="F664" s="12">
        <v>4.5</v>
      </c>
      <c r="G664" s="12" t="s">
        <v>53</v>
      </c>
      <c r="H664" s="12" t="s">
        <v>118</v>
      </c>
      <c r="I664" s="12" t="s">
        <v>33</v>
      </c>
      <c r="J664" s="12" t="s">
        <v>258</v>
      </c>
      <c r="K664" s="12" t="s">
        <v>63</v>
      </c>
      <c r="L664" s="12" t="s">
        <v>259</v>
      </c>
      <c r="M664" s="12">
        <v>0.59</v>
      </c>
      <c r="N664" s="12" t="s">
        <v>37</v>
      </c>
      <c r="O664" s="12" t="s">
        <v>38</v>
      </c>
      <c r="P664" s="12" t="s">
        <v>49</v>
      </c>
      <c r="Q664" s="12" t="s">
        <v>1283</v>
      </c>
      <c r="R664" s="12">
        <v>92646</v>
      </c>
      <c r="S664" s="13">
        <v>42172</v>
      </c>
      <c r="T664" s="9">
        <f t="shared" si="52"/>
        <v>1</v>
      </c>
      <c r="U664" s="10">
        <f t="shared" si="53"/>
        <v>0</v>
      </c>
      <c r="V664" s="11" t="str">
        <f t="shared" si="50"/>
        <v>June</v>
      </c>
      <c r="W664" s="13">
        <v>42177</v>
      </c>
      <c r="X664" s="11">
        <f t="shared" si="51"/>
        <v>5</v>
      </c>
      <c r="Y664" s="12">
        <v>-25.111999999999998</v>
      </c>
      <c r="Z664" s="12">
        <v>14</v>
      </c>
      <c r="AA664" s="12">
        <v>149.32</v>
      </c>
      <c r="AB664" s="12">
        <v>87584</v>
      </c>
      <c r="AC664" s="12">
        <f>DataSheet!$E1806-DataSheet!$D1806</f>
        <v>7.1800000000000006</v>
      </c>
      <c r="AD664" s="12" t="str">
        <f>_xlfn.IFS(DataSheet!$O1806="Central","Chris",DataSheet!$O1806="East","Erin",DataSheet!$O1806="South","Sam",DataSheet!$O1806="West","William.")</f>
        <v>Sam</v>
      </c>
      <c r="AE664">
        <f t="shared" si="54"/>
        <v>3</v>
      </c>
    </row>
    <row r="665" spans="1:31" ht="15.75" customHeight="1" x14ac:dyDescent="0.3">
      <c r="A665" s="7">
        <v>1189</v>
      </c>
      <c r="B665" s="7" t="s">
        <v>1284</v>
      </c>
      <c r="C665" s="7" t="s">
        <v>109</v>
      </c>
      <c r="D665" s="7">
        <v>0.03</v>
      </c>
      <c r="E665" s="7">
        <v>10.64</v>
      </c>
      <c r="F665" s="7">
        <v>5.16</v>
      </c>
      <c r="G665" s="7" t="s">
        <v>53</v>
      </c>
      <c r="H665" s="7" t="s">
        <v>118</v>
      </c>
      <c r="I665" s="7" t="s">
        <v>45</v>
      </c>
      <c r="J665" s="7" t="s">
        <v>54</v>
      </c>
      <c r="K665" s="7" t="s">
        <v>63</v>
      </c>
      <c r="L665" s="7" t="s">
        <v>855</v>
      </c>
      <c r="M665" s="7">
        <v>0.56999999999999995</v>
      </c>
      <c r="N665" s="7" t="s">
        <v>37</v>
      </c>
      <c r="O665" s="7" t="s">
        <v>38</v>
      </c>
      <c r="P665" s="7" t="s">
        <v>49</v>
      </c>
      <c r="Q665" s="7" t="s">
        <v>1283</v>
      </c>
      <c r="R665" s="7">
        <v>92646</v>
      </c>
      <c r="S665" s="8">
        <v>42172</v>
      </c>
      <c r="T665" s="9">
        <f t="shared" si="52"/>
        <v>1</v>
      </c>
      <c r="U665" s="10">
        <f t="shared" si="53"/>
        <v>0</v>
      </c>
      <c r="V665" s="11" t="str">
        <f t="shared" si="50"/>
        <v>June</v>
      </c>
      <c r="W665" s="8">
        <v>42177</v>
      </c>
      <c r="X665" s="11">
        <f t="shared" si="51"/>
        <v>5</v>
      </c>
      <c r="Y665" s="7">
        <v>17.376000000000001</v>
      </c>
      <c r="Z665" s="7">
        <v>16</v>
      </c>
      <c r="AA665" s="7">
        <v>177.01</v>
      </c>
      <c r="AB665" s="7">
        <v>87584</v>
      </c>
      <c r="AC665" s="7">
        <f>DataSheet!$E1807-DataSheet!$D1807</f>
        <v>10.91</v>
      </c>
      <c r="AD665" s="12" t="str">
        <f>_xlfn.IFS(DataSheet!$O1807="Central","Chris",DataSheet!$O1807="East","Erin",DataSheet!$O1807="South","Sam",DataSheet!$O1807="West","William.")</f>
        <v>Sam</v>
      </c>
      <c r="AE665">
        <f t="shared" si="54"/>
        <v>3</v>
      </c>
    </row>
    <row r="666" spans="1:31" ht="15.75" customHeight="1" x14ac:dyDescent="0.3">
      <c r="A666" s="12">
        <v>1189</v>
      </c>
      <c r="B666" s="12" t="s">
        <v>1284</v>
      </c>
      <c r="C666" s="12" t="s">
        <v>109</v>
      </c>
      <c r="D666" s="12">
        <v>0.03</v>
      </c>
      <c r="E666" s="12">
        <v>7.96</v>
      </c>
      <c r="F666" s="12">
        <v>4.95</v>
      </c>
      <c r="G666" s="12" t="s">
        <v>53</v>
      </c>
      <c r="H666" s="12" t="s">
        <v>118</v>
      </c>
      <c r="I666" s="12" t="s">
        <v>45</v>
      </c>
      <c r="J666" s="12" t="s">
        <v>54</v>
      </c>
      <c r="K666" s="12" t="s">
        <v>63</v>
      </c>
      <c r="L666" s="12" t="s">
        <v>1285</v>
      </c>
      <c r="M666" s="12">
        <v>0.41</v>
      </c>
      <c r="N666" s="12" t="s">
        <v>37</v>
      </c>
      <c r="O666" s="12" t="s">
        <v>38</v>
      </c>
      <c r="P666" s="12" t="s">
        <v>49</v>
      </c>
      <c r="Q666" s="12" t="s">
        <v>1283</v>
      </c>
      <c r="R666" s="12">
        <v>92646</v>
      </c>
      <c r="S666" s="13">
        <v>42172</v>
      </c>
      <c r="T666" s="9">
        <f t="shared" si="52"/>
        <v>0</v>
      </c>
      <c r="U666" s="10" t="str">
        <f t="shared" si="53"/>
        <v>no repeat</v>
      </c>
      <c r="V666" s="11" t="str">
        <f t="shared" si="50"/>
        <v>June</v>
      </c>
      <c r="W666" s="13">
        <v>42174</v>
      </c>
      <c r="X666" s="11">
        <f t="shared" si="51"/>
        <v>2</v>
      </c>
      <c r="Y666" s="12">
        <v>24.260400000000001</v>
      </c>
      <c r="Z666" s="12">
        <v>4</v>
      </c>
      <c r="AA666" s="12">
        <v>35.159999999999997</v>
      </c>
      <c r="AB666" s="12">
        <v>87584</v>
      </c>
      <c r="AC666" s="12">
        <f>DataSheet!$E1808-DataSheet!$D1808</f>
        <v>58.12</v>
      </c>
      <c r="AD666" s="12" t="str">
        <f>_xlfn.IFS(DataSheet!$O1808="Central","Chris",DataSheet!$O1808="East","Erin",DataSheet!$O1808="South","Sam",DataSheet!$O1808="West","William.")</f>
        <v>Sam</v>
      </c>
      <c r="AE666">
        <f t="shared" si="54"/>
        <v>3</v>
      </c>
    </row>
    <row r="667" spans="1:31" ht="15.75" customHeight="1" x14ac:dyDescent="0.3">
      <c r="A667" s="7">
        <v>1191</v>
      </c>
      <c r="B667" s="7" t="s">
        <v>1286</v>
      </c>
      <c r="C667" s="7" t="s">
        <v>109</v>
      </c>
      <c r="D667" s="7">
        <v>0.03</v>
      </c>
      <c r="E667" s="7">
        <v>28.53</v>
      </c>
      <c r="F667" s="7">
        <v>1.49</v>
      </c>
      <c r="G667" s="7" t="s">
        <v>53</v>
      </c>
      <c r="H667" s="7" t="s">
        <v>62</v>
      </c>
      <c r="I667" s="7" t="s">
        <v>33</v>
      </c>
      <c r="J667" s="7" t="s">
        <v>113</v>
      </c>
      <c r="K667" s="7" t="s">
        <v>63</v>
      </c>
      <c r="L667" s="7" t="s">
        <v>336</v>
      </c>
      <c r="M667" s="7">
        <v>0.38</v>
      </c>
      <c r="N667" s="7" t="s">
        <v>37</v>
      </c>
      <c r="O667" s="7" t="s">
        <v>57</v>
      </c>
      <c r="P667" s="7" t="s">
        <v>232</v>
      </c>
      <c r="Q667" s="7" t="s">
        <v>1287</v>
      </c>
      <c r="R667" s="7">
        <v>6050</v>
      </c>
      <c r="S667" s="8">
        <v>42183</v>
      </c>
      <c r="T667" s="9">
        <f t="shared" si="52"/>
        <v>0</v>
      </c>
      <c r="U667" s="10" t="str">
        <f t="shared" si="53"/>
        <v>no repeat</v>
      </c>
      <c r="V667" s="11" t="str">
        <f t="shared" si="50"/>
        <v>June</v>
      </c>
      <c r="W667" s="8">
        <v>42186</v>
      </c>
      <c r="X667" s="11">
        <f t="shared" si="51"/>
        <v>3</v>
      </c>
      <c r="Y667" s="7">
        <v>59.4405</v>
      </c>
      <c r="Z667" s="7">
        <v>3</v>
      </c>
      <c r="AA667" s="7">
        <v>88.84</v>
      </c>
      <c r="AB667" s="7">
        <v>87587</v>
      </c>
      <c r="AC667" s="7">
        <f>DataSheet!$E1909-DataSheet!$D1909</f>
        <v>12.58</v>
      </c>
      <c r="AD667" s="12" t="str">
        <f>_xlfn.IFS(DataSheet!$O1909="Central","Chris",DataSheet!$O1909="East","Erin",DataSheet!$O1909="South","Sam",DataSheet!$O1909="West","William.")</f>
        <v>Chris</v>
      </c>
      <c r="AE667">
        <f t="shared" si="54"/>
        <v>1</v>
      </c>
    </row>
    <row r="668" spans="1:31" ht="15.75" customHeight="1" x14ac:dyDescent="0.3">
      <c r="A668" s="7">
        <v>1193</v>
      </c>
      <c r="B668" s="7" t="s">
        <v>1288</v>
      </c>
      <c r="C668" s="7" t="s">
        <v>30</v>
      </c>
      <c r="D668" s="7">
        <v>0.05</v>
      </c>
      <c r="E668" s="7">
        <v>52.4</v>
      </c>
      <c r="F668" s="7">
        <v>16.11</v>
      </c>
      <c r="G668" s="7" t="s">
        <v>53</v>
      </c>
      <c r="H668" s="7" t="s">
        <v>118</v>
      </c>
      <c r="I668" s="7" t="s">
        <v>33</v>
      </c>
      <c r="J668" s="7" t="s">
        <v>113</v>
      </c>
      <c r="K668" s="7" t="s">
        <v>63</v>
      </c>
      <c r="L668" s="7" t="s">
        <v>1289</v>
      </c>
      <c r="M668" s="7">
        <v>0.39</v>
      </c>
      <c r="N668" s="7" t="s">
        <v>37</v>
      </c>
      <c r="O668" s="7" t="s">
        <v>57</v>
      </c>
      <c r="P668" s="7" t="s">
        <v>1009</v>
      </c>
      <c r="Q668" s="7" t="s">
        <v>39</v>
      </c>
      <c r="R668" s="7">
        <v>20016</v>
      </c>
      <c r="S668" s="8">
        <v>42060</v>
      </c>
      <c r="T668" s="9">
        <f t="shared" si="52"/>
        <v>1</v>
      </c>
      <c r="U668" s="10">
        <f t="shared" si="53"/>
        <v>0</v>
      </c>
      <c r="V668" s="11" t="str">
        <f t="shared" si="50"/>
        <v>February</v>
      </c>
      <c r="W668" s="8">
        <v>42062</v>
      </c>
      <c r="X668" s="11">
        <f t="shared" si="51"/>
        <v>2</v>
      </c>
      <c r="Y668" s="7">
        <v>592.52650000000006</v>
      </c>
      <c r="Z668" s="7">
        <v>85</v>
      </c>
      <c r="AA668" s="7">
        <v>4556.63</v>
      </c>
      <c r="AB668" s="7">
        <v>29350</v>
      </c>
      <c r="AC668" s="7">
        <f>DataSheet!$E629-DataSheet!$D629</f>
        <v>160.88999999999999</v>
      </c>
      <c r="AD668" s="12" t="str">
        <f>_xlfn.IFS(DataSheet!$O629="Central","Chris",DataSheet!$O629="East","Erin",DataSheet!$O629="South","Sam",DataSheet!$O629="West","William.")</f>
        <v>Erin</v>
      </c>
      <c r="AE668">
        <f t="shared" si="54"/>
        <v>7</v>
      </c>
    </row>
    <row r="669" spans="1:31" ht="15.75" customHeight="1" x14ac:dyDescent="0.3">
      <c r="A669" s="12">
        <v>1193</v>
      </c>
      <c r="B669" s="12" t="s">
        <v>1288</v>
      </c>
      <c r="C669" s="12" t="s">
        <v>30</v>
      </c>
      <c r="D669" s="12">
        <v>0.05</v>
      </c>
      <c r="E669" s="12">
        <v>36.549999999999997</v>
      </c>
      <c r="F669" s="12">
        <v>13.89</v>
      </c>
      <c r="G669" s="12" t="s">
        <v>31</v>
      </c>
      <c r="H669" s="12" t="s">
        <v>118</v>
      </c>
      <c r="I669" s="12" t="s">
        <v>33</v>
      </c>
      <c r="J669" s="12" t="s">
        <v>34</v>
      </c>
      <c r="K669" s="12" t="s">
        <v>35</v>
      </c>
      <c r="L669" s="12" t="s">
        <v>1290</v>
      </c>
      <c r="M669" s="12">
        <v>0.41</v>
      </c>
      <c r="N669" s="12" t="s">
        <v>37</v>
      </c>
      <c r="O669" s="12" t="s">
        <v>57</v>
      </c>
      <c r="P669" s="12" t="s">
        <v>1009</v>
      </c>
      <c r="Q669" s="12" t="s">
        <v>39</v>
      </c>
      <c r="R669" s="12">
        <v>20016</v>
      </c>
      <c r="S669" s="13">
        <v>42060</v>
      </c>
      <c r="T669" s="9">
        <f t="shared" si="52"/>
        <v>1</v>
      </c>
      <c r="U669" s="10">
        <f t="shared" si="53"/>
        <v>65</v>
      </c>
      <c r="V669" s="11" t="str">
        <f t="shared" si="50"/>
        <v>February</v>
      </c>
      <c r="W669" s="13">
        <v>42061</v>
      </c>
      <c r="X669" s="11">
        <f t="shared" si="51"/>
        <v>1</v>
      </c>
      <c r="Y669" s="12">
        <v>232.8</v>
      </c>
      <c r="Z669" s="12">
        <v>83</v>
      </c>
      <c r="AA669" s="12">
        <v>2948.61</v>
      </c>
      <c r="AB669" s="12">
        <v>29350</v>
      </c>
      <c r="AC669" s="12">
        <f>DataSheet!$E630-DataSheet!$D630</f>
        <v>4.04</v>
      </c>
      <c r="AD669" s="12" t="str">
        <f>_xlfn.IFS(DataSheet!$O630="Central","Chris",DataSheet!$O630="East","Erin",DataSheet!$O630="South","Sam",DataSheet!$O630="West","William.")</f>
        <v>Chris</v>
      </c>
      <c r="AE669">
        <f t="shared" si="54"/>
        <v>7</v>
      </c>
    </row>
    <row r="670" spans="1:31" ht="15.75" customHeight="1" x14ac:dyDescent="0.3">
      <c r="A670" s="12">
        <v>1193</v>
      </c>
      <c r="B670" s="12" t="s">
        <v>1288</v>
      </c>
      <c r="C670" s="12" t="s">
        <v>42</v>
      </c>
      <c r="D670" s="12">
        <v>0.03</v>
      </c>
      <c r="E670" s="12">
        <v>5.98</v>
      </c>
      <c r="F670" s="12">
        <v>1.49</v>
      </c>
      <c r="G670" s="12" t="s">
        <v>53</v>
      </c>
      <c r="H670" s="12" t="s">
        <v>62</v>
      </c>
      <c r="I670" s="12" t="s">
        <v>33</v>
      </c>
      <c r="J670" s="12" t="s">
        <v>113</v>
      </c>
      <c r="K670" s="12" t="s">
        <v>63</v>
      </c>
      <c r="L670" s="12" t="s">
        <v>1021</v>
      </c>
      <c r="M670" s="12">
        <v>0.39</v>
      </c>
      <c r="N670" s="12" t="s">
        <v>37</v>
      </c>
      <c r="O670" s="12" t="s">
        <v>57</v>
      </c>
      <c r="P670" s="12" t="s">
        <v>1009</v>
      </c>
      <c r="Q670" s="12" t="s">
        <v>39</v>
      </c>
      <c r="R670" s="12">
        <v>20016</v>
      </c>
      <c r="S670" s="13">
        <v>42125</v>
      </c>
      <c r="T670" s="9">
        <f t="shared" si="52"/>
        <v>1</v>
      </c>
      <c r="U670" s="10">
        <f t="shared" si="53"/>
        <v>47</v>
      </c>
      <c r="V670" s="11" t="str">
        <f t="shared" si="50"/>
        <v>May</v>
      </c>
      <c r="W670" s="13">
        <v>42127</v>
      </c>
      <c r="X670" s="11">
        <f t="shared" si="51"/>
        <v>2</v>
      </c>
      <c r="Y670" s="12">
        <v>38.08</v>
      </c>
      <c r="Z670" s="12">
        <v>85</v>
      </c>
      <c r="AA670" s="12">
        <v>517.85</v>
      </c>
      <c r="AB670" s="12">
        <v>38852</v>
      </c>
      <c r="AC670" s="12">
        <f>DataSheet!$E1332-DataSheet!$D1332</f>
        <v>599.89</v>
      </c>
      <c r="AD670" s="12" t="str">
        <f>_xlfn.IFS(DataSheet!$O1332="Central","Chris",DataSheet!$O1332="East","Erin",DataSheet!$O1332="South","Sam",DataSheet!$O1332="West","William.")</f>
        <v>Sam</v>
      </c>
      <c r="AE670">
        <f t="shared" si="54"/>
        <v>7</v>
      </c>
    </row>
    <row r="671" spans="1:31" ht="15.75" customHeight="1" x14ac:dyDescent="0.3">
      <c r="A671" s="7">
        <v>1193</v>
      </c>
      <c r="B671" s="7" t="s">
        <v>1288</v>
      </c>
      <c r="C671" s="7" t="s">
        <v>109</v>
      </c>
      <c r="D671" s="7">
        <v>0.03</v>
      </c>
      <c r="E671" s="7">
        <v>10.64</v>
      </c>
      <c r="F671" s="7">
        <v>5.16</v>
      </c>
      <c r="G671" s="7" t="s">
        <v>53</v>
      </c>
      <c r="H671" s="7" t="s">
        <v>118</v>
      </c>
      <c r="I671" s="7" t="s">
        <v>45</v>
      </c>
      <c r="J671" s="7" t="s">
        <v>54</v>
      </c>
      <c r="K671" s="7" t="s">
        <v>63</v>
      </c>
      <c r="L671" s="7" t="s">
        <v>855</v>
      </c>
      <c r="M671" s="7">
        <v>0.56999999999999995</v>
      </c>
      <c r="N671" s="7" t="s">
        <v>37</v>
      </c>
      <c r="O671" s="7" t="s">
        <v>57</v>
      </c>
      <c r="P671" s="7" t="s">
        <v>1009</v>
      </c>
      <c r="Q671" s="7" t="s">
        <v>39</v>
      </c>
      <c r="R671" s="7">
        <v>20016</v>
      </c>
      <c r="S671" s="8">
        <v>42172</v>
      </c>
      <c r="T671" s="9">
        <f t="shared" si="52"/>
        <v>1</v>
      </c>
      <c r="U671" s="10">
        <f t="shared" si="53"/>
        <v>0</v>
      </c>
      <c r="V671" s="11" t="str">
        <f t="shared" si="50"/>
        <v>June</v>
      </c>
      <c r="W671" s="8">
        <v>42177</v>
      </c>
      <c r="X671" s="11">
        <f t="shared" si="51"/>
        <v>5</v>
      </c>
      <c r="Y671" s="7">
        <v>14.48</v>
      </c>
      <c r="Z671" s="7">
        <v>63</v>
      </c>
      <c r="AA671" s="7">
        <v>696.96</v>
      </c>
      <c r="AB671" s="7">
        <v>5984</v>
      </c>
      <c r="AC671" s="7">
        <f>DataSheet!$E1809-DataSheet!$D1809</f>
        <v>15.540000000000001</v>
      </c>
      <c r="AD671" s="12" t="str">
        <f>_xlfn.IFS(DataSheet!$O1809="Central","Chris",DataSheet!$O1809="East","Erin",DataSheet!$O1809="South","Sam",DataSheet!$O1809="West","William.")</f>
        <v>Sam</v>
      </c>
      <c r="AE671">
        <f t="shared" si="54"/>
        <v>7</v>
      </c>
    </row>
    <row r="672" spans="1:31" ht="15.75" customHeight="1" x14ac:dyDescent="0.3">
      <c r="A672" s="12">
        <v>1193</v>
      </c>
      <c r="B672" s="12" t="s">
        <v>1288</v>
      </c>
      <c r="C672" s="12" t="s">
        <v>109</v>
      </c>
      <c r="D672" s="12">
        <v>0.03</v>
      </c>
      <c r="E672" s="12">
        <v>7.96</v>
      </c>
      <c r="F672" s="12">
        <v>4.95</v>
      </c>
      <c r="G672" s="12" t="s">
        <v>53</v>
      </c>
      <c r="H672" s="12" t="s">
        <v>118</v>
      </c>
      <c r="I672" s="12" t="s">
        <v>45</v>
      </c>
      <c r="J672" s="12" t="s">
        <v>54</v>
      </c>
      <c r="K672" s="12" t="s">
        <v>63</v>
      </c>
      <c r="L672" s="12" t="s">
        <v>1285</v>
      </c>
      <c r="M672" s="12">
        <v>0.41</v>
      </c>
      <c r="N672" s="12" t="s">
        <v>37</v>
      </c>
      <c r="O672" s="12" t="s">
        <v>57</v>
      </c>
      <c r="P672" s="12" t="s">
        <v>1009</v>
      </c>
      <c r="Q672" s="12" t="s">
        <v>39</v>
      </c>
      <c r="R672" s="12">
        <v>20016</v>
      </c>
      <c r="S672" s="13">
        <v>42172</v>
      </c>
      <c r="T672" s="9">
        <f t="shared" si="52"/>
        <v>1</v>
      </c>
      <c r="U672" s="10">
        <f t="shared" si="53"/>
        <v>11</v>
      </c>
      <c r="V672" s="11" t="str">
        <f t="shared" si="50"/>
        <v>June</v>
      </c>
      <c r="W672" s="13">
        <v>42174</v>
      </c>
      <c r="X672" s="11">
        <f t="shared" si="51"/>
        <v>2</v>
      </c>
      <c r="Y672" s="12">
        <v>22.25</v>
      </c>
      <c r="Z672" s="12">
        <v>17</v>
      </c>
      <c r="AA672" s="12">
        <v>149.41</v>
      </c>
      <c r="AB672" s="12">
        <v>5984</v>
      </c>
      <c r="AC672" s="12">
        <f>DataSheet!$E1810-DataSheet!$D1810</f>
        <v>62.08</v>
      </c>
      <c r="AD672" s="12" t="str">
        <f>_xlfn.IFS(DataSheet!$O1810="Central","Chris",DataSheet!$O1810="East","Erin",DataSheet!$O1810="South","Sam",DataSheet!$O1810="West","William.")</f>
        <v>Sam</v>
      </c>
      <c r="AE672">
        <f t="shared" si="54"/>
        <v>7</v>
      </c>
    </row>
    <row r="673" spans="1:31" ht="15.75" customHeight="1" x14ac:dyDescent="0.3">
      <c r="A673" s="12">
        <v>1193</v>
      </c>
      <c r="B673" s="12" t="s">
        <v>1288</v>
      </c>
      <c r="C673" s="12" t="s">
        <v>109</v>
      </c>
      <c r="D673" s="12">
        <v>0.09</v>
      </c>
      <c r="E673" s="12">
        <v>49.99</v>
      </c>
      <c r="F673" s="12">
        <v>19.989999999999998</v>
      </c>
      <c r="G673" s="12" t="s">
        <v>53</v>
      </c>
      <c r="H673" s="12" t="s">
        <v>62</v>
      </c>
      <c r="I673" s="12" t="s">
        <v>81</v>
      </c>
      <c r="J673" s="12" t="s">
        <v>184</v>
      </c>
      <c r="K673" s="12" t="s">
        <v>63</v>
      </c>
      <c r="L673" s="12" t="s">
        <v>279</v>
      </c>
      <c r="M673" s="12">
        <v>0.41</v>
      </c>
      <c r="N673" s="12" t="s">
        <v>37</v>
      </c>
      <c r="O673" s="12" t="s">
        <v>57</v>
      </c>
      <c r="P673" s="12" t="s">
        <v>1009</v>
      </c>
      <c r="Q673" s="12" t="s">
        <v>39</v>
      </c>
      <c r="R673" s="12">
        <v>20016</v>
      </c>
      <c r="S673" s="13">
        <v>42183</v>
      </c>
      <c r="T673" s="9">
        <f t="shared" si="52"/>
        <v>1</v>
      </c>
      <c r="U673" s="10">
        <f t="shared" si="53"/>
        <v>0</v>
      </c>
      <c r="V673" s="11" t="str">
        <f t="shared" si="50"/>
        <v>June</v>
      </c>
      <c r="W673" s="13">
        <v>42185</v>
      </c>
      <c r="X673" s="11">
        <f t="shared" si="51"/>
        <v>2</v>
      </c>
      <c r="Y673" s="12">
        <v>-17.03</v>
      </c>
      <c r="Z673" s="12">
        <v>48</v>
      </c>
      <c r="AA673" s="12">
        <v>2373.3200000000002</v>
      </c>
      <c r="AB673" s="12">
        <v>11206</v>
      </c>
      <c r="AC673" s="12">
        <f>DataSheet!$E1910-DataSheet!$D1910</f>
        <v>4.95</v>
      </c>
      <c r="AD673" s="12" t="str">
        <f>_xlfn.IFS(DataSheet!$O1910="Central","Chris",DataSheet!$O1910="East","Erin",DataSheet!$O1910="South","Sam",DataSheet!$O1910="West","William.")</f>
        <v>Chris</v>
      </c>
      <c r="AE673">
        <f t="shared" si="54"/>
        <v>7</v>
      </c>
    </row>
    <row r="674" spans="1:31" ht="15.75" customHeight="1" x14ac:dyDescent="0.3">
      <c r="A674" s="7">
        <v>1193</v>
      </c>
      <c r="B674" s="7" t="s">
        <v>1288</v>
      </c>
      <c r="C674" s="7" t="s">
        <v>109</v>
      </c>
      <c r="D674" s="7">
        <v>0.03</v>
      </c>
      <c r="E674" s="7">
        <v>28.53</v>
      </c>
      <c r="F674" s="7">
        <v>1.49</v>
      </c>
      <c r="G674" s="7" t="s">
        <v>53</v>
      </c>
      <c r="H674" s="7" t="s">
        <v>62</v>
      </c>
      <c r="I674" s="7" t="s">
        <v>33</v>
      </c>
      <c r="J674" s="7" t="s">
        <v>113</v>
      </c>
      <c r="K674" s="7" t="s">
        <v>63</v>
      </c>
      <c r="L674" s="7" t="s">
        <v>336</v>
      </c>
      <c r="M674" s="7">
        <v>0.38</v>
      </c>
      <c r="N674" s="7" t="s">
        <v>37</v>
      </c>
      <c r="O674" s="7" t="s">
        <v>57</v>
      </c>
      <c r="P674" s="7" t="s">
        <v>1009</v>
      </c>
      <c r="Q674" s="7" t="s">
        <v>39</v>
      </c>
      <c r="R674" s="7">
        <v>20016</v>
      </c>
      <c r="S674" s="8">
        <v>42183</v>
      </c>
      <c r="T674" s="9">
        <f t="shared" si="52"/>
        <v>0</v>
      </c>
      <c r="U674" s="10" t="str">
        <f t="shared" si="53"/>
        <v>no repeat</v>
      </c>
      <c r="V674" s="11" t="str">
        <f t="shared" si="50"/>
        <v>June</v>
      </c>
      <c r="W674" s="8">
        <v>42186</v>
      </c>
      <c r="X674" s="11">
        <f t="shared" si="51"/>
        <v>3</v>
      </c>
      <c r="Y674" s="7">
        <v>39.627000000000002</v>
      </c>
      <c r="Z674" s="7">
        <v>11</v>
      </c>
      <c r="AA674" s="7">
        <v>325.73</v>
      </c>
      <c r="AB674" s="7">
        <v>11206</v>
      </c>
      <c r="AC674" s="7">
        <f>DataSheet!$E1911-DataSheet!$D1911</f>
        <v>80.87</v>
      </c>
      <c r="AD674" s="12" t="str">
        <f>_xlfn.IFS(DataSheet!$O1911="Central","Chris",DataSheet!$O1911="East","Erin",DataSheet!$O1911="South","Sam",DataSheet!$O1911="West","William.")</f>
        <v>Erin</v>
      </c>
      <c r="AE674">
        <f t="shared" si="54"/>
        <v>7</v>
      </c>
    </row>
    <row r="675" spans="1:31" ht="15.75" customHeight="1" x14ac:dyDescent="0.3">
      <c r="A675" s="7">
        <v>1194</v>
      </c>
      <c r="B675" s="7" t="s">
        <v>1291</v>
      </c>
      <c r="C675" s="7" t="s">
        <v>42</v>
      </c>
      <c r="D675" s="7">
        <v>0.03</v>
      </c>
      <c r="E675" s="7">
        <v>5.98</v>
      </c>
      <c r="F675" s="7">
        <v>1.49</v>
      </c>
      <c r="G675" s="7" t="s">
        <v>53</v>
      </c>
      <c r="H675" s="7" t="s">
        <v>62</v>
      </c>
      <c r="I675" s="7" t="s">
        <v>33</v>
      </c>
      <c r="J675" s="7" t="s">
        <v>113</v>
      </c>
      <c r="K675" s="7" t="s">
        <v>63</v>
      </c>
      <c r="L675" s="7" t="s">
        <v>1021</v>
      </c>
      <c r="M675" s="7">
        <v>0.39</v>
      </c>
      <c r="N675" s="7" t="s">
        <v>37</v>
      </c>
      <c r="O675" s="7" t="s">
        <v>140</v>
      </c>
      <c r="P675" s="7" t="s">
        <v>366</v>
      </c>
      <c r="Q675" s="7" t="s">
        <v>1292</v>
      </c>
      <c r="R675" s="7">
        <v>34142</v>
      </c>
      <c r="S675" s="8">
        <v>42125</v>
      </c>
      <c r="T675" s="9">
        <f t="shared" si="52"/>
        <v>0</v>
      </c>
      <c r="U675" s="10" t="str">
        <f t="shared" si="53"/>
        <v>no repeat</v>
      </c>
      <c r="V675" s="11" t="str">
        <f t="shared" si="50"/>
        <v>May</v>
      </c>
      <c r="W675" s="8">
        <v>42127</v>
      </c>
      <c r="X675" s="11">
        <f t="shared" si="51"/>
        <v>2</v>
      </c>
      <c r="Y675" s="7">
        <v>20.495999999999999</v>
      </c>
      <c r="Z675" s="7">
        <v>21</v>
      </c>
      <c r="AA675" s="7">
        <v>127.94</v>
      </c>
      <c r="AB675" s="7">
        <v>87586</v>
      </c>
      <c r="AC675" s="7">
        <f>DataSheet!$E1333-DataSheet!$D1333</f>
        <v>2.7199999999999998</v>
      </c>
      <c r="AD675" s="12" t="str">
        <f>_xlfn.IFS(DataSheet!$O1333="Central","Chris",DataSheet!$O1333="East","Erin",DataSheet!$O1333="South","Sam",DataSheet!$O1333="West","William.")</f>
        <v>Sam</v>
      </c>
      <c r="AE675">
        <f t="shared" si="54"/>
        <v>1</v>
      </c>
    </row>
    <row r="676" spans="1:31" ht="15.75" customHeight="1" x14ac:dyDescent="0.3">
      <c r="A676" s="12">
        <v>1197</v>
      </c>
      <c r="B676" s="12" t="s">
        <v>1293</v>
      </c>
      <c r="C676" s="12" t="s">
        <v>30</v>
      </c>
      <c r="D676" s="12">
        <v>0.08</v>
      </c>
      <c r="E676" s="12">
        <v>355.98</v>
      </c>
      <c r="F676" s="12">
        <v>58.92</v>
      </c>
      <c r="G676" s="12" t="s">
        <v>43</v>
      </c>
      <c r="H676" s="12" t="s">
        <v>62</v>
      </c>
      <c r="I676" s="12" t="s">
        <v>45</v>
      </c>
      <c r="J676" s="12" t="s">
        <v>46</v>
      </c>
      <c r="K676" s="12" t="s">
        <v>47</v>
      </c>
      <c r="L676" s="12" t="s">
        <v>1294</v>
      </c>
      <c r="M676" s="12">
        <v>0.64</v>
      </c>
      <c r="N676" s="12" t="s">
        <v>37</v>
      </c>
      <c r="O676" s="12" t="s">
        <v>57</v>
      </c>
      <c r="P676" s="12" t="s">
        <v>197</v>
      </c>
      <c r="Q676" s="12" t="s">
        <v>1295</v>
      </c>
      <c r="R676" s="12">
        <v>1776</v>
      </c>
      <c r="S676" s="13">
        <v>42081</v>
      </c>
      <c r="T676" s="9">
        <f t="shared" si="52"/>
        <v>0</v>
      </c>
      <c r="U676" s="10" t="str">
        <f t="shared" si="53"/>
        <v>no repeat</v>
      </c>
      <c r="V676" s="11" t="str">
        <f t="shared" si="50"/>
        <v>March</v>
      </c>
      <c r="W676" s="13">
        <v>42083</v>
      </c>
      <c r="X676" s="11">
        <f t="shared" si="51"/>
        <v>2</v>
      </c>
      <c r="Y676" s="12">
        <v>103.83</v>
      </c>
      <c r="Z676" s="12">
        <v>4</v>
      </c>
      <c r="AA676" s="12">
        <v>1350.94</v>
      </c>
      <c r="AB676" s="12">
        <v>87583</v>
      </c>
      <c r="AC676" s="12">
        <f>DataSheet!$E840-DataSheet!$D840</f>
        <v>6.45</v>
      </c>
      <c r="AD676" s="12" t="str">
        <f>_xlfn.IFS(DataSheet!$O840="Central","Chris",DataSheet!$O840="East","Erin",DataSheet!$O840="South","Sam",DataSheet!$O840="West","William.")</f>
        <v>Sam</v>
      </c>
      <c r="AE676">
        <f t="shared" si="54"/>
        <v>1</v>
      </c>
    </row>
    <row r="677" spans="1:31" ht="15.75" customHeight="1" x14ac:dyDescent="0.3">
      <c r="A677" s="7">
        <v>1199</v>
      </c>
      <c r="B677" s="7" t="s">
        <v>1296</v>
      </c>
      <c r="C677" s="7" t="s">
        <v>30</v>
      </c>
      <c r="D677" s="7">
        <v>0.1</v>
      </c>
      <c r="E677" s="7">
        <v>15.14</v>
      </c>
      <c r="F677" s="7">
        <v>4.53</v>
      </c>
      <c r="G677" s="7" t="s">
        <v>53</v>
      </c>
      <c r="H677" s="7" t="s">
        <v>118</v>
      </c>
      <c r="I677" s="7" t="s">
        <v>33</v>
      </c>
      <c r="J677" s="7" t="s">
        <v>145</v>
      </c>
      <c r="K677" s="7" t="s">
        <v>63</v>
      </c>
      <c r="L677" s="7" t="s">
        <v>1201</v>
      </c>
      <c r="M677" s="7">
        <v>0.81</v>
      </c>
      <c r="N677" s="7" t="s">
        <v>37</v>
      </c>
      <c r="O677" s="7" t="s">
        <v>57</v>
      </c>
      <c r="P677" s="7" t="s">
        <v>201</v>
      </c>
      <c r="Q677" s="7" t="s">
        <v>1297</v>
      </c>
      <c r="R677" s="7">
        <v>3060</v>
      </c>
      <c r="S677" s="8">
        <v>42060</v>
      </c>
      <c r="T677" s="9">
        <f t="shared" si="52"/>
        <v>0</v>
      </c>
      <c r="U677" s="10" t="str">
        <f t="shared" si="53"/>
        <v>no repeat</v>
      </c>
      <c r="V677" s="11" t="str">
        <f t="shared" si="50"/>
        <v>February</v>
      </c>
      <c r="W677" s="8">
        <v>42063</v>
      </c>
      <c r="X677" s="11">
        <f t="shared" si="51"/>
        <v>3</v>
      </c>
      <c r="Y677" s="7">
        <v>-24.897600000000001</v>
      </c>
      <c r="Z677" s="7">
        <v>5</v>
      </c>
      <c r="AA677" s="7">
        <v>75.17</v>
      </c>
      <c r="AB677" s="7">
        <v>87585</v>
      </c>
      <c r="AC677" s="7">
        <f>DataSheet!$E631-DataSheet!$D631</f>
        <v>4.67</v>
      </c>
      <c r="AD677" s="12" t="str">
        <f>_xlfn.IFS(DataSheet!$O631="Central","Chris",DataSheet!$O631="East","Erin",DataSheet!$O631="South","Sam",DataSheet!$O631="West","William.")</f>
        <v>Chris</v>
      </c>
      <c r="AE677">
        <f t="shared" si="54"/>
        <v>1</v>
      </c>
    </row>
    <row r="678" spans="1:31" ht="15.75" customHeight="1" x14ac:dyDescent="0.3">
      <c r="A678" s="12">
        <v>1200</v>
      </c>
      <c r="B678" s="12" t="s">
        <v>1298</v>
      </c>
      <c r="C678" s="12" t="s">
        <v>30</v>
      </c>
      <c r="D678" s="12">
        <v>0.05</v>
      </c>
      <c r="E678" s="12">
        <v>52.4</v>
      </c>
      <c r="F678" s="12">
        <v>16.11</v>
      </c>
      <c r="G678" s="12" t="s">
        <v>53</v>
      </c>
      <c r="H678" s="12" t="s">
        <v>118</v>
      </c>
      <c r="I678" s="12" t="s">
        <v>33</v>
      </c>
      <c r="J678" s="12" t="s">
        <v>113</v>
      </c>
      <c r="K678" s="12" t="s">
        <v>63</v>
      </c>
      <c r="L678" s="12" t="s">
        <v>1289</v>
      </c>
      <c r="M678" s="12">
        <v>0.39</v>
      </c>
      <c r="N678" s="12" t="s">
        <v>37</v>
      </c>
      <c r="O678" s="12" t="s">
        <v>57</v>
      </c>
      <c r="P678" s="12" t="s">
        <v>58</v>
      </c>
      <c r="Q678" s="12" t="s">
        <v>1299</v>
      </c>
      <c r="R678" s="12">
        <v>7407</v>
      </c>
      <c r="S678" s="13">
        <v>42060</v>
      </c>
      <c r="T678" s="9">
        <f t="shared" si="52"/>
        <v>0</v>
      </c>
      <c r="U678" s="10" t="str">
        <f t="shared" si="53"/>
        <v>no repeat</v>
      </c>
      <c r="V678" s="11" t="str">
        <f t="shared" si="50"/>
        <v>February</v>
      </c>
      <c r="W678" s="13">
        <v>42062</v>
      </c>
      <c r="X678" s="11">
        <f t="shared" si="51"/>
        <v>2</v>
      </c>
      <c r="Y678" s="12">
        <v>776.77440000000001</v>
      </c>
      <c r="Z678" s="12">
        <v>21</v>
      </c>
      <c r="AA678" s="12">
        <v>1125.76</v>
      </c>
      <c r="AB678" s="12">
        <v>87585</v>
      </c>
      <c r="AC678" s="12">
        <f>DataSheet!$E632-DataSheet!$D632</f>
        <v>4.1400000000000006</v>
      </c>
      <c r="AD678" s="12" t="str">
        <f>_xlfn.IFS(DataSheet!$O632="Central","Chris",DataSheet!$O632="East","Erin",DataSheet!$O632="South","Sam",DataSheet!$O632="West","William.")</f>
        <v>Chris</v>
      </c>
      <c r="AE678">
        <f t="shared" si="54"/>
        <v>1</v>
      </c>
    </row>
    <row r="679" spans="1:31" ht="15.75" customHeight="1" x14ac:dyDescent="0.3">
      <c r="A679" s="7">
        <v>1202</v>
      </c>
      <c r="B679" s="7" t="s">
        <v>1300</v>
      </c>
      <c r="C679" s="7" t="s">
        <v>30</v>
      </c>
      <c r="D679" s="7">
        <v>0.05</v>
      </c>
      <c r="E679" s="7">
        <v>36.549999999999997</v>
      </c>
      <c r="F679" s="7">
        <v>13.89</v>
      </c>
      <c r="G679" s="7" t="s">
        <v>31</v>
      </c>
      <c r="H679" s="7" t="s">
        <v>118</v>
      </c>
      <c r="I679" s="7" t="s">
        <v>33</v>
      </c>
      <c r="J679" s="7" t="s">
        <v>34</v>
      </c>
      <c r="K679" s="7" t="s">
        <v>35</v>
      </c>
      <c r="L679" s="7" t="s">
        <v>1290</v>
      </c>
      <c r="M679" s="7">
        <v>0.41</v>
      </c>
      <c r="N679" s="7" t="s">
        <v>37</v>
      </c>
      <c r="O679" s="7" t="s">
        <v>57</v>
      </c>
      <c r="P679" s="7" t="s">
        <v>58</v>
      </c>
      <c r="Q679" s="7" t="s">
        <v>1301</v>
      </c>
      <c r="R679" s="7">
        <v>7079</v>
      </c>
      <c r="S679" s="8">
        <v>42060</v>
      </c>
      <c r="T679" s="9">
        <f t="shared" si="52"/>
        <v>0</v>
      </c>
      <c r="U679" s="10" t="str">
        <f t="shared" si="53"/>
        <v>no repeat</v>
      </c>
      <c r="V679" s="11" t="str">
        <f t="shared" si="50"/>
        <v>February</v>
      </c>
      <c r="W679" s="8">
        <v>42061</v>
      </c>
      <c r="X679" s="11">
        <f t="shared" si="51"/>
        <v>1</v>
      </c>
      <c r="Y679" s="7">
        <v>344.54399999999998</v>
      </c>
      <c r="Z679" s="7">
        <v>21</v>
      </c>
      <c r="AA679" s="7">
        <v>746.03</v>
      </c>
      <c r="AB679" s="7">
        <v>87585</v>
      </c>
      <c r="AC679" s="7">
        <f>DataSheet!$E633-DataSheet!$D633</f>
        <v>4.9600000000000009</v>
      </c>
      <c r="AD679" s="12" t="str">
        <f>_xlfn.IFS(DataSheet!$O633="Central","Chris",DataSheet!$O633="East","Erin",DataSheet!$O633="South","Sam",DataSheet!$O633="West","William.")</f>
        <v>Erin</v>
      </c>
      <c r="AE679">
        <f t="shared" si="54"/>
        <v>1</v>
      </c>
    </row>
    <row r="680" spans="1:31" ht="15.75" customHeight="1" x14ac:dyDescent="0.3">
      <c r="A680" s="12">
        <v>1203</v>
      </c>
      <c r="B680" s="12" t="s">
        <v>1302</v>
      </c>
      <c r="C680" s="12" t="s">
        <v>109</v>
      </c>
      <c r="D680" s="12">
        <v>0.09</v>
      </c>
      <c r="E680" s="12">
        <v>49.99</v>
      </c>
      <c r="F680" s="12">
        <v>19.989999999999998</v>
      </c>
      <c r="G680" s="12" t="s">
        <v>53</v>
      </c>
      <c r="H680" s="12" t="s">
        <v>62</v>
      </c>
      <c r="I680" s="12" t="s">
        <v>81</v>
      </c>
      <c r="J680" s="12" t="s">
        <v>184</v>
      </c>
      <c r="K680" s="12" t="s">
        <v>63</v>
      </c>
      <c r="L680" s="12" t="s">
        <v>279</v>
      </c>
      <c r="M680" s="12">
        <v>0.41</v>
      </c>
      <c r="N680" s="12" t="s">
        <v>37</v>
      </c>
      <c r="O680" s="12" t="s">
        <v>57</v>
      </c>
      <c r="P680" s="12" t="s">
        <v>472</v>
      </c>
      <c r="Q680" s="12" t="s">
        <v>473</v>
      </c>
      <c r="R680" s="12">
        <v>2920</v>
      </c>
      <c r="S680" s="13">
        <v>42183</v>
      </c>
      <c r="T680" s="9">
        <f t="shared" si="52"/>
        <v>0</v>
      </c>
      <c r="U680" s="10" t="str">
        <f t="shared" si="53"/>
        <v>no repeat</v>
      </c>
      <c r="V680" s="11" t="str">
        <f t="shared" si="50"/>
        <v>June</v>
      </c>
      <c r="W680" s="13">
        <v>42185</v>
      </c>
      <c r="X680" s="11">
        <f t="shared" si="51"/>
        <v>2</v>
      </c>
      <c r="Y680" s="12">
        <v>-8.5150000000000006</v>
      </c>
      <c r="Z680" s="12">
        <v>12</v>
      </c>
      <c r="AA680" s="12">
        <v>593.33000000000004</v>
      </c>
      <c r="AB680" s="12">
        <v>87587</v>
      </c>
      <c r="AC680" s="12">
        <f>DataSheet!$E1912-DataSheet!$D1912</f>
        <v>6.4600000000000009</v>
      </c>
      <c r="AD680" s="12" t="str">
        <f>_xlfn.IFS(DataSheet!$O1912="Central","Chris",DataSheet!$O1912="East","Erin",DataSheet!$O1912="South","Sam",DataSheet!$O1912="West","William.")</f>
        <v>Erin</v>
      </c>
      <c r="AE680">
        <f t="shared" si="54"/>
        <v>1</v>
      </c>
    </row>
    <row r="681" spans="1:31" ht="15.75" customHeight="1" x14ac:dyDescent="0.3">
      <c r="A681" s="12">
        <v>1211</v>
      </c>
      <c r="B681" s="12" t="s">
        <v>1303</v>
      </c>
      <c r="C681" s="12" t="s">
        <v>109</v>
      </c>
      <c r="D681" s="12">
        <v>0.01</v>
      </c>
      <c r="E681" s="12">
        <v>3.08</v>
      </c>
      <c r="F681" s="12">
        <v>0.5</v>
      </c>
      <c r="G681" s="12" t="s">
        <v>53</v>
      </c>
      <c r="H681" s="12" t="s">
        <v>32</v>
      </c>
      <c r="I681" s="12" t="s">
        <v>33</v>
      </c>
      <c r="J681" s="12" t="s">
        <v>138</v>
      </c>
      <c r="K681" s="12" t="s">
        <v>63</v>
      </c>
      <c r="L681" s="12" t="s">
        <v>1304</v>
      </c>
      <c r="M681" s="12">
        <v>0.37</v>
      </c>
      <c r="N681" s="12" t="s">
        <v>37</v>
      </c>
      <c r="O681" s="12" t="s">
        <v>65</v>
      </c>
      <c r="P681" s="12" t="s">
        <v>705</v>
      </c>
      <c r="Q681" s="12" t="s">
        <v>1305</v>
      </c>
      <c r="R681" s="12">
        <v>46806</v>
      </c>
      <c r="S681" s="13">
        <v>42036</v>
      </c>
      <c r="T681" s="9">
        <f t="shared" si="52"/>
        <v>0</v>
      </c>
      <c r="U681" s="10" t="str">
        <f t="shared" si="53"/>
        <v>no repeat</v>
      </c>
      <c r="V681" s="11" t="str">
        <f t="shared" si="50"/>
        <v>February</v>
      </c>
      <c r="W681" s="13">
        <v>42041</v>
      </c>
      <c r="X681" s="11">
        <f t="shared" si="51"/>
        <v>5</v>
      </c>
      <c r="Y681" s="12">
        <v>9.0045000000000002</v>
      </c>
      <c r="Z681" s="12">
        <v>4</v>
      </c>
      <c r="AA681" s="12">
        <v>13.05</v>
      </c>
      <c r="AB681" s="12">
        <v>88598</v>
      </c>
      <c r="AC681" s="12">
        <f>DataSheet!$E370-DataSheet!$D370</f>
        <v>195.89000000000001</v>
      </c>
      <c r="AD681" s="12" t="str">
        <f>_xlfn.IFS(DataSheet!$O370="Central","Chris",DataSheet!$O370="East","Erin",DataSheet!$O370="South","Sam",DataSheet!$O370="West","William.")</f>
        <v>Chris</v>
      </c>
      <c r="AE681">
        <f t="shared" si="54"/>
        <v>1</v>
      </c>
    </row>
    <row r="682" spans="1:31" ht="15.75" customHeight="1" x14ac:dyDescent="0.3">
      <c r="A682" s="7">
        <v>1212</v>
      </c>
      <c r="B682" s="7" t="s">
        <v>1306</v>
      </c>
      <c r="C682" s="7" t="s">
        <v>30</v>
      </c>
      <c r="D682" s="7">
        <v>0.08</v>
      </c>
      <c r="E682" s="7">
        <v>4.91</v>
      </c>
      <c r="F682" s="7">
        <v>4.97</v>
      </c>
      <c r="G682" s="7" t="s">
        <v>53</v>
      </c>
      <c r="H682" s="7" t="s">
        <v>32</v>
      </c>
      <c r="I682" s="7" t="s">
        <v>33</v>
      </c>
      <c r="J682" s="7" t="s">
        <v>113</v>
      </c>
      <c r="K682" s="7" t="s">
        <v>63</v>
      </c>
      <c r="L682" s="7" t="s">
        <v>1307</v>
      </c>
      <c r="M682" s="7">
        <v>0.38</v>
      </c>
      <c r="N682" s="7" t="s">
        <v>37</v>
      </c>
      <c r="O682" s="7" t="s">
        <v>65</v>
      </c>
      <c r="P682" s="7" t="s">
        <v>705</v>
      </c>
      <c r="Q682" s="7" t="s">
        <v>1308</v>
      </c>
      <c r="R682" s="7">
        <v>46404</v>
      </c>
      <c r="S682" s="8">
        <v>42019</v>
      </c>
      <c r="T682" s="9">
        <f t="shared" si="52"/>
        <v>1</v>
      </c>
      <c r="U682" s="10">
        <f t="shared" si="53"/>
        <v>0</v>
      </c>
      <c r="V682" s="11" t="str">
        <f t="shared" si="50"/>
        <v>January</v>
      </c>
      <c r="W682" s="8">
        <v>42020</v>
      </c>
      <c r="X682" s="11">
        <f t="shared" si="51"/>
        <v>1</v>
      </c>
      <c r="Y682" s="7">
        <v>-99.762500000000003</v>
      </c>
      <c r="Z682" s="7">
        <v>12</v>
      </c>
      <c r="AA682" s="7">
        <v>58.95</v>
      </c>
      <c r="AB682" s="7">
        <v>88600</v>
      </c>
      <c r="AC682" s="7">
        <f>DataSheet!$E185-DataSheet!$D185</f>
        <v>7.52</v>
      </c>
      <c r="AD682" s="12" t="str">
        <f>_xlfn.IFS(DataSheet!$O185="Central","Chris",DataSheet!$O185="East","Erin",DataSheet!$O185="South","Sam",DataSheet!$O185="West","William.")</f>
        <v>Erin</v>
      </c>
      <c r="AE682">
        <f t="shared" si="54"/>
        <v>2</v>
      </c>
    </row>
    <row r="683" spans="1:31" ht="15.75" customHeight="1" x14ac:dyDescent="0.3">
      <c r="A683" s="12">
        <v>1212</v>
      </c>
      <c r="B683" s="12" t="s">
        <v>1306</v>
      </c>
      <c r="C683" s="12" t="s">
        <v>30</v>
      </c>
      <c r="D683" s="12">
        <v>0.01</v>
      </c>
      <c r="E683" s="12">
        <v>3499.99</v>
      </c>
      <c r="F683" s="12">
        <v>24.49</v>
      </c>
      <c r="G683" s="12" t="s">
        <v>53</v>
      </c>
      <c r="H683" s="12" t="s">
        <v>32</v>
      </c>
      <c r="I683" s="12" t="s">
        <v>81</v>
      </c>
      <c r="J683" s="12" t="s">
        <v>590</v>
      </c>
      <c r="K683" s="12" t="s">
        <v>240</v>
      </c>
      <c r="L683" s="12" t="s">
        <v>1309</v>
      </c>
      <c r="M683" s="12">
        <v>0.37</v>
      </c>
      <c r="N683" s="12" t="s">
        <v>37</v>
      </c>
      <c r="O683" s="12" t="s">
        <v>65</v>
      </c>
      <c r="P683" s="12" t="s">
        <v>705</v>
      </c>
      <c r="Q683" s="12" t="s">
        <v>1308</v>
      </c>
      <c r="R683" s="12">
        <v>46404</v>
      </c>
      <c r="S683" s="13">
        <v>42019</v>
      </c>
      <c r="T683" s="9">
        <f t="shared" si="52"/>
        <v>0</v>
      </c>
      <c r="U683" s="10" t="str">
        <f t="shared" si="53"/>
        <v>no repeat</v>
      </c>
      <c r="V683" s="11" t="str">
        <f t="shared" si="50"/>
        <v>January</v>
      </c>
      <c r="W683" s="13">
        <v>42020</v>
      </c>
      <c r="X683" s="11">
        <f t="shared" si="51"/>
        <v>1</v>
      </c>
      <c r="Y683" s="12">
        <v>-3061.82</v>
      </c>
      <c r="Z683" s="12">
        <v>1</v>
      </c>
      <c r="AA683" s="12">
        <v>3672.89</v>
      </c>
      <c r="AB683" s="12">
        <v>88600</v>
      </c>
      <c r="AC683" s="12">
        <f>DataSheet!$E186-DataSheet!$D186</f>
        <v>3.25</v>
      </c>
      <c r="AD683" s="12" t="str">
        <f>_xlfn.IFS(DataSheet!$O186="Central","Chris",DataSheet!$O186="East","Erin",DataSheet!$O186="South","Sam",DataSheet!$O186="West","William.")</f>
        <v>Sam</v>
      </c>
      <c r="AE683">
        <f t="shared" si="54"/>
        <v>2</v>
      </c>
    </row>
    <row r="684" spans="1:31" ht="15.75" customHeight="1" x14ac:dyDescent="0.3">
      <c r="A684" s="7">
        <v>1213</v>
      </c>
      <c r="B684" s="7" t="s">
        <v>1310</v>
      </c>
      <c r="C684" s="7" t="s">
        <v>30</v>
      </c>
      <c r="D684" s="7">
        <v>0.03</v>
      </c>
      <c r="E684" s="7">
        <v>5.84</v>
      </c>
      <c r="F684" s="7">
        <v>1.2</v>
      </c>
      <c r="G684" s="7" t="s">
        <v>53</v>
      </c>
      <c r="H684" s="7" t="s">
        <v>32</v>
      </c>
      <c r="I684" s="7" t="s">
        <v>33</v>
      </c>
      <c r="J684" s="7" t="s">
        <v>34</v>
      </c>
      <c r="K684" s="7" t="s">
        <v>35</v>
      </c>
      <c r="L684" s="7" t="s">
        <v>1311</v>
      </c>
      <c r="M684" s="7">
        <v>0.55000000000000004</v>
      </c>
      <c r="N684" s="7" t="s">
        <v>37</v>
      </c>
      <c r="O684" s="7" t="s">
        <v>65</v>
      </c>
      <c r="P684" s="7" t="s">
        <v>705</v>
      </c>
      <c r="Q684" s="7" t="s">
        <v>1312</v>
      </c>
      <c r="R684" s="7">
        <v>46530</v>
      </c>
      <c r="S684" s="8">
        <v>42019</v>
      </c>
      <c r="T684" s="9">
        <f t="shared" si="52"/>
        <v>1</v>
      </c>
      <c r="U684" s="10">
        <f t="shared" si="53"/>
        <v>20</v>
      </c>
      <c r="V684" s="11" t="str">
        <f t="shared" si="50"/>
        <v>January</v>
      </c>
      <c r="W684" s="8">
        <v>42021</v>
      </c>
      <c r="X684" s="11">
        <f t="shared" si="51"/>
        <v>2</v>
      </c>
      <c r="Y684" s="7">
        <v>-0.01</v>
      </c>
      <c r="Z684" s="7">
        <v>2</v>
      </c>
      <c r="AA684" s="7">
        <v>11.74</v>
      </c>
      <c r="AB684" s="7">
        <v>88600</v>
      </c>
      <c r="AC684" s="7">
        <f>DataSheet!$E187-DataSheet!$D187</f>
        <v>15.200000000000001</v>
      </c>
      <c r="AD684" s="12" t="str">
        <f>_xlfn.IFS(DataSheet!$O187="Central","Chris",DataSheet!$O187="East","Erin",DataSheet!$O187="South","Sam",DataSheet!$O187="West","William.")</f>
        <v>Erin</v>
      </c>
      <c r="AE684">
        <f t="shared" si="54"/>
        <v>3</v>
      </c>
    </row>
    <row r="685" spans="1:31" ht="15.75" customHeight="1" x14ac:dyDescent="0.3">
      <c r="A685" s="12">
        <v>1213</v>
      </c>
      <c r="B685" s="12" t="s">
        <v>1310</v>
      </c>
      <c r="C685" s="12" t="s">
        <v>109</v>
      </c>
      <c r="D685" s="12">
        <v>7.0000000000000007E-2</v>
      </c>
      <c r="E685" s="12">
        <v>29.89</v>
      </c>
      <c r="F685" s="12">
        <v>1.99</v>
      </c>
      <c r="G685" s="12" t="s">
        <v>31</v>
      </c>
      <c r="H685" s="12" t="s">
        <v>32</v>
      </c>
      <c r="I685" s="12" t="s">
        <v>81</v>
      </c>
      <c r="J685" s="12" t="s">
        <v>184</v>
      </c>
      <c r="K685" s="12" t="s">
        <v>55</v>
      </c>
      <c r="L685" s="12" t="s">
        <v>1313</v>
      </c>
      <c r="M685" s="12">
        <v>0.5</v>
      </c>
      <c r="N685" s="12" t="s">
        <v>37</v>
      </c>
      <c r="O685" s="12" t="s">
        <v>65</v>
      </c>
      <c r="P685" s="12" t="s">
        <v>705</v>
      </c>
      <c r="Q685" s="12" t="s">
        <v>1312</v>
      </c>
      <c r="R685" s="12">
        <v>46530</v>
      </c>
      <c r="S685" s="13">
        <v>42039</v>
      </c>
      <c r="T685" s="9">
        <f t="shared" si="52"/>
        <v>1</v>
      </c>
      <c r="U685" s="10">
        <f t="shared" si="53"/>
        <v>0</v>
      </c>
      <c r="V685" s="11" t="str">
        <f t="shared" si="50"/>
        <v>February</v>
      </c>
      <c r="W685" s="13">
        <v>42044</v>
      </c>
      <c r="X685" s="11">
        <f t="shared" si="51"/>
        <v>5</v>
      </c>
      <c r="Y685" s="12">
        <v>258.6189</v>
      </c>
      <c r="Z685" s="12">
        <v>13</v>
      </c>
      <c r="AA685" s="12">
        <v>374.81</v>
      </c>
      <c r="AB685" s="12">
        <v>88599</v>
      </c>
      <c r="AC685" s="12">
        <f>DataSheet!$E396-DataSheet!$D396</f>
        <v>4.9499999999999993</v>
      </c>
      <c r="AD685" s="12" t="str">
        <f>_xlfn.IFS(DataSheet!$O396="Central","Chris",DataSheet!$O396="East","Erin",DataSheet!$O396="South","Sam",DataSheet!$O396="West","William.")</f>
        <v>William.</v>
      </c>
      <c r="AE685">
        <f t="shared" si="54"/>
        <v>3</v>
      </c>
    </row>
    <row r="686" spans="1:31" ht="15.75" customHeight="1" x14ac:dyDescent="0.3">
      <c r="A686" s="7">
        <v>1213</v>
      </c>
      <c r="B686" s="7" t="s">
        <v>1310</v>
      </c>
      <c r="C686" s="7" t="s">
        <v>109</v>
      </c>
      <c r="D686" s="7">
        <v>0.03</v>
      </c>
      <c r="E686" s="7">
        <v>8.34</v>
      </c>
      <c r="F686" s="7">
        <v>4.82</v>
      </c>
      <c r="G686" s="7" t="s">
        <v>53</v>
      </c>
      <c r="H686" s="7" t="s">
        <v>32</v>
      </c>
      <c r="I686" s="7" t="s">
        <v>33</v>
      </c>
      <c r="J686" s="7" t="s">
        <v>97</v>
      </c>
      <c r="K686" s="7" t="s">
        <v>63</v>
      </c>
      <c r="L686" s="7" t="s">
        <v>920</v>
      </c>
      <c r="M686" s="7">
        <v>0.4</v>
      </c>
      <c r="N686" s="7" t="s">
        <v>37</v>
      </c>
      <c r="O686" s="7" t="s">
        <v>65</v>
      </c>
      <c r="P686" s="7" t="s">
        <v>705</v>
      </c>
      <c r="Q686" s="7" t="s">
        <v>1312</v>
      </c>
      <c r="R686" s="7">
        <v>46530</v>
      </c>
      <c r="S686" s="8">
        <v>42039</v>
      </c>
      <c r="T686" s="9">
        <f t="shared" si="52"/>
        <v>0</v>
      </c>
      <c r="U686" s="10" t="str">
        <f t="shared" si="53"/>
        <v>no repeat</v>
      </c>
      <c r="V686" s="11" t="str">
        <f t="shared" si="50"/>
        <v>February</v>
      </c>
      <c r="W686" s="8">
        <v>42043</v>
      </c>
      <c r="X686" s="11">
        <f t="shared" si="51"/>
        <v>4</v>
      </c>
      <c r="Y686" s="7">
        <v>-6.71</v>
      </c>
      <c r="Z686" s="7">
        <v>5</v>
      </c>
      <c r="AA686" s="7">
        <v>43.27</v>
      </c>
      <c r="AB686" s="7">
        <v>88599</v>
      </c>
      <c r="AC686" s="7">
        <f>DataSheet!$E397-DataSheet!$D397</f>
        <v>280.91000000000003</v>
      </c>
      <c r="AD686" s="12" t="str">
        <f>_xlfn.IFS(DataSheet!$O397="Central","Chris",DataSheet!$O397="East","Erin",DataSheet!$O397="South","Sam",DataSheet!$O397="West","William.")</f>
        <v>William.</v>
      </c>
      <c r="AE686">
        <f t="shared" si="54"/>
        <v>3</v>
      </c>
    </row>
    <row r="687" spans="1:31" ht="15.75" customHeight="1" x14ac:dyDescent="0.3">
      <c r="A687" s="7">
        <v>1217</v>
      </c>
      <c r="B687" s="7" t="s">
        <v>1314</v>
      </c>
      <c r="C687" s="7" t="s">
        <v>61</v>
      </c>
      <c r="D687" s="7">
        <v>0.09</v>
      </c>
      <c r="E687" s="7">
        <v>130.97999999999999</v>
      </c>
      <c r="F687" s="7">
        <v>30</v>
      </c>
      <c r="G687" s="7" t="s">
        <v>43</v>
      </c>
      <c r="H687" s="7" t="s">
        <v>62</v>
      </c>
      <c r="I687" s="7" t="s">
        <v>45</v>
      </c>
      <c r="J687" s="7" t="s">
        <v>46</v>
      </c>
      <c r="K687" s="7" t="s">
        <v>47</v>
      </c>
      <c r="L687" s="7" t="s">
        <v>549</v>
      </c>
      <c r="M687" s="7">
        <v>0.78</v>
      </c>
      <c r="N687" s="7" t="s">
        <v>37</v>
      </c>
      <c r="O687" s="7" t="s">
        <v>57</v>
      </c>
      <c r="P687" s="7" t="s">
        <v>197</v>
      </c>
      <c r="Q687" s="7" t="s">
        <v>198</v>
      </c>
      <c r="R687" s="7">
        <v>2112</v>
      </c>
      <c r="S687" s="8">
        <v>42122</v>
      </c>
      <c r="T687" s="9">
        <f t="shared" si="52"/>
        <v>0</v>
      </c>
      <c r="U687" s="10" t="str">
        <f t="shared" si="53"/>
        <v>no repeat</v>
      </c>
      <c r="V687" s="11" t="str">
        <f t="shared" si="50"/>
        <v>April</v>
      </c>
      <c r="W687" s="8">
        <v>42125</v>
      </c>
      <c r="X687" s="11">
        <f t="shared" si="51"/>
        <v>3</v>
      </c>
      <c r="Y687" s="7">
        <v>-421.76</v>
      </c>
      <c r="Z687" s="7">
        <v>41</v>
      </c>
      <c r="AA687" s="7">
        <v>5258.94</v>
      </c>
      <c r="AB687" s="7">
        <v>54595</v>
      </c>
      <c r="AC687" s="7">
        <f>DataSheet!$E1297-DataSheet!$D1297</f>
        <v>195.92000000000002</v>
      </c>
      <c r="AD687" s="12" t="str">
        <f>_xlfn.IFS(DataSheet!$O1297="Central","Chris",DataSheet!$O1297="East","Erin",DataSheet!$O1297="South","Sam",DataSheet!$O1297="West","William.")</f>
        <v>Erin</v>
      </c>
      <c r="AE687">
        <f t="shared" si="54"/>
        <v>1</v>
      </c>
    </row>
    <row r="688" spans="1:31" ht="15.75" customHeight="1" x14ac:dyDescent="0.3">
      <c r="A688" s="12">
        <v>1226</v>
      </c>
      <c r="B688" s="12" t="s">
        <v>1315</v>
      </c>
      <c r="C688" s="12" t="s">
        <v>61</v>
      </c>
      <c r="D688" s="12">
        <v>0.02</v>
      </c>
      <c r="E688" s="12">
        <v>8.34</v>
      </c>
      <c r="F688" s="12">
        <v>2.64</v>
      </c>
      <c r="G688" s="12" t="s">
        <v>53</v>
      </c>
      <c r="H688" s="12" t="s">
        <v>62</v>
      </c>
      <c r="I688" s="12" t="s">
        <v>33</v>
      </c>
      <c r="J688" s="12" t="s">
        <v>178</v>
      </c>
      <c r="K688" s="12" t="s">
        <v>55</v>
      </c>
      <c r="L688" s="12" t="s">
        <v>362</v>
      </c>
      <c r="M688" s="12">
        <v>0.59</v>
      </c>
      <c r="N688" s="12" t="s">
        <v>37</v>
      </c>
      <c r="O688" s="12" t="s">
        <v>57</v>
      </c>
      <c r="P688" s="12" t="s">
        <v>472</v>
      </c>
      <c r="Q688" s="12" t="s">
        <v>1316</v>
      </c>
      <c r="R688" s="12">
        <v>2861</v>
      </c>
      <c r="S688" s="13">
        <v>42122</v>
      </c>
      <c r="T688" s="9">
        <f t="shared" si="52"/>
        <v>0</v>
      </c>
      <c r="U688" s="10" t="str">
        <f t="shared" si="53"/>
        <v>no repeat</v>
      </c>
      <c r="V688" s="11" t="str">
        <f t="shared" si="50"/>
        <v>April</v>
      </c>
      <c r="W688" s="13">
        <v>42124</v>
      </c>
      <c r="X688" s="11">
        <f t="shared" si="51"/>
        <v>2</v>
      </c>
      <c r="Y688" s="12">
        <v>6.79</v>
      </c>
      <c r="Z688" s="12">
        <v>8</v>
      </c>
      <c r="AA688" s="12">
        <v>66.739999999999995</v>
      </c>
      <c r="AB688" s="12">
        <v>90800</v>
      </c>
      <c r="AC688" s="12">
        <f>DataSheet!$E1298-DataSheet!$D1298</f>
        <v>71.28</v>
      </c>
      <c r="AD688" s="12" t="str">
        <f>_xlfn.IFS(DataSheet!$O1298="Central","Chris",DataSheet!$O1298="East","Erin",DataSheet!$O1298="South","Sam",DataSheet!$O1298="West","William.")</f>
        <v>Erin</v>
      </c>
      <c r="AE688">
        <f t="shared" si="54"/>
        <v>1</v>
      </c>
    </row>
    <row r="689" spans="1:31" ht="15.75" customHeight="1" x14ac:dyDescent="0.3">
      <c r="A689" s="7">
        <v>1227</v>
      </c>
      <c r="B689" s="7" t="s">
        <v>1317</v>
      </c>
      <c r="C689" s="7" t="s">
        <v>61</v>
      </c>
      <c r="D689" s="7">
        <v>0.09</v>
      </c>
      <c r="E689" s="7">
        <v>130.97999999999999</v>
      </c>
      <c r="F689" s="7">
        <v>30</v>
      </c>
      <c r="G689" s="7" t="s">
        <v>43</v>
      </c>
      <c r="H689" s="7" t="s">
        <v>62</v>
      </c>
      <c r="I689" s="7" t="s">
        <v>45</v>
      </c>
      <c r="J689" s="7" t="s">
        <v>46</v>
      </c>
      <c r="K689" s="7" t="s">
        <v>47</v>
      </c>
      <c r="L689" s="7" t="s">
        <v>549</v>
      </c>
      <c r="M689" s="7">
        <v>0.78</v>
      </c>
      <c r="N689" s="7" t="s">
        <v>37</v>
      </c>
      <c r="O689" s="7" t="s">
        <v>57</v>
      </c>
      <c r="P689" s="7" t="s">
        <v>153</v>
      </c>
      <c r="Q689" s="7" t="s">
        <v>780</v>
      </c>
      <c r="R689" s="7">
        <v>5403</v>
      </c>
      <c r="S689" s="8">
        <v>42122</v>
      </c>
      <c r="T689" s="9">
        <f t="shared" si="52"/>
        <v>0</v>
      </c>
      <c r="U689" s="10" t="str">
        <f t="shared" si="53"/>
        <v>no repeat</v>
      </c>
      <c r="V689" s="11" t="str">
        <f t="shared" si="50"/>
        <v>April</v>
      </c>
      <c r="W689" s="8">
        <v>42125</v>
      </c>
      <c r="X689" s="11">
        <f t="shared" si="51"/>
        <v>3</v>
      </c>
      <c r="Y689" s="7">
        <v>-421.76</v>
      </c>
      <c r="Z689" s="7">
        <v>10</v>
      </c>
      <c r="AA689" s="7">
        <v>1282.67</v>
      </c>
      <c r="AB689" s="7">
        <v>90800</v>
      </c>
      <c r="AC689" s="7">
        <f>DataSheet!$E1299-DataSheet!$D1299</f>
        <v>5.94</v>
      </c>
      <c r="AD689" s="12" t="str">
        <f>_xlfn.IFS(DataSheet!$O1299="Central","Chris",DataSheet!$O1299="East","Erin",DataSheet!$O1299="South","Sam",DataSheet!$O1299="West","William.")</f>
        <v>Erin</v>
      </c>
      <c r="AE689">
        <f t="shared" si="54"/>
        <v>1</v>
      </c>
    </row>
    <row r="690" spans="1:31" ht="15.75" customHeight="1" x14ac:dyDescent="0.3">
      <c r="A690" s="7">
        <v>1228</v>
      </c>
      <c r="B690" s="7" t="s">
        <v>1318</v>
      </c>
      <c r="C690" s="7" t="s">
        <v>61</v>
      </c>
      <c r="D690" s="7">
        <v>0</v>
      </c>
      <c r="E690" s="7">
        <v>7.1</v>
      </c>
      <c r="F690" s="7">
        <v>6.05</v>
      </c>
      <c r="G690" s="7" t="s">
        <v>53</v>
      </c>
      <c r="H690" s="7" t="s">
        <v>62</v>
      </c>
      <c r="I690" s="7" t="s">
        <v>33</v>
      </c>
      <c r="J690" s="7" t="s">
        <v>113</v>
      </c>
      <c r="K690" s="7" t="s">
        <v>63</v>
      </c>
      <c r="L690" s="7" t="s">
        <v>653</v>
      </c>
      <c r="M690" s="7">
        <v>0.39</v>
      </c>
      <c r="N690" s="7" t="s">
        <v>37</v>
      </c>
      <c r="O690" s="7" t="s">
        <v>57</v>
      </c>
      <c r="P690" s="7" t="s">
        <v>238</v>
      </c>
      <c r="Q690" s="7" t="s">
        <v>1319</v>
      </c>
      <c r="R690" s="7">
        <v>19140</v>
      </c>
      <c r="S690" s="8">
        <v>42051</v>
      </c>
      <c r="T690" s="9">
        <f t="shared" si="52"/>
        <v>1</v>
      </c>
      <c r="U690" s="10">
        <f t="shared" si="53"/>
        <v>0</v>
      </c>
      <c r="V690" s="11" t="str">
        <f t="shared" si="50"/>
        <v>February</v>
      </c>
      <c r="W690" s="8">
        <v>42052</v>
      </c>
      <c r="X690" s="11">
        <f t="shared" si="51"/>
        <v>1</v>
      </c>
      <c r="Y690" s="7">
        <v>-60.145000000000003</v>
      </c>
      <c r="Z690" s="7">
        <v>28</v>
      </c>
      <c r="AA690" s="7">
        <v>208.83</v>
      </c>
      <c r="AB690" s="7">
        <v>55874</v>
      </c>
      <c r="AC690" s="7">
        <f>DataSheet!$E553-DataSheet!$D553</f>
        <v>45.11</v>
      </c>
      <c r="AD690" s="12" t="str">
        <f>_xlfn.IFS(DataSheet!$O553="Central","Chris",DataSheet!$O553="East","Erin",DataSheet!$O553="South","Sam",DataSheet!$O553="West","William.")</f>
        <v>Erin</v>
      </c>
      <c r="AE690">
        <f t="shared" si="54"/>
        <v>3</v>
      </c>
    </row>
    <row r="691" spans="1:31" ht="15.75" customHeight="1" x14ac:dyDescent="0.3">
      <c r="A691" s="12">
        <v>1228</v>
      </c>
      <c r="B691" s="12" t="s">
        <v>1318</v>
      </c>
      <c r="C691" s="12" t="s">
        <v>61</v>
      </c>
      <c r="D691" s="12">
        <v>0.01</v>
      </c>
      <c r="E691" s="12">
        <v>4.9800000000000004</v>
      </c>
      <c r="F691" s="12">
        <v>4.62</v>
      </c>
      <c r="G691" s="12" t="s">
        <v>31</v>
      </c>
      <c r="H691" s="12" t="s">
        <v>62</v>
      </c>
      <c r="I691" s="12" t="s">
        <v>81</v>
      </c>
      <c r="J691" s="12" t="s">
        <v>184</v>
      </c>
      <c r="K691" s="12" t="s">
        <v>55</v>
      </c>
      <c r="L691" s="12" t="s">
        <v>415</v>
      </c>
      <c r="M691" s="12">
        <v>0.64</v>
      </c>
      <c r="N691" s="12" t="s">
        <v>37</v>
      </c>
      <c r="O691" s="12" t="s">
        <v>57</v>
      </c>
      <c r="P691" s="12" t="s">
        <v>238</v>
      </c>
      <c r="Q691" s="12" t="s">
        <v>1319</v>
      </c>
      <c r="R691" s="12">
        <v>19140</v>
      </c>
      <c r="S691" s="13">
        <v>42051</v>
      </c>
      <c r="T691" s="9">
        <f t="shared" si="52"/>
        <v>1</v>
      </c>
      <c r="U691" s="10">
        <f t="shared" si="53"/>
        <v>0</v>
      </c>
      <c r="V691" s="11" t="str">
        <f t="shared" si="50"/>
        <v>February</v>
      </c>
      <c r="W691" s="13">
        <v>42053</v>
      </c>
      <c r="X691" s="11">
        <f t="shared" si="51"/>
        <v>2</v>
      </c>
      <c r="Y691" s="12">
        <v>-111.72</v>
      </c>
      <c r="Z691" s="12">
        <v>41</v>
      </c>
      <c r="AA691" s="12">
        <v>228.3</v>
      </c>
      <c r="AB691" s="12">
        <v>55874</v>
      </c>
      <c r="AC691" s="12">
        <f>DataSheet!$E554-DataSheet!$D554</f>
        <v>33.949999999999996</v>
      </c>
      <c r="AD691" s="12" t="str">
        <f>_xlfn.IFS(DataSheet!$O554="Central","Chris",DataSheet!$O554="East","Erin",DataSheet!$O554="South","Sam",DataSheet!$O554="West","William.")</f>
        <v>Erin</v>
      </c>
      <c r="AE691">
        <f t="shared" si="54"/>
        <v>3</v>
      </c>
    </row>
    <row r="692" spans="1:31" ht="15.75" customHeight="1" x14ac:dyDescent="0.3">
      <c r="A692" s="7">
        <v>1228</v>
      </c>
      <c r="B692" s="7" t="s">
        <v>1318</v>
      </c>
      <c r="C692" s="7" t="s">
        <v>61</v>
      </c>
      <c r="D692" s="7">
        <v>0.06</v>
      </c>
      <c r="E692" s="7">
        <v>5.68</v>
      </c>
      <c r="F692" s="7">
        <v>1.39</v>
      </c>
      <c r="G692" s="7" t="s">
        <v>53</v>
      </c>
      <c r="H692" s="7" t="s">
        <v>62</v>
      </c>
      <c r="I692" s="7" t="s">
        <v>33</v>
      </c>
      <c r="J692" s="7" t="s">
        <v>73</v>
      </c>
      <c r="K692" s="7" t="s">
        <v>63</v>
      </c>
      <c r="L692" s="7" t="s">
        <v>999</v>
      </c>
      <c r="M692" s="7">
        <v>0.38</v>
      </c>
      <c r="N692" s="7" t="s">
        <v>37</v>
      </c>
      <c r="O692" s="7" t="s">
        <v>57</v>
      </c>
      <c r="P692" s="7" t="s">
        <v>238</v>
      </c>
      <c r="Q692" s="7" t="s">
        <v>1319</v>
      </c>
      <c r="R692" s="7">
        <v>19140</v>
      </c>
      <c r="S692" s="8">
        <v>42051</v>
      </c>
      <c r="T692" s="9">
        <f t="shared" si="52"/>
        <v>0</v>
      </c>
      <c r="U692" s="10" t="str">
        <f t="shared" si="53"/>
        <v>no repeat</v>
      </c>
      <c r="V692" s="11" t="str">
        <f t="shared" si="50"/>
        <v>February</v>
      </c>
      <c r="W692" s="8">
        <v>42051</v>
      </c>
      <c r="X692" s="11">
        <f t="shared" si="51"/>
        <v>0</v>
      </c>
      <c r="Y692" s="7">
        <v>33.01</v>
      </c>
      <c r="Z692" s="7">
        <v>24</v>
      </c>
      <c r="AA692" s="7">
        <v>129.53</v>
      </c>
      <c r="AB692" s="7">
        <v>55874</v>
      </c>
      <c r="AC692" s="7">
        <f>DataSheet!$E555-DataSheet!$D555</f>
        <v>40.97</v>
      </c>
      <c r="AD692" s="12" t="str">
        <f>_xlfn.IFS(DataSheet!$O555="Central","Chris",DataSheet!$O555="East","Erin",DataSheet!$O555="South","Sam",DataSheet!$O555="West","William.")</f>
        <v>Chris</v>
      </c>
      <c r="AE692">
        <f t="shared" si="54"/>
        <v>3</v>
      </c>
    </row>
    <row r="693" spans="1:31" ht="15.75" customHeight="1" x14ac:dyDescent="0.3">
      <c r="A693" s="12">
        <v>1229</v>
      </c>
      <c r="B693" s="12" t="s">
        <v>1320</v>
      </c>
      <c r="C693" s="12" t="s">
        <v>61</v>
      </c>
      <c r="D693" s="12">
        <v>0.01</v>
      </c>
      <c r="E693" s="12">
        <v>4.9800000000000004</v>
      </c>
      <c r="F693" s="12">
        <v>4.62</v>
      </c>
      <c r="G693" s="12" t="s">
        <v>31</v>
      </c>
      <c r="H693" s="12" t="s">
        <v>62</v>
      </c>
      <c r="I693" s="12" t="s">
        <v>81</v>
      </c>
      <c r="J693" s="12" t="s">
        <v>184</v>
      </c>
      <c r="K693" s="12" t="s">
        <v>55</v>
      </c>
      <c r="L693" s="12" t="s">
        <v>415</v>
      </c>
      <c r="M693" s="12">
        <v>0.64</v>
      </c>
      <c r="N693" s="12" t="s">
        <v>37</v>
      </c>
      <c r="O693" s="12" t="s">
        <v>65</v>
      </c>
      <c r="P693" s="12" t="s">
        <v>134</v>
      </c>
      <c r="Q693" s="12" t="s">
        <v>1321</v>
      </c>
      <c r="R693" s="12">
        <v>75482</v>
      </c>
      <c r="S693" s="13">
        <v>42051</v>
      </c>
      <c r="T693" s="9">
        <f t="shared" si="52"/>
        <v>0</v>
      </c>
      <c r="U693" s="10" t="str">
        <f t="shared" si="53"/>
        <v>no repeat</v>
      </c>
      <c r="V693" s="11" t="str">
        <f t="shared" si="50"/>
        <v>February</v>
      </c>
      <c r="W693" s="13">
        <v>42053</v>
      </c>
      <c r="X693" s="11">
        <f t="shared" si="51"/>
        <v>2</v>
      </c>
      <c r="Y693" s="12">
        <v>-111.72</v>
      </c>
      <c r="Z693" s="12">
        <v>10</v>
      </c>
      <c r="AA693" s="12">
        <v>55.68</v>
      </c>
      <c r="AB693" s="12">
        <v>90378</v>
      </c>
      <c r="AC693" s="12">
        <f>DataSheet!$E556-DataSheet!$D556</f>
        <v>10.08</v>
      </c>
      <c r="AD693" s="12" t="str">
        <f>_xlfn.IFS(DataSheet!$O556="Central","Chris",DataSheet!$O556="East","Erin",DataSheet!$O556="South","Sam",DataSheet!$O556="West","William.")</f>
        <v>Chris</v>
      </c>
      <c r="AE693">
        <f t="shared" si="54"/>
        <v>1</v>
      </c>
    </row>
    <row r="694" spans="1:31" ht="15.75" customHeight="1" x14ac:dyDescent="0.3">
      <c r="A694" s="12">
        <v>1233</v>
      </c>
      <c r="B694" s="12" t="s">
        <v>1322</v>
      </c>
      <c r="C694" s="12" t="s">
        <v>52</v>
      </c>
      <c r="D694" s="12">
        <v>0.1</v>
      </c>
      <c r="E694" s="12">
        <v>120.98</v>
      </c>
      <c r="F694" s="12">
        <v>9.07</v>
      </c>
      <c r="G694" s="12" t="s">
        <v>31</v>
      </c>
      <c r="H694" s="12" t="s">
        <v>118</v>
      </c>
      <c r="I694" s="12" t="s">
        <v>33</v>
      </c>
      <c r="J694" s="12" t="s">
        <v>113</v>
      </c>
      <c r="K694" s="12" t="s">
        <v>63</v>
      </c>
      <c r="L694" s="12" t="s">
        <v>1323</v>
      </c>
      <c r="M694" s="12">
        <v>0.35</v>
      </c>
      <c r="N694" s="12" t="s">
        <v>37</v>
      </c>
      <c r="O694" s="12" t="s">
        <v>65</v>
      </c>
      <c r="P694" s="12" t="s">
        <v>134</v>
      </c>
      <c r="Q694" s="12" t="s">
        <v>1324</v>
      </c>
      <c r="R694" s="12">
        <v>75028</v>
      </c>
      <c r="S694" s="13">
        <v>42103</v>
      </c>
      <c r="T694" s="9">
        <f t="shared" si="52"/>
        <v>1</v>
      </c>
      <c r="U694" s="10">
        <f t="shared" si="53"/>
        <v>0</v>
      </c>
      <c r="V694" s="11" t="str">
        <f t="shared" si="50"/>
        <v>April</v>
      </c>
      <c r="W694" s="13">
        <v>42105</v>
      </c>
      <c r="X694" s="11">
        <f t="shared" si="51"/>
        <v>2</v>
      </c>
      <c r="Y694" s="12">
        <v>297.45715999999999</v>
      </c>
      <c r="Z694" s="12">
        <v>5</v>
      </c>
      <c r="AA694" s="12">
        <v>568.24</v>
      </c>
      <c r="AB694" s="12">
        <v>89375</v>
      </c>
      <c r="AC694" s="12">
        <f>DataSheet!$E1104-DataSheet!$D1104</f>
        <v>6782.9800000000005</v>
      </c>
      <c r="AD694" s="12" t="str">
        <f>_xlfn.IFS(DataSheet!$O1104="Central","Chris",DataSheet!$O1104="East","Erin",DataSheet!$O1104="South","Sam",DataSheet!$O1104="West","William.")</f>
        <v>William.</v>
      </c>
      <c r="AE694">
        <f t="shared" si="54"/>
        <v>4</v>
      </c>
    </row>
    <row r="695" spans="1:31" ht="15.75" customHeight="1" x14ac:dyDescent="0.3">
      <c r="A695" s="7">
        <v>1233</v>
      </c>
      <c r="B695" s="7" t="s">
        <v>1322</v>
      </c>
      <c r="C695" s="7" t="s">
        <v>52</v>
      </c>
      <c r="D695" s="7">
        <v>0.02</v>
      </c>
      <c r="E695" s="7">
        <v>152.47999999999999</v>
      </c>
      <c r="F695" s="7">
        <v>6.5</v>
      </c>
      <c r="G695" s="7" t="s">
        <v>31</v>
      </c>
      <c r="H695" s="7" t="s">
        <v>118</v>
      </c>
      <c r="I695" s="7" t="s">
        <v>81</v>
      </c>
      <c r="J695" s="7" t="s">
        <v>184</v>
      </c>
      <c r="K695" s="7" t="s">
        <v>63</v>
      </c>
      <c r="L695" s="7" t="s">
        <v>612</v>
      </c>
      <c r="M695" s="7">
        <v>0.74</v>
      </c>
      <c r="N695" s="7" t="s">
        <v>37</v>
      </c>
      <c r="O695" s="7" t="s">
        <v>65</v>
      </c>
      <c r="P695" s="7" t="s">
        <v>134</v>
      </c>
      <c r="Q695" s="7" t="s">
        <v>1324</v>
      </c>
      <c r="R695" s="7">
        <v>75028</v>
      </c>
      <c r="S695" s="8">
        <v>42103</v>
      </c>
      <c r="T695" s="9">
        <f t="shared" si="52"/>
        <v>1</v>
      </c>
      <c r="U695" s="10">
        <f t="shared" si="53"/>
        <v>56</v>
      </c>
      <c r="V695" s="11" t="str">
        <f t="shared" si="50"/>
        <v>April</v>
      </c>
      <c r="W695" s="8">
        <v>42105</v>
      </c>
      <c r="X695" s="11">
        <f t="shared" si="51"/>
        <v>2</v>
      </c>
      <c r="Y695" s="7">
        <v>-564.60239999999999</v>
      </c>
      <c r="Z695" s="7">
        <v>1</v>
      </c>
      <c r="AA695" s="7">
        <v>162.91</v>
      </c>
      <c r="AB695" s="7">
        <v>89375</v>
      </c>
      <c r="AC695" s="7">
        <f>DataSheet!$E1105-DataSheet!$D1105</f>
        <v>5.75</v>
      </c>
      <c r="AD695" s="12" t="str">
        <f>_xlfn.IFS(DataSheet!$O1105="Central","Chris",DataSheet!$O1105="East","Erin",DataSheet!$O1105="South","Sam",DataSheet!$O1105="West","William.")</f>
        <v>William.</v>
      </c>
      <c r="AE695">
        <f t="shared" si="54"/>
        <v>4</v>
      </c>
    </row>
    <row r="696" spans="1:31" ht="15.75" customHeight="1" x14ac:dyDescent="0.3">
      <c r="A696" s="12">
        <v>1233</v>
      </c>
      <c r="B696" s="12" t="s">
        <v>1322</v>
      </c>
      <c r="C696" s="12" t="s">
        <v>30</v>
      </c>
      <c r="D696" s="12">
        <v>0.09</v>
      </c>
      <c r="E696" s="12">
        <v>99.99</v>
      </c>
      <c r="F696" s="12">
        <v>19.989999999999998</v>
      </c>
      <c r="G696" s="12" t="s">
        <v>53</v>
      </c>
      <c r="H696" s="12" t="s">
        <v>118</v>
      </c>
      <c r="I696" s="12" t="s">
        <v>81</v>
      </c>
      <c r="J696" s="12" t="s">
        <v>184</v>
      </c>
      <c r="K696" s="12" t="s">
        <v>63</v>
      </c>
      <c r="L696" s="12" t="s">
        <v>1151</v>
      </c>
      <c r="M696" s="12">
        <v>0.52</v>
      </c>
      <c r="N696" s="12" t="s">
        <v>37</v>
      </c>
      <c r="O696" s="12" t="s">
        <v>65</v>
      </c>
      <c r="P696" s="12" t="s">
        <v>134</v>
      </c>
      <c r="Q696" s="12" t="s">
        <v>1324</v>
      </c>
      <c r="R696" s="12">
        <v>75028</v>
      </c>
      <c r="S696" s="13">
        <v>42159</v>
      </c>
      <c r="T696" s="9">
        <f t="shared" si="52"/>
        <v>1</v>
      </c>
      <c r="U696" s="10">
        <f t="shared" si="53"/>
        <v>0</v>
      </c>
      <c r="V696" s="11" t="str">
        <f t="shared" si="50"/>
        <v>June</v>
      </c>
      <c r="W696" s="13">
        <v>42161</v>
      </c>
      <c r="X696" s="11">
        <f t="shared" si="51"/>
        <v>2</v>
      </c>
      <c r="Y696" s="12">
        <v>-161.47499999999999</v>
      </c>
      <c r="Z696" s="12">
        <v>1</v>
      </c>
      <c r="AA696" s="12">
        <v>97.65</v>
      </c>
      <c r="AB696" s="12">
        <v>89376</v>
      </c>
      <c r="AC696" s="12">
        <f>DataSheet!$E1670-DataSheet!$D1670</f>
        <v>9.6</v>
      </c>
      <c r="AD696" s="12" t="str">
        <f>_xlfn.IFS(DataSheet!$O1670="Central","Chris",DataSheet!$O1670="East","Erin",DataSheet!$O1670="South","Sam",DataSheet!$O1670="West","William.")</f>
        <v>Sam</v>
      </c>
      <c r="AE696">
        <f t="shared" si="54"/>
        <v>4</v>
      </c>
    </row>
    <row r="697" spans="1:31" ht="15.75" customHeight="1" x14ac:dyDescent="0.3">
      <c r="A697" s="7">
        <v>1233</v>
      </c>
      <c r="B697" s="7" t="s">
        <v>1322</v>
      </c>
      <c r="C697" s="7" t="s">
        <v>30</v>
      </c>
      <c r="D697" s="7">
        <v>0.04</v>
      </c>
      <c r="E697" s="7">
        <v>205.99</v>
      </c>
      <c r="F697" s="7">
        <v>5.26</v>
      </c>
      <c r="G697" s="7" t="s">
        <v>53</v>
      </c>
      <c r="H697" s="7" t="s">
        <v>118</v>
      </c>
      <c r="I697" s="7" t="s">
        <v>81</v>
      </c>
      <c r="J697" s="7" t="s">
        <v>82</v>
      </c>
      <c r="K697" s="7" t="s">
        <v>63</v>
      </c>
      <c r="L697" s="7" t="s">
        <v>825</v>
      </c>
      <c r="M697" s="7">
        <v>0.56000000000000005</v>
      </c>
      <c r="N697" s="7" t="s">
        <v>37</v>
      </c>
      <c r="O697" s="7" t="s">
        <v>65</v>
      </c>
      <c r="P697" s="7" t="s">
        <v>134</v>
      </c>
      <c r="Q697" s="7" t="s">
        <v>1324</v>
      </c>
      <c r="R697" s="7">
        <v>75028</v>
      </c>
      <c r="S697" s="8">
        <v>42159</v>
      </c>
      <c r="T697" s="9">
        <f t="shared" si="52"/>
        <v>0</v>
      </c>
      <c r="U697" s="10" t="str">
        <f t="shared" si="53"/>
        <v>no repeat</v>
      </c>
      <c r="V697" s="11" t="str">
        <f t="shared" si="50"/>
        <v>June</v>
      </c>
      <c r="W697" s="8">
        <v>42160</v>
      </c>
      <c r="X697" s="11">
        <f t="shared" si="51"/>
        <v>1</v>
      </c>
      <c r="Y697" s="7">
        <v>-0.81399999999999995</v>
      </c>
      <c r="Z697" s="7">
        <v>6</v>
      </c>
      <c r="AA697" s="7">
        <v>1018.61</v>
      </c>
      <c r="AB697" s="7">
        <v>89376</v>
      </c>
      <c r="AC697" s="7">
        <f>DataSheet!$E1671-DataSheet!$D1671</f>
        <v>150.94</v>
      </c>
      <c r="AD697" s="12" t="str">
        <f>_xlfn.IFS(DataSheet!$O1671="Central","Chris",DataSheet!$O1671="East","Erin",DataSheet!$O1671="South","Sam",DataSheet!$O1671="West","William.")</f>
        <v>Sam</v>
      </c>
      <c r="AE697">
        <f t="shared" si="54"/>
        <v>4</v>
      </c>
    </row>
    <row r="698" spans="1:31" ht="15.75" customHeight="1" x14ac:dyDescent="0.3">
      <c r="A698" s="12">
        <v>1237</v>
      </c>
      <c r="B698" s="12" t="s">
        <v>1325</v>
      </c>
      <c r="C698" s="12" t="s">
        <v>42</v>
      </c>
      <c r="D698" s="12">
        <v>0.02</v>
      </c>
      <c r="E698" s="12">
        <v>7.38</v>
      </c>
      <c r="F698" s="12">
        <v>5.21</v>
      </c>
      <c r="G698" s="12" t="s">
        <v>53</v>
      </c>
      <c r="H698" s="12" t="s">
        <v>32</v>
      </c>
      <c r="I698" s="12" t="s">
        <v>45</v>
      </c>
      <c r="J698" s="12" t="s">
        <v>54</v>
      </c>
      <c r="K698" s="12" t="s">
        <v>63</v>
      </c>
      <c r="L698" s="12" t="s">
        <v>428</v>
      </c>
      <c r="M698" s="12">
        <v>0.56000000000000005</v>
      </c>
      <c r="N698" s="12" t="s">
        <v>37</v>
      </c>
      <c r="O698" s="12" t="s">
        <v>65</v>
      </c>
      <c r="P698" s="12" t="s">
        <v>134</v>
      </c>
      <c r="Q698" s="12" t="s">
        <v>1326</v>
      </c>
      <c r="R698" s="12">
        <v>75007</v>
      </c>
      <c r="S698" s="13">
        <v>42092</v>
      </c>
      <c r="T698" s="9">
        <f t="shared" si="52"/>
        <v>1</v>
      </c>
      <c r="U698" s="10">
        <f t="shared" si="53"/>
        <v>57</v>
      </c>
      <c r="V698" s="11" t="str">
        <f t="shared" si="50"/>
        <v>March</v>
      </c>
      <c r="W698" s="13">
        <v>42093</v>
      </c>
      <c r="X698" s="11">
        <f t="shared" si="51"/>
        <v>1</v>
      </c>
      <c r="Y698" s="12">
        <v>7.74</v>
      </c>
      <c r="Z698" s="12">
        <v>3</v>
      </c>
      <c r="AA698" s="12">
        <v>24.52</v>
      </c>
      <c r="AB698" s="12">
        <v>86076</v>
      </c>
      <c r="AC698" s="12">
        <f>DataSheet!$E986-DataSheet!$D986</f>
        <v>50.97</v>
      </c>
      <c r="AD698" s="12" t="str">
        <f>_xlfn.IFS(DataSheet!$O986="Central","Chris",DataSheet!$O986="East","Erin",DataSheet!$O986="South","Sam",DataSheet!$O986="West","William.")</f>
        <v>Sam</v>
      </c>
      <c r="AE698">
        <f t="shared" si="54"/>
        <v>3</v>
      </c>
    </row>
    <row r="699" spans="1:31" ht="15.75" customHeight="1" x14ac:dyDescent="0.3">
      <c r="A699" s="12">
        <v>1237</v>
      </c>
      <c r="B699" s="12" t="s">
        <v>1325</v>
      </c>
      <c r="C699" s="12" t="s">
        <v>61</v>
      </c>
      <c r="D699" s="12">
        <v>0.05</v>
      </c>
      <c r="E699" s="12">
        <v>300.98</v>
      </c>
      <c r="F699" s="12">
        <v>13.99</v>
      </c>
      <c r="G699" s="12" t="s">
        <v>53</v>
      </c>
      <c r="H699" s="12" t="s">
        <v>32</v>
      </c>
      <c r="I699" s="12" t="s">
        <v>81</v>
      </c>
      <c r="J699" s="12" t="s">
        <v>89</v>
      </c>
      <c r="K699" s="12" t="s">
        <v>90</v>
      </c>
      <c r="L699" s="12" t="s">
        <v>1327</v>
      </c>
      <c r="M699" s="12">
        <v>0.39</v>
      </c>
      <c r="N699" s="12" t="s">
        <v>37</v>
      </c>
      <c r="O699" s="12" t="s">
        <v>65</v>
      </c>
      <c r="P699" s="12" t="s">
        <v>134</v>
      </c>
      <c r="Q699" s="12" t="s">
        <v>1326</v>
      </c>
      <c r="R699" s="12">
        <v>75007</v>
      </c>
      <c r="S699" s="13">
        <v>42149</v>
      </c>
      <c r="T699" s="9">
        <f t="shared" si="52"/>
        <v>1</v>
      </c>
      <c r="U699" s="10">
        <f t="shared" si="53"/>
        <v>0</v>
      </c>
      <c r="V699" s="11" t="str">
        <f t="shared" si="50"/>
        <v>May</v>
      </c>
      <c r="W699" s="13">
        <v>42150</v>
      </c>
      <c r="X699" s="11">
        <f t="shared" si="51"/>
        <v>1</v>
      </c>
      <c r="Y699" s="12">
        <v>3985.3089</v>
      </c>
      <c r="Z699" s="12">
        <v>20</v>
      </c>
      <c r="AA699" s="12">
        <v>5775.81</v>
      </c>
      <c r="AB699" s="12">
        <v>86077</v>
      </c>
      <c r="AC699" s="12">
        <f>DataSheet!$E1580-DataSheet!$D1580</f>
        <v>39.409999999999997</v>
      </c>
      <c r="AD699" s="12" t="str">
        <f>_xlfn.IFS(DataSheet!$O1580="Central","Chris",DataSheet!$O1580="East","Erin",DataSheet!$O1580="South","Sam",DataSheet!$O1580="West","William.")</f>
        <v>William.</v>
      </c>
      <c r="AE699">
        <f t="shared" si="54"/>
        <v>3</v>
      </c>
    </row>
    <row r="700" spans="1:31" ht="15.75" customHeight="1" x14ac:dyDescent="0.3">
      <c r="A700" s="7">
        <v>1237</v>
      </c>
      <c r="B700" s="7" t="s">
        <v>1325</v>
      </c>
      <c r="C700" s="7" t="s">
        <v>61</v>
      </c>
      <c r="D700" s="7">
        <v>0.04</v>
      </c>
      <c r="E700" s="7">
        <v>205.99</v>
      </c>
      <c r="F700" s="7">
        <v>5</v>
      </c>
      <c r="G700" s="7" t="s">
        <v>31</v>
      </c>
      <c r="H700" s="7" t="s">
        <v>32</v>
      </c>
      <c r="I700" s="7" t="s">
        <v>81</v>
      </c>
      <c r="J700" s="7" t="s">
        <v>82</v>
      </c>
      <c r="K700" s="7" t="s">
        <v>63</v>
      </c>
      <c r="L700" s="7" t="s">
        <v>1328</v>
      </c>
      <c r="M700" s="7">
        <v>0.59</v>
      </c>
      <c r="N700" s="7" t="s">
        <v>37</v>
      </c>
      <c r="O700" s="7" t="s">
        <v>65</v>
      </c>
      <c r="P700" s="7" t="s">
        <v>134</v>
      </c>
      <c r="Q700" s="7" t="s">
        <v>1326</v>
      </c>
      <c r="R700" s="7">
        <v>75007</v>
      </c>
      <c r="S700" s="8">
        <v>42149</v>
      </c>
      <c r="T700" s="9">
        <f t="shared" si="52"/>
        <v>0</v>
      </c>
      <c r="U700" s="10" t="str">
        <f t="shared" si="53"/>
        <v>no repeat</v>
      </c>
      <c r="V700" s="11" t="str">
        <f t="shared" si="50"/>
        <v>May</v>
      </c>
      <c r="W700" s="8">
        <v>42150</v>
      </c>
      <c r="X700" s="11">
        <f t="shared" si="51"/>
        <v>1</v>
      </c>
      <c r="Y700" s="7">
        <v>13.956799999999999</v>
      </c>
      <c r="Z700" s="7">
        <v>11</v>
      </c>
      <c r="AA700" s="7">
        <v>1878.24</v>
      </c>
      <c r="AB700" s="7">
        <v>86077</v>
      </c>
      <c r="AC700" s="7">
        <f>DataSheet!$E1581-DataSheet!$D1581</f>
        <v>140.94999999999999</v>
      </c>
      <c r="AD700" s="12" t="str">
        <f>_xlfn.IFS(DataSheet!$O1581="Central","Chris",DataSheet!$O1581="East","Erin",DataSheet!$O1581="South","Sam",DataSheet!$O1581="West","William.")</f>
        <v>Chris</v>
      </c>
      <c r="AE700">
        <f t="shared" si="54"/>
        <v>3</v>
      </c>
    </row>
    <row r="701" spans="1:31" ht="15.75" customHeight="1" x14ac:dyDescent="0.3">
      <c r="A701" s="12">
        <v>1238</v>
      </c>
      <c r="B701" s="12" t="s">
        <v>1329</v>
      </c>
      <c r="C701" s="12" t="s">
        <v>61</v>
      </c>
      <c r="D701" s="12">
        <v>0.01</v>
      </c>
      <c r="E701" s="12">
        <v>160.97999999999999</v>
      </c>
      <c r="F701" s="12">
        <v>30</v>
      </c>
      <c r="G701" s="12" t="s">
        <v>43</v>
      </c>
      <c r="H701" s="12" t="s">
        <v>32</v>
      </c>
      <c r="I701" s="12" t="s">
        <v>45</v>
      </c>
      <c r="J701" s="12" t="s">
        <v>46</v>
      </c>
      <c r="K701" s="12" t="s">
        <v>47</v>
      </c>
      <c r="L701" s="12" t="s">
        <v>181</v>
      </c>
      <c r="M701" s="12">
        <v>0.62</v>
      </c>
      <c r="N701" s="12" t="s">
        <v>37</v>
      </c>
      <c r="O701" s="12" t="s">
        <v>65</v>
      </c>
      <c r="P701" s="12" t="s">
        <v>134</v>
      </c>
      <c r="Q701" s="12" t="s">
        <v>1330</v>
      </c>
      <c r="R701" s="12">
        <v>75104</v>
      </c>
      <c r="S701" s="13">
        <v>42035</v>
      </c>
      <c r="T701" s="9">
        <f t="shared" si="52"/>
        <v>0</v>
      </c>
      <c r="U701" s="10" t="str">
        <f t="shared" si="53"/>
        <v>no repeat</v>
      </c>
      <c r="V701" s="11" t="str">
        <f t="shared" si="50"/>
        <v>January</v>
      </c>
      <c r="W701" s="13">
        <v>42037</v>
      </c>
      <c r="X701" s="11">
        <f t="shared" si="51"/>
        <v>2</v>
      </c>
      <c r="Y701" s="12">
        <v>788.79</v>
      </c>
      <c r="Z701" s="12">
        <v>10</v>
      </c>
      <c r="AA701" s="12">
        <v>1634.67</v>
      </c>
      <c r="AB701" s="12">
        <v>86075</v>
      </c>
      <c r="AC701" s="12">
        <f>DataSheet!$E364-DataSheet!$D364</f>
        <v>22.68</v>
      </c>
      <c r="AD701" s="12" t="str">
        <f>_xlfn.IFS(DataSheet!$O364="Central","Chris",DataSheet!$O364="East","Erin",DataSheet!$O364="South","Sam",DataSheet!$O364="West","William.")</f>
        <v>Chris</v>
      </c>
      <c r="AE701">
        <f t="shared" si="54"/>
        <v>1</v>
      </c>
    </row>
    <row r="702" spans="1:31" ht="15.75" customHeight="1" x14ac:dyDescent="0.3">
      <c r="A702" s="7">
        <v>1241</v>
      </c>
      <c r="B702" s="7" t="s">
        <v>1331</v>
      </c>
      <c r="C702" s="7" t="s">
        <v>42</v>
      </c>
      <c r="D702" s="7">
        <v>0</v>
      </c>
      <c r="E702" s="7">
        <v>387.99</v>
      </c>
      <c r="F702" s="7">
        <v>19.989999999999998</v>
      </c>
      <c r="G702" s="7" t="s">
        <v>53</v>
      </c>
      <c r="H702" s="7" t="s">
        <v>32</v>
      </c>
      <c r="I702" s="7" t="s">
        <v>33</v>
      </c>
      <c r="J702" s="7" t="s">
        <v>113</v>
      </c>
      <c r="K702" s="7" t="s">
        <v>63</v>
      </c>
      <c r="L702" s="7" t="s">
        <v>1332</v>
      </c>
      <c r="M702" s="7">
        <v>0.38</v>
      </c>
      <c r="N702" s="7" t="s">
        <v>37</v>
      </c>
      <c r="O702" s="7" t="s">
        <v>140</v>
      </c>
      <c r="P702" s="7" t="s">
        <v>1278</v>
      </c>
      <c r="Q702" s="7" t="s">
        <v>514</v>
      </c>
      <c r="R702" s="7">
        <v>36830</v>
      </c>
      <c r="S702" s="8">
        <v>42079</v>
      </c>
      <c r="T702" s="9">
        <f t="shared" si="52"/>
        <v>1</v>
      </c>
      <c r="U702" s="10">
        <f t="shared" si="53"/>
        <v>9</v>
      </c>
      <c r="V702" s="11" t="str">
        <f t="shared" si="50"/>
        <v>March</v>
      </c>
      <c r="W702" s="8">
        <v>42080</v>
      </c>
      <c r="X702" s="11">
        <f t="shared" si="51"/>
        <v>1</v>
      </c>
      <c r="Y702" s="7">
        <v>-70.14</v>
      </c>
      <c r="Z702" s="7">
        <v>23</v>
      </c>
      <c r="AA702" s="7">
        <v>9280.7199999999993</v>
      </c>
      <c r="AB702" s="7">
        <v>90880</v>
      </c>
      <c r="AC702" s="7">
        <f>DataSheet!$E827-DataSheet!$D827</f>
        <v>8.879999999999999</v>
      </c>
      <c r="AD702" s="12" t="str">
        <f>_xlfn.IFS(DataSheet!$O827="Central","Chris",DataSheet!$O827="East","Erin",DataSheet!$O827="South","Sam",DataSheet!$O827="West","William.")</f>
        <v>Chris</v>
      </c>
      <c r="AE702">
        <f t="shared" si="54"/>
        <v>2</v>
      </c>
    </row>
    <row r="703" spans="1:31" ht="15.75" customHeight="1" x14ac:dyDescent="0.3">
      <c r="A703" s="12">
        <v>1241</v>
      </c>
      <c r="B703" s="12" t="s">
        <v>1331</v>
      </c>
      <c r="C703" s="12" t="s">
        <v>52</v>
      </c>
      <c r="D703" s="12">
        <v>0.06</v>
      </c>
      <c r="E703" s="12">
        <v>200.97</v>
      </c>
      <c r="F703" s="12">
        <v>15.59</v>
      </c>
      <c r="G703" s="12" t="s">
        <v>43</v>
      </c>
      <c r="H703" s="12" t="s">
        <v>62</v>
      </c>
      <c r="I703" s="12" t="s">
        <v>81</v>
      </c>
      <c r="J703" s="12" t="s">
        <v>89</v>
      </c>
      <c r="K703" s="12" t="s">
        <v>47</v>
      </c>
      <c r="L703" s="12" t="s">
        <v>1333</v>
      </c>
      <c r="M703" s="12">
        <v>0.36</v>
      </c>
      <c r="N703" s="12" t="s">
        <v>37</v>
      </c>
      <c r="O703" s="12" t="s">
        <v>140</v>
      </c>
      <c r="P703" s="12" t="s">
        <v>1278</v>
      </c>
      <c r="Q703" s="12" t="s">
        <v>514</v>
      </c>
      <c r="R703" s="12">
        <v>36830</v>
      </c>
      <c r="S703" s="13">
        <v>42088</v>
      </c>
      <c r="T703" s="9">
        <f t="shared" si="52"/>
        <v>0</v>
      </c>
      <c r="U703" s="10" t="str">
        <f t="shared" si="53"/>
        <v>no repeat</v>
      </c>
      <c r="V703" s="11" t="str">
        <f t="shared" si="50"/>
        <v>March</v>
      </c>
      <c r="W703" s="13">
        <v>42088</v>
      </c>
      <c r="X703" s="11">
        <f t="shared" si="51"/>
        <v>0</v>
      </c>
      <c r="Y703" s="12">
        <v>531.61800000000005</v>
      </c>
      <c r="Z703" s="12">
        <v>7</v>
      </c>
      <c r="AA703" s="12">
        <v>1348.83</v>
      </c>
      <c r="AB703" s="12">
        <v>90881</v>
      </c>
      <c r="AC703" s="12">
        <f>DataSheet!$E926-DataSheet!$D926</f>
        <v>6.24</v>
      </c>
      <c r="AD703" s="12" t="str">
        <f>_xlfn.IFS(DataSheet!$O926="Central","Chris",DataSheet!$O926="East","Erin",DataSheet!$O926="South","Sam",DataSheet!$O926="West","William.")</f>
        <v>Chris</v>
      </c>
      <c r="AE703">
        <f t="shared" si="54"/>
        <v>2</v>
      </c>
    </row>
    <row r="704" spans="1:31" ht="15.75" customHeight="1" x14ac:dyDescent="0.3">
      <c r="A704" s="7">
        <v>1246</v>
      </c>
      <c r="B704" s="7" t="s">
        <v>1334</v>
      </c>
      <c r="C704" s="7" t="s">
        <v>30</v>
      </c>
      <c r="D704" s="7">
        <v>0.1</v>
      </c>
      <c r="E704" s="7">
        <v>22.38</v>
      </c>
      <c r="F704" s="7">
        <v>15.1</v>
      </c>
      <c r="G704" s="7" t="s">
        <v>53</v>
      </c>
      <c r="H704" s="7" t="s">
        <v>44</v>
      </c>
      <c r="I704" s="7" t="s">
        <v>33</v>
      </c>
      <c r="J704" s="7" t="s">
        <v>113</v>
      </c>
      <c r="K704" s="7" t="s">
        <v>63</v>
      </c>
      <c r="L704" s="7" t="s">
        <v>1175</v>
      </c>
      <c r="M704" s="7">
        <v>0.38</v>
      </c>
      <c r="N704" s="7" t="s">
        <v>37</v>
      </c>
      <c r="O704" s="7" t="s">
        <v>57</v>
      </c>
      <c r="P704" s="7" t="s">
        <v>75</v>
      </c>
      <c r="Q704" s="7" t="s">
        <v>94</v>
      </c>
      <c r="R704" s="7">
        <v>10009</v>
      </c>
      <c r="S704" s="8">
        <v>42099</v>
      </c>
      <c r="T704" s="9">
        <f t="shared" si="52"/>
        <v>1</v>
      </c>
      <c r="U704" s="10">
        <f t="shared" si="53"/>
        <v>0</v>
      </c>
      <c r="V704" s="11" t="str">
        <f t="shared" si="50"/>
        <v>April</v>
      </c>
      <c r="W704" s="8">
        <v>42100</v>
      </c>
      <c r="X704" s="11">
        <f t="shared" si="51"/>
        <v>1</v>
      </c>
      <c r="Y704" s="7">
        <v>-107.51349999999999</v>
      </c>
      <c r="Z704" s="7">
        <v>26</v>
      </c>
      <c r="AA704" s="7">
        <v>564.98</v>
      </c>
      <c r="AB704" s="7">
        <v>36452</v>
      </c>
      <c r="AC704" s="7">
        <f>DataSheet!$E1051-DataSheet!$D1051</f>
        <v>18.62</v>
      </c>
      <c r="AD704" s="12" t="str">
        <f>_xlfn.IFS(DataSheet!$O1051="Central","Chris",DataSheet!$O1051="East","Erin",DataSheet!$O1051="South","Sam",DataSheet!$O1051="West","William.")</f>
        <v>Sam</v>
      </c>
      <c r="AE704">
        <f t="shared" si="54"/>
        <v>3</v>
      </c>
    </row>
    <row r="705" spans="1:31" ht="15.75" customHeight="1" x14ac:dyDescent="0.3">
      <c r="A705" s="12">
        <v>1246</v>
      </c>
      <c r="B705" s="12" t="s">
        <v>1334</v>
      </c>
      <c r="C705" s="12" t="s">
        <v>30</v>
      </c>
      <c r="D705" s="12">
        <v>0.04</v>
      </c>
      <c r="E705" s="12">
        <v>6.98</v>
      </c>
      <c r="F705" s="12">
        <v>2.83</v>
      </c>
      <c r="G705" s="12" t="s">
        <v>53</v>
      </c>
      <c r="H705" s="12" t="s">
        <v>44</v>
      </c>
      <c r="I705" s="12" t="s">
        <v>45</v>
      </c>
      <c r="J705" s="12" t="s">
        <v>54</v>
      </c>
      <c r="K705" s="12" t="s">
        <v>55</v>
      </c>
      <c r="L705" s="12" t="s">
        <v>1335</v>
      </c>
      <c r="M705" s="12">
        <v>0.37</v>
      </c>
      <c r="N705" s="12" t="s">
        <v>37</v>
      </c>
      <c r="O705" s="12" t="s">
        <v>57</v>
      </c>
      <c r="P705" s="12" t="s">
        <v>75</v>
      </c>
      <c r="Q705" s="12" t="s">
        <v>94</v>
      </c>
      <c r="R705" s="12">
        <v>10009</v>
      </c>
      <c r="S705" s="13">
        <v>42099</v>
      </c>
      <c r="T705" s="9">
        <f t="shared" si="52"/>
        <v>1</v>
      </c>
      <c r="U705" s="10">
        <f t="shared" si="53"/>
        <v>47</v>
      </c>
      <c r="V705" s="11" t="str">
        <f t="shared" si="50"/>
        <v>April</v>
      </c>
      <c r="W705" s="13">
        <v>42101</v>
      </c>
      <c r="X705" s="11">
        <f t="shared" si="51"/>
        <v>2</v>
      </c>
      <c r="Y705" s="12">
        <v>46.01</v>
      </c>
      <c r="Z705" s="12">
        <v>18</v>
      </c>
      <c r="AA705" s="12">
        <v>129.47999999999999</v>
      </c>
      <c r="AB705" s="12">
        <v>36452</v>
      </c>
      <c r="AC705" s="12">
        <f>DataSheet!$E1052-DataSheet!$D1052</f>
        <v>10.34</v>
      </c>
      <c r="AD705" s="12" t="str">
        <f>_xlfn.IFS(DataSheet!$O1052="Central","Chris",DataSheet!$O1052="East","Erin",DataSheet!$O1052="South","Sam",DataSheet!$O1052="West","William.")</f>
        <v>Sam</v>
      </c>
      <c r="AE705">
        <f t="shared" si="54"/>
        <v>3</v>
      </c>
    </row>
    <row r="706" spans="1:31" ht="15.75" customHeight="1" x14ac:dyDescent="0.3">
      <c r="A706" s="12">
        <v>1246</v>
      </c>
      <c r="B706" s="12" t="s">
        <v>1334</v>
      </c>
      <c r="C706" s="12" t="s">
        <v>109</v>
      </c>
      <c r="D706" s="12">
        <v>0.03</v>
      </c>
      <c r="E706" s="12">
        <v>256.99</v>
      </c>
      <c r="F706" s="12">
        <v>11.25</v>
      </c>
      <c r="G706" s="12" t="s">
        <v>53</v>
      </c>
      <c r="H706" s="12" t="s">
        <v>44</v>
      </c>
      <c r="I706" s="12" t="s">
        <v>81</v>
      </c>
      <c r="J706" s="12" t="s">
        <v>184</v>
      </c>
      <c r="K706" s="12" t="s">
        <v>63</v>
      </c>
      <c r="L706" s="12" t="s">
        <v>1336</v>
      </c>
      <c r="M706" s="12">
        <v>0.51</v>
      </c>
      <c r="N706" s="12" t="s">
        <v>37</v>
      </c>
      <c r="O706" s="12" t="s">
        <v>57</v>
      </c>
      <c r="P706" s="12" t="s">
        <v>75</v>
      </c>
      <c r="Q706" s="12" t="s">
        <v>94</v>
      </c>
      <c r="R706" s="12">
        <v>10009</v>
      </c>
      <c r="S706" s="13">
        <v>42146</v>
      </c>
      <c r="T706" s="9">
        <f t="shared" si="52"/>
        <v>0</v>
      </c>
      <c r="U706" s="10" t="str">
        <f t="shared" si="53"/>
        <v>no repeat</v>
      </c>
      <c r="V706" s="11" t="str">
        <f t="shared" ref="V706:V769" si="55">TEXT(S706,"mmmm")</f>
        <v>May</v>
      </c>
      <c r="W706" s="13">
        <v>42146</v>
      </c>
      <c r="X706" s="11">
        <f t="shared" ref="X706:X769" si="56">_xlfn.DAYS(W706,S706)</f>
        <v>0</v>
      </c>
      <c r="Y706" s="12">
        <v>1489.8</v>
      </c>
      <c r="Z706" s="12">
        <v>32</v>
      </c>
      <c r="AA706" s="12">
        <v>8216.2800000000007</v>
      </c>
      <c r="AB706" s="12">
        <v>46853</v>
      </c>
      <c r="AC706" s="12">
        <f>DataSheet!$E1542-DataSheet!$D1542</f>
        <v>161.53</v>
      </c>
      <c r="AD706" s="12" t="str">
        <f>_xlfn.IFS(DataSheet!$O1542="Central","Chris",DataSheet!$O1542="East","Erin",DataSheet!$O1542="South","Sam",DataSheet!$O1542="West","William.")</f>
        <v>Sam</v>
      </c>
      <c r="AE706">
        <f t="shared" si="54"/>
        <v>3</v>
      </c>
    </row>
    <row r="707" spans="1:31" ht="15.75" customHeight="1" x14ac:dyDescent="0.3">
      <c r="A707" s="7">
        <v>1247</v>
      </c>
      <c r="B707" s="7" t="s">
        <v>1337</v>
      </c>
      <c r="C707" s="7" t="s">
        <v>30</v>
      </c>
      <c r="D707" s="7">
        <v>0.1</v>
      </c>
      <c r="E707" s="7">
        <v>22.38</v>
      </c>
      <c r="F707" s="7">
        <v>15.1</v>
      </c>
      <c r="G707" s="7" t="s">
        <v>53</v>
      </c>
      <c r="H707" s="7" t="s">
        <v>44</v>
      </c>
      <c r="I707" s="7" t="s">
        <v>33</v>
      </c>
      <c r="J707" s="7" t="s">
        <v>113</v>
      </c>
      <c r="K707" s="7" t="s">
        <v>63</v>
      </c>
      <c r="L707" s="7" t="s">
        <v>1175</v>
      </c>
      <c r="M707" s="7">
        <v>0.38</v>
      </c>
      <c r="N707" s="7" t="s">
        <v>37</v>
      </c>
      <c r="O707" s="7" t="s">
        <v>65</v>
      </c>
      <c r="P707" s="7" t="s">
        <v>134</v>
      </c>
      <c r="Q707" s="7" t="s">
        <v>1338</v>
      </c>
      <c r="R707" s="7">
        <v>78641</v>
      </c>
      <c r="S707" s="8">
        <v>42099</v>
      </c>
      <c r="T707" s="9">
        <f t="shared" ref="T707:T770" si="57">IF(A707=A708,1,0)</f>
        <v>1</v>
      </c>
      <c r="U707" s="10">
        <f t="shared" ref="U707:U770" si="58">IF(T707=1,S708-S707,"no repeat")</f>
        <v>0</v>
      </c>
      <c r="V707" s="11" t="str">
        <f t="shared" si="55"/>
        <v>April</v>
      </c>
      <c r="W707" s="8">
        <v>42100</v>
      </c>
      <c r="X707" s="11">
        <f t="shared" si="56"/>
        <v>1</v>
      </c>
      <c r="Y707" s="7">
        <v>-107.51349999999999</v>
      </c>
      <c r="Z707" s="7">
        <v>7</v>
      </c>
      <c r="AA707" s="7">
        <v>152.11000000000001</v>
      </c>
      <c r="AB707" s="7">
        <v>91555</v>
      </c>
      <c r="AC707" s="7">
        <f>DataSheet!$E1053-DataSheet!$D1053</f>
        <v>195.99</v>
      </c>
      <c r="AD707" s="12" t="str">
        <f>_xlfn.IFS(DataSheet!$O1053="Central","Chris",DataSheet!$O1053="East","Erin",DataSheet!$O1053="South","Sam",DataSheet!$O1053="West","William.")</f>
        <v>Sam</v>
      </c>
      <c r="AE707">
        <f t="shared" si="54"/>
        <v>2</v>
      </c>
    </row>
    <row r="708" spans="1:31" ht="15.75" customHeight="1" x14ac:dyDescent="0.3">
      <c r="A708" s="12">
        <v>1247</v>
      </c>
      <c r="B708" s="12" t="s">
        <v>1337</v>
      </c>
      <c r="C708" s="12" t="s">
        <v>30</v>
      </c>
      <c r="D708" s="12">
        <v>0.04</v>
      </c>
      <c r="E708" s="12">
        <v>6.98</v>
      </c>
      <c r="F708" s="12">
        <v>2.83</v>
      </c>
      <c r="G708" s="12" t="s">
        <v>53</v>
      </c>
      <c r="H708" s="12" t="s">
        <v>44</v>
      </c>
      <c r="I708" s="12" t="s">
        <v>45</v>
      </c>
      <c r="J708" s="12" t="s">
        <v>54</v>
      </c>
      <c r="K708" s="12" t="s">
        <v>55</v>
      </c>
      <c r="L708" s="12" t="s">
        <v>1335</v>
      </c>
      <c r="M708" s="12">
        <v>0.37</v>
      </c>
      <c r="N708" s="12" t="s">
        <v>37</v>
      </c>
      <c r="O708" s="12" t="s">
        <v>65</v>
      </c>
      <c r="P708" s="12" t="s">
        <v>134</v>
      </c>
      <c r="Q708" s="12" t="s">
        <v>1338</v>
      </c>
      <c r="R708" s="12">
        <v>78641</v>
      </c>
      <c r="S708" s="13">
        <v>42099</v>
      </c>
      <c r="T708" s="9">
        <f t="shared" si="57"/>
        <v>0</v>
      </c>
      <c r="U708" s="10" t="str">
        <f t="shared" si="58"/>
        <v>no repeat</v>
      </c>
      <c r="V708" s="11" t="str">
        <f t="shared" si="55"/>
        <v>April</v>
      </c>
      <c r="W708" s="13">
        <v>42101</v>
      </c>
      <c r="X708" s="11">
        <f t="shared" si="56"/>
        <v>2</v>
      </c>
      <c r="Y708" s="12">
        <v>24.819299999999998</v>
      </c>
      <c r="Z708" s="12">
        <v>5</v>
      </c>
      <c r="AA708" s="12">
        <v>35.97</v>
      </c>
      <c r="AB708" s="12">
        <v>91555</v>
      </c>
      <c r="AC708" s="12">
        <f>DataSheet!$E1054-DataSheet!$D1054</f>
        <v>259.69</v>
      </c>
      <c r="AD708" s="12" t="str">
        <f>_xlfn.IFS(DataSheet!$O1054="Central","Chris",DataSheet!$O1054="East","Erin",DataSheet!$O1054="South","Sam",DataSheet!$O1054="West","William.")</f>
        <v>Sam</v>
      </c>
      <c r="AE708">
        <f t="shared" ref="AE708:AE771" si="59">COUNTIF($B$2:$B$1937,$B708)</f>
        <v>2</v>
      </c>
    </row>
    <row r="709" spans="1:31" ht="15.75" customHeight="1" x14ac:dyDescent="0.3">
      <c r="A709" s="7">
        <v>1250</v>
      </c>
      <c r="B709" s="7" t="s">
        <v>1339</v>
      </c>
      <c r="C709" s="7" t="s">
        <v>30</v>
      </c>
      <c r="D709" s="7">
        <v>0</v>
      </c>
      <c r="E709" s="7">
        <v>3.89</v>
      </c>
      <c r="F709" s="7">
        <v>7.01</v>
      </c>
      <c r="G709" s="7" t="s">
        <v>53</v>
      </c>
      <c r="H709" s="7" t="s">
        <v>32</v>
      </c>
      <c r="I709" s="7" t="s">
        <v>33</v>
      </c>
      <c r="J709" s="7" t="s">
        <v>113</v>
      </c>
      <c r="K709" s="7" t="s">
        <v>63</v>
      </c>
      <c r="L709" s="7" t="s">
        <v>1340</v>
      </c>
      <c r="M709" s="7">
        <v>0.37</v>
      </c>
      <c r="N709" s="7" t="s">
        <v>37</v>
      </c>
      <c r="O709" s="7" t="s">
        <v>65</v>
      </c>
      <c r="P709" s="7" t="s">
        <v>182</v>
      </c>
      <c r="Q709" s="7" t="s">
        <v>1341</v>
      </c>
      <c r="R709" s="7">
        <v>60110</v>
      </c>
      <c r="S709" s="8">
        <v>42103</v>
      </c>
      <c r="T709" s="9">
        <f t="shared" si="57"/>
        <v>1</v>
      </c>
      <c r="U709" s="10">
        <f t="shared" si="58"/>
        <v>0</v>
      </c>
      <c r="V709" s="11" t="str">
        <f t="shared" si="55"/>
        <v>April</v>
      </c>
      <c r="W709" s="8">
        <v>42103</v>
      </c>
      <c r="X709" s="11">
        <f t="shared" si="56"/>
        <v>0</v>
      </c>
      <c r="Y709" s="7">
        <v>-255.16890000000001</v>
      </c>
      <c r="Z709" s="7">
        <v>21</v>
      </c>
      <c r="AA709" s="7">
        <v>85.64</v>
      </c>
      <c r="AB709" s="7">
        <v>87877</v>
      </c>
      <c r="AC709" s="7">
        <f>DataSheet!$E1109-DataSheet!$D1109</f>
        <v>10.38</v>
      </c>
      <c r="AD709" s="12" t="str">
        <f>_xlfn.IFS(DataSheet!$O1109="Central","Chris",DataSheet!$O1109="East","Erin",DataSheet!$O1109="South","Sam",DataSheet!$O1109="West","William.")</f>
        <v>Chris</v>
      </c>
      <c r="AE709">
        <f t="shared" si="59"/>
        <v>3</v>
      </c>
    </row>
    <row r="710" spans="1:31" ht="15.75" customHeight="1" x14ac:dyDescent="0.3">
      <c r="A710" s="12">
        <v>1250</v>
      </c>
      <c r="B710" s="12" t="s">
        <v>1339</v>
      </c>
      <c r="C710" s="12" t="s">
        <v>30</v>
      </c>
      <c r="D710" s="12">
        <v>0.09</v>
      </c>
      <c r="E710" s="12">
        <v>120.98</v>
      </c>
      <c r="F710" s="12">
        <v>30</v>
      </c>
      <c r="G710" s="12" t="s">
        <v>43</v>
      </c>
      <c r="H710" s="12" t="s">
        <v>32</v>
      </c>
      <c r="I710" s="12" t="s">
        <v>45</v>
      </c>
      <c r="J710" s="12" t="s">
        <v>46</v>
      </c>
      <c r="K710" s="12" t="s">
        <v>47</v>
      </c>
      <c r="L710" s="12" t="s">
        <v>1342</v>
      </c>
      <c r="M710" s="12">
        <v>0.64</v>
      </c>
      <c r="N710" s="12" t="s">
        <v>37</v>
      </c>
      <c r="O710" s="12" t="s">
        <v>65</v>
      </c>
      <c r="P710" s="12" t="s">
        <v>182</v>
      </c>
      <c r="Q710" s="12" t="s">
        <v>1341</v>
      </c>
      <c r="R710" s="12">
        <v>60110</v>
      </c>
      <c r="S710" s="13">
        <v>42103</v>
      </c>
      <c r="T710" s="9">
        <f t="shared" si="57"/>
        <v>1</v>
      </c>
      <c r="U710" s="10">
        <f t="shared" si="58"/>
        <v>0</v>
      </c>
      <c r="V710" s="11" t="str">
        <f t="shared" si="55"/>
        <v>April</v>
      </c>
      <c r="W710" s="13">
        <v>42105</v>
      </c>
      <c r="X710" s="11">
        <f t="shared" si="56"/>
        <v>2</v>
      </c>
      <c r="Y710" s="12">
        <v>74.004800000000003</v>
      </c>
      <c r="Z710" s="12">
        <v>22</v>
      </c>
      <c r="AA710" s="12">
        <v>2508.15</v>
      </c>
      <c r="AB710" s="12">
        <v>87877</v>
      </c>
      <c r="AC710" s="12">
        <f>DataSheet!$E1110-DataSheet!$D1110</f>
        <v>120.96000000000001</v>
      </c>
      <c r="AD710" s="12" t="str">
        <f>_xlfn.IFS(DataSheet!$O1110="Central","Chris",DataSheet!$O1110="East","Erin",DataSheet!$O1110="South","Sam",DataSheet!$O1110="West","William.")</f>
        <v>Erin</v>
      </c>
      <c r="AE710">
        <f t="shared" si="59"/>
        <v>3</v>
      </c>
    </row>
    <row r="711" spans="1:31" ht="15.75" customHeight="1" x14ac:dyDescent="0.3">
      <c r="A711" s="7">
        <v>1250</v>
      </c>
      <c r="B711" s="7" t="s">
        <v>1339</v>
      </c>
      <c r="C711" s="7" t="s">
        <v>30</v>
      </c>
      <c r="D711" s="7">
        <v>0.1</v>
      </c>
      <c r="E711" s="7">
        <v>30.98</v>
      </c>
      <c r="F711" s="7">
        <v>5.76</v>
      </c>
      <c r="G711" s="7" t="s">
        <v>53</v>
      </c>
      <c r="H711" s="7" t="s">
        <v>32</v>
      </c>
      <c r="I711" s="7" t="s">
        <v>33</v>
      </c>
      <c r="J711" s="7" t="s">
        <v>97</v>
      </c>
      <c r="K711" s="7" t="s">
        <v>63</v>
      </c>
      <c r="L711" s="7" t="s">
        <v>1343</v>
      </c>
      <c r="M711" s="7">
        <v>0.4</v>
      </c>
      <c r="N711" s="7" t="s">
        <v>37</v>
      </c>
      <c r="O711" s="7" t="s">
        <v>65</v>
      </c>
      <c r="P711" s="7" t="s">
        <v>182</v>
      </c>
      <c r="Q711" s="7" t="s">
        <v>1341</v>
      </c>
      <c r="R711" s="7">
        <v>60110</v>
      </c>
      <c r="S711" s="8">
        <v>42103</v>
      </c>
      <c r="T711" s="9">
        <f t="shared" si="57"/>
        <v>0</v>
      </c>
      <c r="U711" s="10" t="str">
        <f t="shared" si="58"/>
        <v>no repeat</v>
      </c>
      <c r="V711" s="11" t="str">
        <f t="shared" si="55"/>
        <v>April</v>
      </c>
      <c r="W711" s="8">
        <v>42104</v>
      </c>
      <c r="X711" s="11">
        <f t="shared" si="56"/>
        <v>1</v>
      </c>
      <c r="Y711" s="7">
        <v>109.4248</v>
      </c>
      <c r="Z711" s="7">
        <v>8</v>
      </c>
      <c r="AA711" s="7">
        <v>225.62</v>
      </c>
      <c r="AB711" s="7">
        <v>87877</v>
      </c>
      <c r="AC711" s="7">
        <f>DataSheet!$E1111-DataSheet!$D1111</f>
        <v>120.92999999999999</v>
      </c>
      <c r="AD711" s="12" t="str">
        <f>_xlfn.IFS(DataSheet!$O1111="Central","Chris",DataSheet!$O1111="East","Erin",DataSheet!$O1111="South","Sam",DataSheet!$O1111="West","William.")</f>
        <v>Chris</v>
      </c>
      <c r="AE711">
        <f t="shared" si="59"/>
        <v>3</v>
      </c>
    </row>
    <row r="712" spans="1:31" ht="15.75" customHeight="1" x14ac:dyDescent="0.3">
      <c r="A712" s="7">
        <v>1253</v>
      </c>
      <c r="B712" s="7" t="s">
        <v>1344</v>
      </c>
      <c r="C712" s="7" t="s">
        <v>109</v>
      </c>
      <c r="D712" s="7">
        <v>0.02</v>
      </c>
      <c r="E712" s="7">
        <v>46.89</v>
      </c>
      <c r="F712" s="7">
        <v>5.0999999999999996</v>
      </c>
      <c r="G712" s="7" t="s">
        <v>53</v>
      </c>
      <c r="H712" s="7" t="s">
        <v>44</v>
      </c>
      <c r="I712" s="7" t="s">
        <v>33</v>
      </c>
      <c r="J712" s="7" t="s">
        <v>258</v>
      </c>
      <c r="K712" s="7" t="s">
        <v>90</v>
      </c>
      <c r="L712" s="7" t="s">
        <v>1345</v>
      </c>
      <c r="M712" s="7">
        <v>0.46</v>
      </c>
      <c r="N712" s="7" t="s">
        <v>37</v>
      </c>
      <c r="O712" s="7" t="s">
        <v>65</v>
      </c>
      <c r="P712" s="7" t="s">
        <v>134</v>
      </c>
      <c r="Q712" s="7" t="s">
        <v>1346</v>
      </c>
      <c r="R712" s="7">
        <v>78613</v>
      </c>
      <c r="S712" s="8">
        <v>42117</v>
      </c>
      <c r="T712" s="9">
        <f t="shared" si="57"/>
        <v>1</v>
      </c>
      <c r="U712" s="10">
        <f t="shared" si="58"/>
        <v>0</v>
      </c>
      <c r="V712" s="11" t="str">
        <f t="shared" si="55"/>
        <v>April</v>
      </c>
      <c r="W712" s="8">
        <v>42117</v>
      </c>
      <c r="X712" s="11">
        <f t="shared" si="56"/>
        <v>0</v>
      </c>
      <c r="Y712" s="7">
        <v>421.3485</v>
      </c>
      <c r="Z712" s="7">
        <v>13</v>
      </c>
      <c r="AA712" s="7">
        <v>610.65</v>
      </c>
      <c r="AB712" s="7">
        <v>89981</v>
      </c>
      <c r="AC712" s="7">
        <f>DataSheet!$E1247-DataSheet!$D1247</f>
        <v>20.47</v>
      </c>
      <c r="AD712" s="12" t="str">
        <f>_xlfn.IFS(DataSheet!$O1247="Central","Chris",DataSheet!$O1247="East","Erin",DataSheet!$O1247="South","Sam",DataSheet!$O1247="West","William.")</f>
        <v>Sam</v>
      </c>
      <c r="AE712">
        <f t="shared" si="59"/>
        <v>3</v>
      </c>
    </row>
    <row r="713" spans="1:31" ht="15.75" customHeight="1" x14ac:dyDescent="0.3">
      <c r="A713" s="12">
        <v>1253</v>
      </c>
      <c r="B713" s="12" t="s">
        <v>1344</v>
      </c>
      <c r="C713" s="12" t="s">
        <v>109</v>
      </c>
      <c r="D713" s="12">
        <v>0.05</v>
      </c>
      <c r="E713" s="12">
        <v>140.97999999999999</v>
      </c>
      <c r="F713" s="12">
        <v>36.090000000000003</v>
      </c>
      <c r="G713" s="12" t="s">
        <v>43</v>
      </c>
      <c r="H713" s="12" t="s">
        <v>44</v>
      </c>
      <c r="I713" s="12" t="s">
        <v>45</v>
      </c>
      <c r="J713" s="12" t="s">
        <v>195</v>
      </c>
      <c r="K713" s="12" t="s">
        <v>125</v>
      </c>
      <c r="L713" s="12" t="s">
        <v>1347</v>
      </c>
      <c r="M713" s="12">
        <v>0.77</v>
      </c>
      <c r="N713" s="12" t="s">
        <v>37</v>
      </c>
      <c r="O713" s="12" t="s">
        <v>65</v>
      </c>
      <c r="P713" s="12" t="s">
        <v>134</v>
      </c>
      <c r="Q713" s="12" t="s">
        <v>1346</v>
      </c>
      <c r="R713" s="12">
        <v>78613</v>
      </c>
      <c r="S713" s="13">
        <v>42117</v>
      </c>
      <c r="T713" s="9">
        <f t="shared" si="57"/>
        <v>1</v>
      </c>
      <c r="U713" s="10">
        <f t="shared" si="58"/>
        <v>0</v>
      </c>
      <c r="V713" s="11" t="str">
        <f t="shared" si="55"/>
        <v>April</v>
      </c>
      <c r="W713" s="13">
        <v>42119</v>
      </c>
      <c r="X713" s="11">
        <f t="shared" si="56"/>
        <v>2</v>
      </c>
      <c r="Y713" s="12">
        <v>-373.09</v>
      </c>
      <c r="Z713" s="12">
        <v>5</v>
      </c>
      <c r="AA713" s="12">
        <v>699.24</v>
      </c>
      <c r="AB713" s="12">
        <v>89981</v>
      </c>
      <c r="AC713" s="12">
        <f>DataSheet!$E1248-DataSheet!$D1248</f>
        <v>1.77</v>
      </c>
      <c r="AD713" s="12" t="str">
        <f>_xlfn.IFS(DataSheet!$O1248="Central","Chris",DataSheet!$O1248="East","Erin",DataSheet!$O1248="South","Sam",DataSheet!$O1248="West","William.")</f>
        <v>Sam</v>
      </c>
      <c r="AE713">
        <f t="shared" si="59"/>
        <v>3</v>
      </c>
    </row>
    <row r="714" spans="1:31" ht="15.75" customHeight="1" x14ac:dyDescent="0.3">
      <c r="A714" s="7">
        <v>1253</v>
      </c>
      <c r="B714" s="7" t="s">
        <v>1344</v>
      </c>
      <c r="C714" s="7" t="s">
        <v>109</v>
      </c>
      <c r="D714" s="7">
        <v>0.1</v>
      </c>
      <c r="E714" s="7">
        <v>212.6</v>
      </c>
      <c r="F714" s="7">
        <v>110.2</v>
      </c>
      <c r="G714" s="7" t="s">
        <v>43</v>
      </c>
      <c r="H714" s="7" t="s">
        <v>44</v>
      </c>
      <c r="I714" s="7" t="s">
        <v>45</v>
      </c>
      <c r="J714" s="7" t="s">
        <v>156</v>
      </c>
      <c r="K714" s="7" t="s">
        <v>125</v>
      </c>
      <c r="L714" s="7" t="s">
        <v>1348</v>
      </c>
      <c r="M714" s="7">
        <v>0.73</v>
      </c>
      <c r="N714" s="7" t="s">
        <v>37</v>
      </c>
      <c r="O714" s="7" t="s">
        <v>65</v>
      </c>
      <c r="P714" s="7" t="s">
        <v>134</v>
      </c>
      <c r="Q714" s="7" t="s">
        <v>1346</v>
      </c>
      <c r="R714" s="7">
        <v>78613</v>
      </c>
      <c r="S714" s="8">
        <v>42117</v>
      </c>
      <c r="T714" s="9">
        <f t="shared" si="57"/>
        <v>0</v>
      </c>
      <c r="U714" s="10" t="str">
        <f t="shared" si="58"/>
        <v>no repeat</v>
      </c>
      <c r="V714" s="11" t="str">
        <f t="shared" si="55"/>
        <v>April</v>
      </c>
      <c r="W714" s="8">
        <v>42119</v>
      </c>
      <c r="X714" s="11">
        <f t="shared" si="56"/>
        <v>2</v>
      </c>
      <c r="Y714" s="7">
        <v>-3465.0720000000001</v>
      </c>
      <c r="Z714" s="7">
        <v>12</v>
      </c>
      <c r="AA714" s="7">
        <v>2346.0300000000002</v>
      </c>
      <c r="AB714" s="7">
        <v>89981</v>
      </c>
      <c r="AC714" s="7">
        <f>DataSheet!$E1249-DataSheet!$D1249</f>
        <v>205.91</v>
      </c>
      <c r="AD714" s="12" t="str">
        <f>_xlfn.IFS(DataSheet!$O1249="Central","Chris",DataSheet!$O1249="East","Erin",DataSheet!$O1249="South","Sam",DataSheet!$O1249="West","William.")</f>
        <v>Sam</v>
      </c>
      <c r="AE714">
        <f t="shared" si="59"/>
        <v>3</v>
      </c>
    </row>
    <row r="715" spans="1:31" ht="15.75" customHeight="1" x14ac:dyDescent="0.3">
      <c r="A715" s="12">
        <v>1254</v>
      </c>
      <c r="B715" s="12" t="s">
        <v>1349</v>
      </c>
      <c r="C715" s="12" t="s">
        <v>52</v>
      </c>
      <c r="D715" s="12">
        <v>0.06</v>
      </c>
      <c r="E715" s="12">
        <v>80.98</v>
      </c>
      <c r="F715" s="12">
        <v>35</v>
      </c>
      <c r="G715" s="12" t="s">
        <v>53</v>
      </c>
      <c r="H715" s="12" t="s">
        <v>44</v>
      </c>
      <c r="I715" s="12" t="s">
        <v>33</v>
      </c>
      <c r="J715" s="12" t="s">
        <v>145</v>
      </c>
      <c r="K715" s="12" t="s">
        <v>240</v>
      </c>
      <c r="L715" s="12" t="s">
        <v>1350</v>
      </c>
      <c r="M715" s="12">
        <v>0.81</v>
      </c>
      <c r="N715" s="12" t="s">
        <v>37</v>
      </c>
      <c r="O715" s="12" t="s">
        <v>65</v>
      </c>
      <c r="P715" s="12" t="s">
        <v>134</v>
      </c>
      <c r="Q715" s="12" t="s">
        <v>1351</v>
      </c>
      <c r="R715" s="12">
        <v>77530</v>
      </c>
      <c r="S715" s="13">
        <v>42075</v>
      </c>
      <c r="T715" s="9">
        <f t="shared" si="57"/>
        <v>1</v>
      </c>
      <c r="U715" s="10">
        <f t="shared" si="58"/>
        <v>12</v>
      </c>
      <c r="V715" s="11" t="str">
        <f t="shared" si="55"/>
        <v>March</v>
      </c>
      <c r="W715" s="13">
        <v>42076</v>
      </c>
      <c r="X715" s="11">
        <f t="shared" si="56"/>
        <v>1</v>
      </c>
      <c r="Y715" s="12">
        <v>-218.77</v>
      </c>
      <c r="Z715" s="12">
        <v>2</v>
      </c>
      <c r="AA715" s="12">
        <v>172.79</v>
      </c>
      <c r="AB715" s="12">
        <v>89983</v>
      </c>
      <c r="AC715" s="12">
        <f>DataSheet!$E772-DataSheet!$D772</f>
        <v>4.46</v>
      </c>
      <c r="AD715" s="12" t="str">
        <f>_xlfn.IFS(DataSheet!$O772="Central","Chris",DataSheet!$O772="East","Erin",DataSheet!$O772="South","Sam",DataSheet!$O772="West","William.")</f>
        <v>Chris</v>
      </c>
      <c r="AE715">
        <f t="shared" si="59"/>
        <v>3</v>
      </c>
    </row>
    <row r="716" spans="1:31" ht="15.75" customHeight="1" x14ac:dyDescent="0.3">
      <c r="A716" s="7">
        <v>1254</v>
      </c>
      <c r="B716" s="7" t="s">
        <v>1349</v>
      </c>
      <c r="C716" s="7" t="s">
        <v>61</v>
      </c>
      <c r="D716" s="7">
        <v>0.06</v>
      </c>
      <c r="E716" s="7">
        <v>3.95</v>
      </c>
      <c r="F716" s="7">
        <v>2</v>
      </c>
      <c r="G716" s="7" t="s">
        <v>53</v>
      </c>
      <c r="H716" s="7" t="s">
        <v>44</v>
      </c>
      <c r="I716" s="7" t="s">
        <v>33</v>
      </c>
      <c r="J716" s="7" t="s">
        <v>70</v>
      </c>
      <c r="K716" s="7" t="s">
        <v>35</v>
      </c>
      <c r="L716" s="7" t="s">
        <v>1352</v>
      </c>
      <c r="M716" s="7">
        <v>0.53</v>
      </c>
      <c r="N716" s="7" t="s">
        <v>37</v>
      </c>
      <c r="O716" s="7" t="s">
        <v>65</v>
      </c>
      <c r="P716" s="7" t="s">
        <v>134</v>
      </c>
      <c r="Q716" s="7" t="s">
        <v>1351</v>
      </c>
      <c r="R716" s="7">
        <v>77530</v>
      </c>
      <c r="S716" s="8">
        <v>42087</v>
      </c>
      <c r="T716" s="9">
        <f t="shared" si="57"/>
        <v>1</v>
      </c>
      <c r="U716" s="10">
        <f t="shared" si="58"/>
        <v>58</v>
      </c>
      <c r="V716" s="11" t="str">
        <f t="shared" si="55"/>
        <v>March</v>
      </c>
      <c r="W716" s="8">
        <v>42088</v>
      </c>
      <c r="X716" s="11">
        <f t="shared" si="56"/>
        <v>1</v>
      </c>
      <c r="Y716" s="7">
        <v>-9.68</v>
      </c>
      <c r="Z716" s="7">
        <v>5</v>
      </c>
      <c r="AA716" s="7">
        <v>19.66</v>
      </c>
      <c r="AB716" s="7">
        <v>89984</v>
      </c>
      <c r="AC716" s="7">
        <f>DataSheet!$E919-DataSheet!$D919</f>
        <v>4.03</v>
      </c>
      <c r="AD716" s="12" t="str">
        <f>_xlfn.IFS(DataSheet!$O919="Central","Chris",DataSheet!$O919="East","Erin",DataSheet!$O919="South","Sam",DataSheet!$O919="West","William.")</f>
        <v>Sam</v>
      </c>
      <c r="AE716">
        <f t="shared" si="59"/>
        <v>3</v>
      </c>
    </row>
    <row r="717" spans="1:31" ht="15.75" customHeight="1" x14ac:dyDescent="0.3">
      <c r="A717" s="12">
        <v>1254</v>
      </c>
      <c r="B717" s="12" t="s">
        <v>1349</v>
      </c>
      <c r="C717" s="12" t="s">
        <v>61</v>
      </c>
      <c r="D717" s="12">
        <v>0.04</v>
      </c>
      <c r="E717" s="12">
        <v>2.08</v>
      </c>
      <c r="F717" s="12">
        <v>1.49</v>
      </c>
      <c r="G717" s="12" t="s">
        <v>53</v>
      </c>
      <c r="H717" s="12" t="s">
        <v>44</v>
      </c>
      <c r="I717" s="12" t="s">
        <v>33</v>
      </c>
      <c r="J717" s="12" t="s">
        <v>113</v>
      </c>
      <c r="K717" s="12" t="s">
        <v>63</v>
      </c>
      <c r="L717" s="12" t="s">
        <v>1353</v>
      </c>
      <c r="M717" s="12">
        <v>0.36</v>
      </c>
      <c r="N717" s="12" t="s">
        <v>37</v>
      </c>
      <c r="O717" s="12" t="s">
        <v>65</v>
      </c>
      <c r="P717" s="12" t="s">
        <v>134</v>
      </c>
      <c r="Q717" s="12" t="s">
        <v>1351</v>
      </c>
      <c r="R717" s="12">
        <v>77530</v>
      </c>
      <c r="S717" s="13">
        <v>42145</v>
      </c>
      <c r="T717" s="9">
        <f t="shared" si="57"/>
        <v>0</v>
      </c>
      <c r="U717" s="10" t="str">
        <f t="shared" si="58"/>
        <v>no repeat</v>
      </c>
      <c r="V717" s="11" t="str">
        <f t="shared" si="55"/>
        <v>May</v>
      </c>
      <c r="W717" s="13">
        <v>42147</v>
      </c>
      <c r="X717" s="11">
        <f t="shared" si="56"/>
        <v>2</v>
      </c>
      <c r="Y717" s="12">
        <v>-11.281499999999999</v>
      </c>
      <c r="Z717" s="12">
        <v>16</v>
      </c>
      <c r="AA717" s="12">
        <v>33.770000000000003</v>
      </c>
      <c r="AB717" s="12">
        <v>89982</v>
      </c>
      <c r="AC717" s="12">
        <f>DataSheet!$E1532-DataSheet!$D1532</f>
        <v>6.4700000000000006</v>
      </c>
      <c r="AD717" s="12" t="str">
        <f>_xlfn.IFS(DataSheet!$O1532="Central","Chris",DataSheet!$O1532="East","Erin",DataSheet!$O1532="South","Sam",DataSheet!$O1532="West","William.")</f>
        <v>Sam</v>
      </c>
      <c r="AE717">
        <f t="shared" si="59"/>
        <v>3</v>
      </c>
    </row>
    <row r="718" spans="1:31" ht="15.75" customHeight="1" x14ac:dyDescent="0.3">
      <c r="A718" s="12">
        <v>1257</v>
      </c>
      <c r="B718" s="12" t="s">
        <v>1354</v>
      </c>
      <c r="C718" s="12" t="s">
        <v>52</v>
      </c>
      <c r="D718" s="12">
        <v>0.04</v>
      </c>
      <c r="E718" s="12">
        <v>2.52</v>
      </c>
      <c r="F718" s="12">
        <v>1.92</v>
      </c>
      <c r="G718" s="12" t="s">
        <v>53</v>
      </c>
      <c r="H718" s="12" t="s">
        <v>44</v>
      </c>
      <c r="I718" s="12" t="s">
        <v>33</v>
      </c>
      <c r="J718" s="12" t="s">
        <v>178</v>
      </c>
      <c r="K718" s="12" t="s">
        <v>35</v>
      </c>
      <c r="L718" s="12" t="s">
        <v>1355</v>
      </c>
      <c r="M718" s="12">
        <v>0.82</v>
      </c>
      <c r="N718" s="12" t="s">
        <v>37</v>
      </c>
      <c r="O718" s="12" t="s">
        <v>38</v>
      </c>
      <c r="P718" s="12" t="s">
        <v>260</v>
      </c>
      <c r="Q718" s="12" t="s">
        <v>291</v>
      </c>
      <c r="R718" s="12">
        <v>80013</v>
      </c>
      <c r="S718" s="13">
        <v>42118</v>
      </c>
      <c r="T718" s="9">
        <f t="shared" si="57"/>
        <v>1</v>
      </c>
      <c r="U718" s="10">
        <f t="shared" si="58"/>
        <v>28</v>
      </c>
      <c r="V718" s="11" t="str">
        <f t="shared" si="55"/>
        <v>April</v>
      </c>
      <c r="W718" s="13">
        <v>42118</v>
      </c>
      <c r="X718" s="11">
        <f t="shared" si="56"/>
        <v>0</v>
      </c>
      <c r="Y718" s="12">
        <v>-8.2080000000000002</v>
      </c>
      <c r="Z718" s="12">
        <v>1</v>
      </c>
      <c r="AA718" s="12">
        <v>3.13</v>
      </c>
      <c r="AB718" s="12">
        <v>86536</v>
      </c>
      <c r="AC718" s="12">
        <f>DataSheet!$E1256-DataSheet!$D1256</f>
        <v>205.91</v>
      </c>
      <c r="AD718" s="12" t="str">
        <f>_xlfn.IFS(DataSheet!$O1256="Central","Chris",DataSheet!$O1256="East","Erin",DataSheet!$O1256="South","Sam",DataSheet!$O1256="West","William.")</f>
        <v>Chris</v>
      </c>
      <c r="AE718">
        <f t="shared" si="59"/>
        <v>2</v>
      </c>
    </row>
    <row r="719" spans="1:31" ht="15.75" customHeight="1" x14ac:dyDescent="0.3">
      <c r="A719" s="7">
        <v>1257</v>
      </c>
      <c r="B719" s="7" t="s">
        <v>1354</v>
      </c>
      <c r="C719" s="7" t="s">
        <v>61</v>
      </c>
      <c r="D719" s="7">
        <v>0.01</v>
      </c>
      <c r="E719" s="7">
        <v>115.99</v>
      </c>
      <c r="F719" s="7">
        <v>56.14</v>
      </c>
      <c r="G719" s="7" t="s">
        <v>43</v>
      </c>
      <c r="H719" s="7" t="s">
        <v>44</v>
      </c>
      <c r="I719" s="7" t="s">
        <v>81</v>
      </c>
      <c r="J719" s="7" t="s">
        <v>89</v>
      </c>
      <c r="K719" s="7" t="s">
        <v>47</v>
      </c>
      <c r="L719" s="7" t="s">
        <v>1356</v>
      </c>
      <c r="M719" s="7">
        <v>0.4</v>
      </c>
      <c r="N719" s="7" t="s">
        <v>37</v>
      </c>
      <c r="O719" s="7" t="s">
        <v>38</v>
      </c>
      <c r="P719" s="7" t="s">
        <v>260</v>
      </c>
      <c r="Q719" s="7" t="s">
        <v>291</v>
      </c>
      <c r="R719" s="7">
        <v>80013</v>
      </c>
      <c r="S719" s="8">
        <v>42146</v>
      </c>
      <c r="T719" s="9">
        <f t="shared" si="57"/>
        <v>0</v>
      </c>
      <c r="U719" s="10" t="str">
        <f t="shared" si="58"/>
        <v>no repeat</v>
      </c>
      <c r="V719" s="11" t="str">
        <f t="shared" si="55"/>
        <v>May</v>
      </c>
      <c r="W719" s="8">
        <v>42147</v>
      </c>
      <c r="X719" s="11">
        <f t="shared" si="56"/>
        <v>1</v>
      </c>
      <c r="Y719" s="7">
        <v>-164.39519999999999</v>
      </c>
      <c r="Z719" s="7">
        <v>5</v>
      </c>
      <c r="AA719" s="7">
        <v>604.35</v>
      </c>
      <c r="AB719" s="7">
        <v>86535</v>
      </c>
      <c r="AC719" s="7">
        <f>DataSheet!$E1543-DataSheet!$D1543</f>
        <v>21.930000000000003</v>
      </c>
      <c r="AD719" s="12" t="str">
        <f>_xlfn.IFS(DataSheet!$O1543="Central","Chris",DataSheet!$O1543="East","Erin",DataSheet!$O1543="South","Sam",DataSheet!$O1543="West","William.")</f>
        <v>Erin</v>
      </c>
      <c r="AE719">
        <f t="shared" si="59"/>
        <v>2</v>
      </c>
    </row>
    <row r="720" spans="1:31" ht="15.75" customHeight="1" x14ac:dyDescent="0.3">
      <c r="A720" s="12">
        <v>1259</v>
      </c>
      <c r="B720" s="12" t="s">
        <v>1357</v>
      </c>
      <c r="C720" s="12" t="s">
        <v>30</v>
      </c>
      <c r="D720" s="12">
        <v>0.03</v>
      </c>
      <c r="E720" s="12">
        <v>3.69</v>
      </c>
      <c r="F720" s="12">
        <v>2.5</v>
      </c>
      <c r="G720" s="12" t="s">
        <v>31</v>
      </c>
      <c r="H720" s="12" t="s">
        <v>44</v>
      </c>
      <c r="I720" s="12" t="s">
        <v>33</v>
      </c>
      <c r="J720" s="12" t="s">
        <v>73</v>
      </c>
      <c r="K720" s="12" t="s">
        <v>63</v>
      </c>
      <c r="L720" s="12" t="s">
        <v>1358</v>
      </c>
      <c r="M720" s="12">
        <v>0.39</v>
      </c>
      <c r="N720" s="12" t="s">
        <v>37</v>
      </c>
      <c r="O720" s="12" t="s">
        <v>140</v>
      </c>
      <c r="P720" s="12" t="s">
        <v>616</v>
      </c>
      <c r="Q720" s="12" t="s">
        <v>1359</v>
      </c>
      <c r="R720" s="12">
        <v>40422</v>
      </c>
      <c r="S720" s="13">
        <v>42114</v>
      </c>
      <c r="T720" s="9">
        <f t="shared" si="57"/>
        <v>0</v>
      </c>
      <c r="U720" s="10" t="str">
        <f t="shared" si="58"/>
        <v>no repeat</v>
      </c>
      <c r="V720" s="11" t="str">
        <f t="shared" si="55"/>
        <v>April</v>
      </c>
      <c r="W720" s="13">
        <v>42114</v>
      </c>
      <c r="X720" s="11">
        <f t="shared" si="56"/>
        <v>0</v>
      </c>
      <c r="Y720" s="12">
        <v>-2196.6840000000002</v>
      </c>
      <c r="Z720" s="12">
        <v>9</v>
      </c>
      <c r="AA720" s="12">
        <v>38.65</v>
      </c>
      <c r="AB720" s="12">
        <v>86534</v>
      </c>
      <c r="AC720" s="12">
        <f>DataSheet!$E1214-DataSheet!$D1214</f>
        <v>399.95000000000005</v>
      </c>
      <c r="AD720" s="12" t="str">
        <f>_xlfn.IFS(DataSheet!$O1214="Central","Chris",DataSheet!$O1214="East","Erin",DataSheet!$O1214="South","Sam",DataSheet!$O1214="West","William.")</f>
        <v>Chris</v>
      </c>
      <c r="AE720">
        <f t="shared" si="59"/>
        <v>1</v>
      </c>
    </row>
    <row r="721" spans="1:31" ht="15.75" customHeight="1" x14ac:dyDescent="0.3">
      <c r="A721" s="12">
        <v>1261</v>
      </c>
      <c r="B721" s="12" t="s">
        <v>1360</v>
      </c>
      <c r="C721" s="12" t="s">
        <v>52</v>
      </c>
      <c r="D721" s="12">
        <v>0.02</v>
      </c>
      <c r="E721" s="12">
        <v>73.98</v>
      </c>
      <c r="F721" s="12">
        <v>14.52</v>
      </c>
      <c r="G721" s="12" t="s">
        <v>53</v>
      </c>
      <c r="H721" s="12" t="s">
        <v>44</v>
      </c>
      <c r="I721" s="12" t="s">
        <v>81</v>
      </c>
      <c r="J721" s="12" t="s">
        <v>184</v>
      </c>
      <c r="K721" s="12" t="s">
        <v>63</v>
      </c>
      <c r="L721" s="12" t="s">
        <v>1140</v>
      </c>
      <c r="M721" s="12">
        <v>0.65</v>
      </c>
      <c r="N721" s="12" t="s">
        <v>37</v>
      </c>
      <c r="O721" s="12" t="s">
        <v>38</v>
      </c>
      <c r="P721" s="12" t="s">
        <v>260</v>
      </c>
      <c r="Q721" s="12" t="s">
        <v>1361</v>
      </c>
      <c r="R721" s="12">
        <v>80020</v>
      </c>
      <c r="S721" s="13">
        <v>42131</v>
      </c>
      <c r="T721" s="9">
        <f t="shared" si="57"/>
        <v>0</v>
      </c>
      <c r="U721" s="10" t="str">
        <f t="shared" si="58"/>
        <v>no repeat</v>
      </c>
      <c r="V721" s="11" t="str">
        <f t="shared" si="55"/>
        <v>May</v>
      </c>
      <c r="W721" s="13">
        <v>42134</v>
      </c>
      <c r="X721" s="11">
        <f t="shared" si="56"/>
        <v>3</v>
      </c>
      <c r="Y721" s="12">
        <v>43.537999999999997</v>
      </c>
      <c r="Z721" s="12">
        <v>5</v>
      </c>
      <c r="AA721" s="12">
        <v>378.23</v>
      </c>
      <c r="AB721" s="12">
        <v>89730</v>
      </c>
      <c r="AC721" s="12">
        <f>DataSheet!$E1386-DataSheet!$D1386</f>
        <v>4.83</v>
      </c>
      <c r="AD721" s="12" t="str">
        <f>_xlfn.IFS(DataSheet!$O1386="Central","Chris",DataSheet!$O1386="East","Erin",DataSheet!$O1386="South","Sam",DataSheet!$O1386="West","William.")</f>
        <v>Sam</v>
      </c>
      <c r="AE721">
        <f t="shared" si="59"/>
        <v>1</v>
      </c>
    </row>
    <row r="722" spans="1:31" ht="15.75" customHeight="1" x14ac:dyDescent="0.3">
      <c r="A722" s="7">
        <v>1265</v>
      </c>
      <c r="B722" s="7" t="s">
        <v>1362</v>
      </c>
      <c r="C722" s="7" t="s">
        <v>52</v>
      </c>
      <c r="D722" s="7">
        <v>0.05</v>
      </c>
      <c r="E722" s="7">
        <v>5.28</v>
      </c>
      <c r="F722" s="7">
        <v>6.26</v>
      </c>
      <c r="G722" s="7" t="s">
        <v>53</v>
      </c>
      <c r="H722" s="7" t="s">
        <v>44</v>
      </c>
      <c r="I722" s="7" t="s">
        <v>33</v>
      </c>
      <c r="J722" s="7" t="s">
        <v>97</v>
      </c>
      <c r="K722" s="7" t="s">
        <v>63</v>
      </c>
      <c r="L722" s="7" t="s">
        <v>1363</v>
      </c>
      <c r="M722" s="7">
        <v>0.4</v>
      </c>
      <c r="N722" s="7" t="s">
        <v>37</v>
      </c>
      <c r="O722" s="7" t="s">
        <v>65</v>
      </c>
      <c r="P722" s="7" t="s">
        <v>308</v>
      </c>
      <c r="Q722" s="7" t="s">
        <v>1364</v>
      </c>
      <c r="R722" s="7">
        <v>73521</v>
      </c>
      <c r="S722" s="8">
        <v>42166</v>
      </c>
      <c r="T722" s="9">
        <f t="shared" si="57"/>
        <v>0</v>
      </c>
      <c r="U722" s="10" t="str">
        <f t="shared" si="58"/>
        <v>no repeat</v>
      </c>
      <c r="V722" s="11" t="str">
        <f t="shared" si="55"/>
        <v>June</v>
      </c>
      <c r="W722" s="8">
        <v>42167</v>
      </c>
      <c r="X722" s="11">
        <f t="shared" si="56"/>
        <v>1</v>
      </c>
      <c r="Y722" s="7">
        <v>-11.375999999999999</v>
      </c>
      <c r="Z722" s="7">
        <v>1</v>
      </c>
      <c r="AA722" s="7">
        <v>7.15</v>
      </c>
      <c r="AB722" s="7">
        <v>89729</v>
      </c>
      <c r="AC722" s="7">
        <f>DataSheet!$E1731-DataSheet!$D1731</f>
        <v>300.90000000000003</v>
      </c>
      <c r="AD722" s="12" t="str">
        <f>_xlfn.IFS(DataSheet!$O1731="Central","Chris",DataSheet!$O1731="East","Erin",DataSheet!$O1731="South","Sam",DataSheet!$O1731="West","William.")</f>
        <v>Erin</v>
      </c>
      <c r="AE722">
        <f t="shared" si="59"/>
        <v>1</v>
      </c>
    </row>
    <row r="723" spans="1:31" ht="15.75" customHeight="1" x14ac:dyDescent="0.3">
      <c r="A723" s="7">
        <v>1267</v>
      </c>
      <c r="B723" s="7" t="s">
        <v>1365</v>
      </c>
      <c r="C723" s="7" t="s">
        <v>52</v>
      </c>
      <c r="D723" s="7">
        <v>0.01</v>
      </c>
      <c r="E723" s="7">
        <v>13.99</v>
      </c>
      <c r="F723" s="7">
        <v>7.51</v>
      </c>
      <c r="G723" s="7" t="s">
        <v>53</v>
      </c>
      <c r="H723" s="7" t="s">
        <v>32</v>
      </c>
      <c r="I723" s="7" t="s">
        <v>81</v>
      </c>
      <c r="J723" s="7" t="s">
        <v>89</v>
      </c>
      <c r="K723" s="7" t="s">
        <v>90</v>
      </c>
      <c r="L723" s="7" t="s">
        <v>1366</v>
      </c>
      <c r="M723" s="7">
        <v>0.39</v>
      </c>
      <c r="N723" s="7" t="s">
        <v>37</v>
      </c>
      <c r="O723" s="7" t="s">
        <v>140</v>
      </c>
      <c r="P723" s="7" t="s">
        <v>366</v>
      </c>
      <c r="Q723" s="7" t="s">
        <v>1367</v>
      </c>
      <c r="R723" s="7">
        <v>33433</v>
      </c>
      <c r="S723" s="8">
        <v>42045</v>
      </c>
      <c r="T723" s="9">
        <f t="shared" si="57"/>
        <v>1</v>
      </c>
      <c r="U723" s="10">
        <f t="shared" si="58"/>
        <v>91</v>
      </c>
      <c r="V723" s="11" t="str">
        <f t="shared" si="55"/>
        <v>February</v>
      </c>
      <c r="W723" s="8">
        <v>42046</v>
      </c>
      <c r="X723" s="11">
        <f t="shared" si="56"/>
        <v>1</v>
      </c>
      <c r="Y723" s="7">
        <v>533.74199999999996</v>
      </c>
      <c r="Z723" s="7">
        <v>2</v>
      </c>
      <c r="AA723" s="7">
        <v>29.85</v>
      </c>
      <c r="AB723" s="7">
        <v>89514</v>
      </c>
      <c r="AC723" s="7">
        <f>DataSheet!$E461-DataSheet!$D461</f>
        <v>5.75</v>
      </c>
      <c r="AD723" s="12" t="str">
        <f>_xlfn.IFS(DataSheet!$O461="Central","Chris",DataSheet!$O461="East","Erin",DataSheet!$O461="South","Sam",DataSheet!$O461="West","William.")</f>
        <v>William.</v>
      </c>
      <c r="AE723">
        <f t="shared" si="59"/>
        <v>2</v>
      </c>
    </row>
    <row r="724" spans="1:31" ht="15.75" customHeight="1" x14ac:dyDescent="0.3">
      <c r="A724" s="12">
        <v>1267</v>
      </c>
      <c r="B724" s="12" t="s">
        <v>1365</v>
      </c>
      <c r="C724" s="12" t="s">
        <v>42</v>
      </c>
      <c r="D724" s="12">
        <v>0.04</v>
      </c>
      <c r="E724" s="12">
        <v>5.98</v>
      </c>
      <c r="F724" s="12">
        <v>4.38</v>
      </c>
      <c r="G724" s="12" t="s">
        <v>53</v>
      </c>
      <c r="H724" s="12" t="s">
        <v>32</v>
      </c>
      <c r="I724" s="12" t="s">
        <v>81</v>
      </c>
      <c r="J724" s="12" t="s">
        <v>184</v>
      </c>
      <c r="K724" s="12" t="s">
        <v>55</v>
      </c>
      <c r="L724" s="12" t="s">
        <v>1368</v>
      </c>
      <c r="M724" s="12">
        <v>0.75</v>
      </c>
      <c r="N724" s="12" t="s">
        <v>37</v>
      </c>
      <c r="O724" s="12" t="s">
        <v>140</v>
      </c>
      <c r="P724" s="12" t="s">
        <v>366</v>
      </c>
      <c r="Q724" s="12" t="s">
        <v>1367</v>
      </c>
      <c r="R724" s="12">
        <v>33433</v>
      </c>
      <c r="S724" s="13">
        <v>42136</v>
      </c>
      <c r="T724" s="9">
        <f t="shared" si="57"/>
        <v>0</v>
      </c>
      <c r="U724" s="10" t="str">
        <f t="shared" si="58"/>
        <v>no repeat</v>
      </c>
      <c r="V724" s="11" t="str">
        <f t="shared" si="55"/>
        <v>May</v>
      </c>
      <c r="W724" s="13">
        <v>42138</v>
      </c>
      <c r="X724" s="11">
        <f t="shared" si="56"/>
        <v>2</v>
      </c>
      <c r="Y724" s="12">
        <v>-1522.3040000000001</v>
      </c>
      <c r="Z724" s="12">
        <v>11</v>
      </c>
      <c r="AA724" s="12">
        <v>69.75</v>
      </c>
      <c r="AB724" s="12">
        <v>89515</v>
      </c>
      <c r="AC724" s="12">
        <f>DataSheet!$E1432-DataSheet!$D1432</f>
        <v>212.56</v>
      </c>
      <c r="AD724" s="12" t="str">
        <f>_xlfn.IFS(DataSheet!$O1432="Central","Chris",DataSheet!$O1432="East","Erin",DataSheet!$O1432="South","Sam",DataSheet!$O1432="West","William.")</f>
        <v>William.</v>
      </c>
      <c r="AE724">
        <f t="shared" si="59"/>
        <v>2</v>
      </c>
    </row>
    <row r="725" spans="1:31" ht="15.75" customHeight="1" x14ac:dyDescent="0.3">
      <c r="A725" s="7">
        <v>1271</v>
      </c>
      <c r="B725" s="7" t="s">
        <v>1369</v>
      </c>
      <c r="C725" s="7" t="s">
        <v>61</v>
      </c>
      <c r="D725" s="7">
        <v>7.0000000000000007E-2</v>
      </c>
      <c r="E725" s="7">
        <v>125.99</v>
      </c>
      <c r="F725" s="7">
        <v>7.69</v>
      </c>
      <c r="G725" s="7" t="s">
        <v>53</v>
      </c>
      <c r="H725" s="7" t="s">
        <v>32</v>
      </c>
      <c r="I725" s="7" t="s">
        <v>81</v>
      </c>
      <c r="J725" s="7" t="s">
        <v>82</v>
      </c>
      <c r="K725" s="7" t="s">
        <v>63</v>
      </c>
      <c r="L725" s="7" t="s">
        <v>105</v>
      </c>
      <c r="M725" s="7">
        <v>0.59</v>
      </c>
      <c r="N725" s="7" t="s">
        <v>37</v>
      </c>
      <c r="O725" s="7" t="s">
        <v>38</v>
      </c>
      <c r="P725" s="7" t="s">
        <v>49</v>
      </c>
      <c r="Q725" s="7" t="s">
        <v>1370</v>
      </c>
      <c r="R725" s="7">
        <v>91941</v>
      </c>
      <c r="S725" s="8">
        <v>42103</v>
      </c>
      <c r="T725" s="9">
        <f t="shared" si="57"/>
        <v>1</v>
      </c>
      <c r="U725" s="10">
        <f t="shared" si="58"/>
        <v>22</v>
      </c>
      <c r="V725" s="11" t="str">
        <f t="shared" si="55"/>
        <v>April</v>
      </c>
      <c r="W725" s="8">
        <v>42104</v>
      </c>
      <c r="X725" s="11">
        <f t="shared" si="56"/>
        <v>1</v>
      </c>
      <c r="Y725" s="7">
        <v>588.24570000000006</v>
      </c>
      <c r="Z725" s="7">
        <v>8</v>
      </c>
      <c r="AA725" s="7">
        <v>852.53</v>
      </c>
      <c r="AB725" s="7">
        <v>88410</v>
      </c>
      <c r="AC725" s="7">
        <f>DataSheet!$E1119-DataSheet!$D1119</f>
        <v>376.07</v>
      </c>
      <c r="AD725" s="12" t="str">
        <f>_xlfn.IFS(DataSheet!$O1119="Central","Chris",DataSheet!$O1119="East","Erin",DataSheet!$O1119="South","Sam",DataSheet!$O1119="West","William.")</f>
        <v>Chris</v>
      </c>
      <c r="AE725">
        <f t="shared" si="59"/>
        <v>2</v>
      </c>
    </row>
    <row r="726" spans="1:31" ht="15.75" customHeight="1" x14ac:dyDescent="0.3">
      <c r="A726" s="7">
        <v>1271</v>
      </c>
      <c r="B726" s="7" t="s">
        <v>1369</v>
      </c>
      <c r="C726" s="7" t="s">
        <v>109</v>
      </c>
      <c r="D726" s="7">
        <v>0.1</v>
      </c>
      <c r="E726" s="7">
        <v>34.229999999999997</v>
      </c>
      <c r="F726" s="7">
        <v>5.0199999999999996</v>
      </c>
      <c r="G726" s="7" t="s">
        <v>53</v>
      </c>
      <c r="H726" s="7" t="s">
        <v>32</v>
      </c>
      <c r="I726" s="7" t="s">
        <v>45</v>
      </c>
      <c r="J726" s="7" t="s">
        <v>54</v>
      </c>
      <c r="K726" s="7" t="s">
        <v>63</v>
      </c>
      <c r="L726" s="7" t="s">
        <v>1371</v>
      </c>
      <c r="M726" s="7">
        <v>0.55000000000000004</v>
      </c>
      <c r="N726" s="7" t="s">
        <v>37</v>
      </c>
      <c r="O726" s="7" t="s">
        <v>38</v>
      </c>
      <c r="P726" s="7" t="s">
        <v>49</v>
      </c>
      <c r="Q726" s="7" t="s">
        <v>1370</v>
      </c>
      <c r="R726" s="7">
        <v>91941</v>
      </c>
      <c r="S726" s="8">
        <v>42125</v>
      </c>
      <c r="T726" s="9">
        <f t="shared" si="57"/>
        <v>0</v>
      </c>
      <c r="U726" s="10" t="str">
        <f t="shared" si="58"/>
        <v>no repeat</v>
      </c>
      <c r="V726" s="11" t="str">
        <f t="shared" si="55"/>
        <v>May</v>
      </c>
      <c r="W726" s="8">
        <v>42130</v>
      </c>
      <c r="X726" s="11">
        <f t="shared" si="56"/>
        <v>5</v>
      </c>
      <c r="Y726" s="7">
        <v>151.56540000000001</v>
      </c>
      <c r="Z726" s="7">
        <v>7</v>
      </c>
      <c r="AA726" s="7">
        <v>219.66</v>
      </c>
      <c r="AB726" s="7">
        <v>88411</v>
      </c>
      <c r="AC726" s="7">
        <f>DataSheet!$E1329-DataSheet!$D1329</f>
        <v>7.6099999999999994</v>
      </c>
      <c r="AD726" s="12" t="str">
        <f>_xlfn.IFS(DataSheet!$O1329="Central","Chris",DataSheet!$O1329="East","Erin",DataSheet!$O1329="South","Sam",DataSheet!$O1329="West","William.")</f>
        <v>Chris</v>
      </c>
      <c r="AE726">
        <f t="shared" si="59"/>
        <v>2</v>
      </c>
    </row>
    <row r="727" spans="1:31" ht="15.75" customHeight="1" x14ac:dyDescent="0.3">
      <c r="A727" s="7">
        <v>1279</v>
      </c>
      <c r="B727" s="7" t="s">
        <v>1372</v>
      </c>
      <c r="C727" s="7" t="s">
        <v>52</v>
      </c>
      <c r="D727" s="7">
        <v>7.0000000000000007E-2</v>
      </c>
      <c r="E727" s="7">
        <v>40.98</v>
      </c>
      <c r="F727" s="7">
        <v>7.47</v>
      </c>
      <c r="G727" s="7" t="s">
        <v>53</v>
      </c>
      <c r="H727" s="7" t="s">
        <v>32</v>
      </c>
      <c r="I727" s="7" t="s">
        <v>33</v>
      </c>
      <c r="J727" s="7" t="s">
        <v>113</v>
      </c>
      <c r="K727" s="7" t="s">
        <v>63</v>
      </c>
      <c r="L727" s="7" t="s">
        <v>1373</v>
      </c>
      <c r="M727" s="7">
        <v>0.37</v>
      </c>
      <c r="N727" s="7" t="s">
        <v>37</v>
      </c>
      <c r="O727" s="7" t="s">
        <v>65</v>
      </c>
      <c r="P727" s="7" t="s">
        <v>705</v>
      </c>
      <c r="Q727" s="7" t="s">
        <v>1374</v>
      </c>
      <c r="R727" s="7">
        <v>46324</v>
      </c>
      <c r="S727" s="8">
        <v>42064</v>
      </c>
      <c r="T727" s="9">
        <f t="shared" si="57"/>
        <v>1</v>
      </c>
      <c r="U727" s="10">
        <f t="shared" si="58"/>
        <v>4</v>
      </c>
      <c r="V727" s="11" t="str">
        <f t="shared" si="55"/>
        <v>March</v>
      </c>
      <c r="W727" s="8">
        <v>42065</v>
      </c>
      <c r="X727" s="11">
        <f t="shared" si="56"/>
        <v>1</v>
      </c>
      <c r="Y727" s="7">
        <v>54.901499999999999</v>
      </c>
      <c r="Z727" s="7">
        <v>2</v>
      </c>
      <c r="AA727" s="7">
        <v>81.900000000000006</v>
      </c>
      <c r="AB727" s="7">
        <v>90114</v>
      </c>
      <c r="AC727" s="7">
        <f>DataSheet!$E685-DataSheet!$D685</f>
        <v>29.82</v>
      </c>
      <c r="AD727" s="12" t="str">
        <f>_xlfn.IFS(DataSheet!$O685="Central","Chris",DataSheet!$O685="East","Erin",DataSheet!$O685="South","Sam",DataSheet!$O685="West","William.")</f>
        <v>Chris</v>
      </c>
      <c r="AE727">
        <f t="shared" si="59"/>
        <v>2</v>
      </c>
    </row>
    <row r="728" spans="1:31" ht="15.75" customHeight="1" x14ac:dyDescent="0.3">
      <c r="A728" s="12">
        <v>1279</v>
      </c>
      <c r="B728" s="12" t="s">
        <v>1372</v>
      </c>
      <c r="C728" s="12" t="s">
        <v>42</v>
      </c>
      <c r="D728" s="12">
        <v>0</v>
      </c>
      <c r="E728" s="12">
        <v>442.14</v>
      </c>
      <c r="F728" s="12">
        <v>14.7</v>
      </c>
      <c r="G728" s="12" t="s">
        <v>43</v>
      </c>
      <c r="H728" s="12" t="s">
        <v>32</v>
      </c>
      <c r="I728" s="12" t="s">
        <v>81</v>
      </c>
      <c r="J728" s="12" t="s">
        <v>89</v>
      </c>
      <c r="K728" s="12" t="s">
        <v>47</v>
      </c>
      <c r="L728" s="12" t="s">
        <v>340</v>
      </c>
      <c r="M728" s="12">
        <v>0.56000000000000005</v>
      </c>
      <c r="N728" s="12" t="s">
        <v>37</v>
      </c>
      <c r="O728" s="12" t="s">
        <v>65</v>
      </c>
      <c r="P728" s="12" t="s">
        <v>705</v>
      </c>
      <c r="Q728" s="12" t="s">
        <v>1374</v>
      </c>
      <c r="R728" s="12">
        <v>46324</v>
      </c>
      <c r="S728" s="13">
        <v>42068</v>
      </c>
      <c r="T728" s="9">
        <f t="shared" si="57"/>
        <v>0</v>
      </c>
      <c r="U728" s="10" t="str">
        <f t="shared" si="58"/>
        <v>no repeat</v>
      </c>
      <c r="V728" s="11" t="str">
        <f t="shared" si="55"/>
        <v>March</v>
      </c>
      <c r="W728" s="13">
        <v>42068</v>
      </c>
      <c r="X728" s="11">
        <f t="shared" si="56"/>
        <v>0</v>
      </c>
      <c r="Y728" s="12">
        <v>501.51</v>
      </c>
      <c r="Z728" s="12">
        <v>5</v>
      </c>
      <c r="AA728" s="12">
        <v>2343.34</v>
      </c>
      <c r="AB728" s="12">
        <v>90115</v>
      </c>
      <c r="AC728" s="12">
        <f>DataSheet!$E724-DataSheet!$D724</f>
        <v>5.94</v>
      </c>
      <c r="AD728" s="12" t="str">
        <f>_xlfn.IFS(DataSheet!$O724="Central","Chris",DataSheet!$O724="East","Erin",DataSheet!$O724="South","Sam",DataSheet!$O724="West","William.")</f>
        <v>Sam</v>
      </c>
      <c r="AE728">
        <f t="shared" si="59"/>
        <v>2</v>
      </c>
    </row>
    <row r="729" spans="1:31" ht="15.75" customHeight="1" x14ac:dyDescent="0.3">
      <c r="A729" s="12">
        <v>1280</v>
      </c>
      <c r="B729" s="12" t="s">
        <v>1375</v>
      </c>
      <c r="C729" s="12" t="s">
        <v>52</v>
      </c>
      <c r="D729" s="12">
        <v>7.0000000000000007E-2</v>
      </c>
      <c r="E729" s="12">
        <v>40.98</v>
      </c>
      <c r="F729" s="12">
        <v>7.47</v>
      </c>
      <c r="G729" s="12" t="s">
        <v>53</v>
      </c>
      <c r="H729" s="12" t="s">
        <v>32</v>
      </c>
      <c r="I729" s="12" t="s">
        <v>33</v>
      </c>
      <c r="J729" s="12" t="s">
        <v>113</v>
      </c>
      <c r="K729" s="12" t="s">
        <v>63</v>
      </c>
      <c r="L729" s="12" t="s">
        <v>1373</v>
      </c>
      <c r="M729" s="12">
        <v>0.37</v>
      </c>
      <c r="N729" s="12" t="s">
        <v>37</v>
      </c>
      <c r="O729" s="12" t="s">
        <v>38</v>
      </c>
      <c r="P729" s="12" t="s">
        <v>39</v>
      </c>
      <c r="Q729" s="12" t="s">
        <v>213</v>
      </c>
      <c r="R729" s="12">
        <v>98119</v>
      </c>
      <c r="S729" s="13">
        <v>42064</v>
      </c>
      <c r="T729" s="9">
        <f t="shared" si="57"/>
        <v>0</v>
      </c>
      <c r="U729" s="10" t="str">
        <f t="shared" si="58"/>
        <v>no repeat</v>
      </c>
      <c r="V729" s="11" t="str">
        <f t="shared" si="55"/>
        <v>March</v>
      </c>
      <c r="W729" s="13">
        <v>42065</v>
      </c>
      <c r="X729" s="11">
        <f t="shared" si="56"/>
        <v>1</v>
      </c>
      <c r="Y729" s="12">
        <v>54.901499999999999</v>
      </c>
      <c r="Z729" s="12">
        <v>8</v>
      </c>
      <c r="AA729" s="12">
        <v>327.61</v>
      </c>
      <c r="AB729" s="12">
        <v>19042</v>
      </c>
      <c r="AC729" s="12">
        <f>DataSheet!$E686-DataSheet!$D686</f>
        <v>8.31</v>
      </c>
      <c r="AD729" s="12" t="str">
        <f>_xlfn.IFS(DataSheet!$O686="Central","Chris",DataSheet!$O686="East","Erin",DataSheet!$O686="South","Sam",DataSheet!$O686="West","William.")</f>
        <v>Chris</v>
      </c>
      <c r="AE729">
        <f t="shared" si="59"/>
        <v>1</v>
      </c>
    </row>
    <row r="730" spans="1:31" ht="15.75" customHeight="1" x14ac:dyDescent="0.3">
      <c r="A730" s="7">
        <v>1281</v>
      </c>
      <c r="B730" s="7" t="s">
        <v>1376</v>
      </c>
      <c r="C730" s="7" t="s">
        <v>109</v>
      </c>
      <c r="D730" s="7">
        <v>0.03</v>
      </c>
      <c r="E730" s="7">
        <v>199.99</v>
      </c>
      <c r="F730" s="7">
        <v>24.49</v>
      </c>
      <c r="G730" s="7" t="s">
        <v>31</v>
      </c>
      <c r="H730" s="7" t="s">
        <v>62</v>
      </c>
      <c r="I730" s="7" t="s">
        <v>81</v>
      </c>
      <c r="J730" s="7" t="s">
        <v>590</v>
      </c>
      <c r="K730" s="7" t="s">
        <v>240</v>
      </c>
      <c r="L730" s="7" t="s">
        <v>1377</v>
      </c>
      <c r="M730" s="7">
        <v>0.46</v>
      </c>
      <c r="N730" s="7" t="s">
        <v>37</v>
      </c>
      <c r="O730" s="7" t="s">
        <v>65</v>
      </c>
      <c r="P730" s="7" t="s">
        <v>705</v>
      </c>
      <c r="Q730" s="7" t="s">
        <v>1378</v>
      </c>
      <c r="R730" s="7">
        <v>47591</v>
      </c>
      <c r="S730" s="8">
        <v>42028</v>
      </c>
      <c r="T730" s="9">
        <f t="shared" si="57"/>
        <v>0</v>
      </c>
      <c r="U730" s="10" t="str">
        <f t="shared" si="58"/>
        <v>no repeat</v>
      </c>
      <c r="V730" s="11" t="str">
        <f t="shared" si="55"/>
        <v>January</v>
      </c>
      <c r="W730" s="8">
        <v>42030</v>
      </c>
      <c r="X730" s="11">
        <f t="shared" si="56"/>
        <v>2</v>
      </c>
      <c r="Y730" s="7">
        <v>727.73609999999996</v>
      </c>
      <c r="Z730" s="7">
        <v>5</v>
      </c>
      <c r="AA730" s="7">
        <v>1054.69</v>
      </c>
      <c r="AB730" s="7">
        <v>89112</v>
      </c>
      <c r="AC730" s="7">
        <f>DataSheet!$E287-DataSheet!$D287</f>
        <v>13.700000000000001</v>
      </c>
      <c r="AD730" s="12" t="str">
        <f>_xlfn.IFS(DataSheet!$O287="Central","Chris",DataSheet!$O287="East","Erin",DataSheet!$O287="South","Sam",DataSheet!$O287="West","William.")</f>
        <v>Erin</v>
      </c>
      <c r="AE730">
        <f t="shared" si="59"/>
        <v>1</v>
      </c>
    </row>
    <row r="731" spans="1:31" ht="15.75" customHeight="1" x14ac:dyDescent="0.3">
      <c r="A731" s="12">
        <v>1282</v>
      </c>
      <c r="B731" s="12" t="s">
        <v>1379</v>
      </c>
      <c r="C731" s="12" t="s">
        <v>109</v>
      </c>
      <c r="D731" s="12">
        <v>0.03</v>
      </c>
      <c r="E731" s="12">
        <v>199.99</v>
      </c>
      <c r="F731" s="12">
        <v>24.49</v>
      </c>
      <c r="G731" s="12" t="s">
        <v>31</v>
      </c>
      <c r="H731" s="12" t="s">
        <v>62</v>
      </c>
      <c r="I731" s="12" t="s">
        <v>81</v>
      </c>
      <c r="J731" s="12" t="s">
        <v>590</v>
      </c>
      <c r="K731" s="12" t="s">
        <v>240</v>
      </c>
      <c r="L731" s="12" t="s">
        <v>1377</v>
      </c>
      <c r="M731" s="12">
        <v>0.46</v>
      </c>
      <c r="N731" s="12" t="s">
        <v>37</v>
      </c>
      <c r="O731" s="12" t="s">
        <v>57</v>
      </c>
      <c r="P731" s="12" t="s">
        <v>238</v>
      </c>
      <c r="Q731" s="12" t="s">
        <v>1319</v>
      </c>
      <c r="R731" s="12">
        <v>19134</v>
      </c>
      <c r="S731" s="13">
        <v>42028</v>
      </c>
      <c r="T731" s="9">
        <f t="shared" si="57"/>
        <v>0</v>
      </c>
      <c r="U731" s="10" t="str">
        <f t="shared" si="58"/>
        <v>no repeat</v>
      </c>
      <c r="V731" s="11" t="str">
        <f t="shared" si="55"/>
        <v>January</v>
      </c>
      <c r="W731" s="13">
        <v>42030</v>
      </c>
      <c r="X731" s="11">
        <f t="shared" si="56"/>
        <v>2</v>
      </c>
      <c r="Y731" s="12">
        <v>393.42</v>
      </c>
      <c r="Z731" s="12">
        <v>21</v>
      </c>
      <c r="AA731" s="12">
        <v>4429.6899999999996</v>
      </c>
      <c r="AB731" s="12">
        <v>29319</v>
      </c>
      <c r="AC731" s="12">
        <f>DataSheet!$E288-DataSheet!$D288</f>
        <v>7.08</v>
      </c>
      <c r="AD731" s="12" t="str">
        <f>_xlfn.IFS(DataSheet!$O288="Central","Chris",DataSheet!$O288="East","Erin",DataSheet!$O288="South","Sam",DataSheet!$O288="West","William.")</f>
        <v>William.</v>
      </c>
      <c r="AE731">
        <f t="shared" si="59"/>
        <v>1</v>
      </c>
    </row>
    <row r="732" spans="1:31" ht="15.75" customHeight="1" x14ac:dyDescent="0.3">
      <c r="A732" s="7">
        <v>1298</v>
      </c>
      <c r="B732" s="7" t="s">
        <v>1380</v>
      </c>
      <c r="C732" s="7" t="s">
        <v>42</v>
      </c>
      <c r="D732" s="7">
        <v>0.04</v>
      </c>
      <c r="E732" s="7">
        <v>150.97999999999999</v>
      </c>
      <c r="F732" s="7">
        <v>13.99</v>
      </c>
      <c r="G732" s="7" t="s">
        <v>53</v>
      </c>
      <c r="H732" s="7" t="s">
        <v>44</v>
      </c>
      <c r="I732" s="7" t="s">
        <v>81</v>
      </c>
      <c r="J732" s="7" t="s">
        <v>89</v>
      </c>
      <c r="K732" s="7" t="s">
        <v>90</v>
      </c>
      <c r="L732" s="7" t="s">
        <v>629</v>
      </c>
      <c r="M732" s="7">
        <v>0.38</v>
      </c>
      <c r="N732" s="7" t="s">
        <v>37</v>
      </c>
      <c r="O732" s="7" t="s">
        <v>65</v>
      </c>
      <c r="P732" s="7" t="s">
        <v>134</v>
      </c>
      <c r="Q732" s="7" t="s">
        <v>1321</v>
      </c>
      <c r="R732" s="7">
        <v>75482</v>
      </c>
      <c r="S732" s="8">
        <v>42047</v>
      </c>
      <c r="T732" s="9">
        <f t="shared" si="57"/>
        <v>1</v>
      </c>
      <c r="U732" s="10">
        <f t="shared" si="58"/>
        <v>0</v>
      </c>
      <c r="V732" s="11" t="str">
        <f t="shared" si="55"/>
        <v>February</v>
      </c>
      <c r="W732" s="8">
        <v>42050</v>
      </c>
      <c r="X732" s="11">
        <f t="shared" si="56"/>
        <v>3</v>
      </c>
      <c r="Y732" s="7">
        <v>606.05460000000005</v>
      </c>
      <c r="Z732" s="7">
        <v>6</v>
      </c>
      <c r="AA732" s="7">
        <v>878.34</v>
      </c>
      <c r="AB732" s="7">
        <v>90662</v>
      </c>
      <c r="AC732" s="7">
        <f>DataSheet!$E501-DataSheet!$D501</f>
        <v>12.51</v>
      </c>
      <c r="AD732" s="12" t="str">
        <f>_xlfn.IFS(DataSheet!$O501="Central","Chris",DataSheet!$O501="East","Erin",DataSheet!$O501="South","Sam",DataSheet!$O501="West","William.")</f>
        <v>Erin</v>
      </c>
      <c r="AE732">
        <f t="shared" si="59"/>
        <v>2</v>
      </c>
    </row>
    <row r="733" spans="1:31" ht="15.75" customHeight="1" x14ac:dyDescent="0.3">
      <c r="A733" s="12">
        <v>1298</v>
      </c>
      <c r="B733" s="12" t="s">
        <v>1380</v>
      </c>
      <c r="C733" s="12" t="s">
        <v>42</v>
      </c>
      <c r="D733" s="12">
        <v>0.04</v>
      </c>
      <c r="E733" s="12">
        <v>176.19</v>
      </c>
      <c r="F733" s="12">
        <v>11.87</v>
      </c>
      <c r="G733" s="12" t="s">
        <v>53</v>
      </c>
      <c r="H733" s="12" t="s">
        <v>44</v>
      </c>
      <c r="I733" s="12" t="s">
        <v>33</v>
      </c>
      <c r="J733" s="12" t="s">
        <v>145</v>
      </c>
      <c r="K733" s="12" t="s">
        <v>63</v>
      </c>
      <c r="L733" s="12" t="s">
        <v>1381</v>
      </c>
      <c r="M733" s="12">
        <v>0.62</v>
      </c>
      <c r="N733" s="12" t="s">
        <v>37</v>
      </c>
      <c r="O733" s="12" t="s">
        <v>65</v>
      </c>
      <c r="P733" s="12" t="s">
        <v>134</v>
      </c>
      <c r="Q733" s="12" t="s">
        <v>1321</v>
      </c>
      <c r="R733" s="12">
        <v>75482</v>
      </c>
      <c r="S733" s="13">
        <v>42047</v>
      </c>
      <c r="T733" s="9">
        <f t="shared" si="57"/>
        <v>0</v>
      </c>
      <c r="U733" s="10" t="str">
        <f t="shared" si="58"/>
        <v>no repeat</v>
      </c>
      <c r="V733" s="11" t="str">
        <f t="shared" si="55"/>
        <v>February</v>
      </c>
      <c r="W733" s="13">
        <v>42049</v>
      </c>
      <c r="X733" s="11">
        <f t="shared" si="56"/>
        <v>2</v>
      </c>
      <c r="Y733" s="12">
        <v>320.10000000000002</v>
      </c>
      <c r="Z733" s="12">
        <v>4</v>
      </c>
      <c r="AA733" s="12">
        <v>676.57</v>
      </c>
      <c r="AB733" s="12">
        <v>90662</v>
      </c>
      <c r="AC733" s="12">
        <f>DataSheet!$E502-DataSheet!$D502</f>
        <v>5.1099999999999994</v>
      </c>
      <c r="AD733" s="12" t="str">
        <f>_xlfn.IFS(DataSheet!$O502="Central","Chris",DataSheet!$O502="East","Erin",DataSheet!$O502="South","Sam",DataSheet!$O502="West","William.")</f>
        <v>Erin</v>
      </c>
      <c r="AE733">
        <f t="shared" si="59"/>
        <v>2</v>
      </c>
    </row>
    <row r="734" spans="1:31" ht="15.75" customHeight="1" x14ac:dyDescent="0.3">
      <c r="A734" s="12">
        <v>1303</v>
      </c>
      <c r="B734" s="12" t="s">
        <v>1382</v>
      </c>
      <c r="C734" s="12" t="s">
        <v>30</v>
      </c>
      <c r="D734" s="12">
        <v>0.03</v>
      </c>
      <c r="E734" s="12">
        <v>39.479999999999997</v>
      </c>
      <c r="F734" s="12">
        <v>1.99</v>
      </c>
      <c r="G734" s="12" t="s">
        <v>53</v>
      </c>
      <c r="H734" s="12" t="s">
        <v>118</v>
      </c>
      <c r="I734" s="12" t="s">
        <v>81</v>
      </c>
      <c r="J734" s="12" t="s">
        <v>184</v>
      </c>
      <c r="K734" s="12" t="s">
        <v>55</v>
      </c>
      <c r="L734" s="12" t="s">
        <v>707</v>
      </c>
      <c r="M734" s="12">
        <v>0.54</v>
      </c>
      <c r="N734" s="12" t="s">
        <v>37</v>
      </c>
      <c r="O734" s="12" t="s">
        <v>38</v>
      </c>
      <c r="P734" s="12" t="s">
        <v>216</v>
      </c>
      <c r="Q734" s="12" t="s">
        <v>1383</v>
      </c>
      <c r="R734" s="12">
        <v>84074</v>
      </c>
      <c r="S734" s="13">
        <v>42054</v>
      </c>
      <c r="T734" s="9">
        <f t="shared" si="57"/>
        <v>1</v>
      </c>
      <c r="U734" s="10">
        <f t="shared" si="58"/>
        <v>0</v>
      </c>
      <c r="V734" s="11" t="str">
        <f t="shared" si="55"/>
        <v>February</v>
      </c>
      <c r="W734" s="13">
        <v>42056</v>
      </c>
      <c r="X734" s="11">
        <f t="shared" si="56"/>
        <v>2</v>
      </c>
      <c r="Y734" s="12">
        <v>317.08949999999999</v>
      </c>
      <c r="Z734" s="12">
        <v>12</v>
      </c>
      <c r="AA734" s="12">
        <v>459.55</v>
      </c>
      <c r="AB734" s="12">
        <v>87003</v>
      </c>
      <c r="AC734" s="12">
        <f>DataSheet!$E574-DataSheet!$D574</f>
        <v>2.54</v>
      </c>
      <c r="AD734" s="12" t="str">
        <f>_xlfn.IFS(DataSheet!$O574="Central","Chris",DataSheet!$O574="East","Erin",DataSheet!$O574="South","Sam",DataSheet!$O574="West","William.")</f>
        <v>Erin</v>
      </c>
      <c r="AE734">
        <f t="shared" si="59"/>
        <v>2</v>
      </c>
    </row>
    <row r="735" spans="1:31" ht="15.75" customHeight="1" x14ac:dyDescent="0.3">
      <c r="A735" s="12">
        <v>1303</v>
      </c>
      <c r="B735" s="12" t="s">
        <v>1382</v>
      </c>
      <c r="C735" s="12" t="s">
        <v>109</v>
      </c>
      <c r="D735" s="12">
        <v>0.01</v>
      </c>
      <c r="E735" s="12">
        <v>65.989999999999995</v>
      </c>
      <c r="F735" s="12">
        <v>5.31</v>
      </c>
      <c r="G735" s="12" t="s">
        <v>53</v>
      </c>
      <c r="H735" s="12" t="s">
        <v>118</v>
      </c>
      <c r="I735" s="12" t="s">
        <v>81</v>
      </c>
      <c r="J735" s="12" t="s">
        <v>82</v>
      </c>
      <c r="K735" s="12" t="s">
        <v>63</v>
      </c>
      <c r="L735" s="12" t="s">
        <v>1384</v>
      </c>
      <c r="M735" s="12">
        <v>0.56999999999999995</v>
      </c>
      <c r="N735" s="12" t="s">
        <v>37</v>
      </c>
      <c r="O735" s="12" t="s">
        <v>38</v>
      </c>
      <c r="P735" s="12" t="s">
        <v>216</v>
      </c>
      <c r="Q735" s="12" t="s">
        <v>1383</v>
      </c>
      <c r="R735" s="12">
        <v>84074</v>
      </c>
      <c r="S735" s="13">
        <v>42054</v>
      </c>
      <c r="T735" s="9">
        <f t="shared" si="57"/>
        <v>0</v>
      </c>
      <c r="U735" s="10" t="str">
        <f t="shared" si="58"/>
        <v>no repeat</v>
      </c>
      <c r="V735" s="11" t="str">
        <f t="shared" si="55"/>
        <v>February</v>
      </c>
      <c r="W735" s="13">
        <v>42061</v>
      </c>
      <c r="X735" s="11">
        <f t="shared" si="56"/>
        <v>7</v>
      </c>
      <c r="Y735" s="12">
        <v>250.36272</v>
      </c>
      <c r="Z735" s="12">
        <v>9</v>
      </c>
      <c r="AA735" s="12">
        <v>536.9</v>
      </c>
      <c r="AB735" s="12">
        <v>87005</v>
      </c>
      <c r="AC735" s="12">
        <f>DataSheet!$E576-DataSheet!$D576</f>
        <v>51.93</v>
      </c>
      <c r="AD735" s="12" t="str">
        <f>_xlfn.IFS(DataSheet!$O576="Central","Chris",DataSheet!$O576="East","Erin",DataSheet!$O576="South","Sam",DataSheet!$O576="West","William.")</f>
        <v>Erin</v>
      </c>
      <c r="AE735">
        <f t="shared" si="59"/>
        <v>2</v>
      </c>
    </row>
    <row r="736" spans="1:31" ht="15.75" customHeight="1" x14ac:dyDescent="0.3">
      <c r="A736" s="7">
        <v>1304</v>
      </c>
      <c r="B736" s="7" t="s">
        <v>1385</v>
      </c>
      <c r="C736" s="7" t="s">
        <v>61</v>
      </c>
      <c r="D736" s="7">
        <v>0.08</v>
      </c>
      <c r="E736" s="7">
        <v>2.88</v>
      </c>
      <c r="F736" s="7">
        <v>0.5</v>
      </c>
      <c r="G736" s="7" t="s">
        <v>53</v>
      </c>
      <c r="H736" s="7" t="s">
        <v>118</v>
      </c>
      <c r="I736" s="7" t="s">
        <v>33</v>
      </c>
      <c r="J736" s="7" t="s">
        <v>138</v>
      </c>
      <c r="K736" s="7" t="s">
        <v>63</v>
      </c>
      <c r="L736" s="7" t="s">
        <v>1386</v>
      </c>
      <c r="M736" s="7">
        <v>0.39</v>
      </c>
      <c r="N736" s="7" t="s">
        <v>37</v>
      </c>
      <c r="O736" s="7" t="s">
        <v>38</v>
      </c>
      <c r="P736" s="7" t="s">
        <v>216</v>
      </c>
      <c r="Q736" s="7" t="s">
        <v>1387</v>
      </c>
      <c r="R736" s="7">
        <v>84084</v>
      </c>
      <c r="S736" s="8">
        <v>42117</v>
      </c>
      <c r="T736" s="9">
        <f t="shared" si="57"/>
        <v>0</v>
      </c>
      <c r="U736" s="10" t="str">
        <f t="shared" si="58"/>
        <v>no repeat</v>
      </c>
      <c r="V736" s="11" t="str">
        <f t="shared" si="55"/>
        <v>April</v>
      </c>
      <c r="W736" s="8">
        <v>42118</v>
      </c>
      <c r="X736" s="11">
        <f t="shared" si="56"/>
        <v>1</v>
      </c>
      <c r="Y736" s="7">
        <v>6.0305999999999997</v>
      </c>
      <c r="Z736" s="7">
        <v>3</v>
      </c>
      <c r="AA736" s="7">
        <v>8.74</v>
      </c>
      <c r="AB736" s="7">
        <v>87004</v>
      </c>
      <c r="AC736" s="7">
        <f>DataSheet!$E1253-DataSheet!$D1253</f>
        <v>23.939999999999998</v>
      </c>
      <c r="AD736" s="12" t="str">
        <f>_xlfn.IFS(DataSheet!$O1253="Central","Chris",DataSheet!$O1253="East","Erin",DataSheet!$O1253="South","Sam",DataSheet!$O1253="West","William.")</f>
        <v>Chris</v>
      </c>
      <c r="AE736">
        <f t="shared" si="59"/>
        <v>1</v>
      </c>
    </row>
    <row r="737" spans="1:31" ht="15.75" customHeight="1" x14ac:dyDescent="0.3">
      <c r="A737" s="12">
        <v>1305</v>
      </c>
      <c r="B737" s="12" t="s">
        <v>1388</v>
      </c>
      <c r="C737" s="12" t="s">
        <v>30</v>
      </c>
      <c r="D737" s="12">
        <v>0.04</v>
      </c>
      <c r="E737" s="12">
        <v>62.18</v>
      </c>
      <c r="F737" s="12">
        <v>10.84</v>
      </c>
      <c r="G737" s="12" t="s">
        <v>53</v>
      </c>
      <c r="H737" s="12" t="s">
        <v>118</v>
      </c>
      <c r="I737" s="12" t="s">
        <v>45</v>
      </c>
      <c r="J737" s="12" t="s">
        <v>54</v>
      </c>
      <c r="K737" s="12" t="s">
        <v>90</v>
      </c>
      <c r="L737" s="12" t="s">
        <v>1389</v>
      </c>
      <c r="M737" s="12">
        <v>0.63</v>
      </c>
      <c r="N737" s="12" t="s">
        <v>37</v>
      </c>
      <c r="O737" s="12" t="s">
        <v>38</v>
      </c>
      <c r="P737" s="12" t="s">
        <v>216</v>
      </c>
      <c r="Q737" s="12" t="s">
        <v>1390</v>
      </c>
      <c r="R737" s="12">
        <v>84120</v>
      </c>
      <c r="S737" s="13">
        <v>42052</v>
      </c>
      <c r="T737" s="9">
        <f t="shared" si="57"/>
        <v>0</v>
      </c>
      <c r="U737" s="10" t="str">
        <f t="shared" si="58"/>
        <v>no repeat</v>
      </c>
      <c r="V737" s="11" t="str">
        <f t="shared" si="55"/>
        <v>February</v>
      </c>
      <c r="W737" s="13">
        <v>42054</v>
      </c>
      <c r="X737" s="11">
        <f t="shared" si="56"/>
        <v>2</v>
      </c>
      <c r="Y737" s="12">
        <v>125.8077</v>
      </c>
      <c r="Z737" s="12">
        <v>3</v>
      </c>
      <c r="AA737" s="12">
        <v>182.33</v>
      </c>
      <c r="AB737" s="12">
        <v>87002</v>
      </c>
      <c r="AC737" s="12">
        <f>DataSheet!$E560-DataSheet!$D560</f>
        <v>2.08</v>
      </c>
      <c r="AD737" s="12" t="str">
        <f>_xlfn.IFS(DataSheet!$O560="Central","Chris",DataSheet!$O560="East","Erin",DataSheet!$O560="South","Sam",DataSheet!$O560="West","William.")</f>
        <v>Sam</v>
      </c>
      <c r="AE737">
        <f t="shared" si="59"/>
        <v>1</v>
      </c>
    </row>
    <row r="738" spans="1:31" ht="15.75" customHeight="1" x14ac:dyDescent="0.3">
      <c r="A738" s="7">
        <v>1307</v>
      </c>
      <c r="B738" s="7" t="s">
        <v>1391</v>
      </c>
      <c r="C738" s="7" t="s">
        <v>109</v>
      </c>
      <c r="D738" s="7">
        <v>0.04</v>
      </c>
      <c r="E738" s="7">
        <v>8.33</v>
      </c>
      <c r="F738" s="7">
        <v>1.99</v>
      </c>
      <c r="G738" s="7" t="s">
        <v>53</v>
      </c>
      <c r="H738" s="7" t="s">
        <v>62</v>
      </c>
      <c r="I738" s="7" t="s">
        <v>81</v>
      </c>
      <c r="J738" s="7" t="s">
        <v>184</v>
      </c>
      <c r="K738" s="7" t="s">
        <v>55</v>
      </c>
      <c r="L738" s="7" t="s">
        <v>418</v>
      </c>
      <c r="M738" s="7">
        <v>0.52</v>
      </c>
      <c r="N738" s="7" t="s">
        <v>37</v>
      </c>
      <c r="O738" s="7" t="s">
        <v>38</v>
      </c>
      <c r="P738" s="7" t="s">
        <v>106</v>
      </c>
      <c r="Q738" s="7" t="s">
        <v>1392</v>
      </c>
      <c r="R738" s="7">
        <v>97420</v>
      </c>
      <c r="S738" s="8">
        <v>42185</v>
      </c>
      <c r="T738" s="9">
        <f t="shared" si="57"/>
        <v>0</v>
      </c>
      <c r="U738" s="10" t="str">
        <f t="shared" si="58"/>
        <v>no repeat</v>
      </c>
      <c r="V738" s="11" t="str">
        <f t="shared" si="55"/>
        <v>June</v>
      </c>
      <c r="W738" s="8">
        <v>42192</v>
      </c>
      <c r="X738" s="11">
        <f t="shared" si="56"/>
        <v>7</v>
      </c>
      <c r="Y738" s="7">
        <v>44.892000000000003</v>
      </c>
      <c r="Z738" s="7">
        <v>16</v>
      </c>
      <c r="AA738" s="7">
        <v>131.26</v>
      </c>
      <c r="AB738" s="7">
        <v>91451</v>
      </c>
      <c r="AC738" s="7">
        <f>DataSheet!$E1929-DataSheet!$D1929</f>
        <v>25.34</v>
      </c>
      <c r="AD738" s="12" t="str">
        <f>_xlfn.IFS(DataSheet!$O1929="Central","Chris",DataSheet!$O1929="East","Erin",DataSheet!$O1929="South","Sam",DataSheet!$O1929="West","William.")</f>
        <v>Erin</v>
      </c>
      <c r="AE738">
        <f t="shared" si="59"/>
        <v>1</v>
      </c>
    </row>
    <row r="739" spans="1:31" ht="15.75" customHeight="1" x14ac:dyDescent="0.3">
      <c r="A739" s="7">
        <v>1314</v>
      </c>
      <c r="B739" s="7" t="s">
        <v>1393</v>
      </c>
      <c r="C739" s="7" t="s">
        <v>109</v>
      </c>
      <c r="D739" s="7">
        <v>0.05</v>
      </c>
      <c r="E739" s="7">
        <v>80.98</v>
      </c>
      <c r="F739" s="7">
        <v>35</v>
      </c>
      <c r="G739" s="7" t="s">
        <v>53</v>
      </c>
      <c r="H739" s="7" t="s">
        <v>44</v>
      </c>
      <c r="I739" s="7" t="s">
        <v>33</v>
      </c>
      <c r="J739" s="7" t="s">
        <v>145</v>
      </c>
      <c r="K739" s="7" t="s">
        <v>240</v>
      </c>
      <c r="L739" s="7" t="s">
        <v>1350</v>
      </c>
      <c r="M739" s="7">
        <v>0.81</v>
      </c>
      <c r="N739" s="7" t="s">
        <v>37</v>
      </c>
      <c r="O739" s="7" t="s">
        <v>38</v>
      </c>
      <c r="P739" s="7" t="s">
        <v>49</v>
      </c>
      <c r="Q739" s="7" t="s">
        <v>665</v>
      </c>
      <c r="R739" s="7">
        <v>90058</v>
      </c>
      <c r="S739" s="8">
        <v>42009</v>
      </c>
      <c r="T739" s="9">
        <f t="shared" si="57"/>
        <v>1</v>
      </c>
      <c r="U739" s="10">
        <f t="shared" si="58"/>
        <v>0</v>
      </c>
      <c r="V739" s="11" t="str">
        <f t="shared" si="55"/>
        <v>January</v>
      </c>
      <c r="W739" s="8">
        <v>42013</v>
      </c>
      <c r="X739" s="11">
        <f t="shared" si="56"/>
        <v>4</v>
      </c>
      <c r="Y739" s="7">
        <v>-746.44</v>
      </c>
      <c r="Z739" s="7">
        <v>34</v>
      </c>
      <c r="AA739" s="7">
        <v>2710.47</v>
      </c>
      <c r="AB739" s="7">
        <v>27013</v>
      </c>
      <c r="AC739" s="7">
        <f>DataSheet!$E61-DataSheet!$D61</f>
        <v>19.88</v>
      </c>
      <c r="AD739" s="12" t="str">
        <f>_xlfn.IFS(DataSheet!$O61="Central","Chris",DataSheet!$O61="East","Erin",DataSheet!$O61="South","Sam",DataSheet!$O61="West","William.")</f>
        <v>Erin</v>
      </c>
      <c r="AE739">
        <f t="shared" si="59"/>
        <v>4</v>
      </c>
    </row>
    <row r="740" spans="1:31" ht="15.75" customHeight="1" x14ac:dyDescent="0.3">
      <c r="A740" s="12">
        <v>1314</v>
      </c>
      <c r="B740" s="12" t="s">
        <v>1393</v>
      </c>
      <c r="C740" s="12" t="s">
        <v>109</v>
      </c>
      <c r="D740" s="12">
        <v>0.05</v>
      </c>
      <c r="E740" s="12">
        <v>279.48</v>
      </c>
      <c r="F740" s="12">
        <v>35</v>
      </c>
      <c r="G740" s="12" t="s">
        <v>53</v>
      </c>
      <c r="H740" s="12" t="s">
        <v>44</v>
      </c>
      <c r="I740" s="12" t="s">
        <v>33</v>
      </c>
      <c r="J740" s="12" t="s">
        <v>145</v>
      </c>
      <c r="K740" s="12" t="s">
        <v>240</v>
      </c>
      <c r="L740" s="12" t="s">
        <v>814</v>
      </c>
      <c r="M740" s="12">
        <v>0.8</v>
      </c>
      <c r="N740" s="12" t="s">
        <v>37</v>
      </c>
      <c r="O740" s="12" t="s">
        <v>38</v>
      </c>
      <c r="P740" s="12" t="s">
        <v>49</v>
      </c>
      <c r="Q740" s="12" t="s">
        <v>665</v>
      </c>
      <c r="R740" s="12">
        <v>90058</v>
      </c>
      <c r="S740" s="13">
        <v>42009</v>
      </c>
      <c r="T740" s="9">
        <f t="shared" si="57"/>
        <v>1</v>
      </c>
      <c r="U740" s="10">
        <f t="shared" si="58"/>
        <v>84</v>
      </c>
      <c r="V740" s="11" t="str">
        <f t="shared" si="55"/>
        <v>January</v>
      </c>
      <c r="W740" s="13">
        <v>42009</v>
      </c>
      <c r="X740" s="11">
        <f t="shared" si="56"/>
        <v>0</v>
      </c>
      <c r="Y740" s="12">
        <v>-274.95</v>
      </c>
      <c r="Z740" s="12">
        <v>31</v>
      </c>
      <c r="AA740" s="12">
        <v>8354.73</v>
      </c>
      <c r="AB740" s="12">
        <v>27013</v>
      </c>
      <c r="AC740" s="12">
        <f>DataSheet!$E62-DataSheet!$D62</f>
        <v>2.79</v>
      </c>
      <c r="AD740" s="12" t="str">
        <f>_xlfn.IFS(DataSheet!$O62="Central","Chris",DataSheet!$O62="East","Erin",DataSheet!$O62="South","Sam",DataSheet!$O62="West","William.")</f>
        <v>Erin</v>
      </c>
      <c r="AE740">
        <f t="shared" si="59"/>
        <v>4</v>
      </c>
    </row>
    <row r="741" spans="1:31" ht="15.75" customHeight="1" x14ac:dyDescent="0.3">
      <c r="A741" s="12">
        <v>1314</v>
      </c>
      <c r="B741" s="12" t="s">
        <v>1393</v>
      </c>
      <c r="C741" s="12" t="s">
        <v>61</v>
      </c>
      <c r="D741" s="12">
        <v>0.04</v>
      </c>
      <c r="E741" s="12">
        <v>5.34</v>
      </c>
      <c r="F741" s="12">
        <v>2.99</v>
      </c>
      <c r="G741" s="12" t="s">
        <v>53</v>
      </c>
      <c r="H741" s="12" t="s">
        <v>44</v>
      </c>
      <c r="I741" s="12" t="s">
        <v>33</v>
      </c>
      <c r="J741" s="12" t="s">
        <v>113</v>
      </c>
      <c r="K741" s="12" t="s">
        <v>63</v>
      </c>
      <c r="L741" s="12" t="s">
        <v>822</v>
      </c>
      <c r="M741" s="12">
        <v>0.38</v>
      </c>
      <c r="N741" s="12" t="s">
        <v>37</v>
      </c>
      <c r="O741" s="12" t="s">
        <v>38</v>
      </c>
      <c r="P741" s="12" t="s">
        <v>49</v>
      </c>
      <c r="Q741" s="12" t="s">
        <v>665</v>
      </c>
      <c r="R741" s="12">
        <v>90058</v>
      </c>
      <c r="S741" s="13">
        <v>42093</v>
      </c>
      <c r="T741" s="9">
        <f t="shared" si="57"/>
        <v>1</v>
      </c>
      <c r="U741" s="10">
        <f t="shared" si="58"/>
        <v>0</v>
      </c>
      <c r="V741" s="11" t="str">
        <f t="shared" si="55"/>
        <v>March</v>
      </c>
      <c r="W741" s="13">
        <v>42095</v>
      </c>
      <c r="X741" s="11">
        <f t="shared" si="56"/>
        <v>2</v>
      </c>
      <c r="Y741" s="12">
        <v>3.4510000000000001</v>
      </c>
      <c r="Z741" s="12">
        <v>45</v>
      </c>
      <c r="AA741" s="12">
        <v>240.6</v>
      </c>
      <c r="AB741" s="12">
        <v>22755</v>
      </c>
      <c r="AC741" s="12">
        <f>DataSheet!$E998-DataSheet!$D998</f>
        <v>205.95000000000002</v>
      </c>
      <c r="AD741" s="12" t="str">
        <f>_xlfn.IFS(DataSheet!$O998="Central","Chris",DataSheet!$O998="East","Erin",DataSheet!$O998="South","Sam",DataSheet!$O998="West","William.")</f>
        <v>Sam</v>
      </c>
      <c r="AE741">
        <f t="shared" si="59"/>
        <v>4</v>
      </c>
    </row>
    <row r="742" spans="1:31" ht="15.75" customHeight="1" x14ac:dyDescent="0.3">
      <c r="A742" s="7">
        <v>1314</v>
      </c>
      <c r="B742" s="7" t="s">
        <v>1393</v>
      </c>
      <c r="C742" s="7" t="s">
        <v>61</v>
      </c>
      <c r="D742" s="7">
        <v>0.06</v>
      </c>
      <c r="E742" s="7">
        <v>55.99</v>
      </c>
      <c r="F742" s="7">
        <v>5</v>
      </c>
      <c r="G742" s="7" t="s">
        <v>53</v>
      </c>
      <c r="H742" s="7" t="s">
        <v>44</v>
      </c>
      <c r="I742" s="7" t="s">
        <v>81</v>
      </c>
      <c r="J742" s="7" t="s">
        <v>82</v>
      </c>
      <c r="K742" s="7" t="s">
        <v>55</v>
      </c>
      <c r="L742" s="7" t="s">
        <v>691</v>
      </c>
      <c r="M742" s="7">
        <v>0.8</v>
      </c>
      <c r="N742" s="7" t="s">
        <v>37</v>
      </c>
      <c r="O742" s="7" t="s">
        <v>38</v>
      </c>
      <c r="P742" s="7" t="s">
        <v>49</v>
      </c>
      <c r="Q742" s="7" t="s">
        <v>665</v>
      </c>
      <c r="R742" s="7">
        <v>90058</v>
      </c>
      <c r="S742" s="8">
        <v>42093</v>
      </c>
      <c r="T742" s="9">
        <f t="shared" si="57"/>
        <v>0</v>
      </c>
      <c r="U742" s="10" t="str">
        <f t="shared" si="58"/>
        <v>no repeat</v>
      </c>
      <c r="V742" s="11" t="str">
        <f t="shared" si="55"/>
        <v>March</v>
      </c>
      <c r="W742" s="8">
        <v>42095</v>
      </c>
      <c r="X742" s="11">
        <f t="shared" si="56"/>
        <v>2</v>
      </c>
      <c r="Y742" s="7">
        <v>-275.25299999999999</v>
      </c>
      <c r="Z742" s="7">
        <v>5</v>
      </c>
      <c r="AA742" s="7">
        <v>236.88</v>
      </c>
      <c r="AB742" s="7">
        <v>22755</v>
      </c>
      <c r="AC742" s="7">
        <f>DataSheet!$E999-DataSheet!$D999</f>
        <v>880.94</v>
      </c>
      <c r="AD742" s="12" t="str">
        <f>_xlfn.IFS(DataSheet!$O999="Central","Chris",DataSheet!$O999="East","Erin",DataSheet!$O999="South","Sam",DataSheet!$O999="West","William.")</f>
        <v>Chris</v>
      </c>
      <c r="AE742">
        <f t="shared" si="59"/>
        <v>4</v>
      </c>
    </row>
    <row r="743" spans="1:31" ht="15.75" customHeight="1" x14ac:dyDescent="0.3">
      <c r="A743" s="12">
        <v>1315</v>
      </c>
      <c r="B743" s="12" t="s">
        <v>1394</v>
      </c>
      <c r="C743" s="12" t="s">
        <v>61</v>
      </c>
      <c r="D743" s="12">
        <v>0</v>
      </c>
      <c r="E743" s="12">
        <v>4.91</v>
      </c>
      <c r="F743" s="12">
        <v>5.68</v>
      </c>
      <c r="G743" s="12" t="s">
        <v>53</v>
      </c>
      <c r="H743" s="12" t="s">
        <v>44</v>
      </c>
      <c r="I743" s="12" t="s">
        <v>33</v>
      </c>
      <c r="J743" s="12" t="s">
        <v>113</v>
      </c>
      <c r="K743" s="12" t="s">
        <v>63</v>
      </c>
      <c r="L743" s="12" t="s">
        <v>1395</v>
      </c>
      <c r="M743" s="12">
        <v>0.36</v>
      </c>
      <c r="N743" s="12" t="s">
        <v>37</v>
      </c>
      <c r="O743" s="12" t="s">
        <v>38</v>
      </c>
      <c r="P743" s="12" t="s">
        <v>260</v>
      </c>
      <c r="Q743" s="12" t="s">
        <v>1396</v>
      </c>
      <c r="R743" s="12">
        <v>80906</v>
      </c>
      <c r="S743" s="13">
        <v>42093</v>
      </c>
      <c r="T743" s="9">
        <f t="shared" si="57"/>
        <v>0</v>
      </c>
      <c r="U743" s="10" t="str">
        <f t="shared" si="58"/>
        <v>no repeat</v>
      </c>
      <c r="V743" s="11" t="str">
        <f t="shared" si="55"/>
        <v>March</v>
      </c>
      <c r="W743" s="13">
        <v>42094</v>
      </c>
      <c r="X743" s="11">
        <f t="shared" si="56"/>
        <v>1</v>
      </c>
      <c r="Y743" s="12">
        <v>-95.047499999999999</v>
      </c>
      <c r="Z743" s="12">
        <v>9</v>
      </c>
      <c r="AA743" s="12">
        <v>48.3</v>
      </c>
      <c r="AB743" s="12">
        <v>87602</v>
      </c>
      <c r="AC743" s="12">
        <f>DataSheet!$E1000-DataSheet!$D1000</f>
        <v>3.64</v>
      </c>
      <c r="AD743" s="12" t="str">
        <f>_xlfn.IFS(DataSheet!$O1000="Central","Chris",DataSheet!$O1000="East","Erin",DataSheet!$O1000="South","Sam",DataSheet!$O1000="West","William.")</f>
        <v>Sam</v>
      </c>
      <c r="AE743">
        <f t="shared" si="59"/>
        <v>1</v>
      </c>
    </row>
    <row r="744" spans="1:31" ht="15.75" customHeight="1" x14ac:dyDescent="0.3">
      <c r="A744" s="7">
        <v>1316</v>
      </c>
      <c r="B744" s="7" t="s">
        <v>1397</v>
      </c>
      <c r="C744" s="7" t="s">
        <v>109</v>
      </c>
      <c r="D744" s="7">
        <v>0.05</v>
      </c>
      <c r="E744" s="7">
        <v>80.98</v>
      </c>
      <c r="F744" s="7">
        <v>35</v>
      </c>
      <c r="G744" s="7" t="s">
        <v>53</v>
      </c>
      <c r="H744" s="7" t="s">
        <v>44</v>
      </c>
      <c r="I744" s="7" t="s">
        <v>33</v>
      </c>
      <c r="J744" s="7" t="s">
        <v>145</v>
      </c>
      <c r="K744" s="7" t="s">
        <v>240</v>
      </c>
      <c r="L744" s="7" t="s">
        <v>1350</v>
      </c>
      <c r="M744" s="7">
        <v>0.81</v>
      </c>
      <c r="N744" s="7" t="s">
        <v>37</v>
      </c>
      <c r="O744" s="7" t="s">
        <v>38</v>
      </c>
      <c r="P744" s="7" t="s">
        <v>260</v>
      </c>
      <c r="Q744" s="7" t="s">
        <v>1398</v>
      </c>
      <c r="R744" s="7">
        <v>80022</v>
      </c>
      <c r="S744" s="8">
        <v>42009</v>
      </c>
      <c r="T744" s="9">
        <f t="shared" si="57"/>
        <v>1</v>
      </c>
      <c r="U744" s="10">
        <f t="shared" si="58"/>
        <v>0</v>
      </c>
      <c r="V744" s="11" t="str">
        <f t="shared" si="55"/>
        <v>January</v>
      </c>
      <c r="W744" s="8">
        <v>42013</v>
      </c>
      <c r="X744" s="11">
        <f t="shared" si="56"/>
        <v>4</v>
      </c>
      <c r="Y744" s="7">
        <v>-746.44</v>
      </c>
      <c r="Z744" s="7">
        <v>8</v>
      </c>
      <c r="AA744" s="7">
        <v>637.76</v>
      </c>
      <c r="AB744" s="7">
        <v>87603</v>
      </c>
      <c r="AC744" s="7">
        <f>DataSheet!$E63-DataSheet!$D63</f>
        <v>300.94</v>
      </c>
      <c r="AD744" s="12" t="str">
        <f>_xlfn.IFS(DataSheet!$O63="Central","Chris",DataSheet!$O63="East","Erin",DataSheet!$O63="South","Sam",DataSheet!$O63="West","William.")</f>
        <v>Erin</v>
      </c>
      <c r="AE744">
        <f t="shared" si="59"/>
        <v>4</v>
      </c>
    </row>
    <row r="745" spans="1:31" ht="15.75" customHeight="1" x14ac:dyDescent="0.3">
      <c r="A745" s="12">
        <v>1316</v>
      </c>
      <c r="B745" s="12" t="s">
        <v>1397</v>
      </c>
      <c r="C745" s="12" t="s">
        <v>109</v>
      </c>
      <c r="D745" s="12">
        <v>0.05</v>
      </c>
      <c r="E745" s="12">
        <v>279.48</v>
      </c>
      <c r="F745" s="12">
        <v>35</v>
      </c>
      <c r="G745" s="12" t="s">
        <v>53</v>
      </c>
      <c r="H745" s="12" t="s">
        <v>44</v>
      </c>
      <c r="I745" s="12" t="s">
        <v>33</v>
      </c>
      <c r="J745" s="12" t="s">
        <v>145</v>
      </c>
      <c r="K745" s="12" t="s">
        <v>240</v>
      </c>
      <c r="L745" s="12" t="s">
        <v>814</v>
      </c>
      <c r="M745" s="12">
        <v>0.8</v>
      </c>
      <c r="N745" s="12" t="s">
        <v>37</v>
      </c>
      <c r="O745" s="12" t="s">
        <v>38</v>
      </c>
      <c r="P745" s="12" t="s">
        <v>260</v>
      </c>
      <c r="Q745" s="12" t="s">
        <v>1398</v>
      </c>
      <c r="R745" s="12">
        <v>80022</v>
      </c>
      <c r="S745" s="13">
        <v>42009</v>
      </c>
      <c r="T745" s="9">
        <f t="shared" si="57"/>
        <v>1</v>
      </c>
      <c r="U745" s="10">
        <f t="shared" si="58"/>
        <v>84</v>
      </c>
      <c r="V745" s="11" t="str">
        <f t="shared" si="55"/>
        <v>January</v>
      </c>
      <c r="W745" s="13">
        <v>42009</v>
      </c>
      <c r="X745" s="11">
        <f t="shared" si="56"/>
        <v>0</v>
      </c>
      <c r="Y745" s="12">
        <v>-274.95</v>
      </c>
      <c r="Z745" s="12">
        <v>8</v>
      </c>
      <c r="AA745" s="12">
        <v>2156.06</v>
      </c>
      <c r="AB745" s="12">
        <v>87603</v>
      </c>
      <c r="AC745" s="12">
        <f>DataSheet!$E64-DataSheet!$D64</f>
        <v>2.79</v>
      </c>
      <c r="AD745" s="12" t="str">
        <f>_xlfn.IFS(DataSheet!$O64="Central","Chris",DataSheet!$O64="East","Erin",DataSheet!$O64="South","Sam",DataSheet!$O64="West","William.")</f>
        <v>Erin</v>
      </c>
      <c r="AE745">
        <f t="shared" si="59"/>
        <v>4</v>
      </c>
    </row>
    <row r="746" spans="1:31" ht="15.75" customHeight="1" x14ac:dyDescent="0.3">
      <c r="A746" s="7">
        <v>1316</v>
      </c>
      <c r="B746" s="7" t="s">
        <v>1397</v>
      </c>
      <c r="C746" s="7" t="s">
        <v>61</v>
      </c>
      <c r="D746" s="7">
        <v>0.04</v>
      </c>
      <c r="E746" s="7">
        <v>5.34</v>
      </c>
      <c r="F746" s="7">
        <v>2.99</v>
      </c>
      <c r="G746" s="7" t="s">
        <v>53</v>
      </c>
      <c r="H746" s="7" t="s">
        <v>44</v>
      </c>
      <c r="I746" s="7" t="s">
        <v>33</v>
      </c>
      <c r="J746" s="7" t="s">
        <v>113</v>
      </c>
      <c r="K746" s="7" t="s">
        <v>63</v>
      </c>
      <c r="L746" s="7" t="s">
        <v>822</v>
      </c>
      <c r="M746" s="7">
        <v>0.38</v>
      </c>
      <c r="N746" s="7" t="s">
        <v>37</v>
      </c>
      <c r="O746" s="7" t="s">
        <v>38</v>
      </c>
      <c r="P746" s="7" t="s">
        <v>260</v>
      </c>
      <c r="Q746" s="7" t="s">
        <v>1398</v>
      </c>
      <c r="R746" s="7">
        <v>80022</v>
      </c>
      <c r="S746" s="8">
        <v>42093</v>
      </c>
      <c r="T746" s="9">
        <f t="shared" si="57"/>
        <v>1</v>
      </c>
      <c r="U746" s="10">
        <f t="shared" si="58"/>
        <v>0</v>
      </c>
      <c r="V746" s="11" t="str">
        <f t="shared" si="55"/>
        <v>March</v>
      </c>
      <c r="W746" s="8">
        <v>42095</v>
      </c>
      <c r="X746" s="11">
        <f t="shared" si="56"/>
        <v>2</v>
      </c>
      <c r="Y746" s="7">
        <v>3.4510000000000001</v>
      </c>
      <c r="Z746" s="7">
        <v>11</v>
      </c>
      <c r="AA746" s="7">
        <v>58.81</v>
      </c>
      <c r="AB746" s="7">
        <v>87602</v>
      </c>
      <c r="AC746" s="7">
        <f>DataSheet!$E1001-DataSheet!$D1001</f>
        <v>8.11</v>
      </c>
      <c r="AD746" s="12" t="str">
        <f>_xlfn.IFS(DataSheet!$O1001="Central","Chris",DataSheet!$O1001="East","Erin",DataSheet!$O1001="South","Sam",DataSheet!$O1001="West","William.")</f>
        <v>Erin</v>
      </c>
      <c r="AE746">
        <f t="shared" si="59"/>
        <v>4</v>
      </c>
    </row>
    <row r="747" spans="1:31" ht="15.75" customHeight="1" x14ac:dyDescent="0.3">
      <c r="A747" s="12">
        <v>1316</v>
      </c>
      <c r="B747" s="12" t="s">
        <v>1397</v>
      </c>
      <c r="C747" s="12" t="s">
        <v>61</v>
      </c>
      <c r="D747" s="12">
        <v>0.06</v>
      </c>
      <c r="E747" s="12">
        <v>55.99</v>
      </c>
      <c r="F747" s="12">
        <v>5</v>
      </c>
      <c r="G747" s="12" t="s">
        <v>53</v>
      </c>
      <c r="H747" s="12" t="s">
        <v>44</v>
      </c>
      <c r="I747" s="12" t="s">
        <v>81</v>
      </c>
      <c r="J747" s="12" t="s">
        <v>82</v>
      </c>
      <c r="K747" s="12" t="s">
        <v>55</v>
      </c>
      <c r="L747" s="12" t="s">
        <v>691</v>
      </c>
      <c r="M747" s="12">
        <v>0.8</v>
      </c>
      <c r="N747" s="12" t="s">
        <v>37</v>
      </c>
      <c r="O747" s="12" t="s">
        <v>38</v>
      </c>
      <c r="P747" s="12" t="s">
        <v>260</v>
      </c>
      <c r="Q747" s="12" t="s">
        <v>1398</v>
      </c>
      <c r="R747" s="12">
        <v>80022</v>
      </c>
      <c r="S747" s="13">
        <v>42093</v>
      </c>
      <c r="T747" s="9">
        <f t="shared" si="57"/>
        <v>0</v>
      </c>
      <c r="U747" s="10" t="str">
        <f t="shared" si="58"/>
        <v>no repeat</v>
      </c>
      <c r="V747" s="11" t="str">
        <f t="shared" si="55"/>
        <v>March</v>
      </c>
      <c r="W747" s="13">
        <v>42095</v>
      </c>
      <c r="X747" s="11">
        <f t="shared" si="56"/>
        <v>2</v>
      </c>
      <c r="Y747" s="12">
        <v>-275.25299999999999</v>
      </c>
      <c r="Z747" s="12">
        <v>1</v>
      </c>
      <c r="AA747" s="12">
        <v>47.38</v>
      </c>
      <c r="AB747" s="12">
        <v>87602</v>
      </c>
      <c r="AC747" s="12">
        <f>DataSheet!$E1002-DataSheet!$D1002</f>
        <v>77.42</v>
      </c>
      <c r="AD747" s="12" t="str">
        <f>_xlfn.IFS(DataSheet!$O1002="Central","Chris",DataSheet!$O1002="East","Erin",DataSheet!$O1002="South","Sam",DataSheet!$O1002="West","William.")</f>
        <v>Sam</v>
      </c>
      <c r="AE747">
        <f t="shared" si="59"/>
        <v>4</v>
      </c>
    </row>
    <row r="748" spans="1:31" ht="15.75" customHeight="1" x14ac:dyDescent="0.3">
      <c r="A748" s="12">
        <v>1338</v>
      </c>
      <c r="B748" s="12" t="s">
        <v>1399</v>
      </c>
      <c r="C748" s="12" t="s">
        <v>109</v>
      </c>
      <c r="D748" s="12">
        <v>0.02</v>
      </c>
      <c r="E748" s="12">
        <v>55.99</v>
      </c>
      <c r="F748" s="12">
        <v>3.3</v>
      </c>
      <c r="G748" s="12" t="s">
        <v>53</v>
      </c>
      <c r="H748" s="12" t="s">
        <v>44</v>
      </c>
      <c r="I748" s="12" t="s">
        <v>81</v>
      </c>
      <c r="J748" s="12" t="s">
        <v>82</v>
      </c>
      <c r="K748" s="12" t="s">
        <v>55</v>
      </c>
      <c r="L748" s="12" t="s">
        <v>1400</v>
      </c>
      <c r="M748" s="12">
        <v>0.59</v>
      </c>
      <c r="N748" s="12" t="s">
        <v>37</v>
      </c>
      <c r="O748" s="12" t="s">
        <v>65</v>
      </c>
      <c r="P748" s="12" t="s">
        <v>182</v>
      </c>
      <c r="Q748" s="12" t="s">
        <v>183</v>
      </c>
      <c r="R748" s="12">
        <v>60623</v>
      </c>
      <c r="S748" s="13">
        <v>42045</v>
      </c>
      <c r="T748" s="9">
        <f t="shared" si="57"/>
        <v>0</v>
      </c>
      <c r="U748" s="10" t="str">
        <f t="shared" si="58"/>
        <v>no repeat</v>
      </c>
      <c r="V748" s="11" t="str">
        <f t="shared" si="55"/>
        <v>February</v>
      </c>
      <c r="W748" s="13">
        <v>42045</v>
      </c>
      <c r="X748" s="11">
        <f t="shared" si="56"/>
        <v>0</v>
      </c>
      <c r="Y748" s="12">
        <v>525.20039999999995</v>
      </c>
      <c r="Z748" s="12">
        <v>16</v>
      </c>
      <c r="AA748" s="12">
        <v>761.16</v>
      </c>
      <c r="AB748" s="12">
        <v>91244</v>
      </c>
      <c r="AC748" s="12">
        <f>DataSheet!$E466-DataSheet!$D466</f>
        <v>5.17</v>
      </c>
      <c r="AD748" s="12" t="str">
        <f>_xlfn.IFS(DataSheet!$O466="Central","Chris",DataSheet!$O466="East","Erin",DataSheet!$O466="South","Sam",DataSheet!$O466="West","William.")</f>
        <v>Sam</v>
      </c>
      <c r="AE748">
        <f t="shared" si="59"/>
        <v>1</v>
      </c>
    </row>
    <row r="749" spans="1:31" ht="15.75" customHeight="1" x14ac:dyDescent="0.3">
      <c r="A749" s="7">
        <v>1340</v>
      </c>
      <c r="B749" s="7" t="s">
        <v>1401</v>
      </c>
      <c r="C749" s="7" t="s">
        <v>109</v>
      </c>
      <c r="D749" s="7">
        <v>0</v>
      </c>
      <c r="E749" s="7">
        <v>22.38</v>
      </c>
      <c r="F749" s="7">
        <v>15.1</v>
      </c>
      <c r="G749" s="7" t="s">
        <v>31</v>
      </c>
      <c r="H749" s="7" t="s">
        <v>44</v>
      </c>
      <c r="I749" s="7" t="s">
        <v>33</v>
      </c>
      <c r="J749" s="7" t="s">
        <v>113</v>
      </c>
      <c r="K749" s="7" t="s">
        <v>63</v>
      </c>
      <c r="L749" s="7" t="s">
        <v>1175</v>
      </c>
      <c r="M749" s="7">
        <v>0.38</v>
      </c>
      <c r="N749" s="7" t="s">
        <v>37</v>
      </c>
      <c r="O749" s="7" t="s">
        <v>57</v>
      </c>
      <c r="P749" s="7" t="s">
        <v>75</v>
      </c>
      <c r="Q749" s="7" t="s">
        <v>94</v>
      </c>
      <c r="R749" s="7">
        <v>10170</v>
      </c>
      <c r="S749" s="8">
        <v>42045</v>
      </c>
      <c r="T749" s="9">
        <f t="shared" si="57"/>
        <v>1</v>
      </c>
      <c r="U749" s="10">
        <f t="shared" si="58"/>
        <v>0</v>
      </c>
      <c r="V749" s="11" t="str">
        <f t="shared" si="55"/>
        <v>February</v>
      </c>
      <c r="W749" s="8">
        <v>42052</v>
      </c>
      <c r="X749" s="11">
        <f t="shared" si="56"/>
        <v>7</v>
      </c>
      <c r="Y749" s="7">
        <v>-52.646999999999998</v>
      </c>
      <c r="Z749" s="7">
        <v>29</v>
      </c>
      <c r="AA749" s="7">
        <v>682.68</v>
      </c>
      <c r="AB749" s="7">
        <v>21636</v>
      </c>
      <c r="AC749" s="7">
        <f>DataSheet!$E467-DataSheet!$D467</f>
        <v>14.41</v>
      </c>
      <c r="AD749" s="12" t="str">
        <f>_xlfn.IFS(DataSheet!$O467="Central","Chris",DataSheet!$O467="East","Erin",DataSheet!$O467="South","Sam",DataSheet!$O467="West","William.")</f>
        <v>William.</v>
      </c>
      <c r="AE749">
        <f t="shared" si="59"/>
        <v>4</v>
      </c>
    </row>
    <row r="750" spans="1:31" ht="15.75" customHeight="1" x14ac:dyDescent="0.3">
      <c r="A750" s="12">
        <v>1340</v>
      </c>
      <c r="B750" s="12" t="s">
        <v>1401</v>
      </c>
      <c r="C750" s="12" t="s">
        <v>109</v>
      </c>
      <c r="D750" s="12">
        <v>7.0000000000000007E-2</v>
      </c>
      <c r="E750" s="12">
        <v>5.98</v>
      </c>
      <c r="F750" s="12">
        <v>4.6900000000000004</v>
      </c>
      <c r="G750" s="12" t="s">
        <v>53</v>
      </c>
      <c r="H750" s="12" t="s">
        <v>44</v>
      </c>
      <c r="I750" s="12" t="s">
        <v>33</v>
      </c>
      <c r="J750" s="12" t="s">
        <v>145</v>
      </c>
      <c r="K750" s="12" t="s">
        <v>63</v>
      </c>
      <c r="L750" s="12" t="s">
        <v>1402</v>
      </c>
      <c r="M750" s="12">
        <v>0.68</v>
      </c>
      <c r="N750" s="12" t="s">
        <v>37</v>
      </c>
      <c r="O750" s="12" t="s">
        <v>57</v>
      </c>
      <c r="P750" s="12" t="s">
        <v>75</v>
      </c>
      <c r="Q750" s="12" t="s">
        <v>94</v>
      </c>
      <c r="R750" s="12">
        <v>10170</v>
      </c>
      <c r="S750" s="13">
        <v>42045</v>
      </c>
      <c r="T750" s="9">
        <f t="shared" si="57"/>
        <v>1</v>
      </c>
      <c r="U750" s="10">
        <f t="shared" si="58"/>
        <v>0</v>
      </c>
      <c r="V750" s="11" t="str">
        <f t="shared" si="55"/>
        <v>February</v>
      </c>
      <c r="W750" s="13">
        <v>42050</v>
      </c>
      <c r="X750" s="11">
        <f t="shared" si="56"/>
        <v>5</v>
      </c>
      <c r="Y750" s="12">
        <v>-24.44</v>
      </c>
      <c r="Z750" s="12">
        <v>11</v>
      </c>
      <c r="AA750" s="12">
        <v>73.44</v>
      </c>
      <c r="AB750" s="12">
        <v>21636</v>
      </c>
      <c r="AC750" s="12">
        <f>DataSheet!$E468-DataSheet!$D468</f>
        <v>11.66</v>
      </c>
      <c r="AD750" s="12" t="str">
        <f>_xlfn.IFS(DataSheet!$O468="Central","Chris",DataSheet!$O468="East","Erin",DataSheet!$O468="South","Sam",DataSheet!$O468="West","William.")</f>
        <v>William.</v>
      </c>
      <c r="AE750">
        <f t="shared" si="59"/>
        <v>4</v>
      </c>
    </row>
    <row r="751" spans="1:31" ht="15.75" customHeight="1" x14ac:dyDescent="0.3">
      <c r="A751" s="7">
        <v>1340</v>
      </c>
      <c r="B751" s="7" t="s">
        <v>1401</v>
      </c>
      <c r="C751" s="7" t="s">
        <v>109</v>
      </c>
      <c r="D751" s="7">
        <v>0.02</v>
      </c>
      <c r="E751" s="7">
        <v>55.99</v>
      </c>
      <c r="F751" s="7">
        <v>3.3</v>
      </c>
      <c r="G751" s="7" t="s">
        <v>53</v>
      </c>
      <c r="H751" s="7" t="s">
        <v>44</v>
      </c>
      <c r="I751" s="7" t="s">
        <v>81</v>
      </c>
      <c r="J751" s="7" t="s">
        <v>82</v>
      </c>
      <c r="K751" s="7" t="s">
        <v>55</v>
      </c>
      <c r="L751" s="7" t="s">
        <v>1400</v>
      </c>
      <c r="M751" s="7">
        <v>0.59</v>
      </c>
      <c r="N751" s="7" t="s">
        <v>37</v>
      </c>
      <c r="O751" s="7" t="s">
        <v>57</v>
      </c>
      <c r="P751" s="7" t="s">
        <v>75</v>
      </c>
      <c r="Q751" s="7" t="s">
        <v>94</v>
      </c>
      <c r="R751" s="7">
        <v>10170</v>
      </c>
      <c r="S751" s="8">
        <v>42045</v>
      </c>
      <c r="T751" s="9">
        <f t="shared" si="57"/>
        <v>1</v>
      </c>
      <c r="U751" s="10">
        <f t="shared" si="58"/>
        <v>116</v>
      </c>
      <c r="V751" s="11" t="str">
        <f t="shared" si="55"/>
        <v>February</v>
      </c>
      <c r="W751" s="8">
        <v>42045</v>
      </c>
      <c r="X751" s="11">
        <f t="shared" si="56"/>
        <v>0</v>
      </c>
      <c r="Y751" s="7">
        <v>366.50700000000001</v>
      </c>
      <c r="Z751" s="7">
        <v>63</v>
      </c>
      <c r="AA751" s="7">
        <v>2997.07</v>
      </c>
      <c r="AB751" s="7">
        <v>21636</v>
      </c>
      <c r="AC751" s="7">
        <f>DataSheet!$E469-DataSheet!$D469</f>
        <v>6.01</v>
      </c>
      <c r="AD751" s="12" t="str">
        <f>_xlfn.IFS(DataSheet!$O469="Central","Chris",DataSheet!$O469="East","Erin",DataSheet!$O469="South","Sam",DataSheet!$O469="West","William.")</f>
        <v>William.</v>
      </c>
      <c r="AE751">
        <f t="shared" si="59"/>
        <v>4</v>
      </c>
    </row>
    <row r="752" spans="1:31" ht="15.75" customHeight="1" x14ac:dyDescent="0.3">
      <c r="A752" s="12">
        <v>1340</v>
      </c>
      <c r="B752" s="12" t="s">
        <v>1401</v>
      </c>
      <c r="C752" s="12" t="s">
        <v>42</v>
      </c>
      <c r="D752" s="12">
        <v>7.0000000000000007E-2</v>
      </c>
      <c r="E752" s="12">
        <v>3.98</v>
      </c>
      <c r="F752" s="12">
        <v>0.83</v>
      </c>
      <c r="G752" s="12" t="s">
        <v>53</v>
      </c>
      <c r="H752" s="12" t="s">
        <v>44</v>
      </c>
      <c r="I752" s="12" t="s">
        <v>33</v>
      </c>
      <c r="J752" s="12" t="s">
        <v>34</v>
      </c>
      <c r="K752" s="12" t="s">
        <v>35</v>
      </c>
      <c r="L752" s="12" t="s">
        <v>1403</v>
      </c>
      <c r="M752" s="12">
        <v>0.51</v>
      </c>
      <c r="N752" s="12" t="s">
        <v>37</v>
      </c>
      <c r="O752" s="12" t="s">
        <v>57</v>
      </c>
      <c r="P752" s="12" t="s">
        <v>75</v>
      </c>
      <c r="Q752" s="12" t="s">
        <v>94</v>
      </c>
      <c r="R752" s="12">
        <v>10170</v>
      </c>
      <c r="S752" s="13">
        <v>42161</v>
      </c>
      <c r="T752" s="9">
        <f t="shared" si="57"/>
        <v>0</v>
      </c>
      <c r="U752" s="10" t="str">
        <f t="shared" si="58"/>
        <v>no repeat</v>
      </c>
      <c r="V752" s="11" t="str">
        <f t="shared" si="55"/>
        <v>June</v>
      </c>
      <c r="W752" s="13">
        <v>42164</v>
      </c>
      <c r="X752" s="11">
        <f t="shared" si="56"/>
        <v>3</v>
      </c>
      <c r="Y752" s="12">
        <v>27.38</v>
      </c>
      <c r="Z752" s="12">
        <v>76</v>
      </c>
      <c r="AA752" s="12">
        <v>282.85000000000002</v>
      </c>
      <c r="AB752" s="12">
        <v>24455</v>
      </c>
      <c r="AC752" s="12">
        <f>DataSheet!$E1700-DataSheet!$D1700</f>
        <v>300.62</v>
      </c>
      <c r="AD752" s="12" t="str">
        <f>_xlfn.IFS(DataSheet!$O1700="Central","Chris",DataSheet!$O1700="East","Erin",DataSheet!$O1700="South","Sam",DataSheet!$O1700="West","William.")</f>
        <v>Erin</v>
      </c>
      <c r="AE752">
        <f t="shared" si="59"/>
        <v>4</v>
      </c>
    </row>
    <row r="753" spans="1:31" ht="15.75" customHeight="1" x14ac:dyDescent="0.3">
      <c r="A753" s="12">
        <v>1341</v>
      </c>
      <c r="B753" s="12" t="s">
        <v>1404</v>
      </c>
      <c r="C753" s="12" t="s">
        <v>109</v>
      </c>
      <c r="D753" s="12">
        <v>7.0000000000000007E-2</v>
      </c>
      <c r="E753" s="12">
        <v>5.98</v>
      </c>
      <c r="F753" s="12">
        <v>4.6900000000000004</v>
      </c>
      <c r="G753" s="12" t="s">
        <v>53</v>
      </c>
      <c r="H753" s="12" t="s">
        <v>44</v>
      </c>
      <c r="I753" s="12" t="s">
        <v>33</v>
      </c>
      <c r="J753" s="12" t="s">
        <v>145</v>
      </c>
      <c r="K753" s="12" t="s">
        <v>63</v>
      </c>
      <c r="L753" s="12" t="s">
        <v>1402</v>
      </c>
      <c r="M753" s="12">
        <v>0.68</v>
      </c>
      <c r="N753" s="12" t="s">
        <v>37</v>
      </c>
      <c r="O753" s="12" t="s">
        <v>57</v>
      </c>
      <c r="P753" s="12" t="s">
        <v>238</v>
      </c>
      <c r="Q753" s="12" t="s">
        <v>1405</v>
      </c>
      <c r="R753" s="12">
        <v>17201</v>
      </c>
      <c r="S753" s="13">
        <v>42045</v>
      </c>
      <c r="T753" s="9">
        <f t="shared" si="57"/>
        <v>1</v>
      </c>
      <c r="U753" s="10">
        <f t="shared" si="58"/>
        <v>116</v>
      </c>
      <c r="V753" s="11" t="str">
        <f t="shared" si="55"/>
        <v>February</v>
      </c>
      <c r="W753" s="13">
        <v>42050</v>
      </c>
      <c r="X753" s="11">
        <f t="shared" si="56"/>
        <v>5</v>
      </c>
      <c r="Y753" s="12">
        <v>-12.7088</v>
      </c>
      <c r="Z753" s="12">
        <v>3</v>
      </c>
      <c r="AA753" s="12">
        <v>20.03</v>
      </c>
      <c r="AB753" s="12">
        <v>91244</v>
      </c>
      <c r="AC753" s="12">
        <f>DataSheet!$E470-DataSheet!$D470</f>
        <v>50.879999999999995</v>
      </c>
      <c r="AD753" s="12" t="str">
        <f>_xlfn.IFS(DataSheet!$O470="Central","Chris",DataSheet!$O470="East","Erin",DataSheet!$O470="South","Sam",DataSheet!$O470="West","William.")</f>
        <v>William.</v>
      </c>
      <c r="AE753">
        <f t="shared" si="59"/>
        <v>3</v>
      </c>
    </row>
    <row r="754" spans="1:31" ht="15.75" customHeight="1" x14ac:dyDescent="0.3">
      <c r="A754" s="7">
        <v>1341</v>
      </c>
      <c r="B754" s="7" t="s">
        <v>1404</v>
      </c>
      <c r="C754" s="7" t="s">
        <v>42</v>
      </c>
      <c r="D754" s="7">
        <v>0</v>
      </c>
      <c r="E754" s="7">
        <v>20.89</v>
      </c>
      <c r="F754" s="7">
        <v>1.99</v>
      </c>
      <c r="G754" s="7" t="s">
        <v>53</v>
      </c>
      <c r="H754" s="7" t="s">
        <v>44</v>
      </c>
      <c r="I754" s="7" t="s">
        <v>81</v>
      </c>
      <c r="J754" s="7" t="s">
        <v>184</v>
      </c>
      <c r="K754" s="7" t="s">
        <v>55</v>
      </c>
      <c r="L754" s="7" t="s">
        <v>1406</v>
      </c>
      <c r="M754" s="7">
        <v>0.48</v>
      </c>
      <c r="N754" s="7" t="s">
        <v>37</v>
      </c>
      <c r="O754" s="7" t="s">
        <v>57</v>
      </c>
      <c r="P754" s="7" t="s">
        <v>238</v>
      </c>
      <c r="Q754" s="7" t="s">
        <v>1405</v>
      </c>
      <c r="R754" s="7">
        <v>17201</v>
      </c>
      <c r="S754" s="8">
        <v>42161</v>
      </c>
      <c r="T754" s="9">
        <f t="shared" si="57"/>
        <v>1</v>
      </c>
      <c r="U754" s="10">
        <f t="shared" si="58"/>
        <v>0</v>
      </c>
      <c r="V754" s="11" t="str">
        <f t="shared" si="55"/>
        <v>June</v>
      </c>
      <c r="W754" s="8">
        <v>42163</v>
      </c>
      <c r="X754" s="11">
        <f t="shared" si="56"/>
        <v>2</v>
      </c>
      <c r="Y754" s="7">
        <v>-5.2949999999999999</v>
      </c>
      <c r="Z754" s="7">
        <v>4</v>
      </c>
      <c r="AA754" s="7">
        <v>84.56</v>
      </c>
      <c r="AB754" s="7">
        <v>91245</v>
      </c>
      <c r="AC754" s="7">
        <f>DataSheet!$E1701-DataSheet!$D1701</f>
        <v>49.93</v>
      </c>
      <c r="AD754" s="12" t="str">
        <f>_xlfn.IFS(DataSheet!$O1701="Central","Chris",DataSheet!$O1701="East","Erin",DataSheet!$O1701="South","Sam",DataSheet!$O1701="West","William.")</f>
        <v>Erin</v>
      </c>
      <c r="AE754">
        <f t="shared" si="59"/>
        <v>3</v>
      </c>
    </row>
    <row r="755" spans="1:31" ht="15.75" customHeight="1" x14ac:dyDescent="0.3">
      <c r="A755" s="12">
        <v>1341</v>
      </c>
      <c r="B755" s="12" t="s">
        <v>1404</v>
      </c>
      <c r="C755" s="12" t="s">
        <v>42</v>
      </c>
      <c r="D755" s="12">
        <v>7.0000000000000007E-2</v>
      </c>
      <c r="E755" s="12">
        <v>3.98</v>
      </c>
      <c r="F755" s="12">
        <v>0.83</v>
      </c>
      <c r="G755" s="12" t="s">
        <v>53</v>
      </c>
      <c r="H755" s="12" t="s">
        <v>44</v>
      </c>
      <c r="I755" s="12" t="s">
        <v>33</v>
      </c>
      <c r="J755" s="12" t="s">
        <v>34</v>
      </c>
      <c r="K755" s="12" t="s">
        <v>35</v>
      </c>
      <c r="L755" s="12" t="s">
        <v>1403</v>
      </c>
      <c r="M755" s="12">
        <v>0.51</v>
      </c>
      <c r="N755" s="12" t="s">
        <v>37</v>
      </c>
      <c r="O755" s="12" t="s">
        <v>57</v>
      </c>
      <c r="P755" s="12" t="s">
        <v>238</v>
      </c>
      <c r="Q755" s="12" t="s">
        <v>1405</v>
      </c>
      <c r="R755" s="12">
        <v>17201</v>
      </c>
      <c r="S755" s="13">
        <v>42161</v>
      </c>
      <c r="T755" s="9">
        <f t="shared" si="57"/>
        <v>0</v>
      </c>
      <c r="U755" s="10" t="str">
        <f t="shared" si="58"/>
        <v>no repeat</v>
      </c>
      <c r="V755" s="11" t="str">
        <f t="shared" si="55"/>
        <v>June</v>
      </c>
      <c r="W755" s="13">
        <v>42164</v>
      </c>
      <c r="X755" s="11">
        <f t="shared" si="56"/>
        <v>3</v>
      </c>
      <c r="Y755" s="12">
        <v>41.07</v>
      </c>
      <c r="Z755" s="12">
        <v>19</v>
      </c>
      <c r="AA755" s="12">
        <v>70.709999999999994</v>
      </c>
      <c r="AB755" s="12">
        <v>91245</v>
      </c>
      <c r="AC755" s="12">
        <f>DataSheet!$E1702-DataSheet!$D1702</f>
        <v>104.75</v>
      </c>
      <c r="AD755" s="12" t="str">
        <f>_xlfn.IFS(DataSheet!$O1702="Central","Chris",DataSheet!$O1702="East","Erin",DataSheet!$O1702="South","Sam",DataSheet!$O1702="West","William.")</f>
        <v>Erin</v>
      </c>
      <c r="AE755">
        <f t="shared" si="59"/>
        <v>3</v>
      </c>
    </row>
    <row r="756" spans="1:31" ht="15.75" customHeight="1" x14ac:dyDescent="0.3">
      <c r="A756" s="7">
        <v>1347</v>
      </c>
      <c r="B756" s="7" t="s">
        <v>1407</v>
      </c>
      <c r="C756" s="7" t="s">
        <v>109</v>
      </c>
      <c r="D756" s="7">
        <v>0.1</v>
      </c>
      <c r="E756" s="7">
        <v>2.62</v>
      </c>
      <c r="F756" s="7">
        <v>0.8</v>
      </c>
      <c r="G756" s="7" t="s">
        <v>53</v>
      </c>
      <c r="H756" s="7" t="s">
        <v>44</v>
      </c>
      <c r="I756" s="7" t="s">
        <v>33</v>
      </c>
      <c r="J756" s="7" t="s">
        <v>70</v>
      </c>
      <c r="K756" s="7" t="s">
        <v>35</v>
      </c>
      <c r="L756" s="7" t="s">
        <v>1408</v>
      </c>
      <c r="M756" s="7">
        <v>0.39</v>
      </c>
      <c r="N756" s="7" t="s">
        <v>37</v>
      </c>
      <c r="O756" s="7" t="s">
        <v>140</v>
      </c>
      <c r="P756" s="7" t="s">
        <v>366</v>
      </c>
      <c r="Q756" s="7" t="s">
        <v>1409</v>
      </c>
      <c r="R756" s="7">
        <v>33511</v>
      </c>
      <c r="S756" s="8">
        <v>42124</v>
      </c>
      <c r="T756" s="9">
        <f t="shared" si="57"/>
        <v>0</v>
      </c>
      <c r="U756" s="10" t="str">
        <f t="shared" si="58"/>
        <v>no repeat</v>
      </c>
      <c r="V756" s="11" t="str">
        <f t="shared" si="55"/>
        <v>April</v>
      </c>
      <c r="W756" s="8">
        <v>42130</v>
      </c>
      <c r="X756" s="11">
        <f t="shared" si="56"/>
        <v>6</v>
      </c>
      <c r="Y756" s="7">
        <v>-94.490899999999996</v>
      </c>
      <c r="Z756" s="7">
        <v>21</v>
      </c>
      <c r="AA756" s="7">
        <v>51.86</v>
      </c>
      <c r="AB756" s="7">
        <v>89686</v>
      </c>
      <c r="AC756" s="7">
        <f>DataSheet!$E1321-DataSheet!$D1321</f>
        <v>27.08</v>
      </c>
      <c r="AD756" s="12" t="str">
        <f>_xlfn.IFS(DataSheet!$O1321="Central","Chris",DataSheet!$O1321="East","Erin",DataSheet!$O1321="South","Sam",DataSheet!$O1321="West","William.")</f>
        <v>Erin</v>
      </c>
      <c r="AE756">
        <f t="shared" si="59"/>
        <v>1</v>
      </c>
    </row>
    <row r="757" spans="1:31" ht="15.75" customHeight="1" x14ac:dyDescent="0.3">
      <c r="A757" s="7">
        <v>1350</v>
      </c>
      <c r="B757" s="7" t="s">
        <v>1410</v>
      </c>
      <c r="C757" s="7" t="s">
        <v>30</v>
      </c>
      <c r="D757" s="7">
        <v>0</v>
      </c>
      <c r="E757" s="7">
        <v>12.2</v>
      </c>
      <c r="F757" s="7">
        <v>6.02</v>
      </c>
      <c r="G757" s="7" t="s">
        <v>31</v>
      </c>
      <c r="H757" s="7" t="s">
        <v>44</v>
      </c>
      <c r="I757" s="7" t="s">
        <v>45</v>
      </c>
      <c r="J757" s="7" t="s">
        <v>54</v>
      </c>
      <c r="K757" s="7" t="s">
        <v>55</v>
      </c>
      <c r="L757" s="7" t="s">
        <v>1411</v>
      </c>
      <c r="M757" s="7">
        <v>0.43</v>
      </c>
      <c r="N757" s="7" t="s">
        <v>37</v>
      </c>
      <c r="O757" s="7" t="s">
        <v>140</v>
      </c>
      <c r="P757" s="7" t="s">
        <v>366</v>
      </c>
      <c r="Q757" s="7" t="s">
        <v>1412</v>
      </c>
      <c r="R757" s="7">
        <v>33055</v>
      </c>
      <c r="S757" s="8">
        <v>42111</v>
      </c>
      <c r="T757" s="9">
        <f t="shared" si="57"/>
        <v>0</v>
      </c>
      <c r="U757" s="10" t="str">
        <f t="shared" si="58"/>
        <v>no repeat</v>
      </c>
      <c r="V757" s="11" t="str">
        <f t="shared" si="55"/>
        <v>April</v>
      </c>
      <c r="W757" s="8">
        <v>42112</v>
      </c>
      <c r="X757" s="11">
        <f t="shared" si="56"/>
        <v>1</v>
      </c>
      <c r="Y757" s="7">
        <v>-172.298</v>
      </c>
      <c r="Z757" s="7">
        <v>4</v>
      </c>
      <c r="AA757" s="7">
        <v>56.24</v>
      </c>
      <c r="AB757" s="7">
        <v>88233</v>
      </c>
      <c r="AC757" s="7">
        <f>DataSheet!$E1179-DataSheet!$D1179</f>
        <v>17.07</v>
      </c>
      <c r="AD757" s="12" t="str">
        <f>_xlfn.IFS(DataSheet!$O1179="Central","Chris",DataSheet!$O1179="East","Erin",DataSheet!$O1179="South","Sam",DataSheet!$O1179="West","William.")</f>
        <v>Sam</v>
      </c>
      <c r="AE757">
        <f t="shared" si="59"/>
        <v>1</v>
      </c>
    </row>
    <row r="758" spans="1:31" ht="15.75" customHeight="1" x14ac:dyDescent="0.3">
      <c r="A758" s="7">
        <v>1351</v>
      </c>
      <c r="B758" s="7" t="s">
        <v>1413</v>
      </c>
      <c r="C758" s="7" t="s">
        <v>42</v>
      </c>
      <c r="D758" s="7">
        <v>0.1</v>
      </c>
      <c r="E758" s="7">
        <v>110.99</v>
      </c>
      <c r="F758" s="7">
        <v>8.99</v>
      </c>
      <c r="G758" s="7" t="s">
        <v>31</v>
      </c>
      <c r="H758" s="7" t="s">
        <v>44</v>
      </c>
      <c r="I758" s="7" t="s">
        <v>81</v>
      </c>
      <c r="J758" s="7" t="s">
        <v>82</v>
      </c>
      <c r="K758" s="7" t="s">
        <v>63</v>
      </c>
      <c r="L758" s="7" t="s">
        <v>1414</v>
      </c>
      <c r="M758" s="7">
        <v>0.56999999999999995</v>
      </c>
      <c r="N758" s="7" t="s">
        <v>37</v>
      </c>
      <c r="O758" s="7" t="s">
        <v>140</v>
      </c>
      <c r="P758" s="7" t="s">
        <v>366</v>
      </c>
      <c r="Q758" s="7" t="s">
        <v>1415</v>
      </c>
      <c r="R758" s="7">
        <v>33063</v>
      </c>
      <c r="S758" s="8">
        <v>42031</v>
      </c>
      <c r="T758" s="9">
        <f t="shared" si="57"/>
        <v>0</v>
      </c>
      <c r="U758" s="10" t="str">
        <f t="shared" si="58"/>
        <v>no repeat</v>
      </c>
      <c r="V758" s="11" t="str">
        <f t="shared" si="55"/>
        <v>January</v>
      </c>
      <c r="W758" s="8">
        <v>42033</v>
      </c>
      <c r="X758" s="11">
        <f t="shared" si="56"/>
        <v>2</v>
      </c>
      <c r="Y758" s="7">
        <v>3285.48</v>
      </c>
      <c r="Z758" s="7">
        <v>7</v>
      </c>
      <c r="AA758" s="7">
        <v>627.78</v>
      </c>
      <c r="AB758" s="7">
        <v>88232</v>
      </c>
      <c r="AC758" s="7">
        <f>DataSheet!$E329-DataSheet!$D329</f>
        <v>15.55</v>
      </c>
      <c r="AD758" s="12" t="str">
        <f>_xlfn.IFS(DataSheet!$O329="Central","Chris",DataSheet!$O329="East","Erin",DataSheet!$O329="South","Sam",DataSheet!$O329="West","William.")</f>
        <v>William.</v>
      </c>
      <c r="AE758">
        <f t="shared" si="59"/>
        <v>1</v>
      </c>
    </row>
    <row r="759" spans="1:31" ht="15.75" customHeight="1" x14ac:dyDescent="0.3">
      <c r="A759" s="12">
        <v>1352</v>
      </c>
      <c r="B759" s="12" t="s">
        <v>1416</v>
      </c>
      <c r="C759" s="12" t="s">
        <v>30</v>
      </c>
      <c r="D759" s="12">
        <v>0.05</v>
      </c>
      <c r="E759" s="12">
        <v>17.670000000000002</v>
      </c>
      <c r="F759" s="12">
        <v>8.99</v>
      </c>
      <c r="G759" s="12" t="s">
        <v>53</v>
      </c>
      <c r="H759" s="12" t="s">
        <v>44</v>
      </c>
      <c r="I759" s="12" t="s">
        <v>45</v>
      </c>
      <c r="J759" s="12" t="s">
        <v>54</v>
      </c>
      <c r="K759" s="12" t="s">
        <v>55</v>
      </c>
      <c r="L759" s="12" t="s">
        <v>809</v>
      </c>
      <c r="M759" s="12">
        <v>0.47</v>
      </c>
      <c r="N759" s="12" t="s">
        <v>37</v>
      </c>
      <c r="O759" s="12" t="s">
        <v>57</v>
      </c>
      <c r="P759" s="12" t="s">
        <v>419</v>
      </c>
      <c r="Q759" s="12" t="s">
        <v>1417</v>
      </c>
      <c r="R759" s="12">
        <v>20746</v>
      </c>
      <c r="S759" s="13">
        <v>42124</v>
      </c>
      <c r="T759" s="9">
        <f t="shared" si="57"/>
        <v>0</v>
      </c>
      <c r="U759" s="10" t="str">
        <f t="shared" si="58"/>
        <v>no repeat</v>
      </c>
      <c r="V759" s="11" t="str">
        <f t="shared" si="55"/>
        <v>April</v>
      </c>
      <c r="W759" s="13">
        <v>42125</v>
      </c>
      <c r="X759" s="11">
        <f t="shared" si="56"/>
        <v>1</v>
      </c>
      <c r="Y759" s="12">
        <v>46.036799999999999</v>
      </c>
      <c r="Z759" s="12">
        <v>16</v>
      </c>
      <c r="AA759" s="12">
        <v>283.44</v>
      </c>
      <c r="AB759" s="12">
        <v>88234</v>
      </c>
      <c r="AC759" s="12">
        <f>DataSheet!$E1320-DataSheet!$D1320</f>
        <v>4.71</v>
      </c>
      <c r="AD759" s="12" t="str">
        <f>_xlfn.IFS(DataSheet!$O1320="Central","Chris",DataSheet!$O1320="East","Erin",DataSheet!$O1320="South","Sam",DataSheet!$O1320="West","William.")</f>
        <v>Erin</v>
      </c>
      <c r="AE759">
        <f t="shared" si="59"/>
        <v>1</v>
      </c>
    </row>
    <row r="760" spans="1:31" ht="15.75" customHeight="1" x14ac:dyDescent="0.3">
      <c r="A760" s="12">
        <v>1354</v>
      </c>
      <c r="B760" s="12" t="s">
        <v>1418</v>
      </c>
      <c r="C760" s="12" t="s">
        <v>30</v>
      </c>
      <c r="D760" s="12">
        <v>0.1</v>
      </c>
      <c r="E760" s="12">
        <v>4.13</v>
      </c>
      <c r="F760" s="12">
        <v>0.99</v>
      </c>
      <c r="G760" s="12" t="s">
        <v>53</v>
      </c>
      <c r="H760" s="12" t="s">
        <v>118</v>
      </c>
      <c r="I760" s="12" t="s">
        <v>33</v>
      </c>
      <c r="J760" s="12" t="s">
        <v>138</v>
      </c>
      <c r="K760" s="12" t="s">
        <v>63</v>
      </c>
      <c r="L760" s="12" t="s">
        <v>1419</v>
      </c>
      <c r="M760" s="12">
        <v>0.39</v>
      </c>
      <c r="N760" s="12" t="s">
        <v>37</v>
      </c>
      <c r="O760" s="12" t="s">
        <v>65</v>
      </c>
      <c r="P760" s="12" t="s">
        <v>134</v>
      </c>
      <c r="Q760" s="12" t="s">
        <v>1420</v>
      </c>
      <c r="R760" s="12">
        <v>76086</v>
      </c>
      <c r="S760" s="13">
        <v>42046</v>
      </c>
      <c r="T760" s="9">
        <f t="shared" si="57"/>
        <v>1</v>
      </c>
      <c r="U760" s="10">
        <f t="shared" si="58"/>
        <v>0</v>
      </c>
      <c r="V760" s="11" t="str">
        <f t="shared" si="55"/>
        <v>February</v>
      </c>
      <c r="W760" s="13">
        <v>42046</v>
      </c>
      <c r="X760" s="11">
        <f t="shared" si="56"/>
        <v>0</v>
      </c>
      <c r="Y760" s="12">
        <v>-1.0711999999999999</v>
      </c>
      <c r="Z760" s="12">
        <v>2</v>
      </c>
      <c r="AA760" s="12">
        <v>8.3000000000000007</v>
      </c>
      <c r="AB760" s="12">
        <v>91209</v>
      </c>
      <c r="AC760" s="12">
        <f>DataSheet!$E480-DataSheet!$D480</f>
        <v>29.14</v>
      </c>
      <c r="AD760" s="12" t="str">
        <f>_xlfn.IFS(DataSheet!$O480="Central","Chris",DataSheet!$O480="East","Erin",DataSheet!$O480="South","Sam",DataSheet!$O480="West","William.")</f>
        <v>Chris</v>
      </c>
      <c r="AE760">
        <f t="shared" si="59"/>
        <v>2</v>
      </c>
    </row>
    <row r="761" spans="1:31" ht="15.75" customHeight="1" x14ac:dyDescent="0.3">
      <c r="A761" s="7">
        <v>1354</v>
      </c>
      <c r="B761" s="7" t="s">
        <v>1418</v>
      </c>
      <c r="C761" s="7" t="s">
        <v>30</v>
      </c>
      <c r="D761" s="7">
        <v>0.04</v>
      </c>
      <c r="E761" s="7">
        <v>4.9800000000000004</v>
      </c>
      <c r="F761" s="7">
        <v>0.49</v>
      </c>
      <c r="G761" s="7" t="s">
        <v>53</v>
      </c>
      <c r="H761" s="7" t="s">
        <v>118</v>
      </c>
      <c r="I761" s="7" t="s">
        <v>33</v>
      </c>
      <c r="J761" s="7" t="s">
        <v>138</v>
      </c>
      <c r="K761" s="7" t="s">
        <v>63</v>
      </c>
      <c r="L761" s="7" t="s">
        <v>1421</v>
      </c>
      <c r="M761" s="7">
        <v>0.39</v>
      </c>
      <c r="N761" s="7" t="s">
        <v>37</v>
      </c>
      <c r="O761" s="7" t="s">
        <v>65</v>
      </c>
      <c r="P761" s="7" t="s">
        <v>134</v>
      </c>
      <c r="Q761" s="7" t="s">
        <v>1420</v>
      </c>
      <c r="R761" s="7">
        <v>76086</v>
      </c>
      <c r="S761" s="8">
        <v>42046</v>
      </c>
      <c r="T761" s="9">
        <f t="shared" si="57"/>
        <v>0</v>
      </c>
      <c r="U761" s="10" t="str">
        <f t="shared" si="58"/>
        <v>no repeat</v>
      </c>
      <c r="V761" s="11" t="str">
        <f t="shared" si="55"/>
        <v>February</v>
      </c>
      <c r="W761" s="8">
        <v>42048</v>
      </c>
      <c r="X761" s="11">
        <f t="shared" si="56"/>
        <v>2</v>
      </c>
      <c r="Y761" s="7">
        <v>4.4104000000000001</v>
      </c>
      <c r="Z761" s="7">
        <v>2</v>
      </c>
      <c r="AA761" s="7">
        <v>10.039999999999999</v>
      </c>
      <c r="AB761" s="7">
        <v>91209</v>
      </c>
      <c r="AC761" s="7">
        <f>DataSheet!$E481-DataSheet!$D481</f>
        <v>80.98</v>
      </c>
      <c r="AD761" s="12" t="str">
        <f>_xlfn.IFS(DataSheet!$O481="Central","Chris",DataSheet!$O481="East","Erin",DataSheet!$O481="South","Sam",DataSheet!$O481="West","William.")</f>
        <v>Chris</v>
      </c>
      <c r="AE761">
        <f t="shared" si="59"/>
        <v>2</v>
      </c>
    </row>
    <row r="762" spans="1:31" ht="15.75" customHeight="1" x14ac:dyDescent="0.3">
      <c r="A762" s="12">
        <v>1357</v>
      </c>
      <c r="B762" s="12" t="s">
        <v>1422</v>
      </c>
      <c r="C762" s="12" t="s">
        <v>61</v>
      </c>
      <c r="D762" s="12">
        <v>0.03</v>
      </c>
      <c r="E762" s="12">
        <v>125.99</v>
      </c>
      <c r="F762" s="12">
        <v>7.69</v>
      </c>
      <c r="G762" s="12" t="s">
        <v>53</v>
      </c>
      <c r="H762" s="12" t="s">
        <v>44</v>
      </c>
      <c r="I762" s="12" t="s">
        <v>81</v>
      </c>
      <c r="J762" s="12" t="s">
        <v>82</v>
      </c>
      <c r="K762" s="12" t="s">
        <v>63</v>
      </c>
      <c r="L762" s="12" t="s">
        <v>1225</v>
      </c>
      <c r="M762" s="12">
        <v>0.57999999999999996</v>
      </c>
      <c r="N762" s="12" t="s">
        <v>37</v>
      </c>
      <c r="O762" s="12" t="s">
        <v>65</v>
      </c>
      <c r="P762" s="12" t="s">
        <v>134</v>
      </c>
      <c r="Q762" s="12" t="s">
        <v>1423</v>
      </c>
      <c r="R762" s="12">
        <v>78596</v>
      </c>
      <c r="S762" s="13">
        <v>42158</v>
      </c>
      <c r="T762" s="9">
        <f t="shared" si="57"/>
        <v>1</v>
      </c>
      <c r="U762" s="10">
        <f t="shared" si="58"/>
        <v>25</v>
      </c>
      <c r="V762" s="11" t="str">
        <f t="shared" si="55"/>
        <v>June</v>
      </c>
      <c r="W762" s="13">
        <v>42160</v>
      </c>
      <c r="X762" s="11">
        <f t="shared" si="56"/>
        <v>2</v>
      </c>
      <c r="Y762" s="12">
        <v>500.95800000000003</v>
      </c>
      <c r="Z762" s="12">
        <v>9</v>
      </c>
      <c r="AA762" s="12">
        <v>981.65</v>
      </c>
      <c r="AB762" s="12">
        <v>88184</v>
      </c>
      <c r="AC762" s="12">
        <f>DataSheet!$E1664-DataSheet!$D1664</f>
        <v>37.839999999999996</v>
      </c>
      <c r="AD762" s="12" t="str">
        <f>_xlfn.IFS(DataSheet!$O1664="Central","Chris",DataSheet!$O1664="East","Erin",DataSheet!$O1664="South","Sam",DataSheet!$O1664="West","William.")</f>
        <v>Chris</v>
      </c>
      <c r="AE762">
        <f t="shared" si="59"/>
        <v>2</v>
      </c>
    </row>
    <row r="763" spans="1:31" ht="15.75" customHeight="1" x14ac:dyDescent="0.3">
      <c r="A763" s="12">
        <v>1357</v>
      </c>
      <c r="B763" s="12" t="s">
        <v>1422</v>
      </c>
      <c r="C763" s="12" t="s">
        <v>30</v>
      </c>
      <c r="D763" s="12">
        <v>7.0000000000000007E-2</v>
      </c>
      <c r="E763" s="12">
        <v>119.99</v>
      </c>
      <c r="F763" s="12">
        <v>16.8</v>
      </c>
      <c r="G763" s="12" t="s">
        <v>43</v>
      </c>
      <c r="H763" s="12" t="s">
        <v>44</v>
      </c>
      <c r="I763" s="12" t="s">
        <v>81</v>
      </c>
      <c r="J763" s="12" t="s">
        <v>89</v>
      </c>
      <c r="K763" s="12" t="s">
        <v>125</v>
      </c>
      <c r="L763" s="12" t="s">
        <v>1424</v>
      </c>
      <c r="M763" s="12">
        <v>0.35</v>
      </c>
      <c r="N763" s="12" t="s">
        <v>37</v>
      </c>
      <c r="O763" s="12" t="s">
        <v>65</v>
      </c>
      <c r="P763" s="12" t="s">
        <v>134</v>
      </c>
      <c r="Q763" s="12" t="s">
        <v>1423</v>
      </c>
      <c r="R763" s="12">
        <v>78596</v>
      </c>
      <c r="S763" s="13">
        <v>42183</v>
      </c>
      <c r="T763" s="9">
        <f t="shared" si="57"/>
        <v>0</v>
      </c>
      <c r="U763" s="10" t="str">
        <f t="shared" si="58"/>
        <v>no repeat</v>
      </c>
      <c r="V763" s="11" t="str">
        <f t="shared" si="55"/>
        <v>June</v>
      </c>
      <c r="W763" s="13">
        <v>42185</v>
      </c>
      <c r="X763" s="11">
        <f t="shared" si="56"/>
        <v>2</v>
      </c>
      <c r="Y763" s="12">
        <v>1206.5961</v>
      </c>
      <c r="Z763" s="12">
        <v>15</v>
      </c>
      <c r="AA763" s="12">
        <v>1748.69</v>
      </c>
      <c r="AB763" s="12">
        <v>88185</v>
      </c>
      <c r="AC763" s="12">
        <f>DataSheet!$E1906-DataSheet!$D1906</f>
        <v>28.44</v>
      </c>
      <c r="AD763" s="12" t="str">
        <f>_xlfn.IFS(DataSheet!$O1906="Central","Chris",DataSheet!$O1906="East","Erin",DataSheet!$O1906="South","Sam",DataSheet!$O1906="West","William.")</f>
        <v>Chris</v>
      </c>
      <c r="AE763">
        <f t="shared" si="59"/>
        <v>2</v>
      </c>
    </row>
    <row r="764" spans="1:31" ht="15.75" customHeight="1" x14ac:dyDescent="0.3">
      <c r="A764" s="7">
        <v>1360</v>
      </c>
      <c r="B764" s="7" t="s">
        <v>1425</v>
      </c>
      <c r="C764" s="7" t="s">
        <v>30</v>
      </c>
      <c r="D764" s="7">
        <v>0.03</v>
      </c>
      <c r="E764" s="7">
        <v>14.34</v>
      </c>
      <c r="F764" s="7">
        <v>5</v>
      </c>
      <c r="G764" s="7" t="s">
        <v>53</v>
      </c>
      <c r="H764" s="7" t="s">
        <v>118</v>
      </c>
      <c r="I764" s="7" t="s">
        <v>45</v>
      </c>
      <c r="J764" s="7" t="s">
        <v>54</v>
      </c>
      <c r="K764" s="7" t="s">
        <v>55</v>
      </c>
      <c r="L764" s="7" t="s">
        <v>1426</v>
      </c>
      <c r="M764" s="7">
        <v>0.49</v>
      </c>
      <c r="N764" s="7" t="s">
        <v>37</v>
      </c>
      <c r="O764" s="7" t="s">
        <v>65</v>
      </c>
      <c r="P764" s="7" t="s">
        <v>334</v>
      </c>
      <c r="Q764" s="7" t="s">
        <v>1427</v>
      </c>
      <c r="R764" s="7">
        <v>52761</v>
      </c>
      <c r="S764" s="8">
        <v>42030</v>
      </c>
      <c r="T764" s="9">
        <f t="shared" si="57"/>
        <v>0</v>
      </c>
      <c r="U764" s="10" t="str">
        <f t="shared" si="58"/>
        <v>no repeat</v>
      </c>
      <c r="V764" s="11" t="str">
        <f t="shared" si="55"/>
        <v>January</v>
      </c>
      <c r="W764" s="8">
        <v>42031</v>
      </c>
      <c r="X764" s="11">
        <f t="shared" si="56"/>
        <v>1</v>
      </c>
      <c r="Y764" s="7">
        <v>82.310100000000006</v>
      </c>
      <c r="Z764" s="7">
        <v>8</v>
      </c>
      <c r="AA764" s="7">
        <v>119.29</v>
      </c>
      <c r="AB764" s="7">
        <v>89595</v>
      </c>
      <c r="AC764" s="7">
        <f>DataSheet!$E299-DataSheet!$D299</f>
        <v>4.9700000000000006</v>
      </c>
      <c r="AD764" s="12" t="str">
        <f>_xlfn.IFS(DataSheet!$O299="Central","Chris",DataSheet!$O299="East","Erin",DataSheet!$O299="South","Sam",DataSheet!$O299="West","William.")</f>
        <v>William.</v>
      </c>
      <c r="AE764">
        <f t="shared" si="59"/>
        <v>1</v>
      </c>
    </row>
    <row r="765" spans="1:31" ht="15.75" customHeight="1" x14ac:dyDescent="0.3">
      <c r="A765" s="12">
        <v>1361</v>
      </c>
      <c r="B765" s="12" t="s">
        <v>1428</v>
      </c>
      <c r="C765" s="12" t="s">
        <v>30</v>
      </c>
      <c r="D765" s="12">
        <v>0.01</v>
      </c>
      <c r="E765" s="12">
        <v>2.89</v>
      </c>
      <c r="F765" s="12">
        <v>0.5</v>
      </c>
      <c r="G765" s="12" t="s">
        <v>53</v>
      </c>
      <c r="H765" s="12" t="s">
        <v>118</v>
      </c>
      <c r="I765" s="12" t="s">
        <v>33</v>
      </c>
      <c r="J765" s="12" t="s">
        <v>138</v>
      </c>
      <c r="K765" s="12" t="s">
        <v>63</v>
      </c>
      <c r="L765" s="12" t="s">
        <v>791</v>
      </c>
      <c r="M765" s="12">
        <v>0.38</v>
      </c>
      <c r="N765" s="12" t="s">
        <v>37</v>
      </c>
      <c r="O765" s="12" t="s">
        <v>65</v>
      </c>
      <c r="P765" s="12" t="s">
        <v>304</v>
      </c>
      <c r="Q765" s="12" t="s">
        <v>1429</v>
      </c>
      <c r="R765" s="12">
        <v>48101</v>
      </c>
      <c r="S765" s="13">
        <v>42030</v>
      </c>
      <c r="T765" s="9">
        <f t="shared" si="57"/>
        <v>1</v>
      </c>
      <c r="U765" s="10">
        <f t="shared" si="58"/>
        <v>15</v>
      </c>
      <c r="V765" s="11" t="str">
        <f t="shared" si="55"/>
        <v>January</v>
      </c>
      <c r="W765" s="13">
        <v>42032</v>
      </c>
      <c r="X765" s="11">
        <f t="shared" si="56"/>
        <v>2</v>
      </c>
      <c r="Y765" s="12">
        <v>1.2236</v>
      </c>
      <c r="Z765" s="12">
        <v>1</v>
      </c>
      <c r="AA765" s="12">
        <v>3.08</v>
      </c>
      <c r="AB765" s="12">
        <v>89595</v>
      </c>
      <c r="AC765" s="12">
        <f>DataSheet!$E300-DataSheet!$D300</f>
        <v>124.41</v>
      </c>
      <c r="AD765" s="12" t="str">
        <f>_xlfn.IFS(DataSheet!$O300="Central","Chris",DataSheet!$O300="East","Erin",DataSheet!$O300="South","Sam",DataSheet!$O300="West","William.")</f>
        <v>William.</v>
      </c>
      <c r="AE765">
        <f t="shared" si="59"/>
        <v>3</v>
      </c>
    </row>
    <row r="766" spans="1:31" ht="15.75" customHeight="1" x14ac:dyDescent="0.3">
      <c r="A766" s="12">
        <v>1361</v>
      </c>
      <c r="B766" s="12" t="s">
        <v>1428</v>
      </c>
      <c r="C766" s="12" t="s">
        <v>52</v>
      </c>
      <c r="D766" s="12">
        <v>0.01</v>
      </c>
      <c r="E766" s="12">
        <v>6.48</v>
      </c>
      <c r="F766" s="12">
        <v>6.22</v>
      </c>
      <c r="G766" s="12" t="s">
        <v>31</v>
      </c>
      <c r="H766" s="12" t="s">
        <v>118</v>
      </c>
      <c r="I766" s="12" t="s">
        <v>33</v>
      </c>
      <c r="J766" s="12" t="s">
        <v>97</v>
      </c>
      <c r="K766" s="12" t="s">
        <v>63</v>
      </c>
      <c r="L766" s="12" t="s">
        <v>1430</v>
      </c>
      <c r="M766" s="12">
        <v>0.37</v>
      </c>
      <c r="N766" s="12" t="s">
        <v>37</v>
      </c>
      <c r="O766" s="12" t="s">
        <v>65</v>
      </c>
      <c r="P766" s="12" t="s">
        <v>304</v>
      </c>
      <c r="Q766" s="12" t="s">
        <v>1429</v>
      </c>
      <c r="R766" s="12">
        <v>48101</v>
      </c>
      <c r="S766" s="13">
        <v>42045</v>
      </c>
      <c r="T766" s="9">
        <f t="shared" si="57"/>
        <v>1</v>
      </c>
      <c r="U766" s="10">
        <f t="shared" si="58"/>
        <v>0</v>
      </c>
      <c r="V766" s="11" t="str">
        <f t="shared" si="55"/>
        <v>February</v>
      </c>
      <c r="W766" s="13">
        <v>42046</v>
      </c>
      <c r="X766" s="11">
        <f t="shared" si="56"/>
        <v>1</v>
      </c>
      <c r="Y766" s="12">
        <v>-15.6312</v>
      </c>
      <c r="Z766" s="12">
        <v>9</v>
      </c>
      <c r="AA766" s="12">
        <v>69.459999999999994</v>
      </c>
      <c r="AB766" s="12">
        <v>89596</v>
      </c>
      <c r="AC766" s="12">
        <f>DataSheet!$E462-DataSheet!$D462</f>
        <v>6.2</v>
      </c>
      <c r="AD766" s="12" t="str">
        <f>_xlfn.IFS(DataSheet!$O462="Central","Chris",DataSheet!$O462="East","Erin",DataSheet!$O462="South","Sam",DataSheet!$O462="West","William.")</f>
        <v>Sam</v>
      </c>
      <c r="AE766">
        <f t="shared" si="59"/>
        <v>3</v>
      </c>
    </row>
    <row r="767" spans="1:31" ht="15.75" customHeight="1" x14ac:dyDescent="0.3">
      <c r="A767" s="7">
        <v>1361</v>
      </c>
      <c r="B767" s="7" t="s">
        <v>1428</v>
      </c>
      <c r="C767" s="7" t="s">
        <v>52</v>
      </c>
      <c r="D767" s="7">
        <v>0.03</v>
      </c>
      <c r="E767" s="7">
        <v>85.99</v>
      </c>
      <c r="F767" s="7">
        <v>3.3</v>
      </c>
      <c r="G767" s="7" t="s">
        <v>53</v>
      </c>
      <c r="H767" s="7" t="s">
        <v>118</v>
      </c>
      <c r="I767" s="7" t="s">
        <v>81</v>
      </c>
      <c r="J767" s="7" t="s">
        <v>82</v>
      </c>
      <c r="K767" s="7" t="s">
        <v>55</v>
      </c>
      <c r="L767" s="7" t="s">
        <v>538</v>
      </c>
      <c r="M767" s="7">
        <v>0.37</v>
      </c>
      <c r="N767" s="7" t="s">
        <v>37</v>
      </c>
      <c r="O767" s="7" t="s">
        <v>65</v>
      </c>
      <c r="P767" s="7" t="s">
        <v>304</v>
      </c>
      <c r="Q767" s="7" t="s">
        <v>1429</v>
      </c>
      <c r="R767" s="7">
        <v>48101</v>
      </c>
      <c r="S767" s="8">
        <v>42045</v>
      </c>
      <c r="T767" s="9">
        <f t="shared" si="57"/>
        <v>0</v>
      </c>
      <c r="U767" s="10" t="str">
        <f t="shared" si="58"/>
        <v>no repeat</v>
      </c>
      <c r="V767" s="11" t="str">
        <f t="shared" si="55"/>
        <v>February</v>
      </c>
      <c r="W767" s="8">
        <v>42047</v>
      </c>
      <c r="X767" s="11">
        <f t="shared" si="56"/>
        <v>2</v>
      </c>
      <c r="Y767" s="7">
        <v>790.54679999999996</v>
      </c>
      <c r="Z767" s="7">
        <v>16</v>
      </c>
      <c r="AA767" s="7">
        <v>1145.72</v>
      </c>
      <c r="AB767" s="7">
        <v>89596</v>
      </c>
      <c r="AC767" s="7">
        <f>DataSheet!$E463-DataSheet!$D463</f>
        <v>260.89000000000004</v>
      </c>
      <c r="AD767" s="12" t="str">
        <f>_xlfn.IFS(DataSheet!$O463="Central","Chris",DataSheet!$O463="East","Erin",DataSheet!$O463="South","Sam",DataSheet!$O463="West","William.")</f>
        <v>Sam</v>
      </c>
      <c r="AE767">
        <f t="shared" si="59"/>
        <v>3</v>
      </c>
    </row>
    <row r="768" spans="1:31" ht="15.75" customHeight="1" x14ac:dyDescent="0.3">
      <c r="A768" s="7">
        <v>1363</v>
      </c>
      <c r="B768" s="7" t="s">
        <v>1431</v>
      </c>
      <c r="C768" s="7" t="s">
        <v>61</v>
      </c>
      <c r="D768" s="7">
        <v>0.05</v>
      </c>
      <c r="E768" s="7">
        <v>12.97</v>
      </c>
      <c r="F768" s="7">
        <v>1.49</v>
      </c>
      <c r="G768" s="7" t="s">
        <v>53</v>
      </c>
      <c r="H768" s="7" t="s">
        <v>118</v>
      </c>
      <c r="I768" s="7" t="s">
        <v>33</v>
      </c>
      <c r="J768" s="7" t="s">
        <v>113</v>
      </c>
      <c r="K768" s="7" t="s">
        <v>63</v>
      </c>
      <c r="L768" s="7" t="s">
        <v>1432</v>
      </c>
      <c r="M768" s="7">
        <v>0.35</v>
      </c>
      <c r="N768" s="7" t="s">
        <v>37</v>
      </c>
      <c r="O768" s="7" t="s">
        <v>140</v>
      </c>
      <c r="P768" s="7" t="s">
        <v>366</v>
      </c>
      <c r="Q768" s="7" t="s">
        <v>1433</v>
      </c>
      <c r="R768" s="7">
        <v>32707</v>
      </c>
      <c r="S768" s="8">
        <v>42039</v>
      </c>
      <c r="T768" s="9">
        <f t="shared" si="57"/>
        <v>1</v>
      </c>
      <c r="U768" s="10">
        <f t="shared" si="58"/>
        <v>0</v>
      </c>
      <c r="V768" s="11" t="str">
        <f t="shared" si="55"/>
        <v>February</v>
      </c>
      <c r="W768" s="8">
        <v>42041</v>
      </c>
      <c r="X768" s="11">
        <f t="shared" si="56"/>
        <v>2</v>
      </c>
      <c r="Y768" s="7">
        <v>5.4660000000000002</v>
      </c>
      <c r="Z768" s="7">
        <v>2</v>
      </c>
      <c r="AA768" s="7">
        <v>26.37</v>
      </c>
      <c r="AB768" s="7">
        <v>89993</v>
      </c>
      <c r="AC768" s="7">
        <f>DataSheet!$E401-DataSheet!$D401</f>
        <v>2.77</v>
      </c>
      <c r="AD768" s="12" t="str">
        <f>_xlfn.IFS(DataSheet!$O401="Central","Chris",DataSheet!$O401="East","Erin",DataSheet!$O401="South","Sam",DataSheet!$O401="West","William.")</f>
        <v>William.</v>
      </c>
      <c r="AE768">
        <f t="shared" si="59"/>
        <v>2</v>
      </c>
    </row>
    <row r="769" spans="1:31" ht="15.75" customHeight="1" x14ac:dyDescent="0.3">
      <c r="A769" s="12">
        <v>1363</v>
      </c>
      <c r="B769" s="12" t="s">
        <v>1431</v>
      </c>
      <c r="C769" s="12" t="s">
        <v>61</v>
      </c>
      <c r="D769" s="12">
        <v>0.06</v>
      </c>
      <c r="E769" s="12">
        <v>5.81</v>
      </c>
      <c r="F769" s="12">
        <v>3.37</v>
      </c>
      <c r="G769" s="12" t="s">
        <v>53</v>
      </c>
      <c r="H769" s="12" t="s">
        <v>118</v>
      </c>
      <c r="I769" s="12" t="s">
        <v>33</v>
      </c>
      <c r="J769" s="12" t="s">
        <v>70</v>
      </c>
      <c r="K769" s="12" t="s">
        <v>35</v>
      </c>
      <c r="L769" s="12" t="s">
        <v>1434</v>
      </c>
      <c r="M769" s="12">
        <v>0.54</v>
      </c>
      <c r="N769" s="12" t="s">
        <v>37</v>
      </c>
      <c r="O769" s="12" t="s">
        <v>140</v>
      </c>
      <c r="P769" s="12" t="s">
        <v>366</v>
      </c>
      <c r="Q769" s="12" t="s">
        <v>1433</v>
      </c>
      <c r="R769" s="12">
        <v>32707</v>
      </c>
      <c r="S769" s="13">
        <v>42039</v>
      </c>
      <c r="T769" s="9">
        <f t="shared" si="57"/>
        <v>0</v>
      </c>
      <c r="U769" s="10" t="str">
        <f t="shared" si="58"/>
        <v>no repeat</v>
      </c>
      <c r="V769" s="11" t="str">
        <f t="shared" si="55"/>
        <v>February</v>
      </c>
      <c r="W769" s="13">
        <v>42041</v>
      </c>
      <c r="X769" s="11">
        <f t="shared" si="56"/>
        <v>2</v>
      </c>
      <c r="Y769" s="12">
        <v>-149.1182</v>
      </c>
      <c r="Z769" s="12">
        <v>9</v>
      </c>
      <c r="AA769" s="12">
        <v>53.44</v>
      </c>
      <c r="AB769" s="12">
        <v>89993</v>
      </c>
      <c r="AC769" s="12">
        <f>DataSheet!$E402-DataSheet!$D402</f>
        <v>7.88</v>
      </c>
      <c r="AD769" s="12" t="str">
        <f>_xlfn.IFS(DataSheet!$O402="Central","Chris",DataSheet!$O402="East","Erin",DataSheet!$O402="South","Sam",DataSheet!$O402="West","William.")</f>
        <v>William.</v>
      </c>
      <c r="AE769">
        <f t="shared" si="59"/>
        <v>2</v>
      </c>
    </row>
    <row r="770" spans="1:31" ht="15.75" customHeight="1" x14ac:dyDescent="0.3">
      <c r="A770" s="12">
        <v>1364</v>
      </c>
      <c r="B770" s="12" t="s">
        <v>1435</v>
      </c>
      <c r="C770" s="12" t="s">
        <v>42</v>
      </c>
      <c r="D770" s="12">
        <v>0.1</v>
      </c>
      <c r="E770" s="12">
        <v>5.98</v>
      </c>
      <c r="F770" s="12">
        <v>5.35</v>
      </c>
      <c r="G770" s="12" t="s">
        <v>53</v>
      </c>
      <c r="H770" s="12" t="s">
        <v>44</v>
      </c>
      <c r="I770" s="12" t="s">
        <v>33</v>
      </c>
      <c r="J770" s="12" t="s">
        <v>97</v>
      </c>
      <c r="K770" s="12" t="s">
        <v>63</v>
      </c>
      <c r="L770" s="12" t="s">
        <v>1436</v>
      </c>
      <c r="M770" s="12">
        <v>0.4</v>
      </c>
      <c r="N770" s="12" t="s">
        <v>37</v>
      </c>
      <c r="O770" s="12" t="s">
        <v>57</v>
      </c>
      <c r="P770" s="12" t="s">
        <v>419</v>
      </c>
      <c r="Q770" s="12" t="s">
        <v>1417</v>
      </c>
      <c r="R770" s="12">
        <v>20746</v>
      </c>
      <c r="S770" s="13">
        <v>42080</v>
      </c>
      <c r="T770" s="9">
        <f t="shared" si="57"/>
        <v>0</v>
      </c>
      <c r="U770" s="10" t="str">
        <f t="shared" si="58"/>
        <v>no repeat</v>
      </c>
      <c r="V770" s="11" t="str">
        <f t="shared" ref="V770:V833" si="60">TEXT(S770,"mmmm")</f>
        <v>March</v>
      </c>
      <c r="W770" s="13">
        <v>42080</v>
      </c>
      <c r="X770" s="11">
        <f t="shared" ref="X770:X833" si="61">_xlfn.DAYS(W770,S770)</f>
        <v>0</v>
      </c>
      <c r="Y770" s="12">
        <v>-90.26</v>
      </c>
      <c r="Z770" s="12">
        <v>10</v>
      </c>
      <c r="AA770" s="12">
        <v>57.34</v>
      </c>
      <c r="AB770" s="12">
        <v>89994</v>
      </c>
      <c r="AC770" s="12">
        <f>DataSheet!$E836-DataSheet!$D836</f>
        <v>6.3900000000000006</v>
      </c>
      <c r="AD770" s="12" t="str">
        <f>_xlfn.IFS(DataSheet!$O836="Central","Chris",DataSheet!$O836="East","Erin",DataSheet!$O836="South","Sam",DataSheet!$O836="West","William.")</f>
        <v>Erin</v>
      </c>
      <c r="AE770">
        <f t="shared" si="59"/>
        <v>1</v>
      </c>
    </row>
    <row r="771" spans="1:31" ht="15.75" customHeight="1" x14ac:dyDescent="0.3">
      <c r="A771" s="7">
        <v>1367</v>
      </c>
      <c r="B771" s="7" t="s">
        <v>1437</v>
      </c>
      <c r="C771" s="7" t="s">
        <v>61</v>
      </c>
      <c r="D771" s="7">
        <v>0.03</v>
      </c>
      <c r="E771" s="7">
        <v>73.98</v>
      </c>
      <c r="F771" s="7">
        <v>14.52</v>
      </c>
      <c r="G771" s="7" t="s">
        <v>53</v>
      </c>
      <c r="H771" s="7" t="s">
        <v>118</v>
      </c>
      <c r="I771" s="7" t="s">
        <v>81</v>
      </c>
      <c r="J771" s="7" t="s">
        <v>184</v>
      </c>
      <c r="K771" s="7" t="s">
        <v>63</v>
      </c>
      <c r="L771" s="7" t="s">
        <v>1140</v>
      </c>
      <c r="M771" s="7">
        <v>0.65</v>
      </c>
      <c r="N771" s="7" t="s">
        <v>37</v>
      </c>
      <c r="O771" s="7" t="s">
        <v>65</v>
      </c>
      <c r="P771" s="7" t="s">
        <v>134</v>
      </c>
      <c r="Q771" s="7" t="s">
        <v>1438</v>
      </c>
      <c r="R771" s="7">
        <v>79424</v>
      </c>
      <c r="S771" s="8">
        <v>42011</v>
      </c>
      <c r="T771" s="9">
        <f t="shared" ref="T771:T834" si="62">IF(A771=A772,1,0)</f>
        <v>0</v>
      </c>
      <c r="U771" s="10" t="str">
        <f t="shared" ref="U771:U834" si="63">IF(T771=1,S772-S771,"no repeat")</f>
        <v>no repeat</v>
      </c>
      <c r="V771" s="11" t="str">
        <f t="shared" si="60"/>
        <v>January</v>
      </c>
      <c r="W771" s="8">
        <v>42014</v>
      </c>
      <c r="X771" s="11">
        <f t="shared" si="61"/>
        <v>3</v>
      </c>
      <c r="Y771" s="7">
        <v>-326.23160000000001</v>
      </c>
      <c r="Z771" s="7">
        <v>1</v>
      </c>
      <c r="AA771" s="7">
        <v>79.02</v>
      </c>
      <c r="AB771" s="7">
        <v>90513</v>
      </c>
      <c r="AC771" s="7">
        <f>DataSheet!$E97-DataSheet!$D97</f>
        <v>43.14</v>
      </c>
      <c r="AD771" s="12" t="str">
        <f>_xlfn.IFS(DataSheet!$O97="Central","Chris",DataSheet!$O97="East","Erin",DataSheet!$O97="South","Sam",DataSheet!$O97="West","William.")</f>
        <v>Sam</v>
      </c>
      <c r="AE771">
        <f t="shared" si="59"/>
        <v>1</v>
      </c>
    </row>
    <row r="772" spans="1:31" ht="15.75" customHeight="1" x14ac:dyDescent="0.3">
      <c r="A772" s="7">
        <v>1368</v>
      </c>
      <c r="B772" s="7" t="s">
        <v>1439</v>
      </c>
      <c r="C772" s="7" t="s">
        <v>61</v>
      </c>
      <c r="D772" s="7">
        <v>0.09</v>
      </c>
      <c r="E772" s="7">
        <v>4.55</v>
      </c>
      <c r="F772" s="7">
        <v>1.49</v>
      </c>
      <c r="G772" s="7" t="s">
        <v>53</v>
      </c>
      <c r="H772" s="7" t="s">
        <v>118</v>
      </c>
      <c r="I772" s="7" t="s">
        <v>33</v>
      </c>
      <c r="J772" s="7" t="s">
        <v>113</v>
      </c>
      <c r="K772" s="7" t="s">
        <v>63</v>
      </c>
      <c r="L772" s="7" t="s">
        <v>1440</v>
      </c>
      <c r="M772" s="7">
        <v>0.35</v>
      </c>
      <c r="N772" s="7" t="s">
        <v>37</v>
      </c>
      <c r="O772" s="7" t="s">
        <v>65</v>
      </c>
      <c r="P772" s="7" t="s">
        <v>134</v>
      </c>
      <c r="Q772" s="7" t="s">
        <v>1441</v>
      </c>
      <c r="R772" s="7">
        <v>75901</v>
      </c>
      <c r="S772" s="8">
        <v>42086</v>
      </c>
      <c r="T772" s="9">
        <f t="shared" si="62"/>
        <v>0</v>
      </c>
      <c r="U772" s="10" t="str">
        <f t="shared" si="63"/>
        <v>no repeat</v>
      </c>
      <c r="V772" s="11" t="str">
        <f t="shared" si="60"/>
        <v>March</v>
      </c>
      <c r="W772" s="8">
        <v>42088</v>
      </c>
      <c r="X772" s="11">
        <f t="shared" si="61"/>
        <v>2</v>
      </c>
      <c r="Y772" s="7">
        <v>16.898</v>
      </c>
      <c r="Z772" s="7">
        <v>6</v>
      </c>
      <c r="AA772" s="7">
        <v>25.45</v>
      </c>
      <c r="AB772" s="7">
        <v>90514</v>
      </c>
      <c r="AC772" s="7">
        <f>DataSheet!$E907-DataSheet!$D907</f>
        <v>3.23</v>
      </c>
      <c r="AD772" s="12" t="str">
        <f>_xlfn.IFS(DataSheet!$O907="Central","Chris",DataSheet!$O907="East","Erin",DataSheet!$O907="South","Sam",DataSheet!$O907="West","William.")</f>
        <v>Erin</v>
      </c>
      <c r="AE772">
        <f t="shared" ref="AE772:AE835" si="64">COUNTIF($B$2:$B$1937,$B772)</f>
        <v>1</v>
      </c>
    </row>
    <row r="773" spans="1:31" ht="15.75" customHeight="1" x14ac:dyDescent="0.3">
      <c r="A773" s="12">
        <v>1369</v>
      </c>
      <c r="B773" s="12" t="s">
        <v>1442</v>
      </c>
      <c r="C773" s="12" t="s">
        <v>61</v>
      </c>
      <c r="D773" s="12">
        <v>7.0000000000000007E-2</v>
      </c>
      <c r="E773" s="12">
        <v>9.7799999999999994</v>
      </c>
      <c r="F773" s="12">
        <v>5.76</v>
      </c>
      <c r="G773" s="12" t="s">
        <v>31</v>
      </c>
      <c r="H773" s="12" t="s">
        <v>118</v>
      </c>
      <c r="I773" s="12" t="s">
        <v>33</v>
      </c>
      <c r="J773" s="12" t="s">
        <v>73</v>
      </c>
      <c r="K773" s="12" t="s">
        <v>63</v>
      </c>
      <c r="L773" s="12" t="s">
        <v>1265</v>
      </c>
      <c r="M773" s="12">
        <v>0.35</v>
      </c>
      <c r="N773" s="12" t="s">
        <v>37</v>
      </c>
      <c r="O773" s="12" t="s">
        <v>65</v>
      </c>
      <c r="P773" s="12" t="s">
        <v>134</v>
      </c>
      <c r="Q773" s="12" t="s">
        <v>1443</v>
      </c>
      <c r="R773" s="12">
        <v>76063</v>
      </c>
      <c r="S773" s="13">
        <v>42086</v>
      </c>
      <c r="T773" s="9">
        <f t="shared" si="62"/>
        <v>0</v>
      </c>
      <c r="U773" s="10" t="str">
        <f t="shared" si="63"/>
        <v>no repeat</v>
      </c>
      <c r="V773" s="11" t="str">
        <f t="shared" si="60"/>
        <v>March</v>
      </c>
      <c r="W773" s="13">
        <v>42088</v>
      </c>
      <c r="X773" s="11">
        <f t="shared" si="61"/>
        <v>2</v>
      </c>
      <c r="Y773" s="12">
        <v>20.14</v>
      </c>
      <c r="Z773" s="12">
        <v>11</v>
      </c>
      <c r="AA773" s="12">
        <v>110.72</v>
      </c>
      <c r="AB773" s="12">
        <v>90514</v>
      </c>
      <c r="AC773" s="12">
        <f>DataSheet!$E908-DataSheet!$D908</f>
        <v>46.81</v>
      </c>
      <c r="AD773" s="12" t="str">
        <f>_xlfn.IFS(DataSheet!$O908="Central","Chris",DataSheet!$O908="East","Erin",DataSheet!$O908="South","Sam",DataSheet!$O908="West","William.")</f>
        <v>Chris</v>
      </c>
      <c r="AE773">
        <f t="shared" si="64"/>
        <v>1</v>
      </c>
    </row>
    <row r="774" spans="1:31" ht="15.75" customHeight="1" x14ac:dyDescent="0.3">
      <c r="A774" s="12">
        <v>1374</v>
      </c>
      <c r="B774" s="12" t="s">
        <v>1444</v>
      </c>
      <c r="C774" s="12" t="s">
        <v>52</v>
      </c>
      <c r="D774" s="12">
        <v>0.06</v>
      </c>
      <c r="E774" s="12">
        <v>44.01</v>
      </c>
      <c r="F774" s="12">
        <v>3.5</v>
      </c>
      <c r="G774" s="12" t="s">
        <v>53</v>
      </c>
      <c r="H774" s="12" t="s">
        <v>44</v>
      </c>
      <c r="I774" s="12" t="s">
        <v>33</v>
      </c>
      <c r="J774" s="12" t="s">
        <v>258</v>
      </c>
      <c r="K774" s="12" t="s">
        <v>63</v>
      </c>
      <c r="L774" s="12" t="s">
        <v>1445</v>
      </c>
      <c r="M774" s="12">
        <v>0.59</v>
      </c>
      <c r="N774" s="12" t="s">
        <v>37</v>
      </c>
      <c r="O774" s="12" t="s">
        <v>38</v>
      </c>
      <c r="P774" s="12" t="s">
        <v>49</v>
      </c>
      <c r="Q774" s="12" t="s">
        <v>1446</v>
      </c>
      <c r="R774" s="12">
        <v>95207</v>
      </c>
      <c r="S774" s="13">
        <v>42162</v>
      </c>
      <c r="T774" s="9">
        <f t="shared" si="62"/>
        <v>0</v>
      </c>
      <c r="U774" s="10" t="str">
        <f t="shared" si="63"/>
        <v>no repeat</v>
      </c>
      <c r="V774" s="11" t="str">
        <f t="shared" si="60"/>
        <v>June</v>
      </c>
      <c r="W774" s="13">
        <v>42163</v>
      </c>
      <c r="X774" s="11">
        <f t="shared" si="61"/>
        <v>1</v>
      </c>
      <c r="Y774" s="12">
        <v>-21.231999999999999</v>
      </c>
      <c r="Z774" s="12">
        <v>1</v>
      </c>
      <c r="AA774" s="12">
        <v>46.94</v>
      </c>
      <c r="AB774" s="12">
        <v>88212</v>
      </c>
      <c r="AC774" s="12">
        <f>DataSheet!$E1704-DataSheet!$D1704</f>
        <v>300.62</v>
      </c>
      <c r="AD774" s="12" t="str">
        <f>_xlfn.IFS(DataSheet!$O1704="Central","Chris",DataSheet!$O1704="East","Erin",DataSheet!$O1704="South","Sam",DataSheet!$O1704="West","William.")</f>
        <v>Erin</v>
      </c>
      <c r="AE774">
        <f t="shared" si="64"/>
        <v>1</v>
      </c>
    </row>
    <row r="775" spans="1:31" ht="15.75" customHeight="1" x14ac:dyDescent="0.3">
      <c r="A775" s="7">
        <v>1380</v>
      </c>
      <c r="B775" s="7" t="s">
        <v>1447</v>
      </c>
      <c r="C775" s="7" t="s">
        <v>109</v>
      </c>
      <c r="D775" s="7">
        <v>0.05</v>
      </c>
      <c r="E775" s="7">
        <v>2.89</v>
      </c>
      <c r="F775" s="7">
        <v>0.5</v>
      </c>
      <c r="G775" s="7" t="s">
        <v>53</v>
      </c>
      <c r="H775" s="7" t="s">
        <v>44</v>
      </c>
      <c r="I775" s="7" t="s">
        <v>33</v>
      </c>
      <c r="J775" s="7" t="s">
        <v>138</v>
      </c>
      <c r="K775" s="7" t="s">
        <v>63</v>
      </c>
      <c r="L775" s="7" t="s">
        <v>791</v>
      </c>
      <c r="M775" s="7">
        <v>0.38</v>
      </c>
      <c r="N775" s="7" t="s">
        <v>37</v>
      </c>
      <c r="O775" s="7" t="s">
        <v>57</v>
      </c>
      <c r="P775" s="7" t="s">
        <v>201</v>
      </c>
      <c r="Q775" s="7" t="s">
        <v>1448</v>
      </c>
      <c r="R775" s="7">
        <v>3801</v>
      </c>
      <c r="S775" s="8">
        <v>42182</v>
      </c>
      <c r="T775" s="9">
        <f t="shared" si="62"/>
        <v>0</v>
      </c>
      <c r="U775" s="10" t="str">
        <f t="shared" si="63"/>
        <v>no repeat</v>
      </c>
      <c r="V775" s="11" t="str">
        <f t="shared" si="60"/>
        <v>June</v>
      </c>
      <c r="W775" s="8">
        <v>42188</v>
      </c>
      <c r="X775" s="11">
        <f t="shared" si="61"/>
        <v>6</v>
      </c>
      <c r="Y775" s="7">
        <v>18.0642</v>
      </c>
      <c r="Z775" s="7">
        <v>9</v>
      </c>
      <c r="AA775" s="7">
        <v>26.18</v>
      </c>
      <c r="AB775" s="7">
        <v>88213</v>
      </c>
      <c r="AC775" s="7">
        <f>DataSheet!$E1899-DataSheet!$D1899</f>
        <v>5.91</v>
      </c>
      <c r="AD775" s="12" t="str">
        <f>_xlfn.IFS(DataSheet!$O1899="Central","Chris",DataSheet!$O1899="East","Erin",DataSheet!$O1899="South","Sam",DataSheet!$O1899="West","William.")</f>
        <v>William.</v>
      </c>
      <c r="AE775">
        <f t="shared" si="64"/>
        <v>1</v>
      </c>
    </row>
    <row r="776" spans="1:31" ht="15.75" customHeight="1" x14ac:dyDescent="0.3">
      <c r="A776" s="12">
        <v>1383</v>
      </c>
      <c r="B776" s="12" t="s">
        <v>1449</v>
      </c>
      <c r="C776" s="12" t="s">
        <v>61</v>
      </c>
      <c r="D776" s="12">
        <v>0.03</v>
      </c>
      <c r="E776" s="12">
        <v>2.23</v>
      </c>
      <c r="F776" s="12">
        <v>4.57</v>
      </c>
      <c r="G776" s="12" t="s">
        <v>53</v>
      </c>
      <c r="H776" s="12" t="s">
        <v>118</v>
      </c>
      <c r="I776" s="12" t="s">
        <v>45</v>
      </c>
      <c r="J776" s="12" t="s">
        <v>54</v>
      </c>
      <c r="K776" s="12" t="s">
        <v>55</v>
      </c>
      <c r="L776" s="12" t="s">
        <v>1450</v>
      </c>
      <c r="M776" s="12">
        <v>0.41</v>
      </c>
      <c r="N776" s="12" t="s">
        <v>37</v>
      </c>
      <c r="O776" s="12" t="s">
        <v>38</v>
      </c>
      <c r="P776" s="12" t="s">
        <v>216</v>
      </c>
      <c r="Q776" s="12" t="s">
        <v>1390</v>
      </c>
      <c r="R776" s="12">
        <v>84120</v>
      </c>
      <c r="S776" s="13">
        <v>42125</v>
      </c>
      <c r="T776" s="9">
        <f t="shared" si="62"/>
        <v>0</v>
      </c>
      <c r="U776" s="10" t="str">
        <f t="shared" si="63"/>
        <v>no repeat</v>
      </c>
      <c r="V776" s="11" t="str">
        <f t="shared" si="60"/>
        <v>May</v>
      </c>
      <c r="W776" s="13">
        <v>42126</v>
      </c>
      <c r="X776" s="11">
        <f t="shared" si="61"/>
        <v>1</v>
      </c>
      <c r="Y776" s="12">
        <v>-93.25</v>
      </c>
      <c r="Z776" s="12">
        <v>12</v>
      </c>
      <c r="AA776" s="12">
        <v>28.66</v>
      </c>
      <c r="AB776" s="12">
        <v>89406</v>
      </c>
      <c r="AC776" s="12">
        <f>DataSheet!$E1330-DataSheet!$D1330</f>
        <v>65.989999999999995</v>
      </c>
      <c r="AD776" s="12" t="str">
        <f>_xlfn.IFS(DataSheet!$O1330="Central","Chris",DataSheet!$O1330="East","Erin",DataSheet!$O1330="South","Sam",DataSheet!$O1330="West","William.")</f>
        <v>Sam</v>
      </c>
      <c r="AE776">
        <f t="shared" si="64"/>
        <v>1</v>
      </c>
    </row>
    <row r="777" spans="1:31" ht="15.75" customHeight="1" x14ac:dyDescent="0.3">
      <c r="A777" s="7">
        <v>1384</v>
      </c>
      <c r="B777" s="7" t="s">
        <v>1451</v>
      </c>
      <c r="C777" s="7" t="s">
        <v>109</v>
      </c>
      <c r="D777" s="7">
        <v>0.02</v>
      </c>
      <c r="E777" s="7">
        <v>70.97</v>
      </c>
      <c r="F777" s="7">
        <v>3.5</v>
      </c>
      <c r="G777" s="7" t="s">
        <v>53</v>
      </c>
      <c r="H777" s="7" t="s">
        <v>118</v>
      </c>
      <c r="I777" s="7" t="s">
        <v>33</v>
      </c>
      <c r="J777" s="7" t="s">
        <v>258</v>
      </c>
      <c r="K777" s="7" t="s">
        <v>63</v>
      </c>
      <c r="L777" s="7" t="s">
        <v>675</v>
      </c>
      <c r="M777" s="7">
        <v>0.59</v>
      </c>
      <c r="N777" s="7" t="s">
        <v>37</v>
      </c>
      <c r="O777" s="7" t="s">
        <v>140</v>
      </c>
      <c r="P777" s="7" t="s">
        <v>141</v>
      </c>
      <c r="Q777" s="7" t="s">
        <v>1452</v>
      </c>
      <c r="R777" s="7">
        <v>22304</v>
      </c>
      <c r="S777" s="8">
        <v>42162</v>
      </c>
      <c r="T777" s="9">
        <f t="shared" si="62"/>
        <v>1</v>
      </c>
      <c r="U777" s="10">
        <f t="shared" si="63"/>
        <v>23</v>
      </c>
      <c r="V777" s="11" t="str">
        <f t="shared" si="60"/>
        <v>June</v>
      </c>
      <c r="W777" s="8">
        <v>42169</v>
      </c>
      <c r="X777" s="11">
        <f t="shared" si="61"/>
        <v>7</v>
      </c>
      <c r="Y777" s="7">
        <v>23.616</v>
      </c>
      <c r="Z777" s="7">
        <v>21</v>
      </c>
      <c r="AA777" s="7">
        <v>1533.59</v>
      </c>
      <c r="AB777" s="7">
        <v>89408</v>
      </c>
      <c r="AC777" s="7">
        <f>DataSheet!$E1707-DataSheet!$D1707</f>
        <v>5.57</v>
      </c>
      <c r="AD777" s="12" t="str">
        <f>_xlfn.IFS(DataSheet!$O1707="Central","Chris",DataSheet!$O1707="East","Erin",DataSheet!$O1707="South","Sam",DataSheet!$O1707="West","William.")</f>
        <v>William.</v>
      </c>
      <c r="AE777">
        <f t="shared" si="64"/>
        <v>2</v>
      </c>
    </row>
    <row r="778" spans="1:31" ht="15.75" customHeight="1" x14ac:dyDescent="0.3">
      <c r="A778" s="7">
        <v>1384</v>
      </c>
      <c r="B778" s="7" t="s">
        <v>1451</v>
      </c>
      <c r="C778" s="7" t="s">
        <v>42</v>
      </c>
      <c r="D778" s="7">
        <v>7.0000000000000007E-2</v>
      </c>
      <c r="E778" s="7">
        <v>11.29</v>
      </c>
      <c r="F778" s="7">
        <v>5.03</v>
      </c>
      <c r="G778" s="7" t="s">
        <v>53</v>
      </c>
      <c r="H778" s="7" t="s">
        <v>118</v>
      </c>
      <c r="I778" s="7" t="s">
        <v>33</v>
      </c>
      <c r="J778" s="7" t="s">
        <v>145</v>
      </c>
      <c r="K778" s="7" t="s">
        <v>63</v>
      </c>
      <c r="L778" s="7" t="s">
        <v>1453</v>
      </c>
      <c r="M778" s="7">
        <v>0.59</v>
      </c>
      <c r="N778" s="7" t="s">
        <v>37</v>
      </c>
      <c r="O778" s="7" t="s">
        <v>140</v>
      </c>
      <c r="P778" s="7" t="s">
        <v>141</v>
      </c>
      <c r="Q778" s="7" t="s">
        <v>1452</v>
      </c>
      <c r="R778" s="7">
        <v>22304</v>
      </c>
      <c r="S778" s="8">
        <v>42185</v>
      </c>
      <c r="T778" s="9">
        <f t="shared" si="62"/>
        <v>0</v>
      </c>
      <c r="U778" s="10" t="str">
        <f t="shared" si="63"/>
        <v>no repeat</v>
      </c>
      <c r="V778" s="11" t="str">
        <f t="shared" si="60"/>
        <v>June</v>
      </c>
      <c r="W778" s="8">
        <v>42187</v>
      </c>
      <c r="X778" s="11">
        <f t="shared" si="61"/>
        <v>2</v>
      </c>
      <c r="Y778" s="7">
        <v>-163.03</v>
      </c>
      <c r="Z778" s="7">
        <v>11</v>
      </c>
      <c r="AA778" s="7">
        <v>123.18</v>
      </c>
      <c r="AB778" s="7">
        <v>89407</v>
      </c>
      <c r="AC778" s="7">
        <f>DataSheet!$E1935-DataSheet!$D1935</f>
        <v>11.89</v>
      </c>
      <c r="AD778" s="12" t="str">
        <f>_xlfn.IFS(DataSheet!$O1935="Central","Chris",DataSheet!$O1935="East","Erin",DataSheet!$O1935="South","Sam",DataSheet!$O1935="West","William.")</f>
        <v>Chris</v>
      </c>
      <c r="AE778">
        <f t="shared" si="64"/>
        <v>2</v>
      </c>
    </row>
    <row r="779" spans="1:31" ht="15.75" customHeight="1" x14ac:dyDescent="0.3">
      <c r="A779" s="12">
        <v>1389</v>
      </c>
      <c r="B779" s="12" t="s">
        <v>1454</v>
      </c>
      <c r="C779" s="12" t="s">
        <v>52</v>
      </c>
      <c r="D779" s="12">
        <v>0.06</v>
      </c>
      <c r="E779" s="12">
        <v>1.74</v>
      </c>
      <c r="F779" s="12">
        <v>4.08</v>
      </c>
      <c r="G779" s="12" t="s">
        <v>53</v>
      </c>
      <c r="H779" s="12" t="s">
        <v>32</v>
      </c>
      <c r="I779" s="12" t="s">
        <v>45</v>
      </c>
      <c r="J779" s="12" t="s">
        <v>54</v>
      </c>
      <c r="K779" s="12" t="s">
        <v>55</v>
      </c>
      <c r="L779" s="12" t="s">
        <v>223</v>
      </c>
      <c r="M779" s="12">
        <v>0.53</v>
      </c>
      <c r="N779" s="12" t="s">
        <v>37</v>
      </c>
      <c r="O779" s="12" t="s">
        <v>38</v>
      </c>
      <c r="P779" s="12" t="s">
        <v>49</v>
      </c>
      <c r="Q779" s="12" t="s">
        <v>1455</v>
      </c>
      <c r="R779" s="12">
        <v>94025</v>
      </c>
      <c r="S779" s="13">
        <v>42029</v>
      </c>
      <c r="T779" s="9">
        <f t="shared" si="62"/>
        <v>1</v>
      </c>
      <c r="U779" s="10">
        <f t="shared" si="63"/>
        <v>108</v>
      </c>
      <c r="V779" s="11" t="str">
        <f t="shared" si="60"/>
        <v>January</v>
      </c>
      <c r="W779" s="13">
        <v>42030</v>
      </c>
      <c r="X779" s="11">
        <f t="shared" si="61"/>
        <v>1</v>
      </c>
      <c r="Y779" s="12">
        <v>-11.0732</v>
      </c>
      <c r="Z779" s="12">
        <v>1</v>
      </c>
      <c r="AA779" s="12">
        <v>2.77</v>
      </c>
      <c r="AB779" s="12">
        <v>88726</v>
      </c>
      <c r="AC779" s="12">
        <f>DataSheet!$E296-DataSheet!$D296</f>
        <v>4.9700000000000006</v>
      </c>
      <c r="AD779" s="12" t="str">
        <f>_xlfn.IFS(DataSheet!$O296="Central","Chris",DataSheet!$O296="East","Erin",DataSheet!$O296="South","Sam",DataSheet!$O296="West","William.")</f>
        <v>William.</v>
      </c>
      <c r="AE779">
        <f t="shared" si="64"/>
        <v>3</v>
      </c>
    </row>
    <row r="780" spans="1:31" ht="15.75" customHeight="1" x14ac:dyDescent="0.3">
      <c r="A780" s="7">
        <v>1389</v>
      </c>
      <c r="B780" s="7" t="s">
        <v>1454</v>
      </c>
      <c r="C780" s="7" t="s">
        <v>30</v>
      </c>
      <c r="D780" s="7">
        <v>0.08</v>
      </c>
      <c r="E780" s="7">
        <v>2.62</v>
      </c>
      <c r="F780" s="7">
        <v>0.8</v>
      </c>
      <c r="G780" s="7" t="s">
        <v>31</v>
      </c>
      <c r="H780" s="7" t="s">
        <v>62</v>
      </c>
      <c r="I780" s="7" t="s">
        <v>33</v>
      </c>
      <c r="J780" s="7" t="s">
        <v>70</v>
      </c>
      <c r="K780" s="7" t="s">
        <v>35</v>
      </c>
      <c r="L780" s="7" t="s">
        <v>1408</v>
      </c>
      <c r="M780" s="7">
        <v>0.39</v>
      </c>
      <c r="N780" s="7" t="s">
        <v>37</v>
      </c>
      <c r="O780" s="7" t="s">
        <v>38</v>
      </c>
      <c r="P780" s="7" t="s">
        <v>49</v>
      </c>
      <c r="Q780" s="7" t="s">
        <v>1455</v>
      </c>
      <c r="R780" s="7">
        <v>94025</v>
      </c>
      <c r="S780" s="8">
        <v>42137</v>
      </c>
      <c r="T780" s="9">
        <f t="shared" si="62"/>
        <v>1</v>
      </c>
      <c r="U780" s="10">
        <f t="shared" si="63"/>
        <v>21</v>
      </c>
      <c r="V780" s="11" t="str">
        <f t="shared" si="60"/>
        <v>May</v>
      </c>
      <c r="W780" s="8">
        <v>42139</v>
      </c>
      <c r="X780" s="11">
        <f t="shared" si="61"/>
        <v>2</v>
      </c>
      <c r="Y780" s="7">
        <v>21.769500000000001</v>
      </c>
      <c r="Z780" s="7">
        <v>12</v>
      </c>
      <c r="AA780" s="7">
        <v>31.55</v>
      </c>
      <c r="AB780" s="7">
        <v>88728</v>
      </c>
      <c r="AC780" s="7">
        <f>DataSheet!$E1433-DataSheet!$D1433</f>
        <v>5.8900000000000006</v>
      </c>
      <c r="AD780" s="12" t="str">
        <f>_xlfn.IFS(DataSheet!$O1433="Central","Chris",DataSheet!$O1433="East","Erin",DataSheet!$O1433="South","Sam",DataSheet!$O1433="West","William.")</f>
        <v>William.</v>
      </c>
      <c r="AE780">
        <f t="shared" si="64"/>
        <v>3</v>
      </c>
    </row>
    <row r="781" spans="1:31" ht="15.75" customHeight="1" x14ac:dyDescent="0.3">
      <c r="A781" s="7">
        <v>1389</v>
      </c>
      <c r="B781" s="7" t="s">
        <v>1454</v>
      </c>
      <c r="C781" s="7" t="s">
        <v>30</v>
      </c>
      <c r="D781" s="7">
        <v>0.09</v>
      </c>
      <c r="E781" s="7">
        <v>2.61</v>
      </c>
      <c r="F781" s="7">
        <v>0.5</v>
      </c>
      <c r="G781" s="7" t="s">
        <v>53</v>
      </c>
      <c r="H781" s="7" t="s">
        <v>118</v>
      </c>
      <c r="I781" s="7" t="s">
        <v>33</v>
      </c>
      <c r="J781" s="7" t="s">
        <v>138</v>
      </c>
      <c r="K781" s="7" t="s">
        <v>63</v>
      </c>
      <c r="L781" s="7" t="s">
        <v>1138</v>
      </c>
      <c r="M781" s="7">
        <v>0.39</v>
      </c>
      <c r="N781" s="7" t="s">
        <v>37</v>
      </c>
      <c r="O781" s="7" t="s">
        <v>38</v>
      </c>
      <c r="P781" s="7" t="s">
        <v>49</v>
      </c>
      <c r="Q781" s="7" t="s">
        <v>1455</v>
      </c>
      <c r="R781" s="7">
        <v>94025</v>
      </c>
      <c r="S781" s="8">
        <v>42158</v>
      </c>
      <c r="T781" s="9">
        <f t="shared" si="62"/>
        <v>0</v>
      </c>
      <c r="U781" s="10" t="str">
        <f t="shared" si="63"/>
        <v>no repeat</v>
      </c>
      <c r="V781" s="11" t="str">
        <f t="shared" si="60"/>
        <v>June</v>
      </c>
      <c r="W781" s="8">
        <v>42160</v>
      </c>
      <c r="X781" s="11">
        <f t="shared" si="61"/>
        <v>2</v>
      </c>
      <c r="Y781" s="7">
        <v>29.380199999999999</v>
      </c>
      <c r="Z781" s="7">
        <v>17</v>
      </c>
      <c r="AA781" s="7">
        <v>42.58</v>
      </c>
      <c r="AB781" s="7">
        <v>88729</v>
      </c>
      <c r="AC781" s="7">
        <f>DataSheet!$E1661-DataSheet!$D1661</f>
        <v>89.96</v>
      </c>
      <c r="AD781" s="12" t="str">
        <f>_xlfn.IFS(DataSheet!$O1661="Central","Chris",DataSheet!$O1661="East","Erin",DataSheet!$O1661="South","Sam",DataSheet!$O1661="West","William.")</f>
        <v>Chris</v>
      </c>
      <c r="AE781">
        <f t="shared" si="64"/>
        <v>3</v>
      </c>
    </row>
    <row r="782" spans="1:31" ht="15.75" customHeight="1" x14ac:dyDescent="0.3">
      <c r="A782" s="12">
        <v>1390</v>
      </c>
      <c r="B782" s="12" t="s">
        <v>1456</v>
      </c>
      <c r="C782" s="12" t="s">
        <v>52</v>
      </c>
      <c r="D782" s="12">
        <v>0.1</v>
      </c>
      <c r="E782" s="12">
        <v>8.17</v>
      </c>
      <c r="F782" s="12">
        <v>1.69</v>
      </c>
      <c r="G782" s="12" t="s">
        <v>53</v>
      </c>
      <c r="H782" s="12" t="s">
        <v>32</v>
      </c>
      <c r="I782" s="12" t="s">
        <v>33</v>
      </c>
      <c r="J782" s="12" t="s">
        <v>97</v>
      </c>
      <c r="K782" s="12" t="s">
        <v>35</v>
      </c>
      <c r="L782" s="12" t="s">
        <v>1457</v>
      </c>
      <c r="M782" s="12">
        <v>0.38</v>
      </c>
      <c r="N782" s="12" t="s">
        <v>37</v>
      </c>
      <c r="O782" s="12" t="s">
        <v>38</v>
      </c>
      <c r="P782" s="12" t="s">
        <v>49</v>
      </c>
      <c r="Q782" s="12" t="s">
        <v>1446</v>
      </c>
      <c r="R782" s="12">
        <v>95207</v>
      </c>
      <c r="S782" s="13">
        <v>42140</v>
      </c>
      <c r="T782" s="9">
        <f t="shared" si="62"/>
        <v>1</v>
      </c>
      <c r="U782" s="10">
        <f t="shared" si="63"/>
        <v>0</v>
      </c>
      <c r="V782" s="11" t="str">
        <f t="shared" si="60"/>
        <v>May</v>
      </c>
      <c r="W782" s="13">
        <v>42140</v>
      </c>
      <c r="X782" s="11">
        <f t="shared" si="61"/>
        <v>0</v>
      </c>
      <c r="Y782" s="12">
        <v>100.2984</v>
      </c>
      <c r="Z782" s="12">
        <v>19</v>
      </c>
      <c r="AA782" s="12">
        <v>145.36000000000001</v>
      </c>
      <c r="AB782" s="12">
        <v>88731</v>
      </c>
      <c r="AC782" s="12">
        <f>DataSheet!$E1466-DataSheet!$D1466</f>
        <v>200.92000000000002</v>
      </c>
      <c r="AD782" s="12" t="str">
        <f>_xlfn.IFS(DataSheet!$O1466="Central","Chris",DataSheet!$O1466="East","Erin",DataSheet!$O1466="South","Sam",DataSheet!$O1466="West","William.")</f>
        <v>Erin</v>
      </c>
      <c r="AE782">
        <f t="shared" si="64"/>
        <v>2</v>
      </c>
    </row>
    <row r="783" spans="1:31" ht="15.75" customHeight="1" x14ac:dyDescent="0.3">
      <c r="A783" s="7">
        <v>1390</v>
      </c>
      <c r="B783" s="7" t="s">
        <v>1456</v>
      </c>
      <c r="C783" s="7" t="s">
        <v>52</v>
      </c>
      <c r="D783" s="7">
        <v>0.03</v>
      </c>
      <c r="E783" s="7">
        <v>110.99</v>
      </c>
      <c r="F783" s="7">
        <v>2.5</v>
      </c>
      <c r="G783" s="7" t="s">
        <v>53</v>
      </c>
      <c r="H783" s="7" t="s">
        <v>32</v>
      </c>
      <c r="I783" s="7" t="s">
        <v>81</v>
      </c>
      <c r="J783" s="7" t="s">
        <v>82</v>
      </c>
      <c r="K783" s="7" t="s">
        <v>63</v>
      </c>
      <c r="L783" s="7" t="s">
        <v>504</v>
      </c>
      <c r="M783" s="7">
        <v>0.56999999999999995</v>
      </c>
      <c r="N783" s="7" t="s">
        <v>37</v>
      </c>
      <c r="O783" s="7" t="s">
        <v>38</v>
      </c>
      <c r="P783" s="7" t="s">
        <v>49</v>
      </c>
      <c r="Q783" s="7" t="s">
        <v>1446</v>
      </c>
      <c r="R783" s="7">
        <v>95207</v>
      </c>
      <c r="S783" s="8">
        <v>42140</v>
      </c>
      <c r="T783" s="9">
        <f t="shared" si="62"/>
        <v>0</v>
      </c>
      <c r="U783" s="10" t="str">
        <f t="shared" si="63"/>
        <v>no repeat</v>
      </c>
      <c r="V783" s="11" t="str">
        <f t="shared" si="60"/>
        <v>May</v>
      </c>
      <c r="W783" s="8">
        <v>42142</v>
      </c>
      <c r="X783" s="11">
        <f t="shared" si="61"/>
        <v>2</v>
      </c>
      <c r="Y783" s="7">
        <v>2495.3987999999999</v>
      </c>
      <c r="Z783" s="7">
        <v>38</v>
      </c>
      <c r="AA783" s="7">
        <v>3616.52</v>
      </c>
      <c r="AB783" s="7">
        <v>88731</v>
      </c>
      <c r="AC783" s="7">
        <f>DataSheet!$E1467-DataSheet!$D1467</f>
        <v>297.47000000000003</v>
      </c>
      <c r="AD783" s="12" t="str">
        <f>_xlfn.IFS(DataSheet!$O1467="Central","Chris",DataSheet!$O1467="East","Erin",DataSheet!$O1467="South","Sam",DataSheet!$O1467="West","William.")</f>
        <v>Erin</v>
      </c>
      <c r="AE783">
        <f t="shared" si="64"/>
        <v>2</v>
      </c>
    </row>
    <row r="784" spans="1:31" ht="15.75" customHeight="1" x14ac:dyDescent="0.3">
      <c r="A784" s="12">
        <v>1391</v>
      </c>
      <c r="B784" s="12" t="s">
        <v>1458</v>
      </c>
      <c r="C784" s="12" t="s">
        <v>42</v>
      </c>
      <c r="D784" s="12">
        <v>0</v>
      </c>
      <c r="E784" s="12">
        <v>2.88</v>
      </c>
      <c r="F784" s="12">
        <v>0.7</v>
      </c>
      <c r="G784" s="12" t="s">
        <v>31</v>
      </c>
      <c r="H784" s="12" t="s">
        <v>118</v>
      </c>
      <c r="I784" s="12" t="s">
        <v>33</v>
      </c>
      <c r="J784" s="12" t="s">
        <v>34</v>
      </c>
      <c r="K784" s="12" t="s">
        <v>35</v>
      </c>
      <c r="L784" s="12" t="s">
        <v>369</v>
      </c>
      <c r="M784" s="12">
        <v>0.56000000000000005</v>
      </c>
      <c r="N784" s="12" t="s">
        <v>37</v>
      </c>
      <c r="O784" s="12" t="s">
        <v>38</v>
      </c>
      <c r="P784" s="12" t="s">
        <v>49</v>
      </c>
      <c r="Q784" s="12" t="s">
        <v>1459</v>
      </c>
      <c r="R784" s="12">
        <v>94086</v>
      </c>
      <c r="S784" s="13">
        <v>42118</v>
      </c>
      <c r="T784" s="9">
        <f t="shared" si="62"/>
        <v>1</v>
      </c>
      <c r="U784" s="10">
        <f t="shared" si="63"/>
        <v>9</v>
      </c>
      <c r="V784" s="11" t="str">
        <f t="shared" si="60"/>
        <v>April</v>
      </c>
      <c r="W784" s="13">
        <v>42118</v>
      </c>
      <c r="X784" s="11">
        <f t="shared" si="61"/>
        <v>0</v>
      </c>
      <c r="Y784" s="12">
        <v>-0.11</v>
      </c>
      <c r="Z784" s="12">
        <v>1</v>
      </c>
      <c r="AA784" s="12">
        <v>7.96</v>
      </c>
      <c r="AB784" s="12">
        <v>88727</v>
      </c>
      <c r="AC784" s="12">
        <f>DataSheet!$E1262-DataSheet!$D1262</f>
        <v>6.58</v>
      </c>
      <c r="AD784" s="12" t="str">
        <f>_xlfn.IFS(DataSheet!$O1262="Central","Chris",DataSheet!$O1262="East","Erin",DataSheet!$O1262="South","Sam",DataSheet!$O1262="West","William.")</f>
        <v>Sam</v>
      </c>
      <c r="AE784">
        <f t="shared" si="64"/>
        <v>2</v>
      </c>
    </row>
    <row r="785" spans="1:31" ht="15.75" customHeight="1" x14ac:dyDescent="0.3">
      <c r="A785" s="12">
        <v>1391</v>
      </c>
      <c r="B785" s="12" t="s">
        <v>1458</v>
      </c>
      <c r="C785" s="12" t="s">
        <v>109</v>
      </c>
      <c r="D785" s="12">
        <v>7.0000000000000007E-2</v>
      </c>
      <c r="E785" s="12">
        <v>12.28</v>
      </c>
      <c r="F785" s="12">
        <v>6.13</v>
      </c>
      <c r="G785" s="12" t="s">
        <v>53</v>
      </c>
      <c r="H785" s="12" t="s">
        <v>62</v>
      </c>
      <c r="I785" s="12" t="s">
        <v>33</v>
      </c>
      <c r="J785" s="12" t="s">
        <v>145</v>
      </c>
      <c r="K785" s="12" t="s">
        <v>63</v>
      </c>
      <c r="L785" s="12" t="s">
        <v>1460</v>
      </c>
      <c r="M785" s="12">
        <v>0.56999999999999995</v>
      </c>
      <c r="N785" s="12" t="s">
        <v>37</v>
      </c>
      <c r="O785" s="12" t="s">
        <v>38</v>
      </c>
      <c r="P785" s="12" t="s">
        <v>49</v>
      </c>
      <c r="Q785" s="12" t="s">
        <v>1459</v>
      </c>
      <c r="R785" s="12">
        <v>94086</v>
      </c>
      <c r="S785" s="13">
        <v>42127</v>
      </c>
      <c r="T785" s="9">
        <f t="shared" si="62"/>
        <v>0</v>
      </c>
      <c r="U785" s="10" t="str">
        <f t="shared" si="63"/>
        <v>no repeat</v>
      </c>
      <c r="V785" s="11" t="str">
        <f t="shared" si="60"/>
        <v>May</v>
      </c>
      <c r="W785" s="13">
        <v>42134</v>
      </c>
      <c r="X785" s="11">
        <f t="shared" si="61"/>
        <v>7</v>
      </c>
      <c r="Y785" s="12">
        <v>15.236000000000001</v>
      </c>
      <c r="Z785" s="12">
        <v>33</v>
      </c>
      <c r="AA785" s="12">
        <v>389.59</v>
      </c>
      <c r="AB785" s="12">
        <v>88730</v>
      </c>
      <c r="AC785" s="12">
        <f>DataSheet!$E1350-DataSheet!$D1350</f>
        <v>5.3100000000000005</v>
      </c>
      <c r="AD785" s="12" t="str">
        <f>_xlfn.IFS(DataSheet!$O1350="Central","Chris",DataSheet!$O1350="East","Erin",DataSheet!$O1350="South","Sam",DataSheet!$O1350="West","William.")</f>
        <v>Chris</v>
      </c>
      <c r="AE785">
        <f t="shared" si="64"/>
        <v>2</v>
      </c>
    </row>
    <row r="786" spans="1:31" ht="15.75" customHeight="1" x14ac:dyDescent="0.3">
      <c r="A786" s="12">
        <v>1402</v>
      </c>
      <c r="B786" s="12" t="s">
        <v>1461</v>
      </c>
      <c r="C786" s="12" t="s">
        <v>42</v>
      </c>
      <c r="D786" s="12">
        <v>0</v>
      </c>
      <c r="E786" s="12">
        <v>8.6</v>
      </c>
      <c r="F786" s="12">
        <v>6.19</v>
      </c>
      <c r="G786" s="12" t="s">
        <v>53</v>
      </c>
      <c r="H786" s="12" t="s">
        <v>32</v>
      </c>
      <c r="I786" s="12" t="s">
        <v>33</v>
      </c>
      <c r="J786" s="12" t="s">
        <v>113</v>
      </c>
      <c r="K786" s="12" t="s">
        <v>63</v>
      </c>
      <c r="L786" s="12" t="s">
        <v>926</v>
      </c>
      <c r="M786" s="12">
        <v>0.38</v>
      </c>
      <c r="N786" s="12" t="s">
        <v>37</v>
      </c>
      <c r="O786" s="12" t="s">
        <v>65</v>
      </c>
      <c r="P786" s="12" t="s">
        <v>182</v>
      </c>
      <c r="Q786" s="12" t="s">
        <v>183</v>
      </c>
      <c r="R786" s="12">
        <v>60653</v>
      </c>
      <c r="S786" s="13">
        <v>42019</v>
      </c>
      <c r="T786" s="9">
        <f t="shared" si="62"/>
        <v>1</v>
      </c>
      <c r="U786" s="10">
        <f t="shared" si="63"/>
        <v>6</v>
      </c>
      <c r="V786" s="11" t="str">
        <f t="shared" si="60"/>
        <v>January</v>
      </c>
      <c r="W786" s="13">
        <v>42019</v>
      </c>
      <c r="X786" s="11">
        <f t="shared" si="61"/>
        <v>0</v>
      </c>
      <c r="Y786" s="12">
        <v>-42.8536</v>
      </c>
      <c r="Z786" s="12">
        <v>48</v>
      </c>
      <c r="AA786" s="12">
        <v>447.89</v>
      </c>
      <c r="AB786" s="12">
        <v>37729</v>
      </c>
      <c r="AC786" s="12">
        <f>DataSheet!$E192-DataSheet!$D192</f>
        <v>8.34</v>
      </c>
      <c r="AD786" s="12" t="str">
        <f>_xlfn.IFS(DataSheet!$O192="Central","Chris",DataSheet!$O192="East","Erin",DataSheet!$O192="South","Sam",DataSheet!$O192="West","William.")</f>
        <v>Erin</v>
      </c>
      <c r="AE786">
        <f t="shared" si="64"/>
        <v>2</v>
      </c>
    </row>
    <row r="787" spans="1:31" ht="15.75" customHeight="1" x14ac:dyDescent="0.3">
      <c r="A787" s="7">
        <v>1402</v>
      </c>
      <c r="B787" s="7" t="s">
        <v>1461</v>
      </c>
      <c r="C787" s="7" t="s">
        <v>61</v>
      </c>
      <c r="D787" s="7">
        <v>0.04</v>
      </c>
      <c r="E787" s="7">
        <v>30.73</v>
      </c>
      <c r="F787" s="7">
        <v>4</v>
      </c>
      <c r="G787" s="7" t="s">
        <v>53</v>
      </c>
      <c r="H787" s="7" t="s">
        <v>44</v>
      </c>
      <c r="I787" s="7" t="s">
        <v>81</v>
      </c>
      <c r="J787" s="7" t="s">
        <v>184</v>
      </c>
      <c r="K787" s="7" t="s">
        <v>63</v>
      </c>
      <c r="L787" s="7" t="s">
        <v>292</v>
      </c>
      <c r="M787" s="7">
        <v>0.75</v>
      </c>
      <c r="N787" s="7" t="s">
        <v>37</v>
      </c>
      <c r="O787" s="7" t="s">
        <v>65</v>
      </c>
      <c r="P787" s="7" t="s">
        <v>182</v>
      </c>
      <c r="Q787" s="7" t="s">
        <v>183</v>
      </c>
      <c r="R787" s="7">
        <v>60653</v>
      </c>
      <c r="S787" s="8">
        <v>42025</v>
      </c>
      <c r="T787" s="9">
        <f t="shared" si="62"/>
        <v>0</v>
      </c>
      <c r="U787" s="10" t="str">
        <f t="shared" si="63"/>
        <v>no repeat</v>
      </c>
      <c r="V787" s="11" t="str">
        <f t="shared" si="60"/>
        <v>January</v>
      </c>
      <c r="W787" s="8">
        <v>42026</v>
      </c>
      <c r="X787" s="11">
        <f t="shared" si="61"/>
        <v>1</v>
      </c>
      <c r="Y787" s="7">
        <v>-20.79</v>
      </c>
      <c r="Z787" s="7">
        <v>48</v>
      </c>
      <c r="AA787" s="7">
        <v>1420.84</v>
      </c>
      <c r="AB787" s="7">
        <v>43079</v>
      </c>
      <c r="AC787" s="7">
        <f>DataSheet!$E255-DataSheet!$D255</f>
        <v>12.209999999999999</v>
      </c>
      <c r="AD787" s="12" t="str">
        <f>_xlfn.IFS(DataSheet!$O255="Central","Chris",DataSheet!$O255="East","Erin",DataSheet!$O255="South","Sam",DataSheet!$O255="West","William.")</f>
        <v>Erin</v>
      </c>
      <c r="AE787">
        <f t="shared" si="64"/>
        <v>2</v>
      </c>
    </row>
    <row r="788" spans="1:31" ht="15.75" customHeight="1" x14ac:dyDescent="0.3">
      <c r="A788" s="7">
        <v>1405</v>
      </c>
      <c r="B788" s="7" t="s">
        <v>1462</v>
      </c>
      <c r="C788" s="7" t="s">
        <v>42</v>
      </c>
      <c r="D788" s="7">
        <v>0</v>
      </c>
      <c r="E788" s="7">
        <v>8.6</v>
      </c>
      <c r="F788" s="7">
        <v>6.19</v>
      </c>
      <c r="G788" s="7" t="s">
        <v>53</v>
      </c>
      <c r="H788" s="7" t="s">
        <v>32</v>
      </c>
      <c r="I788" s="7" t="s">
        <v>33</v>
      </c>
      <c r="J788" s="7" t="s">
        <v>113</v>
      </c>
      <c r="K788" s="7" t="s">
        <v>63</v>
      </c>
      <c r="L788" s="7" t="s">
        <v>926</v>
      </c>
      <c r="M788" s="7">
        <v>0.38</v>
      </c>
      <c r="N788" s="7" t="s">
        <v>37</v>
      </c>
      <c r="O788" s="7" t="s">
        <v>65</v>
      </c>
      <c r="P788" s="7" t="s">
        <v>304</v>
      </c>
      <c r="Q788" s="7" t="s">
        <v>1463</v>
      </c>
      <c r="R788" s="7">
        <v>49017</v>
      </c>
      <c r="S788" s="8">
        <v>42019</v>
      </c>
      <c r="T788" s="9">
        <f t="shared" si="62"/>
        <v>1</v>
      </c>
      <c r="U788" s="10">
        <f t="shared" si="63"/>
        <v>6</v>
      </c>
      <c r="V788" s="11" t="str">
        <f t="shared" si="60"/>
        <v>January</v>
      </c>
      <c r="W788" s="8">
        <v>42019</v>
      </c>
      <c r="X788" s="11">
        <f t="shared" si="61"/>
        <v>0</v>
      </c>
      <c r="Y788" s="7">
        <v>-33.211539999999999</v>
      </c>
      <c r="Z788" s="7">
        <v>12</v>
      </c>
      <c r="AA788" s="7">
        <v>111.97</v>
      </c>
      <c r="AB788" s="7">
        <v>86144</v>
      </c>
      <c r="AC788" s="7">
        <f>DataSheet!$E193-DataSheet!$D193</f>
        <v>4.8099999999999996</v>
      </c>
      <c r="AD788" s="12" t="str">
        <f>_xlfn.IFS(DataSheet!$O193="Central","Chris",DataSheet!$O193="East","Erin",DataSheet!$O193="South","Sam",DataSheet!$O193="West","William.")</f>
        <v>William.</v>
      </c>
      <c r="AE788">
        <f t="shared" si="64"/>
        <v>2</v>
      </c>
    </row>
    <row r="789" spans="1:31" ht="15.75" customHeight="1" x14ac:dyDescent="0.3">
      <c r="A789" s="12">
        <v>1405</v>
      </c>
      <c r="B789" s="12" t="s">
        <v>1462</v>
      </c>
      <c r="C789" s="12" t="s">
        <v>61</v>
      </c>
      <c r="D789" s="12">
        <v>0.04</v>
      </c>
      <c r="E789" s="12">
        <v>30.73</v>
      </c>
      <c r="F789" s="12">
        <v>4</v>
      </c>
      <c r="G789" s="12" t="s">
        <v>53</v>
      </c>
      <c r="H789" s="12" t="s">
        <v>44</v>
      </c>
      <c r="I789" s="12" t="s">
        <v>81</v>
      </c>
      <c r="J789" s="12" t="s">
        <v>184</v>
      </c>
      <c r="K789" s="12" t="s">
        <v>63</v>
      </c>
      <c r="L789" s="12" t="s">
        <v>292</v>
      </c>
      <c r="M789" s="12">
        <v>0.75</v>
      </c>
      <c r="N789" s="12" t="s">
        <v>37</v>
      </c>
      <c r="O789" s="12" t="s">
        <v>65</v>
      </c>
      <c r="P789" s="12" t="s">
        <v>304</v>
      </c>
      <c r="Q789" s="12" t="s">
        <v>1463</v>
      </c>
      <c r="R789" s="12">
        <v>49017</v>
      </c>
      <c r="S789" s="13">
        <v>42025</v>
      </c>
      <c r="T789" s="9">
        <f t="shared" si="62"/>
        <v>0</v>
      </c>
      <c r="U789" s="10" t="str">
        <f t="shared" si="63"/>
        <v>no repeat</v>
      </c>
      <c r="V789" s="11" t="str">
        <f t="shared" si="60"/>
        <v>January</v>
      </c>
      <c r="W789" s="13">
        <v>42026</v>
      </c>
      <c r="X789" s="11">
        <f t="shared" si="61"/>
        <v>1</v>
      </c>
      <c r="Y789" s="12">
        <v>-20.79</v>
      </c>
      <c r="Z789" s="12">
        <v>12</v>
      </c>
      <c r="AA789" s="12">
        <v>355.21</v>
      </c>
      <c r="AB789" s="12">
        <v>86145</v>
      </c>
      <c r="AC789" s="12">
        <f>DataSheet!$E256-DataSheet!$D256</f>
        <v>20.9</v>
      </c>
      <c r="AD789" s="12" t="str">
        <f>_xlfn.IFS(DataSheet!$O256="Central","Chris",DataSheet!$O256="East","Erin",DataSheet!$O256="South","Sam",DataSheet!$O256="West","William.")</f>
        <v>Erin</v>
      </c>
      <c r="AE789">
        <f t="shared" si="64"/>
        <v>2</v>
      </c>
    </row>
    <row r="790" spans="1:31" ht="15.75" customHeight="1" x14ac:dyDescent="0.3">
      <c r="A790" s="7">
        <v>1410</v>
      </c>
      <c r="B790" s="7" t="s">
        <v>1464</v>
      </c>
      <c r="C790" s="7" t="s">
        <v>61</v>
      </c>
      <c r="D790" s="7">
        <v>0</v>
      </c>
      <c r="E790" s="7">
        <v>65.989999999999995</v>
      </c>
      <c r="F790" s="7">
        <v>5.26</v>
      </c>
      <c r="G790" s="7" t="s">
        <v>53</v>
      </c>
      <c r="H790" s="7" t="s">
        <v>32</v>
      </c>
      <c r="I790" s="7" t="s">
        <v>81</v>
      </c>
      <c r="J790" s="7" t="s">
        <v>82</v>
      </c>
      <c r="K790" s="7" t="s">
        <v>63</v>
      </c>
      <c r="L790" s="7" t="s">
        <v>1465</v>
      </c>
      <c r="M790" s="7">
        <v>0.59</v>
      </c>
      <c r="N790" s="7" t="s">
        <v>37</v>
      </c>
      <c r="O790" s="7" t="s">
        <v>38</v>
      </c>
      <c r="P790" s="7" t="s">
        <v>49</v>
      </c>
      <c r="Q790" s="7" t="s">
        <v>1466</v>
      </c>
      <c r="R790" s="7">
        <v>92553</v>
      </c>
      <c r="S790" s="8">
        <v>42101</v>
      </c>
      <c r="T790" s="9">
        <f t="shared" si="62"/>
        <v>0</v>
      </c>
      <c r="U790" s="10" t="str">
        <f t="shared" si="63"/>
        <v>no repeat</v>
      </c>
      <c r="V790" s="11" t="str">
        <f t="shared" si="60"/>
        <v>April</v>
      </c>
      <c r="W790" s="8">
        <v>42102</v>
      </c>
      <c r="X790" s="11">
        <f t="shared" si="61"/>
        <v>1</v>
      </c>
      <c r="Y790" s="7">
        <v>369.99869999999999</v>
      </c>
      <c r="Z790" s="7">
        <v>9</v>
      </c>
      <c r="AA790" s="7">
        <v>536.23</v>
      </c>
      <c r="AB790" s="7">
        <v>87086</v>
      </c>
      <c r="AC790" s="7">
        <f>DataSheet!$E1083-DataSheet!$D1083</f>
        <v>20.39</v>
      </c>
      <c r="AD790" s="12" t="str">
        <f>_xlfn.IFS(DataSheet!$O1083="Central","Chris",DataSheet!$O1083="East","Erin",DataSheet!$O1083="South","Sam",DataSheet!$O1083="West","William.")</f>
        <v>Chris</v>
      </c>
      <c r="AE790">
        <f t="shared" si="64"/>
        <v>1</v>
      </c>
    </row>
    <row r="791" spans="1:31" ht="15.75" customHeight="1" x14ac:dyDescent="0.3">
      <c r="A791" s="12">
        <v>1412</v>
      </c>
      <c r="B791" s="12" t="s">
        <v>1467</v>
      </c>
      <c r="C791" s="12" t="s">
        <v>42</v>
      </c>
      <c r="D791" s="12">
        <v>0.08</v>
      </c>
      <c r="E791" s="12">
        <v>3.38</v>
      </c>
      <c r="F791" s="12">
        <v>0.85</v>
      </c>
      <c r="G791" s="12" t="s">
        <v>53</v>
      </c>
      <c r="H791" s="12" t="s">
        <v>32</v>
      </c>
      <c r="I791" s="12" t="s">
        <v>33</v>
      </c>
      <c r="J791" s="12" t="s">
        <v>34</v>
      </c>
      <c r="K791" s="12" t="s">
        <v>35</v>
      </c>
      <c r="L791" s="12" t="s">
        <v>1468</v>
      </c>
      <c r="M791" s="12">
        <v>0.48</v>
      </c>
      <c r="N791" s="12" t="s">
        <v>37</v>
      </c>
      <c r="O791" s="12" t="s">
        <v>38</v>
      </c>
      <c r="P791" s="12" t="s">
        <v>49</v>
      </c>
      <c r="Q791" s="12" t="s">
        <v>1469</v>
      </c>
      <c r="R791" s="12">
        <v>94043</v>
      </c>
      <c r="S791" s="13">
        <v>42037</v>
      </c>
      <c r="T791" s="9">
        <f t="shared" si="62"/>
        <v>0</v>
      </c>
      <c r="U791" s="10" t="str">
        <f t="shared" si="63"/>
        <v>no repeat</v>
      </c>
      <c r="V791" s="11" t="str">
        <f t="shared" si="60"/>
        <v>February</v>
      </c>
      <c r="W791" s="13">
        <v>42039</v>
      </c>
      <c r="X791" s="11">
        <f t="shared" si="61"/>
        <v>2</v>
      </c>
      <c r="Y791" s="12">
        <v>20.453600000000002</v>
      </c>
      <c r="Z791" s="12">
        <v>12</v>
      </c>
      <c r="AA791" s="12">
        <v>38.81</v>
      </c>
      <c r="AB791" s="12">
        <v>87087</v>
      </c>
      <c r="AC791" s="12">
        <f>DataSheet!$E384-DataSheet!$D384</f>
        <v>500.96000000000004</v>
      </c>
      <c r="AD791" s="12" t="str">
        <f>_xlfn.IFS(DataSheet!$O384="Central","Chris",DataSheet!$O384="East","Erin",DataSheet!$O384="South","Sam",DataSheet!$O384="West","William.")</f>
        <v>William.</v>
      </c>
      <c r="AE791">
        <f t="shared" si="64"/>
        <v>1</v>
      </c>
    </row>
    <row r="792" spans="1:31" ht="15.75" customHeight="1" x14ac:dyDescent="0.3">
      <c r="A792" s="7">
        <v>1413</v>
      </c>
      <c r="B792" s="7" t="s">
        <v>1470</v>
      </c>
      <c r="C792" s="7" t="s">
        <v>42</v>
      </c>
      <c r="D792" s="7">
        <v>0.02</v>
      </c>
      <c r="E792" s="7">
        <v>16.48</v>
      </c>
      <c r="F792" s="7">
        <v>1.99</v>
      </c>
      <c r="G792" s="7" t="s">
        <v>31</v>
      </c>
      <c r="H792" s="7" t="s">
        <v>32</v>
      </c>
      <c r="I792" s="7" t="s">
        <v>81</v>
      </c>
      <c r="J792" s="7" t="s">
        <v>184</v>
      </c>
      <c r="K792" s="7" t="s">
        <v>55</v>
      </c>
      <c r="L792" s="7" t="s">
        <v>1471</v>
      </c>
      <c r="M792" s="7">
        <v>0.42</v>
      </c>
      <c r="N792" s="7" t="s">
        <v>37</v>
      </c>
      <c r="O792" s="7" t="s">
        <v>57</v>
      </c>
      <c r="P792" s="7" t="s">
        <v>197</v>
      </c>
      <c r="Q792" s="7" t="s">
        <v>198</v>
      </c>
      <c r="R792" s="7">
        <v>2113</v>
      </c>
      <c r="S792" s="8">
        <v>42037</v>
      </c>
      <c r="T792" s="9">
        <f t="shared" si="62"/>
        <v>1</v>
      </c>
      <c r="U792" s="10">
        <f t="shared" si="63"/>
        <v>64</v>
      </c>
      <c r="V792" s="11" t="str">
        <f t="shared" si="60"/>
        <v>February</v>
      </c>
      <c r="W792" s="8">
        <v>42039</v>
      </c>
      <c r="X792" s="11">
        <f t="shared" si="61"/>
        <v>2</v>
      </c>
      <c r="Y792" s="7">
        <v>69.61</v>
      </c>
      <c r="Z792" s="7">
        <v>27</v>
      </c>
      <c r="AA792" s="7">
        <v>484.56</v>
      </c>
      <c r="AB792" s="7">
        <v>45539</v>
      </c>
      <c r="AC792" s="7">
        <f>DataSheet!$E385-DataSheet!$D385</f>
        <v>230.98</v>
      </c>
      <c r="AD792" s="12" t="str">
        <f>_xlfn.IFS(DataSheet!$O385="Central","Chris",DataSheet!$O385="East","Erin",DataSheet!$O385="South","Sam",DataSheet!$O385="West","William.")</f>
        <v>William.</v>
      </c>
      <c r="AE792">
        <f t="shared" si="64"/>
        <v>2</v>
      </c>
    </row>
    <row r="793" spans="1:31" ht="15.75" customHeight="1" x14ac:dyDescent="0.3">
      <c r="A793" s="12">
        <v>1413</v>
      </c>
      <c r="B793" s="12" t="s">
        <v>1470</v>
      </c>
      <c r="C793" s="12" t="s">
        <v>61</v>
      </c>
      <c r="D793" s="12">
        <v>0</v>
      </c>
      <c r="E793" s="12">
        <v>65.989999999999995</v>
      </c>
      <c r="F793" s="12">
        <v>5.26</v>
      </c>
      <c r="G793" s="12" t="s">
        <v>53</v>
      </c>
      <c r="H793" s="12" t="s">
        <v>32</v>
      </c>
      <c r="I793" s="12" t="s">
        <v>81</v>
      </c>
      <c r="J793" s="12" t="s">
        <v>82</v>
      </c>
      <c r="K793" s="12" t="s">
        <v>63</v>
      </c>
      <c r="L793" s="12" t="s">
        <v>1465</v>
      </c>
      <c r="M793" s="12">
        <v>0.59</v>
      </c>
      <c r="N793" s="12" t="s">
        <v>37</v>
      </c>
      <c r="O793" s="12" t="s">
        <v>57</v>
      </c>
      <c r="P793" s="12" t="s">
        <v>197</v>
      </c>
      <c r="Q793" s="12" t="s">
        <v>198</v>
      </c>
      <c r="R793" s="12">
        <v>2113</v>
      </c>
      <c r="S793" s="13">
        <v>42101</v>
      </c>
      <c r="T793" s="9">
        <f t="shared" si="62"/>
        <v>0</v>
      </c>
      <c r="U793" s="10" t="str">
        <f t="shared" si="63"/>
        <v>no repeat</v>
      </c>
      <c r="V793" s="11" t="str">
        <f t="shared" si="60"/>
        <v>April</v>
      </c>
      <c r="W793" s="13">
        <v>42102</v>
      </c>
      <c r="X793" s="11">
        <f t="shared" si="61"/>
        <v>1</v>
      </c>
      <c r="Y793" s="12">
        <v>542.25</v>
      </c>
      <c r="Z793" s="12">
        <v>36</v>
      </c>
      <c r="AA793" s="12">
        <v>2144.92</v>
      </c>
      <c r="AB793" s="12">
        <v>10277</v>
      </c>
      <c r="AC793" s="12">
        <f>DataSheet!$E1084-DataSheet!$D1084</f>
        <v>15.61</v>
      </c>
      <c r="AD793" s="12" t="str">
        <f>_xlfn.IFS(DataSheet!$O1084="Central","Chris",DataSheet!$O1084="East","Erin",DataSheet!$O1084="South","Sam",DataSheet!$O1084="West","William.")</f>
        <v>Chris</v>
      </c>
      <c r="AE793">
        <f t="shared" si="64"/>
        <v>2</v>
      </c>
    </row>
    <row r="794" spans="1:31" ht="15.75" customHeight="1" x14ac:dyDescent="0.3">
      <c r="A794" s="12">
        <v>1416</v>
      </c>
      <c r="B794" s="12" t="s">
        <v>1472</v>
      </c>
      <c r="C794" s="12" t="s">
        <v>52</v>
      </c>
      <c r="D794" s="12">
        <v>0.02</v>
      </c>
      <c r="E794" s="12">
        <v>417.4</v>
      </c>
      <c r="F794" s="12">
        <v>75.23</v>
      </c>
      <c r="G794" s="12" t="s">
        <v>43</v>
      </c>
      <c r="H794" s="12" t="s">
        <v>62</v>
      </c>
      <c r="I794" s="12" t="s">
        <v>45</v>
      </c>
      <c r="J794" s="12" t="s">
        <v>156</v>
      </c>
      <c r="K794" s="12" t="s">
        <v>125</v>
      </c>
      <c r="L794" s="12" t="s">
        <v>712</v>
      </c>
      <c r="M794" s="12">
        <v>0.79</v>
      </c>
      <c r="N794" s="12" t="s">
        <v>37</v>
      </c>
      <c r="O794" s="12" t="s">
        <v>65</v>
      </c>
      <c r="P794" s="12" t="s">
        <v>705</v>
      </c>
      <c r="Q794" s="12" t="s">
        <v>1473</v>
      </c>
      <c r="R794" s="12">
        <v>46203</v>
      </c>
      <c r="S794" s="13">
        <v>42130</v>
      </c>
      <c r="T794" s="9">
        <f t="shared" si="62"/>
        <v>1</v>
      </c>
      <c r="U794" s="10">
        <f t="shared" si="63"/>
        <v>50</v>
      </c>
      <c r="V794" s="11" t="str">
        <f t="shared" si="60"/>
        <v>May</v>
      </c>
      <c r="W794" s="13">
        <v>42131</v>
      </c>
      <c r="X794" s="11">
        <f t="shared" si="61"/>
        <v>1</v>
      </c>
      <c r="Y794" s="12">
        <v>-634.86540000000002</v>
      </c>
      <c r="Z794" s="12">
        <v>1</v>
      </c>
      <c r="AA794" s="12">
        <v>471.21</v>
      </c>
      <c r="AB794" s="12">
        <v>90538</v>
      </c>
      <c r="AC794" s="12">
        <f>DataSheet!$E1382-DataSheet!$D1382</f>
        <v>205.96</v>
      </c>
      <c r="AD794" s="12" t="str">
        <f>_xlfn.IFS(DataSheet!$O1382="Central","Chris",DataSheet!$O1382="East","Erin",DataSheet!$O1382="South","Sam",DataSheet!$O1382="West","William.")</f>
        <v>Sam</v>
      </c>
      <c r="AE794">
        <f t="shared" si="64"/>
        <v>2</v>
      </c>
    </row>
    <row r="795" spans="1:31" ht="15.75" customHeight="1" x14ac:dyDescent="0.3">
      <c r="A795" s="12">
        <v>1416</v>
      </c>
      <c r="B795" s="12" t="s">
        <v>1472</v>
      </c>
      <c r="C795" s="12" t="s">
        <v>30</v>
      </c>
      <c r="D795" s="12">
        <v>0.04</v>
      </c>
      <c r="E795" s="12">
        <v>46.89</v>
      </c>
      <c r="F795" s="12">
        <v>5.0999999999999996</v>
      </c>
      <c r="G795" s="12" t="s">
        <v>53</v>
      </c>
      <c r="H795" s="12" t="s">
        <v>62</v>
      </c>
      <c r="I795" s="12" t="s">
        <v>33</v>
      </c>
      <c r="J795" s="12" t="s">
        <v>258</v>
      </c>
      <c r="K795" s="12" t="s">
        <v>90</v>
      </c>
      <c r="L795" s="12" t="s">
        <v>1345</v>
      </c>
      <c r="M795" s="12">
        <v>0.46</v>
      </c>
      <c r="N795" s="12" t="s">
        <v>37</v>
      </c>
      <c r="O795" s="12" t="s">
        <v>65</v>
      </c>
      <c r="P795" s="12" t="s">
        <v>705</v>
      </c>
      <c r="Q795" s="12" t="s">
        <v>1473</v>
      </c>
      <c r="R795" s="12">
        <v>46203</v>
      </c>
      <c r="S795" s="13">
        <v>42180</v>
      </c>
      <c r="T795" s="9">
        <f t="shared" si="62"/>
        <v>0</v>
      </c>
      <c r="U795" s="10" t="str">
        <f t="shared" si="63"/>
        <v>no repeat</v>
      </c>
      <c r="V795" s="11" t="str">
        <f t="shared" si="60"/>
        <v>June</v>
      </c>
      <c r="W795" s="13">
        <v>42182</v>
      </c>
      <c r="X795" s="11">
        <f t="shared" si="61"/>
        <v>2</v>
      </c>
      <c r="Y795" s="12">
        <v>87.12</v>
      </c>
      <c r="Z795" s="12">
        <v>4</v>
      </c>
      <c r="AA795" s="12">
        <v>182.61</v>
      </c>
      <c r="AB795" s="12">
        <v>90540</v>
      </c>
      <c r="AC795" s="12">
        <f>DataSheet!$E1884-DataSheet!$D1884</f>
        <v>3.98</v>
      </c>
      <c r="AD795" s="12" t="str">
        <f>_xlfn.IFS(DataSheet!$O1884="Central","Chris",DataSheet!$O1884="East","Erin",DataSheet!$O1884="South","Sam",DataSheet!$O1884="West","William.")</f>
        <v>Sam</v>
      </c>
      <c r="AE795">
        <f t="shared" si="64"/>
        <v>2</v>
      </c>
    </row>
    <row r="796" spans="1:31" ht="15.75" customHeight="1" x14ac:dyDescent="0.3">
      <c r="A796" s="12">
        <v>1418</v>
      </c>
      <c r="B796" s="12" t="s">
        <v>1474</v>
      </c>
      <c r="C796" s="12" t="s">
        <v>109</v>
      </c>
      <c r="D796" s="12">
        <v>7.0000000000000007E-2</v>
      </c>
      <c r="E796" s="12">
        <v>4.84</v>
      </c>
      <c r="F796" s="12">
        <v>0.71</v>
      </c>
      <c r="G796" s="12" t="s">
        <v>53</v>
      </c>
      <c r="H796" s="12" t="s">
        <v>62</v>
      </c>
      <c r="I796" s="12" t="s">
        <v>33</v>
      </c>
      <c r="J796" s="12" t="s">
        <v>34</v>
      </c>
      <c r="K796" s="12" t="s">
        <v>35</v>
      </c>
      <c r="L796" s="12" t="s">
        <v>1475</v>
      </c>
      <c r="M796" s="12">
        <v>0.52</v>
      </c>
      <c r="N796" s="12" t="s">
        <v>37</v>
      </c>
      <c r="O796" s="12" t="s">
        <v>65</v>
      </c>
      <c r="P796" s="12" t="s">
        <v>705</v>
      </c>
      <c r="Q796" s="12" t="s">
        <v>1476</v>
      </c>
      <c r="R796" s="12">
        <v>46901</v>
      </c>
      <c r="S796" s="13">
        <v>42005</v>
      </c>
      <c r="T796" s="9">
        <f t="shared" si="62"/>
        <v>0</v>
      </c>
      <c r="U796" s="10" t="str">
        <f t="shared" si="63"/>
        <v>no repeat</v>
      </c>
      <c r="V796" s="11" t="str">
        <f t="shared" si="60"/>
        <v>January</v>
      </c>
      <c r="W796" s="13">
        <v>42007</v>
      </c>
      <c r="X796" s="11">
        <f t="shared" si="61"/>
        <v>2</v>
      </c>
      <c r="Y796" s="12">
        <v>25.240200000000002</v>
      </c>
      <c r="Z796" s="12">
        <v>8</v>
      </c>
      <c r="AA796" s="12">
        <v>36.58</v>
      </c>
      <c r="AB796" s="12">
        <v>90539</v>
      </c>
      <c r="AC796" s="12">
        <f>DataSheet!$E4-DataSheet!$D4</f>
        <v>9.42</v>
      </c>
      <c r="AD796" s="12" t="str">
        <f>_xlfn.IFS(DataSheet!$O4="Central","Chris",DataSheet!$O4="East","Erin",DataSheet!$O4="South","Sam",DataSheet!$O4="West","William.")</f>
        <v>Erin</v>
      </c>
      <c r="AE796">
        <f t="shared" si="64"/>
        <v>1</v>
      </c>
    </row>
    <row r="797" spans="1:31" ht="15.75" customHeight="1" x14ac:dyDescent="0.3">
      <c r="A797" s="7">
        <v>1419</v>
      </c>
      <c r="B797" s="7" t="s">
        <v>1477</v>
      </c>
      <c r="C797" s="7" t="s">
        <v>42</v>
      </c>
      <c r="D797" s="7">
        <v>0.01</v>
      </c>
      <c r="E797" s="7">
        <v>124.49</v>
      </c>
      <c r="F797" s="7">
        <v>51.94</v>
      </c>
      <c r="G797" s="7" t="s">
        <v>43</v>
      </c>
      <c r="H797" s="7" t="s">
        <v>62</v>
      </c>
      <c r="I797" s="7" t="s">
        <v>45</v>
      </c>
      <c r="J797" s="7" t="s">
        <v>156</v>
      </c>
      <c r="K797" s="7" t="s">
        <v>125</v>
      </c>
      <c r="L797" s="7" t="s">
        <v>465</v>
      </c>
      <c r="M797" s="7">
        <v>0.63</v>
      </c>
      <c r="N797" s="7" t="s">
        <v>37</v>
      </c>
      <c r="O797" s="7" t="s">
        <v>65</v>
      </c>
      <c r="P797" s="7" t="s">
        <v>705</v>
      </c>
      <c r="Q797" s="7" t="s">
        <v>1478</v>
      </c>
      <c r="R797" s="7">
        <v>47905</v>
      </c>
      <c r="S797" s="8">
        <v>42180</v>
      </c>
      <c r="T797" s="9">
        <f t="shared" si="62"/>
        <v>0</v>
      </c>
      <c r="U797" s="10" t="str">
        <f t="shared" si="63"/>
        <v>no repeat</v>
      </c>
      <c r="V797" s="11" t="str">
        <f t="shared" si="60"/>
        <v>June</v>
      </c>
      <c r="W797" s="8">
        <v>42181</v>
      </c>
      <c r="X797" s="11">
        <f t="shared" si="61"/>
        <v>1</v>
      </c>
      <c r="Y797" s="7">
        <v>-94.674644999999998</v>
      </c>
      <c r="Z797" s="7">
        <v>18</v>
      </c>
      <c r="AA797" s="7">
        <v>2376.12</v>
      </c>
      <c r="AB797" s="7">
        <v>90540</v>
      </c>
      <c r="AC797" s="7">
        <f>DataSheet!$E1891-DataSheet!$D1891</f>
        <v>7.6099999999999994</v>
      </c>
      <c r="AD797" s="12" t="str">
        <f>_xlfn.IFS(DataSheet!$O1891="Central","Chris",DataSheet!$O1891="East","Erin",DataSheet!$O1891="South","Sam",DataSheet!$O1891="West","William.")</f>
        <v>Sam</v>
      </c>
      <c r="AE797">
        <f t="shared" si="64"/>
        <v>1</v>
      </c>
    </row>
    <row r="798" spans="1:31" ht="15.75" customHeight="1" x14ac:dyDescent="0.3">
      <c r="A798" s="12">
        <v>1424</v>
      </c>
      <c r="B798" s="12" t="s">
        <v>1479</v>
      </c>
      <c r="C798" s="12" t="s">
        <v>109</v>
      </c>
      <c r="D798" s="12">
        <v>0.05</v>
      </c>
      <c r="E798" s="12">
        <v>350.99</v>
      </c>
      <c r="F798" s="12">
        <v>39</v>
      </c>
      <c r="G798" s="12" t="s">
        <v>43</v>
      </c>
      <c r="H798" s="12" t="s">
        <v>44</v>
      </c>
      <c r="I798" s="12" t="s">
        <v>45</v>
      </c>
      <c r="J798" s="12" t="s">
        <v>46</v>
      </c>
      <c r="K798" s="12" t="s">
        <v>47</v>
      </c>
      <c r="L798" s="12" t="s">
        <v>1269</v>
      </c>
      <c r="M798" s="12">
        <v>0.55000000000000004</v>
      </c>
      <c r="N798" s="12" t="s">
        <v>37</v>
      </c>
      <c r="O798" s="12" t="s">
        <v>38</v>
      </c>
      <c r="P798" s="12" t="s">
        <v>260</v>
      </c>
      <c r="Q798" s="12" t="s">
        <v>1480</v>
      </c>
      <c r="R798" s="12">
        <v>80112</v>
      </c>
      <c r="S798" s="13">
        <v>42016</v>
      </c>
      <c r="T798" s="9">
        <f t="shared" si="62"/>
        <v>1</v>
      </c>
      <c r="U798" s="10">
        <f t="shared" si="63"/>
        <v>0</v>
      </c>
      <c r="V798" s="11" t="str">
        <f t="shared" si="60"/>
        <v>January</v>
      </c>
      <c r="W798" s="13">
        <v>42018</v>
      </c>
      <c r="X798" s="11">
        <f t="shared" si="61"/>
        <v>2</v>
      </c>
      <c r="Y798" s="12">
        <v>451.28039999999999</v>
      </c>
      <c r="Z798" s="12">
        <v>3</v>
      </c>
      <c r="AA798" s="12">
        <v>1020.08</v>
      </c>
      <c r="AB798" s="12">
        <v>89448</v>
      </c>
      <c r="AC798" s="12">
        <f>DataSheet!$E152-DataSheet!$D152</f>
        <v>5.5600000000000005</v>
      </c>
      <c r="AD798" s="12" t="str">
        <f>_xlfn.IFS(DataSheet!$O152="Central","Chris",DataSheet!$O152="East","Erin",DataSheet!$O152="South","Sam",DataSheet!$O152="West","William.")</f>
        <v>William.</v>
      </c>
      <c r="AE798">
        <f t="shared" si="64"/>
        <v>4</v>
      </c>
    </row>
    <row r="799" spans="1:31" ht="15.75" customHeight="1" x14ac:dyDescent="0.3">
      <c r="A799" s="7">
        <v>1424</v>
      </c>
      <c r="B799" s="7" t="s">
        <v>1479</v>
      </c>
      <c r="C799" s="7" t="s">
        <v>109</v>
      </c>
      <c r="D799" s="7">
        <v>0</v>
      </c>
      <c r="E799" s="7">
        <v>8.74</v>
      </c>
      <c r="F799" s="7">
        <v>1.39</v>
      </c>
      <c r="G799" s="7" t="s">
        <v>53</v>
      </c>
      <c r="H799" s="7" t="s">
        <v>44</v>
      </c>
      <c r="I799" s="7" t="s">
        <v>33</v>
      </c>
      <c r="J799" s="7" t="s">
        <v>73</v>
      </c>
      <c r="K799" s="7" t="s">
        <v>63</v>
      </c>
      <c r="L799" s="7" t="s">
        <v>1481</v>
      </c>
      <c r="M799" s="7">
        <v>0.38</v>
      </c>
      <c r="N799" s="7" t="s">
        <v>37</v>
      </c>
      <c r="O799" s="7" t="s">
        <v>38</v>
      </c>
      <c r="P799" s="7" t="s">
        <v>260</v>
      </c>
      <c r="Q799" s="7" t="s">
        <v>1480</v>
      </c>
      <c r="R799" s="7">
        <v>80112</v>
      </c>
      <c r="S799" s="8">
        <v>42016</v>
      </c>
      <c r="T799" s="9">
        <f t="shared" si="62"/>
        <v>1</v>
      </c>
      <c r="U799" s="10">
        <f t="shared" si="63"/>
        <v>0</v>
      </c>
      <c r="V799" s="11" t="str">
        <f t="shared" si="60"/>
        <v>January</v>
      </c>
      <c r="W799" s="8">
        <v>42020</v>
      </c>
      <c r="X799" s="11">
        <f t="shared" si="61"/>
        <v>4</v>
      </c>
      <c r="Y799" s="7">
        <v>44.988</v>
      </c>
      <c r="Z799" s="7">
        <v>7</v>
      </c>
      <c r="AA799" s="7">
        <v>65.2</v>
      </c>
      <c r="AB799" s="7">
        <v>89448</v>
      </c>
      <c r="AC799" s="7">
        <f>DataSheet!$E153-DataSheet!$D153</f>
        <v>40.86</v>
      </c>
      <c r="AD799" s="12" t="str">
        <f>_xlfn.IFS(DataSheet!$O153="Central","Chris",DataSheet!$O153="East","Erin",DataSheet!$O153="South","Sam",DataSheet!$O153="West","William.")</f>
        <v>William.</v>
      </c>
      <c r="AE799">
        <f t="shared" si="64"/>
        <v>4</v>
      </c>
    </row>
    <row r="800" spans="1:31" ht="15.75" customHeight="1" x14ac:dyDescent="0.3">
      <c r="A800" s="12">
        <v>1424</v>
      </c>
      <c r="B800" s="12" t="s">
        <v>1479</v>
      </c>
      <c r="C800" s="12" t="s">
        <v>109</v>
      </c>
      <c r="D800" s="12">
        <v>0.02</v>
      </c>
      <c r="E800" s="12">
        <v>1.98</v>
      </c>
      <c r="F800" s="12">
        <v>0.7</v>
      </c>
      <c r="G800" s="12" t="s">
        <v>53</v>
      </c>
      <c r="H800" s="12" t="s">
        <v>44</v>
      </c>
      <c r="I800" s="12" t="s">
        <v>33</v>
      </c>
      <c r="J800" s="12" t="s">
        <v>70</v>
      </c>
      <c r="K800" s="12" t="s">
        <v>35</v>
      </c>
      <c r="L800" s="12" t="s">
        <v>399</v>
      </c>
      <c r="M800" s="12">
        <v>0.83</v>
      </c>
      <c r="N800" s="12" t="s">
        <v>37</v>
      </c>
      <c r="O800" s="12" t="s">
        <v>38</v>
      </c>
      <c r="P800" s="12" t="s">
        <v>260</v>
      </c>
      <c r="Q800" s="12" t="s">
        <v>1480</v>
      </c>
      <c r="R800" s="12">
        <v>80112</v>
      </c>
      <c r="S800" s="13">
        <v>42016</v>
      </c>
      <c r="T800" s="9">
        <f t="shared" si="62"/>
        <v>1</v>
      </c>
      <c r="U800" s="10">
        <f t="shared" si="63"/>
        <v>159</v>
      </c>
      <c r="V800" s="11" t="str">
        <f t="shared" si="60"/>
        <v>January</v>
      </c>
      <c r="W800" s="13">
        <v>42020</v>
      </c>
      <c r="X800" s="11">
        <f t="shared" si="61"/>
        <v>4</v>
      </c>
      <c r="Y800" s="12">
        <v>-20.732800000000001</v>
      </c>
      <c r="Z800" s="12">
        <v>11</v>
      </c>
      <c r="AA800" s="12">
        <v>22.59</v>
      </c>
      <c r="AB800" s="12">
        <v>89448</v>
      </c>
      <c r="AC800" s="12">
        <f>DataSheet!$E154-DataSheet!$D154</f>
        <v>35.849999999999994</v>
      </c>
      <c r="AD800" s="12" t="str">
        <f>_xlfn.IFS(DataSheet!$O154="Central","Chris",DataSheet!$O154="East","Erin",DataSheet!$O154="South","Sam",DataSheet!$O154="West","William.")</f>
        <v>William.</v>
      </c>
      <c r="AE800">
        <f t="shared" si="64"/>
        <v>4</v>
      </c>
    </row>
    <row r="801" spans="1:31" ht="15.75" customHeight="1" x14ac:dyDescent="0.3">
      <c r="A801" s="12">
        <v>1424</v>
      </c>
      <c r="B801" s="12" t="s">
        <v>1479</v>
      </c>
      <c r="C801" s="12" t="s">
        <v>42</v>
      </c>
      <c r="D801" s="12">
        <v>0.05</v>
      </c>
      <c r="E801" s="12">
        <v>8.0399999999999991</v>
      </c>
      <c r="F801" s="12">
        <v>8.94</v>
      </c>
      <c r="G801" s="12" t="s">
        <v>53</v>
      </c>
      <c r="H801" s="12" t="s">
        <v>44</v>
      </c>
      <c r="I801" s="12" t="s">
        <v>33</v>
      </c>
      <c r="J801" s="12" t="s">
        <v>113</v>
      </c>
      <c r="K801" s="12" t="s">
        <v>63</v>
      </c>
      <c r="L801" s="12" t="s">
        <v>1041</v>
      </c>
      <c r="M801" s="12">
        <v>0.4</v>
      </c>
      <c r="N801" s="12" t="s">
        <v>37</v>
      </c>
      <c r="O801" s="12" t="s">
        <v>38</v>
      </c>
      <c r="P801" s="12" t="s">
        <v>260</v>
      </c>
      <c r="Q801" s="12" t="s">
        <v>1480</v>
      </c>
      <c r="R801" s="12">
        <v>80112</v>
      </c>
      <c r="S801" s="13">
        <v>42175</v>
      </c>
      <c r="T801" s="9">
        <f t="shared" si="62"/>
        <v>0</v>
      </c>
      <c r="U801" s="10" t="str">
        <f t="shared" si="63"/>
        <v>no repeat</v>
      </c>
      <c r="V801" s="11" t="str">
        <f t="shared" si="60"/>
        <v>June</v>
      </c>
      <c r="W801" s="13">
        <v>42177</v>
      </c>
      <c r="X801" s="11">
        <f t="shared" si="61"/>
        <v>2</v>
      </c>
      <c r="Y801" s="12">
        <v>-164.3948</v>
      </c>
      <c r="Z801" s="12">
        <v>15</v>
      </c>
      <c r="AA801" s="12">
        <v>121.36</v>
      </c>
      <c r="AB801" s="12">
        <v>89449</v>
      </c>
      <c r="AC801" s="12">
        <f>DataSheet!$E1844-DataSheet!$D1844</f>
        <v>42.769999999999996</v>
      </c>
      <c r="AD801" s="12" t="str">
        <f>_xlfn.IFS(DataSheet!$O1844="Central","Chris",DataSheet!$O1844="East","Erin",DataSheet!$O1844="South","Sam",DataSheet!$O1844="West","William.")</f>
        <v>Erin</v>
      </c>
      <c r="AE801">
        <f t="shared" si="64"/>
        <v>4</v>
      </c>
    </row>
    <row r="802" spans="1:31" ht="15.75" customHeight="1" x14ac:dyDescent="0.3">
      <c r="A802" s="7">
        <v>1425</v>
      </c>
      <c r="B802" s="7" t="s">
        <v>1482</v>
      </c>
      <c r="C802" s="7" t="s">
        <v>109</v>
      </c>
      <c r="D802" s="7">
        <v>0.04</v>
      </c>
      <c r="E802" s="7">
        <v>2036.48</v>
      </c>
      <c r="F802" s="7">
        <v>14.7</v>
      </c>
      <c r="G802" s="7" t="s">
        <v>43</v>
      </c>
      <c r="H802" s="7" t="s">
        <v>62</v>
      </c>
      <c r="I802" s="7" t="s">
        <v>81</v>
      </c>
      <c r="J802" s="7" t="s">
        <v>89</v>
      </c>
      <c r="K802" s="7" t="s">
        <v>47</v>
      </c>
      <c r="L802" s="7" t="s">
        <v>635</v>
      </c>
      <c r="M802" s="7">
        <v>0.55000000000000004</v>
      </c>
      <c r="N802" s="7" t="s">
        <v>37</v>
      </c>
      <c r="O802" s="7" t="s">
        <v>38</v>
      </c>
      <c r="P802" s="7" t="s">
        <v>260</v>
      </c>
      <c r="Q802" s="7" t="s">
        <v>261</v>
      </c>
      <c r="R802" s="7">
        <v>80525</v>
      </c>
      <c r="S802" s="8">
        <v>42005</v>
      </c>
      <c r="T802" s="9">
        <f t="shared" si="62"/>
        <v>0</v>
      </c>
      <c r="U802" s="10" t="str">
        <f t="shared" si="63"/>
        <v>no repeat</v>
      </c>
      <c r="V802" s="11" t="str">
        <f t="shared" si="60"/>
        <v>January</v>
      </c>
      <c r="W802" s="8">
        <v>42010</v>
      </c>
      <c r="X802" s="11">
        <f t="shared" si="61"/>
        <v>5</v>
      </c>
      <c r="Y802" s="7">
        <v>-4793.0039999999999</v>
      </c>
      <c r="Z802" s="7">
        <v>1</v>
      </c>
      <c r="AA802" s="7">
        <v>2013.67</v>
      </c>
      <c r="AB802" s="7">
        <v>89450</v>
      </c>
      <c r="AC802" s="7">
        <f>DataSheet!$E5-DataSheet!$D5</f>
        <v>78.599999999999994</v>
      </c>
      <c r="AD802" s="12" t="str">
        <f>_xlfn.IFS(DataSheet!$O5="Central","Chris",DataSheet!$O5="East","Erin",DataSheet!$O5="South","Sam",DataSheet!$O5="West","William.")</f>
        <v>Chris</v>
      </c>
      <c r="AE802">
        <f t="shared" si="64"/>
        <v>1</v>
      </c>
    </row>
    <row r="803" spans="1:31" ht="15.75" customHeight="1" x14ac:dyDescent="0.3">
      <c r="A803" s="7">
        <v>1427</v>
      </c>
      <c r="B803" s="7" t="s">
        <v>1483</v>
      </c>
      <c r="C803" s="7" t="s">
        <v>109</v>
      </c>
      <c r="D803" s="7">
        <v>0.09</v>
      </c>
      <c r="E803" s="7">
        <v>125.99</v>
      </c>
      <c r="F803" s="7">
        <v>2.5</v>
      </c>
      <c r="G803" s="7" t="s">
        <v>53</v>
      </c>
      <c r="H803" s="7" t="s">
        <v>44</v>
      </c>
      <c r="I803" s="7" t="s">
        <v>81</v>
      </c>
      <c r="J803" s="7" t="s">
        <v>82</v>
      </c>
      <c r="K803" s="7" t="s">
        <v>63</v>
      </c>
      <c r="L803" s="7" t="s">
        <v>1148</v>
      </c>
      <c r="M803" s="7">
        <v>0.6</v>
      </c>
      <c r="N803" s="7" t="s">
        <v>37</v>
      </c>
      <c r="O803" s="7" t="s">
        <v>65</v>
      </c>
      <c r="P803" s="7" t="s">
        <v>304</v>
      </c>
      <c r="Q803" s="7" t="s">
        <v>1484</v>
      </c>
      <c r="R803" s="7">
        <v>48708</v>
      </c>
      <c r="S803" s="8">
        <v>42040</v>
      </c>
      <c r="T803" s="9">
        <f t="shared" si="62"/>
        <v>0</v>
      </c>
      <c r="U803" s="10" t="str">
        <f t="shared" si="63"/>
        <v>no repeat</v>
      </c>
      <c r="V803" s="11" t="str">
        <f t="shared" si="60"/>
        <v>February</v>
      </c>
      <c r="W803" s="8">
        <v>42044</v>
      </c>
      <c r="X803" s="11">
        <f t="shared" si="61"/>
        <v>4</v>
      </c>
      <c r="Y803" s="7">
        <v>1258.7877000000001</v>
      </c>
      <c r="Z803" s="7">
        <v>18</v>
      </c>
      <c r="AA803" s="7">
        <v>1824.33</v>
      </c>
      <c r="AB803" s="7">
        <v>90905</v>
      </c>
      <c r="AC803" s="7">
        <f>DataSheet!$E417-DataSheet!$D417</f>
        <v>17.88</v>
      </c>
      <c r="AD803" s="12" t="str">
        <f>_xlfn.IFS(DataSheet!$O417="Central","Chris",DataSheet!$O417="East","Erin",DataSheet!$O417="South","Sam",DataSheet!$O417="West","William.")</f>
        <v>Erin</v>
      </c>
      <c r="AE803">
        <f t="shared" si="64"/>
        <v>1</v>
      </c>
    </row>
    <row r="804" spans="1:31" ht="15.75" customHeight="1" x14ac:dyDescent="0.3">
      <c r="A804" s="7">
        <v>1432</v>
      </c>
      <c r="B804" s="7" t="s">
        <v>1485</v>
      </c>
      <c r="C804" s="7" t="s">
        <v>42</v>
      </c>
      <c r="D804" s="7">
        <v>0.05</v>
      </c>
      <c r="E804" s="7">
        <v>9.7799999999999994</v>
      </c>
      <c r="F804" s="7">
        <v>1.39</v>
      </c>
      <c r="G804" s="7" t="s">
        <v>53</v>
      </c>
      <c r="H804" s="7" t="s">
        <v>32</v>
      </c>
      <c r="I804" s="7" t="s">
        <v>33</v>
      </c>
      <c r="J804" s="7" t="s">
        <v>73</v>
      </c>
      <c r="K804" s="7" t="s">
        <v>63</v>
      </c>
      <c r="L804" s="7" t="s">
        <v>1265</v>
      </c>
      <c r="M804" s="7">
        <v>0.39</v>
      </c>
      <c r="N804" s="7" t="s">
        <v>37</v>
      </c>
      <c r="O804" s="7" t="s">
        <v>65</v>
      </c>
      <c r="P804" s="7" t="s">
        <v>705</v>
      </c>
      <c r="Q804" s="7" t="s">
        <v>1473</v>
      </c>
      <c r="R804" s="7">
        <v>46203</v>
      </c>
      <c r="S804" s="8">
        <v>42068</v>
      </c>
      <c r="T804" s="9">
        <f t="shared" si="62"/>
        <v>1</v>
      </c>
      <c r="U804" s="10">
        <f t="shared" si="63"/>
        <v>107</v>
      </c>
      <c r="V804" s="11" t="str">
        <f t="shared" si="60"/>
        <v>March</v>
      </c>
      <c r="W804" s="8">
        <v>42069</v>
      </c>
      <c r="X804" s="11">
        <f t="shared" si="61"/>
        <v>1</v>
      </c>
      <c r="Y804" s="7">
        <v>74.278499999999994</v>
      </c>
      <c r="Z804" s="7">
        <v>11</v>
      </c>
      <c r="AA804" s="7">
        <v>107.65</v>
      </c>
      <c r="AB804" s="7">
        <v>86826</v>
      </c>
      <c r="AC804" s="7">
        <f>DataSheet!$E725-DataSheet!$D725</f>
        <v>125.92</v>
      </c>
      <c r="AD804" s="12" t="str">
        <f>_xlfn.IFS(DataSheet!$O725="Central","Chris",DataSheet!$O725="East","Erin",DataSheet!$O725="South","Sam",DataSheet!$O725="West","William.")</f>
        <v>William.</v>
      </c>
      <c r="AE804">
        <f t="shared" si="64"/>
        <v>2</v>
      </c>
    </row>
    <row r="805" spans="1:31" ht="15.75" customHeight="1" x14ac:dyDescent="0.3">
      <c r="A805" s="7">
        <v>1432</v>
      </c>
      <c r="B805" s="7" t="s">
        <v>1485</v>
      </c>
      <c r="C805" s="7" t="s">
        <v>109</v>
      </c>
      <c r="D805" s="7">
        <v>7.0000000000000007E-2</v>
      </c>
      <c r="E805" s="7">
        <v>10.98</v>
      </c>
      <c r="F805" s="7">
        <v>4.8</v>
      </c>
      <c r="G805" s="7" t="s">
        <v>53</v>
      </c>
      <c r="H805" s="7" t="s">
        <v>32</v>
      </c>
      <c r="I805" s="7" t="s">
        <v>33</v>
      </c>
      <c r="J805" s="7" t="s">
        <v>73</v>
      </c>
      <c r="K805" s="7" t="s">
        <v>63</v>
      </c>
      <c r="L805" s="7" t="s">
        <v>539</v>
      </c>
      <c r="M805" s="7">
        <v>0.36</v>
      </c>
      <c r="N805" s="7" t="s">
        <v>37</v>
      </c>
      <c r="O805" s="7" t="s">
        <v>65</v>
      </c>
      <c r="P805" s="7" t="s">
        <v>705</v>
      </c>
      <c r="Q805" s="7" t="s">
        <v>1473</v>
      </c>
      <c r="R805" s="7">
        <v>46203</v>
      </c>
      <c r="S805" s="8">
        <v>42175</v>
      </c>
      <c r="T805" s="9">
        <f t="shared" si="62"/>
        <v>0</v>
      </c>
      <c r="U805" s="10" t="str">
        <f t="shared" si="63"/>
        <v>no repeat</v>
      </c>
      <c r="V805" s="11" t="str">
        <f t="shared" si="60"/>
        <v>June</v>
      </c>
      <c r="W805" s="8">
        <v>42182</v>
      </c>
      <c r="X805" s="11">
        <f t="shared" si="61"/>
        <v>7</v>
      </c>
      <c r="Y805" s="7">
        <v>52.92</v>
      </c>
      <c r="Z805" s="7">
        <v>16</v>
      </c>
      <c r="AA805" s="7">
        <v>165.21</v>
      </c>
      <c r="AB805" s="7">
        <v>86827</v>
      </c>
      <c r="AC805" s="7">
        <f>DataSheet!$E1841-DataSheet!$D1841</f>
        <v>7.28</v>
      </c>
      <c r="AD805" s="12" t="str">
        <f>_xlfn.IFS(DataSheet!$O1841="Central","Chris",DataSheet!$O1841="East","Erin",DataSheet!$O1841="South","Sam",DataSheet!$O1841="West","William.")</f>
        <v>Erin</v>
      </c>
      <c r="AE805">
        <f t="shared" si="64"/>
        <v>2</v>
      </c>
    </row>
    <row r="806" spans="1:31" ht="15.75" customHeight="1" x14ac:dyDescent="0.3">
      <c r="A806" s="12">
        <v>1433</v>
      </c>
      <c r="B806" s="12" t="s">
        <v>1486</v>
      </c>
      <c r="C806" s="12" t="s">
        <v>42</v>
      </c>
      <c r="D806" s="12">
        <v>0.02</v>
      </c>
      <c r="E806" s="12">
        <v>3.28</v>
      </c>
      <c r="F806" s="12">
        <v>3.97</v>
      </c>
      <c r="G806" s="12" t="s">
        <v>31</v>
      </c>
      <c r="H806" s="12" t="s">
        <v>32</v>
      </c>
      <c r="I806" s="12" t="s">
        <v>33</v>
      </c>
      <c r="J806" s="12" t="s">
        <v>34</v>
      </c>
      <c r="K806" s="12" t="s">
        <v>35</v>
      </c>
      <c r="L806" s="12" t="s">
        <v>1010</v>
      </c>
      <c r="M806" s="12">
        <v>0.56000000000000005</v>
      </c>
      <c r="N806" s="12" t="s">
        <v>37</v>
      </c>
      <c r="O806" s="12" t="s">
        <v>65</v>
      </c>
      <c r="P806" s="12" t="s">
        <v>705</v>
      </c>
      <c r="Q806" s="12" t="s">
        <v>1487</v>
      </c>
      <c r="R806" s="12">
        <v>47130</v>
      </c>
      <c r="S806" s="13">
        <v>42068</v>
      </c>
      <c r="T806" s="9">
        <f t="shared" si="62"/>
        <v>1</v>
      </c>
      <c r="U806" s="10">
        <f t="shared" si="63"/>
        <v>75</v>
      </c>
      <c r="V806" s="11" t="str">
        <f t="shared" si="60"/>
        <v>March</v>
      </c>
      <c r="W806" s="13">
        <v>42069</v>
      </c>
      <c r="X806" s="11">
        <f t="shared" si="61"/>
        <v>1</v>
      </c>
      <c r="Y806" s="12">
        <v>-66.349999999999994</v>
      </c>
      <c r="Z806" s="12">
        <v>7</v>
      </c>
      <c r="AA806" s="12">
        <v>25.15</v>
      </c>
      <c r="AB806" s="12">
        <v>86826</v>
      </c>
      <c r="AC806" s="12">
        <f>DataSheet!$E726-DataSheet!$D726</f>
        <v>34.129999999999995</v>
      </c>
      <c r="AD806" s="12" t="str">
        <f>_xlfn.IFS(DataSheet!$O726="Central","Chris",DataSheet!$O726="East","Erin",DataSheet!$O726="South","Sam",DataSheet!$O726="West","William.")</f>
        <v>William.</v>
      </c>
      <c r="AE806">
        <f t="shared" si="64"/>
        <v>3</v>
      </c>
    </row>
    <row r="807" spans="1:31" ht="15.75" customHeight="1" x14ac:dyDescent="0.3">
      <c r="A807" s="7">
        <v>1433</v>
      </c>
      <c r="B807" s="7" t="s">
        <v>1486</v>
      </c>
      <c r="C807" s="7" t="s">
        <v>30</v>
      </c>
      <c r="D807" s="7">
        <v>7.0000000000000007E-2</v>
      </c>
      <c r="E807" s="7">
        <v>300.98</v>
      </c>
      <c r="F807" s="7">
        <v>64.73</v>
      </c>
      <c r="G807" s="7" t="s">
        <v>43</v>
      </c>
      <c r="H807" s="7" t="s">
        <v>32</v>
      </c>
      <c r="I807" s="7" t="s">
        <v>45</v>
      </c>
      <c r="J807" s="7" t="s">
        <v>46</v>
      </c>
      <c r="K807" s="7" t="s">
        <v>47</v>
      </c>
      <c r="L807" s="7" t="s">
        <v>1488</v>
      </c>
      <c r="M807" s="7">
        <v>0.56000000000000005</v>
      </c>
      <c r="N807" s="7" t="s">
        <v>37</v>
      </c>
      <c r="O807" s="7" t="s">
        <v>65</v>
      </c>
      <c r="P807" s="7" t="s">
        <v>705</v>
      </c>
      <c r="Q807" s="7" t="s">
        <v>1487</v>
      </c>
      <c r="R807" s="7">
        <v>47130</v>
      </c>
      <c r="S807" s="8">
        <v>42143</v>
      </c>
      <c r="T807" s="9">
        <f t="shared" si="62"/>
        <v>1</v>
      </c>
      <c r="U807" s="10">
        <f t="shared" si="63"/>
        <v>0</v>
      </c>
      <c r="V807" s="11" t="str">
        <f t="shared" si="60"/>
        <v>May</v>
      </c>
      <c r="W807" s="8">
        <v>42145</v>
      </c>
      <c r="X807" s="11">
        <f t="shared" si="61"/>
        <v>2</v>
      </c>
      <c r="Y807" s="7">
        <v>1399.64</v>
      </c>
      <c r="Z807" s="7">
        <v>14</v>
      </c>
      <c r="AA807" s="7">
        <v>4285.5600000000004</v>
      </c>
      <c r="AB807" s="7">
        <v>86828</v>
      </c>
      <c r="AC807" s="7">
        <f>DataSheet!$E1495-DataSheet!$D1495</f>
        <v>4.9300000000000006</v>
      </c>
      <c r="AD807" s="12" t="str">
        <f>_xlfn.IFS(DataSheet!$O1495="Central","Chris",DataSheet!$O1495="East","Erin",DataSheet!$O1495="South","Sam",DataSheet!$O1495="West","William.")</f>
        <v>Chris</v>
      </c>
      <c r="AE807">
        <f t="shared" si="64"/>
        <v>3</v>
      </c>
    </row>
    <row r="808" spans="1:31" ht="15.75" customHeight="1" x14ac:dyDescent="0.3">
      <c r="A808" s="12">
        <v>1433</v>
      </c>
      <c r="B808" s="12" t="s">
        <v>1486</v>
      </c>
      <c r="C808" s="12" t="s">
        <v>30</v>
      </c>
      <c r="D808" s="12">
        <v>0.01</v>
      </c>
      <c r="E808" s="12">
        <v>20.98</v>
      </c>
      <c r="F808" s="12">
        <v>45</v>
      </c>
      <c r="G808" s="12" t="s">
        <v>43</v>
      </c>
      <c r="H808" s="12" t="s">
        <v>32</v>
      </c>
      <c r="I808" s="12" t="s">
        <v>33</v>
      </c>
      <c r="J808" s="12" t="s">
        <v>145</v>
      </c>
      <c r="K808" s="12" t="s">
        <v>47</v>
      </c>
      <c r="L808" s="12" t="s">
        <v>1489</v>
      </c>
      <c r="M808" s="12">
        <v>0.61</v>
      </c>
      <c r="N808" s="12" t="s">
        <v>37</v>
      </c>
      <c r="O808" s="12" t="s">
        <v>65</v>
      </c>
      <c r="P808" s="12" t="s">
        <v>705</v>
      </c>
      <c r="Q808" s="12" t="s">
        <v>1487</v>
      </c>
      <c r="R808" s="12">
        <v>47130</v>
      </c>
      <c r="S808" s="13">
        <v>42143</v>
      </c>
      <c r="T808" s="9">
        <f t="shared" si="62"/>
        <v>0</v>
      </c>
      <c r="U808" s="10" t="str">
        <f t="shared" si="63"/>
        <v>no repeat</v>
      </c>
      <c r="V808" s="11" t="str">
        <f t="shared" si="60"/>
        <v>May</v>
      </c>
      <c r="W808" s="13">
        <v>42143</v>
      </c>
      <c r="X808" s="11">
        <f t="shared" si="61"/>
        <v>0</v>
      </c>
      <c r="Y808" s="12">
        <v>232.642</v>
      </c>
      <c r="Z808" s="12">
        <v>28</v>
      </c>
      <c r="AA808" s="12">
        <v>631.37</v>
      </c>
      <c r="AB808" s="12">
        <v>86828</v>
      </c>
      <c r="AC808" s="12">
        <f>DataSheet!$E1496-DataSheet!$D1496</f>
        <v>34.209999999999994</v>
      </c>
      <c r="AD808" s="12" t="str">
        <f>_xlfn.IFS(DataSheet!$O1496="Central","Chris",DataSheet!$O1496="East","Erin",DataSheet!$O1496="South","Sam",DataSheet!$O1496="West","William.")</f>
        <v>Chris</v>
      </c>
      <c r="AE808">
        <f t="shared" si="64"/>
        <v>3</v>
      </c>
    </row>
    <row r="809" spans="1:31" ht="15.75" customHeight="1" x14ac:dyDescent="0.3">
      <c r="A809" s="12">
        <v>1438</v>
      </c>
      <c r="B809" s="12" t="s">
        <v>1490</v>
      </c>
      <c r="C809" s="12" t="s">
        <v>52</v>
      </c>
      <c r="D809" s="12">
        <v>0.01</v>
      </c>
      <c r="E809" s="12">
        <v>80.98</v>
      </c>
      <c r="F809" s="12">
        <v>35</v>
      </c>
      <c r="G809" s="12" t="s">
        <v>53</v>
      </c>
      <c r="H809" s="12" t="s">
        <v>32</v>
      </c>
      <c r="I809" s="12" t="s">
        <v>33</v>
      </c>
      <c r="J809" s="12" t="s">
        <v>145</v>
      </c>
      <c r="K809" s="12" t="s">
        <v>240</v>
      </c>
      <c r="L809" s="12" t="s">
        <v>989</v>
      </c>
      <c r="M809" s="12">
        <v>0.83</v>
      </c>
      <c r="N809" s="12" t="s">
        <v>37</v>
      </c>
      <c r="O809" s="12" t="s">
        <v>57</v>
      </c>
      <c r="P809" s="12" t="s">
        <v>158</v>
      </c>
      <c r="Q809" s="12" t="s">
        <v>1491</v>
      </c>
      <c r="R809" s="12">
        <v>44035</v>
      </c>
      <c r="S809" s="13">
        <v>42026</v>
      </c>
      <c r="T809" s="9">
        <f t="shared" si="62"/>
        <v>0</v>
      </c>
      <c r="U809" s="10" t="str">
        <f t="shared" si="63"/>
        <v>no repeat</v>
      </c>
      <c r="V809" s="11" t="str">
        <f t="shared" si="60"/>
        <v>January</v>
      </c>
      <c r="W809" s="13">
        <v>42028</v>
      </c>
      <c r="X809" s="11">
        <f t="shared" si="61"/>
        <v>2</v>
      </c>
      <c r="Y809" s="12">
        <v>-409.37360000000001</v>
      </c>
      <c r="Z809" s="12">
        <v>3</v>
      </c>
      <c r="AA809" s="12">
        <v>267.83</v>
      </c>
      <c r="AB809" s="12">
        <v>90120</v>
      </c>
      <c r="AC809" s="12">
        <f>DataSheet!$E270-DataSheet!$D270</f>
        <v>65.949999999999989</v>
      </c>
      <c r="AD809" s="12" t="str">
        <f>_xlfn.IFS(DataSheet!$O270="Central","Chris",DataSheet!$O270="East","Erin",DataSheet!$O270="South","Sam",DataSheet!$O270="West","William.")</f>
        <v>Sam</v>
      </c>
      <c r="AE809">
        <f t="shared" si="64"/>
        <v>1</v>
      </c>
    </row>
    <row r="810" spans="1:31" ht="15.75" customHeight="1" x14ac:dyDescent="0.3">
      <c r="A810" s="12">
        <v>1439</v>
      </c>
      <c r="B810" s="12" t="s">
        <v>1492</v>
      </c>
      <c r="C810" s="12" t="s">
        <v>52</v>
      </c>
      <c r="D810" s="12">
        <v>0.05</v>
      </c>
      <c r="E810" s="12">
        <v>6.48</v>
      </c>
      <c r="F810" s="12">
        <v>6.22</v>
      </c>
      <c r="G810" s="12" t="s">
        <v>53</v>
      </c>
      <c r="H810" s="12" t="s">
        <v>32</v>
      </c>
      <c r="I810" s="12" t="s">
        <v>33</v>
      </c>
      <c r="J810" s="12" t="s">
        <v>97</v>
      </c>
      <c r="K810" s="12" t="s">
        <v>63</v>
      </c>
      <c r="L810" s="12" t="s">
        <v>1430</v>
      </c>
      <c r="M810" s="12">
        <v>0.37</v>
      </c>
      <c r="N810" s="12" t="s">
        <v>37</v>
      </c>
      <c r="O810" s="12" t="s">
        <v>57</v>
      </c>
      <c r="P810" s="12" t="s">
        <v>158</v>
      </c>
      <c r="Q810" s="12" t="s">
        <v>1493</v>
      </c>
      <c r="R810" s="12">
        <v>44117</v>
      </c>
      <c r="S810" s="13">
        <v>42122</v>
      </c>
      <c r="T810" s="9">
        <f t="shared" si="62"/>
        <v>0</v>
      </c>
      <c r="U810" s="10" t="str">
        <f t="shared" si="63"/>
        <v>no repeat</v>
      </c>
      <c r="V810" s="11" t="str">
        <f t="shared" si="60"/>
        <v>April</v>
      </c>
      <c r="W810" s="13">
        <v>42123</v>
      </c>
      <c r="X810" s="11">
        <f t="shared" si="61"/>
        <v>1</v>
      </c>
      <c r="Y810" s="12">
        <v>-29.07</v>
      </c>
      <c r="Z810" s="12">
        <v>3</v>
      </c>
      <c r="AA810" s="12">
        <v>21.46</v>
      </c>
      <c r="AB810" s="12">
        <v>90121</v>
      </c>
      <c r="AC810" s="12">
        <f>DataSheet!$E1284-DataSheet!$D1284</f>
        <v>60.589999999999996</v>
      </c>
      <c r="AD810" s="12" t="str">
        <f>_xlfn.IFS(DataSheet!$O1284="Central","Chris",DataSheet!$O1284="East","Erin",DataSheet!$O1284="South","Sam",DataSheet!$O1284="West","William.")</f>
        <v>Chris</v>
      </c>
      <c r="AE810">
        <f t="shared" si="64"/>
        <v>1</v>
      </c>
    </row>
    <row r="811" spans="1:31" ht="15.75" customHeight="1" x14ac:dyDescent="0.3">
      <c r="A811" s="12">
        <v>1442</v>
      </c>
      <c r="B811" s="12" t="s">
        <v>1494</v>
      </c>
      <c r="C811" s="12" t="s">
        <v>109</v>
      </c>
      <c r="D811" s="12">
        <v>0.02</v>
      </c>
      <c r="E811" s="12">
        <v>15.99</v>
      </c>
      <c r="F811" s="12">
        <v>13.18</v>
      </c>
      <c r="G811" s="12" t="s">
        <v>31</v>
      </c>
      <c r="H811" s="12" t="s">
        <v>32</v>
      </c>
      <c r="I811" s="12" t="s">
        <v>33</v>
      </c>
      <c r="J811" s="12" t="s">
        <v>113</v>
      </c>
      <c r="K811" s="12" t="s">
        <v>63</v>
      </c>
      <c r="L811" s="12" t="s">
        <v>640</v>
      </c>
      <c r="M811" s="12">
        <v>0.37</v>
      </c>
      <c r="N811" s="12" t="s">
        <v>37</v>
      </c>
      <c r="O811" s="12" t="s">
        <v>65</v>
      </c>
      <c r="P811" s="12" t="s">
        <v>509</v>
      </c>
      <c r="Q811" s="12" t="s">
        <v>1193</v>
      </c>
      <c r="R811" s="12">
        <v>65807</v>
      </c>
      <c r="S811" s="13">
        <v>42034</v>
      </c>
      <c r="T811" s="9">
        <f t="shared" si="62"/>
        <v>1</v>
      </c>
      <c r="U811" s="10">
        <f t="shared" si="63"/>
        <v>0</v>
      </c>
      <c r="V811" s="11" t="str">
        <f t="shared" si="60"/>
        <v>January</v>
      </c>
      <c r="W811" s="13">
        <v>42038</v>
      </c>
      <c r="X811" s="11">
        <f t="shared" si="61"/>
        <v>4</v>
      </c>
      <c r="Y811" s="12">
        <v>-76.992500000000007</v>
      </c>
      <c r="Z811" s="12">
        <v>7</v>
      </c>
      <c r="AA811" s="12">
        <v>123.03</v>
      </c>
      <c r="AB811" s="12">
        <v>89077</v>
      </c>
      <c r="AC811" s="12">
        <f>DataSheet!$E352-DataSheet!$D352</f>
        <v>3.76</v>
      </c>
      <c r="AD811" s="12" t="str">
        <f>_xlfn.IFS(DataSheet!$O352="Central","Chris",DataSheet!$O352="East","Erin",DataSheet!$O352="South","Sam",DataSheet!$O352="West","William.")</f>
        <v>Chris</v>
      </c>
      <c r="AE811">
        <f t="shared" si="64"/>
        <v>3</v>
      </c>
    </row>
    <row r="812" spans="1:31" ht="15.75" customHeight="1" x14ac:dyDescent="0.3">
      <c r="A812" s="7">
        <v>1442</v>
      </c>
      <c r="B812" s="7" t="s">
        <v>1494</v>
      </c>
      <c r="C812" s="7" t="s">
        <v>109</v>
      </c>
      <c r="D812" s="7">
        <v>0.09</v>
      </c>
      <c r="E812" s="7">
        <v>46.94</v>
      </c>
      <c r="F812" s="7">
        <v>6.77</v>
      </c>
      <c r="G812" s="7" t="s">
        <v>31</v>
      </c>
      <c r="H812" s="7" t="s">
        <v>32</v>
      </c>
      <c r="I812" s="7" t="s">
        <v>45</v>
      </c>
      <c r="J812" s="7" t="s">
        <v>54</v>
      </c>
      <c r="K812" s="7" t="s">
        <v>63</v>
      </c>
      <c r="L812" s="7" t="s">
        <v>1495</v>
      </c>
      <c r="M812" s="7">
        <v>0.44</v>
      </c>
      <c r="N812" s="7" t="s">
        <v>37</v>
      </c>
      <c r="O812" s="7" t="s">
        <v>65</v>
      </c>
      <c r="P812" s="7" t="s">
        <v>509</v>
      </c>
      <c r="Q812" s="7" t="s">
        <v>1193</v>
      </c>
      <c r="R812" s="7">
        <v>65807</v>
      </c>
      <c r="S812" s="8">
        <v>42034</v>
      </c>
      <c r="T812" s="9">
        <f t="shared" si="62"/>
        <v>1</v>
      </c>
      <c r="U812" s="10">
        <f t="shared" si="63"/>
        <v>146</v>
      </c>
      <c r="V812" s="11" t="str">
        <f t="shared" si="60"/>
        <v>January</v>
      </c>
      <c r="W812" s="8">
        <v>42034</v>
      </c>
      <c r="X812" s="11">
        <f t="shared" si="61"/>
        <v>0</v>
      </c>
      <c r="Y812" s="7">
        <v>297.96960000000001</v>
      </c>
      <c r="Z812" s="7">
        <v>10</v>
      </c>
      <c r="AA812" s="7">
        <v>431.84</v>
      </c>
      <c r="AB812" s="7">
        <v>89077</v>
      </c>
      <c r="AC812" s="7">
        <f>DataSheet!$E353-DataSheet!$D353</f>
        <v>15.91</v>
      </c>
      <c r="AD812" s="12" t="str">
        <f>_xlfn.IFS(DataSheet!$O353="Central","Chris",DataSheet!$O353="East","Erin",DataSheet!$O353="South","Sam",DataSheet!$O353="West","William.")</f>
        <v>William.</v>
      </c>
      <c r="AE812">
        <f t="shared" si="64"/>
        <v>3</v>
      </c>
    </row>
    <row r="813" spans="1:31" ht="15.75" customHeight="1" x14ac:dyDescent="0.3">
      <c r="A813" s="12">
        <v>1442</v>
      </c>
      <c r="B813" s="12" t="s">
        <v>1494</v>
      </c>
      <c r="C813" s="12" t="s">
        <v>42</v>
      </c>
      <c r="D813" s="12">
        <v>0.04</v>
      </c>
      <c r="E813" s="12">
        <v>177.98</v>
      </c>
      <c r="F813" s="12">
        <v>0.99</v>
      </c>
      <c r="G813" s="12" t="s">
        <v>53</v>
      </c>
      <c r="H813" s="12" t="s">
        <v>32</v>
      </c>
      <c r="I813" s="12" t="s">
        <v>33</v>
      </c>
      <c r="J813" s="12" t="s">
        <v>258</v>
      </c>
      <c r="K813" s="12" t="s">
        <v>63</v>
      </c>
      <c r="L813" s="12" t="s">
        <v>1496</v>
      </c>
      <c r="M813" s="12">
        <v>0.56000000000000005</v>
      </c>
      <c r="N813" s="12" t="s">
        <v>37</v>
      </c>
      <c r="O813" s="12" t="s">
        <v>65</v>
      </c>
      <c r="P813" s="12" t="s">
        <v>509</v>
      </c>
      <c r="Q813" s="12" t="s">
        <v>1193</v>
      </c>
      <c r="R813" s="12">
        <v>65807</v>
      </c>
      <c r="S813" s="13">
        <v>42180</v>
      </c>
      <c r="T813" s="9">
        <f t="shared" si="62"/>
        <v>0</v>
      </c>
      <c r="U813" s="10" t="str">
        <f t="shared" si="63"/>
        <v>no repeat</v>
      </c>
      <c r="V813" s="11" t="str">
        <f t="shared" si="60"/>
        <v>June</v>
      </c>
      <c r="W813" s="13">
        <v>42182</v>
      </c>
      <c r="X813" s="11">
        <f t="shared" si="61"/>
        <v>2</v>
      </c>
      <c r="Y813" s="12">
        <v>1909.8855000000001</v>
      </c>
      <c r="Z813" s="12">
        <v>15</v>
      </c>
      <c r="AA813" s="12">
        <v>2767.95</v>
      </c>
      <c r="AB813" s="12">
        <v>89076</v>
      </c>
      <c r="AC813" s="12">
        <f>DataSheet!$E1892-DataSheet!$D1892</f>
        <v>6.59</v>
      </c>
      <c r="AD813" s="12" t="str">
        <f>_xlfn.IFS(DataSheet!$O1892="Central","Chris",DataSheet!$O1892="East","Erin",DataSheet!$O1892="South","Sam",DataSheet!$O1892="West","William.")</f>
        <v>Sam</v>
      </c>
      <c r="AE813">
        <f t="shared" si="64"/>
        <v>3</v>
      </c>
    </row>
    <row r="814" spans="1:31" ht="15.75" customHeight="1" x14ac:dyDescent="0.3">
      <c r="A814" s="7">
        <v>1450</v>
      </c>
      <c r="B814" s="7" t="s">
        <v>1497</v>
      </c>
      <c r="C814" s="7" t="s">
        <v>61</v>
      </c>
      <c r="D814" s="7">
        <v>0.1</v>
      </c>
      <c r="E814" s="7">
        <v>218.08</v>
      </c>
      <c r="F814" s="7">
        <v>18.059999999999999</v>
      </c>
      <c r="G814" s="7" t="s">
        <v>31</v>
      </c>
      <c r="H814" s="7" t="s">
        <v>118</v>
      </c>
      <c r="I814" s="7" t="s">
        <v>45</v>
      </c>
      <c r="J814" s="7" t="s">
        <v>46</v>
      </c>
      <c r="K814" s="7" t="s">
        <v>240</v>
      </c>
      <c r="L814" s="7" t="s">
        <v>1498</v>
      </c>
      <c r="M814" s="7">
        <v>0.56999999999999995</v>
      </c>
      <c r="N814" s="7" t="s">
        <v>37</v>
      </c>
      <c r="O814" s="7" t="s">
        <v>38</v>
      </c>
      <c r="P814" s="7" t="s">
        <v>49</v>
      </c>
      <c r="Q814" s="7" t="s">
        <v>1499</v>
      </c>
      <c r="R814" s="7">
        <v>96150</v>
      </c>
      <c r="S814" s="8">
        <v>42148</v>
      </c>
      <c r="T814" s="9">
        <f t="shared" si="62"/>
        <v>0</v>
      </c>
      <c r="U814" s="10" t="str">
        <f t="shared" si="63"/>
        <v>no repeat</v>
      </c>
      <c r="V814" s="11" t="str">
        <f t="shared" si="60"/>
        <v>May</v>
      </c>
      <c r="W814" s="8">
        <v>42149</v>
      </c>
      <c r="X814" s="11">
        <f t="shared" si="61"/>
        <v>1</v>
      </c>
      <c r="Y814" s="7">
        <v>1318.83</v>
      </c>
      <c r="Z814" s="7">
        <v>12</v>
      </c>
      <c r="AA814" s="7">
        <v>2366.5100000000002</v>
      </c>
      <c r="AB814" s="7">
        <v>86735</v>
      </c>
      <c r="AC814" s="7">
        <f>DataSheet!$E1571-DataSheet!$D1571</f>
        <v>30.49</v>
      </c>
      <c r="AD814" s="12" t="str">
        <f>_xlfn.IFS(DataSheet!$O1571="Central","Chris",DataSheet!$O1571="East","Erin",DataSheet!$O1571="South","Sam",DataSheet!$O1571="West","William.")</f>
        <v>Sam</v>
      </c>
      <c r="AE814">
        <f t="shared" si="64"/>
        <v>1</v>
      </c>
    </row>
    <row r="815" spans="1:31" ht="15.75" customHeight="1" x14ac:dyDescent="0.3">
      <c r="A815" s="7">
        <v>1459</v>
      </c>
      <c r="B815" s="7" t="s">
        <v>1500</v>
      </c>
      <c r="C815" s="7" t="s">
        <v>30</v>
      </c>
      <c r="D815" s="7">
        <v>0.05</v>
      </c>
      <c r="E815" s="7">
        <v>85.99</v>
      </c>
      <c r="F815" s="7">
        <v>0.99</v>
      </c>
      <c r="G815" s="7" t="s">
        <v>53</v>
      </c>
      <c r="H815" s="7" t="s">
        <v>118</v>
      </c>
      <c r="I815" s="7" t="s">
        <v>81</v>
      </c>
      <c r="J815" s="7" t="s">
        <v>82</v>
      </c>
      <c r="K815" s="7" t="s">
        <v>35</v>
      </c>
      <c r="L815" s="7" t="s">
        <v>421</v>
      </c>
      <c r="M815" s="7">
        <v>0.55000000000000004</v>
      </c>
      <c r="N815" s="7" t="s">
        <v>37</v>
      </c>
      <c r="O815" s="7" t="s">
        <v>140</v>
      </c>
      <c r="P815" s="7" t="s">
        <v>934</v>
      </c>
      <c r="Q815" s="7" t="s">
        <v>1501</v>
      </c>
      <c r="R815" s="7">
        <v>29687</v>
      </c>
      <c r="S815" s="8">
        <v>42099</v>
      </c>
      <c r="T815" s="9">
        <f t="shared" si="62"/>
        <v>0</v>
      </c>
      <c r="U815" s="10" t="str">
        <f t="shared" si="63"/>
        <v>no repeat</v>
      </c>
      <c r="V815" s="11" t="str">
        <f t="shared" si="60"/>
        <v>April</v>
      </c>
      <c r="W815" s="8">
        <v>42101</v>
      </c>
      <c r="X815" s="11">
        <f t="shared" si="61"/>
        <v>2</v>
      </c>
      <c r="Y815" s="7">
        <v>36.216000000000001</v>
      </c>
      <c r="Z815" s="7">
        <v>4</v>
      </c>
      <c r="AA815" s="7">
        <v>291.64</v>
      </c>
      <c r="AB815" s="7">
        <v>86734</v>
      </c>
      <c r="AC815" s="7">
        <f>DataSheet!$E1055-DataSheet!$D1055</f>
        <v>1889.89</v>
      </c>
      <c r="AD815" s="12" t="str">
        <f>_xlfn.IFS(DataSheet!$O1055="Central","Chris",DataSheet!$O1055="East","Erin",DataSheet!$O1055="South","Sam",DataSheet!$O1055="West","William.")</f>
        <v>Sam</v>
      </c>
      <c r="AE815">
        <f t="shared" si="64"/>
        <v>1</v>
      </c>
    </row>
    <row r="816" spans="1:31" ht="15.75" customHeight="1" x14ac:dyDescent="0.3">
      <c r="A816" s="12">
        <v>1461</v>
      </c>
      <c r="B816" s="12" t="s">
        <v>1502</v>
      </c>
      <c r="C816" s="12" t="s">
        <v>30</v>
      </c>
      <c r="D816" s="12">
        <v>0.05</v>
      </c>
      <c r="E816" s="12">
        <v>12.95</v>
      </c>
      <c r="F816" s="12">
        <v>4.9800000000000004</v>
      </c>
      <c r="G816" s="12" t="s">
        <v>53</v>
      </c>
      <c r="H816" s="12" t="s">
        <v>118</v>
      </c>
      <c r="I816" s="12" t="s">
        <v>33</v>
      </c>
      <c r="J816" s="12" t="s">
        <v>113</v>
      </c>
      <c r="K816" s="12" t="s">
        <v>63</v>
      </c>
      <c r="L816" s="12" t="s">
        <v>1503</v>
      </c>
      <c r="M816" s="12">
        <v>0.4</v>
      </c>
      <c r="N816" s="12" t="s">
        <v>37</v>
      </c>
      <c r="O816" s="12" t="s">
        <v>65</v>
      </c>
      <c r="P816" s="12" t="s">
        <v>705</v>
      </c>
      <c r="Q816" s="12" t="s">
        <v>1478</v>
      </c>
      <c r="R816" s="12">
        <v>47905</v>
      </c>
      <c r="S816" s="13">
        <v>42157</v>
      </c>
      <c r="T816" s="9">
        <f t="shared" si="62"/>
        <v>0</v>
      </c>
      <c r="U816" s="10" t="str">
        <f t="shared" si="63"/>
        <v>no repeat</v>
      </c>
      <c r="V816" s="11" t="str">
        <f t="shared" si="60"/>
        <v>June</v>
      </c>
      <c r="W816" s="13">
        <v>42159</v>
      </c>
      <c r="X816" s="11">
        <f t="shared" si="61"/>
        <v>2</v>
      </c>
      <c r="Y816" s="12">
        <v>134.16825</v>
      </c>
      <c r="Z816" s="12">
        <v>19</v>
      </c>
      <c r="AA816" s="12">
        <v>252.36</v>
      </c>
      <c r="AB816" s="12">
        <v>86397</v>
      </c>
      <c r="AC816" s="12">
        <f>DataSheet!$E1650-DataSheet!$D1650</f>
        <v>8</v>
      </c>
      <c r="AD816" s="12" t="str">
        <f>_xlfn.IFS(DataSheet!$O1650="Central","Chris",DataSheet!$O1650="East","Erin",DataSheet!$O1650="South","Sam",DataSheet!$O1650="West","William.")</f>
        <v>Erin</v>
      </c>
      <c r="AE816">
        <f t="shared" si="64"/>
        <v>1</v>
      </c>
    </row>
    <row r="817" spans="1:31" ht="15.75" customHeight="1" x14ac:dyDescent="0.3">
      <c r="A817" s="7">
        <v>1466</v>
      </c>
      <c r="B817" s="7" t="s">
        <v>1504</v>
      </c>
      <c r="C817" s="7" t="s">
        <v>30</v>
      </c>
      <c r="D817" s="7">
        <v>0</v>
      </c>
      <c r="E817" s="7">
        <v>65.989999999999995</v>
      </c>
      <c r="F817" s="7">
        <v>8.99</v>
      </c>
      <c r="G817" s="7" t="s">
        <v>53</v>
      </c>
      <c r="H817" s="7" t="s">
        <v>62</v>
      </c>
      <c r="I817" s="7" t="s">
        <v>81</v>
      </c>
      <c r="J817" s="7" t="s">
        <v>82</v>
      </c>
      <c r="K817" s="7" t="s">
        <v>63</v>
      </c>
      <c r="L817" s="7" t="s">
        <v>1043</v>
      </c>
      <c r="M817" s="7">
        <v>0.56000000000000005</v>
      </c>
      <c r="N817" s="7" t="s">
        <v>37</v>
      </c>
      <c r="O817" s="7" t="s">
        <v>65</v>
      </c>
      <c r="P817" s="7" t="s">
        <v>499</v>
      </c>
      <c r="Q817" s="7" t="s">
        <v>446</v>
      </c>
      <c r="R817" s="7">
        <v>68601</v>
      </c>
      <c r="S817" s="8">
        <v>42166</v>
      </c>
      <c r="T817" s="9">
        <f t="shared" si="62"/>
        <v>1</v>
      </c>
      <c r="U817" s="10">
        <f t="shared" si="63"/>
        <v>1</v>
      </c>
      <c r="V817" s="11" t="str">
        <f t="shared" si="60"/>
        <v>June</v>
      </c>
      <c r="W817" s="8">
        <v>42168</v>
      </c>
      <c r="X817" s="11">
        <f t="shared" si="61"/>
        <v>2</v>
      </c>
      <c r="Y817" s="7">
        <v>253.3032</v>
      </c>
      <c r="Z817" s="7">
        <v>10</v>
      </c>
      <c r="AA817" s="7">
        <v>575.07000000000005</v>
      </c>
      <c r="AB817" s="7">
        <v>91115</v>
      </c>
      <c r="AC817" s="7">
        <f>DataSheet!$E1735-DataSheet!$D1735</f>
        <v>300.90000000000003</v>
      </c>
      <c r="AD817" s="12" t="str">
        <f>_xlfn.IFS(DataSheet!$O1735="Central","Chris",DataSheet!$O1735="East","Erin",DataSheet!$O1735="South","Sam",DataSheet!$O1735="West","William.")</f>
        <v>Erin</v>
      </c>
      <c r="AE817">
        <f t="shared" si="64"/>
        <v>2</v>
      </c>
    </row>
    <row r="818" spans="1:31" ht="15.75" customHeight="1" x14ac:dyDescent="0.3">
      <c r="A818" s="7">
        <v>1466</v>
      </c>
      <c r="B818" s="7" t="s">
        <v>1504</v>
      </c>
      <c r="C818" s="7" t="s">
        <v>109</v>
      </c>
      <c r="D818" s="7">
        <v>0.04</v>
      </c>
      <c r="E818" s="7">
        <v>130.97999999999999</v>
      </c>
      <c r="F818" s="7">
        <v>54.74</v>
      </c>
      <c r="G818" s="7" t="s">
        <v>43</v>
      </c>
      <c r="H818" s="7" t="s">
        <v>62</v>
      </c>
      <c r="I818" s="7" t="s">
        <v>45</v>
      </c>
      <c r="J818" s="7" t="s">
        <v>195</v>
      </c>
      <c r="K818" s="7" t="s">
        <v>125</v>
      </c>
      <c r="L818" s="7" t="s">
        <v>409</v>
      </c>
      <c r="M818" s="7">
        <v>0.69</v>
      </c>
      <c r="N818" s="7" t="s">
        <v>37</v>
      </c>
      <c r="O818" s="7" t="s">
        <v>65</v>
      </c>
      <c r="P818" s="7" t="s">
        <v>499</v>
      </c>
      <c r="Q818" s="7" t="s">
        <v>446</v>
      </c>
      <c r="R818" s="7">
        <v>68601</v>
      </c>
      <c r="S818" s="8">
        <v>42167</v>
      </c>
      <c r="T818" s="9">
        <f t="shared" si="62"/>
        <v>0</v>
      </c>
      <c r="U818" s="10" t="str">
        <f t="shared" si="63"/>
        <v>no repeat</v>
      </c>
      <c r="V818" s="11" t="str">
        <f t="shared" si="60"/>
        <v>June</v>
      </c>
      <c r="W818" s="8">
        <v>42167</v>
      </c>
      <c r="X818" s="11">
        <f t="shared" si="61"/>
        <v>0</v>
      </c>
      <c r="Y818" s="7">
        <v>-723.78399999999999</v>
      </c>
      <c r="Z818" s="7">
        <v>14</v>
      </c>
      <c r="AA818" s="7">
        <v>1781.66</v>
      </c>
      <c r="AB818" s="7">
        <v>91116</v>
      </c>
      <c r="AC818" s="7">
        <f>DataSheet!$E1761-DataSheet!$D1761</f>
        <v>34.47</v>
      </c>
      <c r="AD818" s="12" t="str">
        <f>_xlfn.IFS(DataSheet!$O1761="Central","Chris",DataSheet!$O1761="East","Erin",DataSheet!$O1761="South","Sam",DataSheet!$O1761="West","William.")</f>
        <v>Sam</v>
      </c>
      <c r="AE818">
        <f t="shared" si="64"/>
        <v>2</v>
      </c>
    </row>
    <row r="819" spans="1:31" ht="15.75" customHeight="1" x14ac:dyDescent="0.3">
      <c r="A819" s="12">
        <v>1469</v>
      </c>
      <c r="B819" s="12" t="s">
        <v>1505</v>
      </c>
      <c r="C819" s="12" t="s">
        <v>109</v>
      </c>
      <c r="D819" s="12">
        <v>0.04</v>
      </c>
      <c r="E819" s="12">
        <v>105.29</v>
      </c>
      <c r="F819" s="12">
        <v>10.119999999999999</v>
      </c>
      <c r="G819" s="12" t="s">
        <v>53</v>
      </c>
      <c r="H819" s="12" t="s">
        <v>62</v>
      </c>
      <c r="I819" s="12" t="s">
        <v>45</v>
      </c>
      <c r="J819" s="12" t="s">
        <v>54</v>
      </c>
      <c r="K819" s="12" t="s">
        <v>240</v>
      </c>
      <c r="L819" s="12" t="s">
        <v>1506</v>
      </c>
      <c r="M819" s="12">
        <v>0.79</v>
      </c>
      <c r="N819" s="12" t="s">
        <v>37</v>
      </c>
      <c r="O819" s="12" t="s">
        <v>38</v>
      </c>
      <c r="P819" s="12" t="s">
        <v>216</v>
      </c>
      <c r="Q819" s="12" t="s">
        <v>1507</v>
      </c>
      <c r="R819" s="12">
        <v>84015</v>
      </c>
      <c r="S819" s="13">
        <v>42167</v>
      </c>
      <c r="T819" s="9">
        <f t="shared" si="62"/>
        <v>1</v>
      </c>
      <c r="U819" s="10">
        <f t="shared" si="63"/>
        <v>0</v>
      </c>
      <c r="V819" s="11" t="str">
        <f t="shared" si="60"/>
        <v>June</v>
      </c>
      <c r="W819" s="13">
        <v>42171</v>
      </c>
      <c r="X819" s="11">
        <f t="shared" si="61"/>
        <v>4</v>
      </c>
      <c r="Y819" s="12">
        <v>589.18799999999999</v>
      </c>
      <c r="Z819" s="12">
        <v>9</v>
      </c>
      <c r="AA819" s="12">
        <v>940.64</v>
      </c>
      <c r="AB819" s="12">
        <v>91116</v>
      </c>
      <c r="AC819" s="12">
        <f>DataSheet!$E1762-DataSheet!$D1762</f>
        <v>12.26</v>
      </c>
      <c r="AD819" s="12" t="str">
        <f>_xlfn.IFS(DataSheet!$O1762="Central","Chris",DataSheet!$O1762="East","Erin",DataSheet!$O1762="South","Sam",DataSheet!$O1762="West","William.")</f>
        <v>Sam</v>
      </c>
      <c r="AE819">
        <f t="shared" si="64"/>
        <v>2</v>
      </c>
    </row>
    <row r="820" spans="1:31" ht="15.75" customHeight="1" x14ac:dyDescent="0.3">
      <c r="A820" s="7">
        <v>1469</v>
      </c>
      <c r="B820" s="7" t="s">
        <v>1505</v>
      </c>
      <c r="C820" s="7" t="s">
        <v>109</v>
      </c>
      <c r="D820" s="7">
        <v>7.0000000000000007E-2</v>
      </c>
      <c r="E820" s="7">
        <v>31.76</v>
      </c>
      <c r="F820" s="7">
        <v>45.51</v>
      </c>
      <c r="G820" s="7" t="s">
        <v>43</v>
      </c>
      <c r="H820" s="7" t="s">
        <v>62</v>
      </c>
      <c r="I820" s="7" t="s">
        <v>45</v>
      </c>
      <c r="J820" s="7" t="s">
        <v>156</v>
      </c>
      <c r="K820" s="7" t="s">
        <v>125</v>
      </c>
      <c r="L820" s="7" t="s">
        <v>373</v>
      </c>
      <c r="M820" s="7">
        <v>0.65</v>
      </c>
      <c r="N820" s="7" t="s">
        <v>37</v>
      </c>
      <c r="O820" s="7" t="s">
        <v>38</v>
      </c>
      <c r="P820" s="7" t="s">
        <v>216</v>
      </c>
      <c r="Q820" s="7" t="s">
        <v>1507</v>
      </c>
      <c r="R820" s="7">
        <v>84015</v>
      </c>
      <c r="S820" s="8">
        <v>42167</v>
      </c>
      <c r="T820" s="9">
        <f t="shared" si="62"/>
        <v>0</v>
      </c>
      <c r="U820" s="10" t="str">
        <f t="shared" si="63"/>
        <v>no repeat</v>
      </c>
      <c r="V820" s="11" t="str">
        <f t="shared" si="60"/>
        <v>June</v>
      </c>
      <c r="W820" s="8">
        <v>42169</v>
      </c>
      <c r="X820" s="11">
        <f t="shared" si="61"/>
        <v>2</v>
      </c>
      <c r="Y820" s="7">
        <v>-1314.992</v>
      </c>
      <c r="Z820" s="7">
        <v>18</v>
      </c>
      <c r="AA820" s="7">
        <v>439.27</v>
      </c>
      <c r="AB820" s="7">
        <v>91116</v>
      </c>
      <c r="AC820" s="7">
        <f>DataSheet!$E1763-DataSheet!$D1763</f>
        <v>34.519999999999996</v>
      </c>
      <c r="AD820" s="12" t="str">
        <f>_xlfn.IFS(DataSheet!$O1763="Central","Chris",DataSheet!$O1763="East","Erin",DataSheet!$O1763="South","Sam",DataSheet!$O1763="West","William.")</f>
        <v>Sam</v>
      </c>
      <c r="AE820">
        <f t="shared" si="64"/>
        <v>2</v>
      </c>
    </row>
    <row r="821" spans="1:31" ht="15.75" customHeight="1" x14ac:dyDescent="0.3">
      <c r="A821" s="7">
        <v>1471</v>
      </c>
      <c r="B821" s="7" t="s">
        <v>1508</v>
      </c>
      <c r="C821" s="7" t="s">
        <v>30</v>
      </c>
      <c r="D821" s="7">
        <v>0.03</v>
      </c>
      <c r="E821" s="7">
        <v>420.98</v>
      </c>
      <c r="F821" s="7">
        <v>19.989999999999998</v>
      </c>
      <c r="G821" s="7" t="s">
        <v>53</v>
      </c>
      <c r="H821" s="7" t="s">
        <v>44</v>
      </c>
      <c r="I821" s="7" t="s">
        <v>33</v>
      </c>
      <c r="J821" s="7" t="s">
        <v>113</v>
      </c>
      <c r="K821" s="7" t="s">
        <v>63</v>
      </c>
      <c r="L821" s="7" t="s">
        <v>1509</v>
      </c>
      <c r="M821" s="7">
        <v>0.35</v>
      </c>
      <c r="N821" s="7" t="s">
        <v>37</v>
      </c>
      <c r="O821" s="7" t="s">
        <v>57</v>
      </c>
      <c r="P821" s="7" t="s">
        <v>158</v>
      </c>
      <c r="Q821" s="7" t="s">
        <v>1510</v>
      </c>
      <c r="R821" s="7">
        <v>43081</v>
      </c>
      <c r="S821" s="8">
        <v>42084</v>
      </c>
      <c r="T821" s="9">
        <f t="shared" si="62"/>
        <v>0</v>
      </c>
      <c r="U821" s="10" t="str">
        <f t="shared" si="63"/>
        <v>no repeat</v>
      </c>
      <c r="V821" s="11" t="str">
        <f t="shared" si="60"/>
        <v>March</v>
      </c>
      <c r="W821" s="8">
        <v>42085</v>
      </c>
      <c r="X821" s="11">
        <f t="shared" si="61"/>
        <v>1</v>
      </c>
      <c r="Y821" s="7">
        <v>3043.0311000000002</v>
      </c>
      <c r="Z821" s="7">
        <v>10</v>
      </c>
      <c r="AA821" s="7">
        <v>4410.1899999999996</v>
      </c>
      <c r="AB821" s="7">
        <v>87077</v>
      </c>
      <c r="AC821" s="7">
        <f>DataSheet!$E881-DataSheet!$D881</f>
        <v>699.92</v>
      </c>
      <c r="AD821" s="12" t="str">
        <f>_xlfn.IFS(DataSheet!$O881="Central","Chris",DataSheet!$O881="East","Erin",DataSheet!$O881="South","Sam",DataSheet!$O881="West","William.")</f>
        <v>Erin</v>
      </c>
      <c r="AE821">
        <f t="shared" si="64"/>
        <v>1</v>
      </c>
    </row>
    <row r="822" spans="1:31" ht="15.75" customHeight="1" x14ac:dyDescent="0.3">
      <c r="A822" s="12">
        <v>1472</v>
      </c>
      <c r="B822" s="12" t="s">
        <v>1511</v>
      </c>
      <c r="C822" s="12" t="s">
        <v>61</v>
      </c>
      <c r="D822" s="12">
        <v>0.05</v>
      </c>
      <c r="E822" s="12">
        <v>20.27</v>
      </c>
      <c r="F822" s="12">
        <v>3.99</v>
      </c>
      <c r="G822" s="12" t="s">
        <v>53</v>
      </c>
      <c r="H822" s="12" t="s">
        <v>44</v>
      </c>
      <c r="I822" s="12" t="s">
        <v>33</v>
      </c>
      <c r="J822" s="12" t="s">
        <v>258</v>
      </c>
      <c r="K822" s="12" t="s">
        <v>63</v>
      </c>
      <c r="L822" s="12" t="s">
        <v>1512</v>
      </c>
      <c r="M822" s="12">
        <v>0.56999999999999995</v>
      </c>
      <c r="N822" s="12" t="s">
        <v>37</v>
      </c>
      <c r="O822" s="12" t="s">
        <v>57</v>
      </c>
      <c r="P822" s="12" t="s">
        <v>158</v>
      </c>
      <c r="Q822" s="12" t="s">
        <v>1513</v>
      </c>
      <c r="R822" s="12">
        <v>44145</v>
      </c>
      <c r="S822" s="13">
        <v>42149</v>
      </c>
      <c r="T822" s="9">
        <f t="shared" si="62"/>
        <v>1</v>
      </c>
      <c r="U822" s="10">
        <f t="shared" si="63"/>
        <v>36</v>
      </c>
      <c r="V822" s="11" t="str">
        <f t="shared" si="60"/>
        <v>May</v>
      </c>
      <c r="W822" s="13">
        <v>42150</v>
      </c>
      <c r="X822" s="11">
        <f t="shared" si="61"/>
        <v>1</v>
      </c>
      <c r="Y822" s="12">
        <v>309.25400000000002</v>
      </c>
      <c r="Z822" s="12">
        <v>30</v>
      </c>
      <c r="AA822" s="12">
        <v>621.55999999999995</v>
      </c>
      <c r="AB822" s="12">
        <v>87079</v>
      </c>
      <c r="AC822" s="12">
        <f>DataSheet!$E1582-DataSheet!$D1582</f>
        <v>65.91</v>
      </c>
      <c r="AD822" s="12" t="str">
        <f>_xlfn.IFS(DataSheet!$O1582="Central","Chris",DataSheet!$O1582="East","Erin",DataSheet!$O1582="South","Sam",DataSheet!$O1582="West","William.")</f>
        <v>Chris</v>
      </c>
      <c r="AE822">
        <f t="shared" si="64"/>
        <v>2</v>
      </c>
    </row>
    <row r="823" spans="1:31" ht="15.75" customHeight="1" x14ac:dyDescent="0.3">
      <c r="A823" s="12">
        <v>1472</v>
      </c>
      <c r="B823" s="12" t="s">
        <v>1511</v>
      </c>
      <c r="C823" s="12" t="s">
        <v>42</v>
      </c>
      <c r="D823" s="12">
        <v>0.02</v>
      </c>
      <c r="E823" s="12">
        <v>30.98</v>
      </c>
      <c r="F823" s="12">
        <v>6.5</v>
      </c>
      <c r="G823" s="12" t="s">
        <v>31</v>
      </c>
      <c r="H823" s="12" t="s">
        <v>44</v>
      </c>
      <c r="I823" s="12" t="s">
        <v>81</v>
      </c>
      <c r="J823" s="12" t="s">
        <v>184</v>
      </c>
      <c r="K823" s="12" t="s">
        <v>63</v>
      </c>
      <c r="L823" s="12" t="s">
        <v>1240</v>
      </c>
      <c r="M823" s="12">
        <v>0.79</v>
      </c>
      <c r="N823" s="12" t="s">
        <v>37</v>
      </c>
      <c r="O823" s="12" t="s">
        <v>57</v>
      </c>
      <c r="P823" s="12" t="s">
        <v>158</v>
      </c>
      <c r="Q823" s="12" t="s">
        <v>1513</v>
      </c>
      <c r="R823" s="12">
        <v>44145</v>
      </c>
      <c r="S823" s="13">
        <v>42185</v>
      </c>
      <c r="T823" s="9">
        <f t="shared" si="62"/>
        <v>0</v>
      </c>
      <c r="U823" s="10" t="str">
        <f t="shared" si="63"/>
        <v>no repeat</v>
      </c>
      <c r="V823" s="11" t="str">
        <f t="shared" si="60"/>
        <v>June</v>
      </c>
      <c r="W823" s="13">
        <v>42186</v>
      </c>
      <c r="X823" s="11">
        <f t="shared" si="61"/>
        <v>1</v>
      </c>
      <c r="Y823" s="12">
        <v>-44.624000000000002</v>
      </c>
      <c r="Z823" s="12">
        <v>17</v>
      </c>
      <c r="AA823" s="12">
        <v>552.89</v>
      </c>
      <c r="AB823" s="12">
        <v>87078</v>
      </c>
      <c r="AC823" s="12">
        <f>DataSheet!$E1936-DataSheet!$D1936</f>
        <v>9.2800000000000011</v>
      </c>
      <c r="AD823" s="12" t="str">
        <f>_xlfn.IFS(DataSheet!$O1936="Central","Chris",DataSheet!$O1936="East","Erin",DataSheet!$O1936="South","Sam",DataSheet!$O1936="West","William.")</f>
        <v>Erin</v>
      </c>
      <c r="AE823">
        <f t="shared" si="64"/>
        <v>2</v>
      </c>
    </row>
    <row r="824" spans="1:31" ht="15.75" customHeight="1" x14ac:dyDescent="0.3">
      <c r="A824" s="12">
        <v>1473</v>
      </c>
      <c r="B824" s="12" t="s">
        <v>1514</v>
      </c>
      <c r="C824" s="12" t="s">
        <v>52</v>
      </c>
      <c r="D824" s="12">
        <v>0.04</v>
      </c>
      <c r="E824" s="12">
        <v>9.7799999999999994</v>
      </c>
      <c r="F824" s="12">
        <v>1.99</v>
      </c>
      <c r="G824" s="12" t="s">
        <v>31</v>
      </c>
      <c r="H824" s="12" t="s">
        <v>44</v>
      </c>
      <c r="I824" s="12" t="s">
        <v>81</v>
      </c>
      <c r="J824" s="12" t="s">
        <v>184</v>
      </c>
      <c r="K824" s="12" t="s">
        <v>55</v>
      </c>
      <c r="L824" s="12" t="s">
        <v>1515</v>
      </c>
      <c r="M824" s="12">
        <v>0.43</v>
      </c>
      <c r="N824" s="12" t="s">
        <v>37</v>
      </c>
      <c r="O824" s="12" t="s">
        <v>57</v>
      </c>
      <c r="P824" s="12" t="s">
        <v>158</v>
      </c>
      <c r="Q824" s="12" t="s">
        <v>1516</v>
      </c>
      <c r="R824" s="12">
        <v>44691</v>
      </c>
      <c r="S824" s="13">
        <v>42025</v>
      </c>
      <c r="T824" s="9">
        <f t="shared" si="62"/>
        <v>0</v>
      </c>
      <c r="U824" s="10" t="str">
        <f t="shared" si="63"/>
        <v>no repeat</v>
      </c>
      <c r="V824" s="11" t="str">
        <f t="shared" si="60"/>
        <v>January</v>
      </c>
      <c r="W824" s="13">
        <v>42026</v>
      </c>
      <c r="X824" s="11">
        <f t="shared" si="61"/>
        <v>1</v>
      </c>
      <c r="Y824" s="12">
        <v>61.292700000000004</v>
      </c>
      <c r="Z824" s="12">
        <v>9</v>
      </c>
      <c r="AA824" s="12">
        <v>88.83</v>
      </c>
      <c r="AB824" s="12">
        <v>87076</v>
      </c>
      <c r="AC824" s="12">
        <f>DataSheet!$E250-DataSheet!$D250</f>
        <v>11.940000000000001</v>
      </c>
      <c r="AD824" s="12" t="str">
        <f>_xlfn.IFS(DataSheet!$O250="Central","Chris",DataSheet!$O250="East","Erin",DataSheet!$O250="South","Sam",DataSheet!$O250="West","William.")</f>
        <v>Chris</v>
      </c>
      <c r="AE824">
        <f t="shared" si="64"/>
        <v>1</v>
      </c>
    </row>
    <row r="825" spans="1:31" ht="15.75" customHeight="1" x14ac:dyDescent="0.3">
      <c r="A825" s="12">
        <v>1481</v>
      </c>
      <c r="B825" s="12" t="s">
        <v>1517</v>
      </c>
      <c r="C825" s="12" t="s">
        <v>42</v>
      </c>
      <c r="D825" s="12">
        <v>7.0000000000000007E-2</v>
      </c>
      <c r="E825" s="12">
        <v>8.9499999999999993</v>
      </c>
      <c r="F825" s="12">
        <v>2.0099999999999998</v>
      </c>
      <c r="G825" s="12" t="s">
        <v>53</v>
      </c>
      <c r="H825" s="12" t="s">
        <v>32</v>
      </c>
      <c r="I825" s="12" t="s">
        <v>33</v>
      </c>
      <c r="J825" s="12" t="s">
        <v>97</v>
      </c>
      <c r="K825" s="12" t="s">
        <v>35</v>
      </c>
      <c r="L825" s="12" t="s">
        <v>1518</v>
      </c>
      <c r="M825" s="12">
        <v>0.39</v>
      </c>
      <c r="N825" s="12" t="s">
        <v>37</v>
      </c>
      <c r="O825" s="12" t="s">
        <v>38</v>
      </c>
      <c r="P825" s="12" t="s">
        <v>49</v>
      </c>
      <c r="Q825" s="12" t="s">
        <v>665</v>
      </c>
      <c r="R825" s="12">
        <v>90049</v>
      </c>
      <c r="S825" s="13">
        <v>42090</v>
      </c>
      <c r="T825" s="9">
        <f t="shared" si="62"/>
        <v>0</v>
      </c>
      <c r="U825" s="10" t="str">
        <f t="shared" si="63"/>
        <v>no repeat</v>
      </c>
      <c r="V825" s="11" t="str">
        <f t="shared" si="60"/>
        <v>March</v>
      </c>
      <c r="W825" s="13">
        <v>42091</v>
      </c>
      <c r="X825" s="11">
        <f t="shared" si="61"/>
        <v>1</v>
      </c>
      <c r="Y825" s="12">
        <v>91.73</v>
      </c>
      <c r="Z825" s="12">
        <v>36</v>
      </c>
      <c r="AA825" s="12">
        <v>307.64999999999998</v>
      </c>
      <c r="AB825" s="12">
        <v>53953</v>
      </c>
      <c r="AC825" s="12">
        <f>DataSheet!$E968-DataSheet!$D968</f>
        <v>1.65</v>
      </c>
      <c r="AD825" s="12" t="str">
        <f>_xlfn.IFS(DataSheet!$O968="Central","Chris",DataSheet!$O968="East","Erin",DataSheet!$O968="South","Sam",DataSheet!$O968="West","William.")</f>
        <v>Sam</v>
      </c>
      <c r="AE825">
        <f t="shared" si="64"/>
        <v>1</v>
      </c>
    </row>
    <row r="826" spans="1:31" ht="15.75" customHeight="1" x14ac:dyDescent="0.3">
      <c r="A826" s="7">
        <v>1482</v>
      </c>
      <c r="B826" s="7" t="s">
        <v>1519</v>
      </c>
      <c r="C826" s="7" t="s">
        <v>42</v>
      </c>
      <c r="D826" s="7">
        <v>0.05</v>
      </c>
      <c r="E826" s="7">
        <v>9.65</v>
      </c>
      <c r="F826" s="7">
        <v>6.22</v>
      </c>
      <c r="G826" s="7" t="s">
        <v>53</v>
      </c>
      <c r="H826" s="7" t="s">
        <v>32</v>
      </c>
      <c r="I826" s="7" t="s">
        <v>45</v>
      </c>
      <c r="J826" s="7" t="s">
        <v>54</v>
      </c>
      <c r="K826" s="7" t="s">
        <v>63</v>
      </c>
      <c r="L826" s="7" t="s">
        <v>331</v>
      </c>
      <c r="M826" s="7">
        <v>0.55000000000000004</v>
      </c>
      <c r="N826" s="7" t="s">
        <v>37</v>
      </c>
      <c r="O826" s="7" t="s">
        <v>65</v>
      </c>
      <c r="P826" s="7" t="s">
        <v>304</v>
      </c>
      <c r="Q826" s="7" t="s">
        <v>1484</v>
      </c>
      <c r="R826" s="7">
        <v>48708</v>
      </c>
      <c r="S826" s="8">
        <v>42063</v>
      </c>
      <c r="T826" s="9">
        <f t="shared" si="62"/>
        <v>1</v>
      </c>
      <c r="U826" s="10">
        <f t="shared" si="63"/>
        <v>27</v>
      </c>
      <c r="V826" s="11" t="str">
        <f t="shared" si="60"/>
        <v>February</v>
      </c>
      <c r="W826" s="8">
        <v>42063</v>
      </c>
      <c r="X826" s="11">
        <f t="shared" si="61"/>
        <v>0</v>
      </c>
      <c r="Y826" s="7">
        <v>-14.6432</v>
      </c>
      <c r="Z826" s="7">
        <v>15</v>
      </c>
      <c r="AA826" s="7">
        <v>151.34</v>
      </c>
      <c r="AB826" s="7">
        <v>91363</v>
      </c>
      <c r="AC826" s="7">
        <f>DataSheet!$E677-DataSheet!$D677</f>
        <v>15.040000000000001</v>
      </c>
      <c r="AD826" s="12" t="str">
        <f>_xlfn.IFS(DataSheet!$O677="Central","Chris",DataSheet!$O677="East","Erin",DataSheet!$O677="South","Sam",DataSheet!$O677="West","William.")</f>
        <v>Erin</v>
      </c>
      <c r="AE826">
        <f t="shared" si="64"/>
        <v>2</v>
      </c>
    </row>
    <row r="827" spans="1:31" ht="15.75" customHeight="1" x14ac:dyDescent="0.3">
      <c r="A827" s="7">
        <v>1482</v>
      </c>
      <c r="B827" s="7" t="s">
        <v>1519</v>
      </c>
      <c r="C827" s="7" t="s">
        <v>42</v>
      </c>
      <c r="D827" s="7">
        <v>7.0000000000000007E-2</v>
      </c>
      <c r="E827" s="7">
        <v>8.9499999999999993</v>
      </c>
      <c r="F827" s="7">
        <v>2.0099999999999998</v>
      </c>
      <c r="G827" s="7" t="s">
        <v>53</v>
      </c>
      <c r="H827" s="7" t="s">
        <v>32</v>
      </c>
      <c r="I827" s="7" t="s">
        <v>33</v>
      </c>
      <c r="J827" s="7" t="s">
        <v>97</v>
      </c>
      <c r="K827" s="7" t="s">
        <v>35</v>
      </c>
      <c r="L827" s="7" t="s">
        <v>1518</v>
      </c>
      <c r="M827" s="7">
        <v>0.39</v>
      </c>
      <c r="N827" s="7" t="s">
        <v>37</v>
      </c>
      <c r="O827" s="7" t="s">
        <v>65</v>
      </c>
      <c r="P827" s="7" t="s">
        <v>304</v>
      </c>
      <c r="Q827" s="7" t="s">
        <v>1484</v>
      </c>
      <c r="R827" s="7">
        <v>48708</v>
      </c>
      <c r="S827" s="8">
        <v>42090</v>
      </c>
      <c r="T827" s="9">
        <f t="shared" si="62"/>
        <v>0</v>
      </c>
      <c r="U827" s="10" t="str">
        <f t="shared" si="63"/>
        <v>no repeat</v>
      </c>
      <c r="V827" s="11" t="str">
        <f t="shared" si="60"/>
        <v>March</v>
      </c>
      <c r="W827" s="8">
        <v>42091</v>
      </c>
      <c r="X827" s="11">
        <f t="shared" si="61"/>
        <v>1</v>
      </c>
      <c r="Y827" s="7">
        <v>53.067900000000002</v>
      </c>
      <c r="Z827" s="7">
        <v>9</v>
      </c>
      <c r="AA827" s="7">
        <v>76.91</v>
      </c>
      <c r="AB827" s="7">
        <v>91362</v>
      </c>
      <c r="AC827" s="7">
        <f>DataSheet!$E969-DataSheet!$D969</f>
        <v>175.91</v>
      </c>
      <c r="AD827" s="12" t="str">
        <f>_xlfn.IFS(DataSheet!$O969="Central","Chris",DataSheet!$O969="East","Erin",DataSheet!$O969="South","Sam",DataSheet!$O969="West","William.")</f>
        <v>Sam</v>
      </c>
      <c r="AE827">
        <f t="shared" si="64"/>
        <v>2</v>
      </c>
    </row>
    <row r="828" spans="1:31" ht="15.75" customHeight="1" x14ac:dyDescent="0.3">
      <c r="A828" s="7">
        <v>1484</v>
      </c>
      <c r="B828" s="7" t="s">
        <v>1520</v>
      </c>
      <c r="C828" s="7" t="s">
        <v>30</v>
      </c>
      <c r="D828" s="7">
        <v>0.06</v>
      </c>
      <c r="E828" s="7">
        <v>99.99</v>
      </c>
      <c r="F828" s="7">
        <v>19.989999999999998</v>
      </c>
      <c r="G828" s="7" t="s">
        <v>53</v>
      </c>
      <c r="H828" s="7" t="s">
        <v>44</v>
      </c>
      <c r="I828" s="7" t="s">
        <v>81</v>
      </c>
      <c r="J828" s="7" t="s">
        <v>184</v>
      </c>
      <c r="K828" s="7" t="s">
        <v>63</v>
      </c>
      <c r="L828" s="7" t="s">
        <v>1151</v>
      </c>
      <c r="M828" s="7">
        <v>0.52</v>
      </c>
      <c r="N828" s="7" t="s">
        <v>37</v>
      </c>
      <c r="O828" s="7" t="s">
        <v>65</v>
      </c>
      <c r="P828" s="7" t="s">
        <v>182</v>
      </c>
      <c r="Q828" s="7" t="s">
        <v>1521</v>
      </c>
      <c r="R828" s="7">
        <v>60016</v>
      </c>
      <c r="S828" s="8">
        <v>42074</v>
      </c>
      <c r="T828" s="9">
        <f t="shared" si="62"/>
        <v>1</v>
      </c>
      <c r="U828" s="10">
        <f t="shared" si="63"/>
        <v>0</v>
      </c>
      <c r="V828" s="11" t="str">
        <f t="shared" si="60"/>
        <v>March</v>
      </c>
      <c r="W828" s="8">
        <v>42077</v>
      </c>
      <c r="X828" s="11">
        <f t="shared" si="61"/>
        <v>3</v>
      </c>
      <c r="Y828" s="7">
        <v>-127.56</v>
      </c>
      <c r="Z828" s="7">
        <v>3</v>
      </c>
      <c r="AA828" s="7">
        <v>290.24</v>
      </c>
      <c r="AB828" s="7">
        <v>91235</v>
      </c>
      <c r="AC828" s="7">
        <f>DataSheet!$E765-DataSheet!$D765</f>
        <v>2.8800000000000003</v>
      </c>
      <c r="AD828" s="12" t="str">
        <f>_xlfn.IFS(DataSheet!$O765="Central","Chris",DataSheet!$O765="East","Erin",DataSheet!$O765="South","Sam",DataSheet!$O765="West","William.")</f>
        <v>Chris</v>
      </c>
      <c r="AE828">
        <f t="shared" si="64"/>
        <v>3</v>
      </c>
    </row>
    <row r="829" spans="1:31" ht="15.75" customHeight="1" x14ac:dyDescent="0.3">
      <c r="A829" s="12">
        <v>1484</v>
      </c>
      <c r="B829" s="12" t="s">
        <v>1520</v>
      </c>
      <c r="C829" s="12" t="s">
        <v>30</v>
      </c>
      <c r="D829" s="12">
        <v>0</v>
      </c>
      <c r="E829" s="12">
        <v>193.17</v>
      </c>
      <c r="F829" s="12">
        <v>19.989999999999998</v>
      </c>
      <c r="G829" s="12" t="s">
        <v>53</v>
      </c>
      <c r="H829" s="12" t="s">
        <v>44</v>
      </c>
      <c r="I829" s="12" t="s">
        <v>33</v>
      </c>
      <c r="J829" s="12" t="s">
        <v>145</v>
      </c>
      <c r="K829" s="12" t="s">
        <v>63</v>
      </c>
      <c r="L829" s="12" t="s">
        <v>1522</v>
      </c>
      <c r="M829" s="12">
        <v>0.71</v>
      </c>
      <c r="N829" s="12" t="s">
        <v>37</v>
      </c>
      <c r="O829" s="12" t="s">
        <v>65</v>
      </c>
      <c r="P829" s="12" t="s">
        <v>182</v>
      </c>
      <c r="Q829" s="12" t="s">
        <v>1521</v>
      </c>
      <c r="R829" s="12">
        <v>60016</v>
      </c>
      <c r="S829" s="13">
        <v>42074</v>
      </c>
      <c r="T829" s="9">
        <f t="shared" si="62"/>
        <v>1</v>
      </c>
      <c r="U829" s="10">
        <f t="shared" si="63"/>
        <v>0</v>
      </c>
      <c r="V829" s="11" t="str">
        <f t="shared" si="60"/>
        <v>March</v>
      </c>
      <c r="W829" s="13">
        <v>42075</v>
      </c>
      <c r="X829" s="11">
        <f t="shared" si="61"/>
        <v>1</v>
      </c>
      <c r="Y829" s="12">
        <v>282.18</v>
      </c>
      <c r="Z829" s="12">
        <v>5</v>
      </c>
      <c r="AA829" s="12">
        <v>971.4</v>
      </c>
      <c r="AB829" s="12">
        <v>91235</v>
      </c>
      <c r="AC829" s="12">
        <f>DataSheet!$E766-DataSheet!$D766</f>
        <v>6.4700000000000006</v>
      </c>
      <c r="AD829" s="12" t="str">
        <f>_xlfn.IFS(DataSheet!$O766="Central","Chris",DataSheet!$O766="East","Erin",DataSheet!$O766="South","Sam",DataSheet!$O766="West","William.")</f>
        <v>Chris</v>
      </c>
      <c r="AE829">
        <f t="shared" si="64"/>
        <v>3</v>
      </c>
    </row>
    <row r="830" spans="1:31" ht="15.75" customHeight="1" x14ac:dyDescent="0.3">
      <c r="A830" s="7">
        <v>1484</v>
      </c>
      <c r="B830" s="7" t="s">
        <v>1520</v>
      </c>
      <c r="C830" s="7" t="s">
        <v>30</v>
      </c>
      <c r="D830" s="7">
        <v>0.08</v>
      </c>
      <c r="E830" s="7">
        <v>20.99</v>
      </c>
      <c r="F830" s="7">
        <v>3.3</v>
      </c>
      <c r="G830" s="7" t="s">
        <v>31</v>
      </c>
      <c r="H830" s="7" t="s">
        <v>44</v>
      </c>
      <c r="I830" s="7" t="s">
        <v>81</v>
      </c>
      <c r="J830" s="7" t="s">
        <v>82</v>
      </c>
      <c r="K830" s="7" t="s">
        <v>55</v>
      </c>
      <c r="L830" s="7" t="s">
        <v>897</v>
      </c>
      <c r="M830" s="7">
        <v>0.81</v>
      </c>
      <c r="N830" s="7" t="s">
        <v>37</v>
      </c>
      <c r="O830" s="7" t="s">
        <v>65</v>
      </c>
      <c r="P830" s="7" t="s">
        <v>182</v>
      </c>
      <c r="Q830" s="7" t="s">
        <v>1521</v>
      </c>
      <c r="R830" s="7">
        <v>60016</v>
      </c>
      <c r="S830" s="8">
        <v>42074</v>
      </c>
      <c r="T830" s="9">
        <f t="shared" si="62"/>
        <v>0</v>
      </c>
      <c r="U830" s="10" t="str">
        <f t="shared" si="63"/>
        <v>no repeat</v>
      </c>
      <c r="V830" s="11" t="str">
        <f t="shared" si="60"/>
        <v>March</v>
      </c>
      <c r="W830" s="8">
        <v>42074</v>
      </c>
      <c r="X830" s="11">
        <f t="shared" si="61"/>
        <v>0</v>
      </c>
      <c r="Y830" s="7">
        <v>-96.337999999999994</v>
      </c>
      <c r="Z830" s="7">
        <v>11</v>
      </c>
      <c r="AA830" s="7">
        <v>193.51</v>
      </c>
      <c r="AB830" s="7">
        <v>91235</v>
      </c>
      <c r="AC830" s="7">
        <f>DataSheet!$E767-DataSheet!$D767</f>
        <v>85.96</v>
      </c>
      <c r="AD830" s="12" t="str">
        <f>_xlfn.IFS(DataSheet!$O767="Central","Chris",DataSheet!$O767="East","Erin",DataSheet!$O767="South","Sam",DataSheet!$O767="West","William.")</f>
        <v>Chris</v>
      </c>
      <c r="AE830">
        <f t="shared" si="64"/>
        <v>3</v>
      </c>
    </row>
    <row r="831" spans="1:31" ht="15.75" customHeight="1" x14ac:dyDescent="0.3">
      <c r="A831" s="12">
        <v>1485</v>
      </c>
      <c r="B831" s="12" t="s">
        <v>1523</v>
      </c>
      <c r="C831" s="12" t="s">
        <v>42</v>
      </c>
      <c r="D831" s="12">
        <v>0.04</v>
      </c>
      <c r="E831" s="12">
        <v>11.5</v>
      </c>
      <c r="F831" s="12">
        <v>7.19</v>
      </c>
      <c r="G831" s="12" t="s">
        <v>53</v>
      </c>
      <c r="H831" s="12" t="s">
        <v>44</v>
      </c>
      <c r="I831" s="12" t="s">
        <v>33</v>
      </c>
      <c r="J831" s="12" t="s">
        <v>113</v>
      </c>
      <c r="K831" s="12" t="s">
        <v>63</v>
      </c>
      <c r="L831" s="12" t="s">
        <v>1524</v>
      </c>
      <c r="M831" s="12">
        <v>0.4</v>
      </c>
      <c r="N831" s="12" t="s">
        <v>37</v>
      </c>
      <c r="O831" s="12" t="s">
        <v>65</v>
      </c>
      <c r="P831" s="12" t="s">
        <v>182</v>
      </c>
      <c r="Q831" s="12" t="s">
        <v>1525</v>
      </c>
      <c r="R831" s="12">
        <v>60516</v>
      </c>
      <c r="S831" s="13">
        <v>42055</v>
      </c>
      <c r="T831" s="9">
        <f t="shared" si="62"/>
        <v>1</v>
      </c>
      <c r="U831" s="10">
        <f t="shared" si="63"/>
        <v>0</v>
      </c>
      <c r="V831" s="11" t="str">
        <f t="shared" si="60"/>
        <v>February</v>
      </c>
      <c r="W831" s="13">
        <v>42058</v>
      </c>
      <c r="X831" s="11">
        <f t="shared" si="61"/>
        <v>3</v>
      </c>
      <c r="Y831" s="12">
        <v>-23.357880000000002</v>
      </c>
      <c r="Z831" s="12">
        <v>14</v>
      </c>
      <c r="AA831" s="12">
        <v>157.81</v>
      </c>
      <c r="AB831" s="12">
        <v>91236</v>
      </c>
      <c r="AC831" s="12">
        <f>DataSheet!$E592-DataSheet!$D592</f>
        <v>138.66</v>
      </c>
      <c r="AD831" s="12" t="str">
        <f>_xlfn.IFS(DataSheet!$O592="Central","Chris",DataSheet!$O592="East","Erin",DataSheet!$O592="South","Sam",DataSheet!$O592="West","William.")</f>
        <v>Sam</v>
      </c>
      <c r="AE831">
        <f t="shared" si="64"/>
        <v>3</v>
      </c>
    </row>
    <row r="832" spans="1:31" ht="15.75" customHeight="1" x14ac:dyDescent="0.3">
      <c r="A832" s="7">
        <v>1485</v>
      </c>
      <c r="B832" s="7" t="s">
        <v>1523</v>
      </c>
      <c r="C832" s="7" t="s">
        <v>42</v>
      </c>
      <c r="D832" s="7">
        <v>0.02</v>
      </c>
      <c r="E832" s="7">
        <v>15.7</v>
      </c>
      <c r="F832" s="7">
        <v>11.25</v>
      </c>
      <c r="G832" s="7" t="s">
        <v>53</v>
      </c>
      <c r="H832" s="7" t="s">
        <v>44</v>
      </c>
      <c r="I832" s="7" t="s">
        <v>33</v>
      </c>
      <c r="J832" s="7" t="s">
        <v>145</v>
      </c>
      <c r="K832" s="7" t="s">
        <v>63</v>
      </c>
      <c r="L832" s="7" t="s">
        <v>1526</v>
      </c>
      <c r="M832" s="7">
        <v>0.6</v>
      </c>
      <c r="N832" s="7" t="s">
        <v>37</v>
      </c>
      <c r="O832" s="7" t="s">
        <v>65</v>
      </c>
      <c r="P832" s="7" t="s">
        <v>182</v>
      </c>
      <c r="Q832" s="7" t="s">
        <v>1525</v>
      </c>
      <c r="R832" s="7">
        <v>60516</v>
      </c>
      <c r="S832" s="8">
        <v>42055</v>
      </c>
      <c r="T832" s="9">
        <f t="shared" si="62"/>
        <v>1</v>
      </c>
      <c r="U832" s="10">
        <f t="shared" si="63"/>
        <v>0</v>
      </c>
      <c r="V832" s="11" t="str">
        <f t="shared" si="60"/>
        <v>February</v>
      </c>
      <c r="W832" s="8">
        <v>42056</v>
      </c>
      <c r="X832" s="11">
        <f t="shared" si="61"/>
        <v>1</v>
      </c>
      <c r="Y832" s="7">
        <v>-18.241599999999998</v>
      </c>
      <c r="Z832" s="7">
        <v>1</v>
      </c>
      <c r="AA832" s="7">
        <v>19.440000000000001</v>
      </c>
      <c r="AB832" s="7">
        <v>91236</v>
      </c>
      <c r="AC832" s="7">
        <f>DataSheet!$E593-DataSheet!$D593</f>
        <v>6.2299999999999995</v>
      </c>
      <c r="AD832" s="12" t="str">
        <f>_xlfn.IFS(DataSheet!$O593="Central","Chris",DataSheet!$O593="East","Erin",DataSheet!$O593="South","Sam",DataSheet!$O593="West","William.")</f>
        <v>Sam</v>
      </c>
      <c r="AE832">
        <f t="shared" si="64"/>
        <v>3</v>
      </c>
    </row>
    <row r="833" spans="1:31" ht="15.75" customHeight="1" x14ac:dyDescent="0.3">
      <c r="A833" s="12">
        <v>1485</v>
      </c>
      <c r="B833" s="12" t="s">
        <v>1523</v>
      </c>
      <c r="C833" s="12" t="s">
        <v>42</v>
      </c>
      <c r="D833" s="12">
        <v>0.05</v>
      </c>
      <c r="E833" s="12">
        <v>225.02</v>
      </c>
      <c r="F833" s="12">
        <v>28.66</v>
      </c>
      <c r="G833" s="12" t="s">
        <v>43</v>
      </c>
      <c r="H833" s="12" t="s">
        <v>44</v>
      </c>
      <c r="I833" s="12" t="s">
        <v>33</v>
      </c>
      <c r="J833" s="12" t="s">
        <v>145</v>
      </c>
      <c r="K833" s="12" t="s">
        <v>47</v>
      </c>
      <c r="L833" s="12" t="s">
        <v>1527</v>
      </c>
      <c r="M833" s="12">
        <v>0.72</v>
      </c>
      <c r="N833" s="12" t="s">
        <v>37</v>
      </c>
      <c r="O833" s="12" t="s">
        <v>65</v>
      </c>
      <c r="P833" s="12" t="s">
        <v>182</v>
      </c>
      <c r="Q833" s="12" t="s">
        <v>1525</v>
      </c>
      <c r="R833" s="12">
        <v>60516</v>
      </c>
      <c r="S833" s="13">
        <v>42055</v>
      </c>
      <c r="T833" s="9">
        <f t="shared" si="62"/>
        <v>0</v>
      </c>
      <c r="U833" s="10" t="str">
        <f t="shared" si="63"/>
        <v>no repeat</v>
      </c>
      <c r="V833" s="11" t="str">
        <f t="shared" si="60"/>
        <v>February</v>
      </c>
      <c r="W833" s="13">
        <v>42057</v>
      </c>
      <c r="X833" s="11">
        <f t="shared" si="61"/>
        <v>2</v>
      </c>
      <c r="Y833" s="12">
        <v>1428.9104</v>
      </c>
      <c r="Z833" s="12">
        <v>21</v>
      </c>
      <c r="AA833" s="12">
        <v>4636.63</v>
      </c>
      <c r="AB833" s="12">
        <v>91236</v>
      </c>
      <c r="AC833" s="12">
        <f>DataSheet!$E594-DataSheet!$D594</f>
        <v>138.66</v>
      </c>
      <c r="AD833" s="12" t="str">
        <f>_xlfn.IFS(DataSheet!$O594="Central","Chris",DataSheet!$O594="East","Erin",DataSheet!$O594="South","Sam",DataSheet!$O594="West","William.")</f>
        <v>Erin</v>
      </c>
      <c r="AE833">
        <f t="shared" si="64"/>
        <v>3</v>
      </c>
    </row>
    <row r="834" spans="1:31" ht="15.75" customHeight="1" x14ac:dyDescent="0.3">
      <c r="A834" s="7">
        <v>1492</v>
      </c>
      <c r="B834" s="7" t="s">
        <v>1528</v>
      </c>
      <c r="C834" s="7" t="s">
        <v>30</v>
      </c>
      <c r="D834" s="7">
        <v>0.04</v>
      </c>
      <c r="E834" s="7">
        <v>119.99</v>
      </c>
      <c r="F834" s="7">
        <v>14</v>
      </c>
      <c r="G834" s="7" t="s">
        <v>43</v>
      </c>
      <c r="H834" s="7" t="s">
        <v>32</v>
      </c>
      <c r="I834" s="7" t="s">
        <v>81</v>
      </c>
      <c r="J834" s="7" t="s">
        <v>89</v>
      </c>
      <c r="K834" s="7" t="s">
        <v>47</v>
      </c>
      <c r="L834" s="7" t="s">
        <v>891</v>
      </c>
      <c r="M834" s="7">
        <v>0.36</v>
      </c>
      <c r="N834" s="7" t="s">
        <v>37</v>
      </c>
      <c r="O834" s="7" t="s">
        <v>65</v>
      </c>
      <c r="P834" s="7" t="s">
        <v>509</v>
      </c>
      <c r="Q834" s="7" t="s">
        <v>1529</v>
      </c>
      <c r="R834" s="7">
        <v>65721</v>
      </c>
      <c r="S834" s="8">
        <v>42171</v>
      </c>
      <c r="T834" s="9">
        <f t="shared" si="62"/>
        <v>0</v>
      </c>
      <c r="U834" s="10" t="str">
        <f t="shared" si="63"/>
        <v>no repeat</v>
      </c>
      <c r="V834" s="11" t="str">
        <f t="shared" ref="V834:V897" si="65">TEXT(S834,"mmmm")</f>
        <v>June</v>
      </c>
      <c r="W834" s="8">
        <v>42173</v>
      </c>
      <c r="X834" s="11">
        <f t="shared" ref="X834:X897" si="66">_xlfn.DAYS(W834,S834)</f>
        <v>2</v>
      </c>
      <c r="Y834" s="7">
        <v>509.95830000000001</v>
      </c>
      <c r="Z834" s="7">
        <v>6</v>
      </c>
      <c r="AA834" s="7">
        <v>739.07</v>
      </c>
      <c r="AB834" s="7">
        <v>88004</v>
      </c>
      <c r="AC834" s="7">
        <f>DataSheet!$E1799-DataSheet!$D1799</f>
        <v>25.95</v>
      </c>
      <c r="AD834" s="12" t="str">
        <f>_xlfn.IFS(DataSheet!$O1799="Central","Chris",DataSheet!$O1799="East","Erin",DataSheet!$O1799="South","Sam",DataSheet!$O1799="West","William.")</f>
        <v>Sam</v>
      </c>
      <c r="AE834">
        <f t="shared" si="64"/>
        <v>1</v>
      </c>
    </row>
    <row r="835" spans="1:31" ht="15.75" customHeight="1" x14ac:dyDescent="0.3">
      <c r="A835" s="12">
        <v>1494</v>
      </c>
      <c r="B835" s="12" t="s">
        <v>1530</v>
      </c>
      <c r="C835" s="12" t="s">
        <v>52</v>
      </c>
      <c r="D835" s="12">
        <v>0.06</v>
      </c>
      <c r="E835" s="12">
        <v>8.3699999999999992</v>
      </c>
      <c r="F835" s="12">
        <v>10.16</v>
      </c>
      <c r="G835" s="12" t="s">
        <v>53</v>
      </c>
      <c r="H835" s="12" t="s">
        <v>32</v>
      </c>
      <c r="I835" s="12" t="s">
        <v>45</v>
      </c>
      <c r="J835" s="12" t="s">
        <v>54</v>
      </c>
      <c r="K835" s="12" t="s">
        <v>240</v>
      </c>
      <c r="L835" s="12" t="s">
        <v>1213</v>
      </c>
      <c r="M835" s="12">
        <v>0.59</v>
      </c>
      <c r="N835" s="12" t="s">
        <v>37</v>
      </c>
      <c r="O835" s="12" t="s">
        <v>57</v>
      </c>
      <c r="P835" s="12" t="s">
        <v>419</v>
      </c>
      <c r="Q835" s="12" t="s">
        <v>1531</v>
      </c>
      <c r="R835" s="12">
        <v>21222</v>
      </c>
      <c r="S835" s="13">
        <v>42074</v>
      </c>
      <c r="T835" s="9">
        <f t="shared" ref="T835:T898" si="67">IF(A835=A836,1,0)</f>
        <v>1</v>
      </c>
      <c r="U835" s="10">
        <f t="shared" ref="U835:U898" si="68">IF(T835=1,S836-S835,"no repeat")</f>
        <v>0</v>
      </c>
      <c r="V835" s="11" t="str">
        <f t="shared" si="65"/>
        <v>March</v>
      </c>
      <c r="W835" s="13">
        <v>42076</v>
      </c>
      <c r="X835" s="11">
        <f t="shared" si="66"/>
        <v>2</v>
      </c>
      <c r="Y835" s="12">
        <v>-255.65</v>
      </c>
      <c r="Z835" s="12">
        <v>18</v>
      </c>
      <c r="AA835" s="12">
        <v>157.63999999999999</v>
      </c>
      <c r="AB835" s="12">
        <v>85880</v>
      </c>
      <c r="AC835" s="12">
        <f>DataSheet!$E760-DataSheet!$D760</f>
        <v>4.03</v>
      </c>
      <c r="AD835" s="12" t="str">
        <f>_xlfn.IFS(DataSheet!$O760="Central","Chris",DataSheet!$O760="East","Erin",DataSheet!$O760="South","Sam",DataSheet!$O760="West","William.")</f>
        <v>Chris</v>
      </c>
      <c r="AE835">
        <f t="shared" si="64"/>
        <v>2</v>
      </c>
    </row>
    <row r="836" spans="1:31" ht="15.75" customHeight="1" x14ac:dyDescent="0.3">
      <c r="A836" s="7">
        <v>1494</v>
      </c>
      <c r="B836" s="7" t="s">
        <v>1530</v>
      </c>
      <c r="C836" s="7" t="s">
        <v>52</v>
      </c>
      <c r="D836" s="7">
        <v>0.09</v>
      </c>
      <c r="E836" s="7">
        <v>6.48</v>
      </c>
      <c r="F836" s="7">
        <v>9.17</v>
      </c>
      <c r="G836" s="7" t="s">
        <v>31</v>
      </c>
      <c r="H836" s="7" t="s">
        <v>32</v>
      </c>
      <c r="I836" s="7" t="s">
        <v>33</v>
      </c>
      <c r="J836" s="7" t="s">
        <v>97</v>
      </c>
      <c r="K836" s="7" t="s">
        <v>63</v>
      </c>
      <c r="L836" s="7" t="s">
        <v>298</v>
      </c>
      <c r="M836" s="7">
        <v>0.37</v>
      </c>
      <c r="N836" s="7" t="s">
        <v>37</v>
      </c>
      <c r="O836" s="7" t="s">
        <v>57</v>
      </c>
      <c r="P836" s="7" t="s">
        <v>419</v>
      </c>
      <c r="Q836" s="7" t="s">
        <v>1531</v>
      </c>
      <c r="R836" s="7">
        <v>21222</v>
      </c>
      <c r="S836" s="8">
        <v>42074</v>
      </c>
      <c r="T836" s="9">
        <f t="shared" si="67"/>
        <v>0</v>
      </c>
      <c r="U836" s="10" t="str">
        <f t="shared" si="68"/>
        <v>no repeat</v>
      </c>
      <c r="V836" s="11" t="str">
        <f t="shared" si="65"/>
        <v>March</v>
      </c>
      <c r="W836" s="8">
        <v>42076</v>
      </c>
      <c r="X836" s="11">
        <f t="shared" si="66"/>
        <v>2</v>
      </c>
      <c r="Y836" s="7">
        <v>-76.540000000000006</v>
      </c>
      <c r="Z836" s="7">
        <v>6</v>
      </c>
      <c r="AA836" s="7">
        <v>42.16</v>
      </c>
      <c r="AB836" s="7">
        <v>85880</v>
      </c>
      <c r="AC836" s="7">
        <f>DataSheet!$E761-DataSheet!$D761</f>
        <v>4.9400000000000004</v>
      </c>
      <c r="AD836" s="12" t="str">
        <f>_xlfn.IFS(DataSheet!$O761="Central","Chris",DataSheet!$O761="East","Erin",DataSheet!$O761="South","Sam",DataSheet!$O761="West","William.")</f>
        <v>Chris</v>
      </c>
      <c r="AE836">
        <f t="shared" ref="AE836:AE899" si="69">COUNTIF($B$2:$B$1937,$B836)</f>
        <v>2</v>
      </c>
    </row>
    <row r="837" spans="1:31" ht="15.75" customHeight="1" x14ac:dyDescent="0.3">
      <c r="A837" s="12">
        <v>1497</v>
      </c>
      <c r="B837" s="12" t="s">
        <v>1532</v>
      </c>
      <c r="C837" s="12" t="s">
        <v>52</v>
      </c>
      <c r="D837" s="12">
        <v>0.09</v>
      </c>
      <c r="E837" s="12">
        <v>6.28</v>
      </c>
      <c r="F837" s="12">
        <v>5.29</v>
      </c>
      <c r="G837" s="12" t="s">
        <v>53</v>
      </c>
      <c r="H837" s="12" t="s">
        <v>32</v>
      </c>
      <c r="I837" s="12" t="s">
        <v>45</v>
      </c>
      <c r="J837" s="12" t="s">
        <v>54</v>
      </c>
      <c r="K837" s="12" t="s">
        <v>63</v>
      </c>
      <c r="L837" s="12" t="s">
        <v>442</v>
      </c>
      <c r="M837" s="12">
        <v>0.43</v>
      </c>
      <c r="N837" s="12" t="s">
        <v>37</v>
      </c>
      <c r="O837" s="12" t="s">
        <v>57</v>
      </c>
      <c r="P837" s="12" t="s">
        <v>75</v>
      </c>
      <c r="Q837" s="12" t="s">
        <v>1533</v>
      </c>
      <c r="R837" s="12">
        <v>14901</v>
      </c>
      <c r="S837" s="13">
        <v>42074</v>
      </c>
      <c r="T837" s="9">
        <f t="shared" si="67"/>
        <v>1</v>
      </c>
      <c r="U837" s="10">
        <f t="shared" si="68"/>
        <v>0</v>
      </c>
      <c r="V837" s="11" t="str">
        <f t="shared" si="65"/>
        <v>March</v>
      </c>
      <c r="W837" s="13">
        <v>42075</v>
      </c>
      <c r="X837" s="11">
        <f t="shared" si="66"/>
        <v>1</v>
      </c>
      <c r="Y837" s="12">
        <v>-10.09</v>
      </c>
      <c r="Z837" s="12">
        <v>2</v>
      </c>
      <c r="AA837" s="12">
        <v>14.08</v>
      </c>
      <c r="AB837" s="12">
        <v>85880</v>
      </c>
      <c r="AC837" s="12">
        <f>DataSheet!$E762-DataSheet!$D762</f>
        <v>125.96</v>
      </c>
      <c r="AD837" s="12" t="str">
        <f>_xlfn.IFS(DataSheet!$O762="Central","Chris",DataSheet!$O762="East","Erin",DataSheet!$O762="South","Sam",DataSheet!$O762="West","William.")</f>
        <v>Chris</v>
      </c>
      <c r="AE837">
        <f t="shared" si="69"/>
        <v>2</v>
      </c>
    </row>
    <row r="838" spans="1:31" ht="15.75" customHeight="1" x14ac:dyDescent="0.3">
      <c r="A838" s="7">
        <v>1497</v>
      </c>
      <c r="B838" s="7" t="s">
        <v>1532</v>
      </c>
      <c r="C838" s="7" t="s">
        <v>52</v>
      </c>
      <c r="D838" s="7">
        <v>0.03</v>
      </c>
      <c r="E838" s="7">
        <v>15.14</v>
      </c>
      <c r="F838" s="7">
        <v>4.53</v>
      </c>
      <c r="G838" s="7" t="s">
        <v>53</v>
      </c>
      <c r="H838" s="7" t="s">
        <v>32</v>
      </c>
      <c r="I838" s="7" t="s">
        <v>33</v>
      </c>
      <c r="J838" s="7" t="s">
        <v>145</v>
      </c>
      <c r="K838" s="7" t="s">
        <v>63</v>
      </c>
      <c r="L838" s="7" t="s">
        <v>1201</v>
      </c>
      <c r="M838" s="7">
        <v>0.81</v>
      </c>
      <c r="N838" s="7" t="s">
        <v>37</v>
      </c>
      <c r="O838" s="7" t="s">
        <v>57</v>
      </c>
      <c r="P838" s="7" t="s">
        <v>75</v>
      </c>
      <c r="Q838" s="7" t="s">
        <v>1533</v>
      </c>
      <c r="R838" s="7">
        <v>14901</v>
      </c>
      <c r="S838" s="8">
        <v>42074</v>
      </c>
      <c r="T838" s="9">
        <f t="shared" si="67"/>
        <v>0</v>
      </c>
      <c r="U838" s="10" t="str">
        <f t="shared" si="68"/>
        <v>no repeat</v>
      </c>
      <c r="V838" s="11" t="str">
        <f t="shared" si="65"/>
        <v>March</v>
      </c>
      <c r="W838" s="8">
        <v>42076</v>
      </c>
      <c r="X838" s="11">
        <f t="shared" si="66"/>
        <v>2</v>
      </c>
      <c r="Y838" s="7">
        <v>-92.87</v>
      </c>
      <c r="Z838" s="7">
        <v>17</v>
      </c>
      <c r="AA838" s="7">
        <v>256.73</v>
      </c>
      <c r="AB838" s="7">
        <v>85880</v>
      </c>
      <c r="AC838" s="7">
        <f>DataSheet!$E763-DataSheet!$D763</f>
        <v>119.92</v>
      </c>
      <c r="AD838" s="12" t="str">
        <f>_xlfn.IFS(DataSheet!$O763="Central","Chris",DataSheet!$O763="East","Erin",DataSheet!$O763="South","Sam",DataSheet!$O763="West","William.")</f>
        <v>Chris</v>
      </c>
      <c r="AE838">
        <f t="shared" si="69"/>
        <v>2</v>
      </c>
    </row>
    <row r="839" spans="1:31" ht="15.75" customHeight="1" x14ac:dyDescent="0.3">
      <c r="A839" s="7">
        <v>1499</v>
      </c>
      <c r="B839" s="7" t="s">
        <v>1534</v>
      </c>
      <c r="C839" s="7" t="s">
        <v>61</v>
      </c>
      <c r="D839" s="7">
        <v>0.05</v>
      </c>
      <c r="E839" s="7">
        <v>2.16</v>
      </c>
      <c r="F839" s="7">
        <v>6.05</v>
      </c>
      <c r="G839" s="7" t="s">
        <v>53</v>
      </c>
      <c r="H839" s="7" t="s">
        <v>44</v>
      </c>
      <c r="I839" s="7" t="s">
        <v>33</v>
      </c>
      <c r="J839" s="7" t="s">
        <v>113</v>
      </c>
      <c r="K839" s="7" t="s">
        <v>63</v>
      </c>
      <c r="L839" s="7" t="s">
        <v>1535</v>
      </c>
      <c r="M839" s="7">
        <v>0.37</v>
      </c>
      <c r="N839" s="7" t="s">
        <v>37</v>
      </c>
      <c r="O839" s="7" t="s">
        <v>140</v>
      </c>
      <c r="P839" s="7" t="s">
        <v>366</v>
      </c>
      <c r="Q839" s="7" t="s">
        <v>1536</v>
      </c>
      <c r="R839" s="7">
        <v>33134</v>
      </c>
      <c r="S839" s="8">
        <v>42039</v>
      </c>
      <c r="T839" s="9">
        <f t="shared" si="67"/>
        <v>1</v>
      </c>
      <c r="U839" s="10">
        <f t="shared" si="68"/>
        <v>0</v>
      </c>
      <c r="V839" s="11" t="str">
        <f t="shared" si="65"/>
        <v>February</v>
      </c>
      <c r="W839" s="8">
        <v>42040</v>
      </c>
      <c r="X839" s="11">
        <f t="shared" si="66"/>
        <v>1</v>
      </c>
      <c r="Y839" s="7">
        <v>-298.88600000000002</v>
      </c>
      <c r="Z839" s="7">
        <v>8</v>
      </c>
      <c r="AA839" s="7">
        <v>18.59</v>
      </c>
      <c r="AB839" s="7">
        <v>90731</v>
      </c>
      <c r="AC839" s="7">
        <f>DataSheet!$E403-DataSheet!$D403</f>
        <v>3.5900000000000003</v>
      </c>
      <c r="AD839" s="12" t="str">
        <f>_xlfn.IFS(DataSheet!$O403="Central","Chris",DataSheet!$O403="East","Erin",DataSheet!$O403="South","Sam",DataSheet!$O403="West","William.")</f>
        <v>William.</v>
      </c>
      <c r="AE839">
        <f t="shared" si="69"/>
        <v>3</v>
      </c>
    </row>
    <row r="840" spans="1:31" ht="15.75" customHeight="1" x14ac:dyDescent="0.3">
      <c r="A840" s="12">
        <v>1499</v>
      </c>
      <c r="B840" s="12" t="s">
        <v>1534</v>
      </c>
      <c r="C840" s="12" t="s">
        <v>61</v>
      </c>
      <c r="D840" s="12">
        <v>0.03</v>
      </c>
      <c r="E840" s="12">
        <v>6.48</v>
      </c>
      <c r="F840" s="12">
        <v>6.6</v>
      </c>
      <c r="G840" s="12" t="s">
        <v>53</v>
      </c>
      <c r="H840" s="12" t="s">
        <v>44</v>
      </c>
      <c r="I840" s="12" t="s">
        <v>33</v>
      </c>
      <c r="J840" s="12" t="s">
        <v>97</v>
      </c>
      <c r="K840" s="12" t="s">
        <v>63</v>
      </c>
      <c r="L840" s="12" t="s">
        <v>606</v>
      </c>
      <c r="M840" s="12">
        <v>0.37</v>
      </c>
      <c r="N840" s="12" t="s">
        <v>37</v>
      </c>
      <c r="O840" s="12" t="s">
        <v>140</v>
      </c>
      <c r="P840" s="12" t="s">
        <v>366</v>
      </c>
      <c r="Q840" s="12" t="s">
        <v>1536</v>
      </c>
      <c r="R840" s="12">
        <v>33134</v>
      </c>
      <c r="S840" s="13">
        <v>42039</v>
      </c>
      <c r="T840" s="9">
        <f t="shared" si="67"/>
        <v>1</v>
      </c>
      <c r="U840" s="10">
        <f t="shared" si="68"/>
        <v>0</v>
      </c>
      <c r="V840" s="11" t="str">
        <f t="shared" si="65"/>
        <v>February</v>
      </c>
      <c r="W840" s="13">
        <v>42040</v>
      </c>
      <c r="X840" s="11">
        <f t="shared" si="66"/>
        <v>1</v>
      </c>
      <c r="Y840" s="12">
        <v>-145.852</v>
      </c>
      <c r="Z840" s="12">
        <v>9</v>
      </c>
      <c r="AA840" s="12">
        <v>58.83</v>
      </c>
      <c r="AB840" s="12">
        <v>90731</v>
      </c>
      <c r="AC840" s="12">
        <f>DataSheet!$E404-DataSheet!$D404</f>
        <v>9.6100000000000012</v>
      </c>
      <c r="AD840" s="12" t="str">
        <f>_xlfn.IFS(DataSheet!$O404="Central","Chris",DataSheet!$O404="East","Erin",DataSheet!$O404="South","Sam",DataSheet!$O404="West","William.")</f>
        <v>William.</v>
      </c>
      <c r="AE840">
        <f t="shared" si="69"/>
        <v>3</v>
      </c>
    </row>
    <row r="841" spans="1:31" ht="15.75" customHeight="1" x14ac:dyDescent="0.3">
      <c r="A841" s="7">
        <v>1499</v>
      </c>
      <c r="B841" s="7" t="s">
        <v>1534</v>
      </c>
      <c r="C841" s="7" t="s">
        <v>61</v>
      </c>
      <c r="D841" s="7">
        <v>0.08</v>
      </c>
      <c r="E841" s="7">
        <v>146.05000000000001</v>
      </c>
      <c r="F841" s="7">
        <v>80.2</v>
      </c>
      <c r="G841" s="7" t="s">
        <v>43</v>
      </c>
      <c r="H841" s="7" t="s">
        <v>44</v>
      </c>
      <c r="I841" s="7" t="s">
        <v>45</v>
      </c>
      <c r="J841" s="7" t="s">
        <v>156</v>
      </c>
      <c r="K841" s="7" t="s">
        <v>125</v>
      </c>
      <c r="L841" s="7" t="s">
        <v>351</v>
      </c>
      <c r="M841" s="7">
        <v>0.71</v>
      </c>
      <c r="N841" s="7" t="s">
        <v>37</v>
      </c>
      <c r="O841" s="7" t="s">
        <v>140</v>
      </c>
      <c r="P841" s="7" t="s">
        <v>366</v>
      </c>
      <c r="Q841" s="7" t="s">
        <v>1536</v>
      </c>
      <c r="R841" s="7">
        <v>33134</v>
      </c>
      <c r="S841" s="8">
        <v>42039</v>
      </c>
      <c r="T841" s="9">
        <f t="shared" si="67"/>
        <v>0</v>
      </c>
      <c r="U841" s="10" t="str">
        <f t="shared" si="68"/>
        <v>no repeat</v>
      </c>
      <c r="V841" s="11" t="str">
        <f t="shared" si="65"/>
        <v>February</v>
      </c>
      <c r="W841" s="8">
        <v>42040</v>
      </c>
      <c r="X841" s="11">
        <f t="shared" si="66"/>
        <v>1</v>
      </c>
      <c r="Y841" s="7">
        <v>-27.951000000000001</v>
      </c>
      <c r="Z841" s="7">
        <v>11</v>
      </c>
      <c r="AA841" s="7">
        <v>1557.66</v>
      </c>
      <c r="AB841" s="7">
        <v>90731</v>
      </c>
      <c r="AC841" s="7">
        <f>DataSheet!$E405-DataSheet!$D405</f>
        <v>4.16</v>
      </c>
      <c r="AD841" s="12" t="str">
        <f>_xlfn.IFS(DataSheet!$O405="Central","Chris",DataSheet!$O405="East","Erin",DataSheet!$O405="South","Sam",DataSheet!$O405="West","William.")</f>
        <v>William.</v>
      </c>
      <c r="AE841">
        <f t="shared" si="69"/>
        <v>3</v>
      </c>
    </row>
    <row r="842" spans="1:31" ht="15.75" customHeight="1" x14ac:dyDescent="0.3">
      <c r="A842" s="7">
        <v>1502</v>
      </c>
      <c r="B842" s="7" t="s">
        <v>1537</v>
      </c>
      <c r="C842" s="7" t="s">
        <v>52</v>
      </c>
      <c r="D842" s="7">
        <v>0.08</v>
      </c>
      <c r="E842" s="7">
        <v>3.69</v>
      </c>
      <c r="F842" s="7">
        <v>0.5</v>
      </c>
      <c r="G842" s="7" t="s">
        <v>53</v>
      </c>
      <c r="H842" s="7" t="s">
        <v>62</v>
      </c>
      <c r="I842" s="7" t="s">
        <v>33</v>
      </c>
      <c r="J842" s="7" t="s">
        <v>138</v>
      </c>
      <c r="K842" s="7" t="s">
        <v>63</v>
      </c>
      <c r="L842" s="7" t="s">
        <v>1538</v>
      </c>
      <c r="M842" s="7">
        <v>0.38</v>
      </c>
      <c r="N842" s="7" t="s">
        <v>37</v>
      </c>
      <c r="O842" s="7" t="s">
        <v>140</v>
      </c>
      <c r="P842" s="7" t="s">
        <v>366</v>
      </c>
      <c r="Q842" s="7" t="s">
        <v>1539</v>
      </c>
      <c r="R842" s="7">
        <v>33065</v>
      </c>
      <c r="S842" s="8">
        <v>42131</v>
      </c>
      <c r="T842" s="9">
        <f t="shared" si="67"/>
        <v>1</v>
      </c>
      <c r="U842" s="10">
        <f t="shared" si="68"/>
        <v>53</v>
      </c>
      <c r="V842" s="11" t="str">
        <f t="shared" si="65"/>
        <v>May</v>
      </c>
      <c r="W842" s="8">
        <v>42134</v>
      </c>
      <c r="X842" s="11">
        <f t="shared" si="66"/>
        <v>3</v>
      </c>
      <c r="Y842" s="7">
        <v>-3.6547000000000001</v>
      </c>
      <c r="Z842" s="7">
        <v>38</v>
      </c>
      <c r="AA842" s="7">
        <v>129.43</v>
      </c>
      <c r="AB842" s="7">
        <v>89193</v>
      </c>
      <c r="AC842" s="7">
        <f>DataSheet!$E1387-DataSheet!$D1387</f>
        <v>28.13</v>
      </c>
      <c r="AD842" s="12" t="str">
        <f>_xlfn.IFS(DataSheet!$O1387="Central","Chris",DataSheet!$O1387="East","Erin",DataSheet!$O1387="South","Sam",DataSheet!$O1387="West","William.")</f>
        <v>Sam</v>
      </c>
      <c r="AE842">
        <f t="shared" si="69"/>
        <v>3</v>
      </c>
    </row>
    <row r="843" spans="1:31" ht="15.75" customHeight="1" x14ac:dyDescent="0.3">
      <c r="A843" s="7">
        <v>1502</v>
      </c>
      <c r="B843" s="7" t="s">
        <v>1537</v>
      </c>
      <c r="C843" s="7" t="s">
        <v>109</v>
      </c>
      <c r="D843" s="7">
        <v>0.08</v>
      </c>
      <c r="E843" s="7">
        <v>5.84</v>
      </c>
      <c r="F843" s="7">
        <v>1</v>
      </c>
      <c r="G843" s="7" t="s">
        <v>31</v>
      </c>
      <c r="H843" s="7" t="s">
        <v>62</v>
      </c>
      <c r="I843" s="7" t="s">
        <v>33</v>
      </c>
      <c r="J843" s="7" t="s">
        <v>34</v>
      </c>
      <c r="K843" s="7" t="s">
        <v>35</v>
      </c>
      <c r="L843" s="7" t="s">
        <v>1540</v>
      </c>
      <c r="M843" s="7">
        <v>0.38</v>
      </c>
      <c r="N843" s="7" t="s">
        <v>37</v>
      </c>
      <c r="O843" s="7" t="s">
        <v>140</v>
      </c>
      <c r="P843" s="7" t="s">
        <v>366</v>
      </c>
      <c r="Q843" s="7" t="s">
        <v>1539</v>
      </c>
      <c r="R843" s="7">
        <v>33065</v>
      </c>
      <c r="S843" s="8">
        <v>42184</v>
      </c>
      <c r="T843" s="9">
        <f t="shared" si="67"/>
        <v>1</v>
      </c>
      <c r="U843" s="10">
        <f t="shared" si="68"/>
        <v>0</v>
      </c>
      <c r="V843" s="11" t="str">
        <f t="shared" si="65"/>
        <v>June</v>
      </c>
      <c r="W843" s="8">
        <v>42188</v>
      </c>
      <c r="X843" s="11">
        <f t="shared" si="66"/>
        <v>4</v>
      </c>
      <c r="Y843" s="7">
        <v>731.92200000000003</v>
      </c>
      <c r="Z843" s="7">
        <v>11</v>
      </c>
      <c r="AA843" s="7">
        <v>61.39</v>
      </c>
      <c r="AB843" s="7">
        <v>89194</v>
      </c>
      <c r="AC843" s="7">
        <f>DataSheet!$E1919-DataSheet!$D1919</f>
        <v>3.48</v>
      </c>
      <c r="AD843" s="12" t="str">
        <f>_xlfn.IFS(DataSheet!$O1919="Central","Chris",DataSheet!$O1919="East","Erin",DataSheet!$O1919="South","Sam",DataSheet!$O1919="West","William.")</f>
        <v>Erin</v>
      </c>
      <c r="AE843">
        <f t="shared" si="69"/>
        <v>3</v>
      </c>
    </row>
    <row r="844" spans="1:31" ht="15.75" customHeight="1" x14ac:dyDescent="0.3">
      <c r="A844" s="12">
        <v>1502</v>
      </c>
      <c r="B844" s="12" t="s">
        <v>1537</v>
      </c>
      <c r="C844" s="12" t="s">
        <v>109</v>
      </c>
      <c r="D844" s="12">
        <v>0</v>
      </c>
      <c r="E844" s="12">
        <v>205.99</v>
      </c>
      <c r="F844" s="12">
        <v>8.99</v>
      </c>
      <c r="G844" s="12" t="s">
        <v>53</v>
      </c>
      <c r="H844" s="12" t="s">
        <v>62</v>
      </c>
      <c r="I844" s="12" t="s">
        <v>81</v>
      </c>
      <c r="J844" s="12" t="s">
        <v>82</v>
      </c>
      <c r="K844" s="12" t="s">
        <v>63</v>
      </c>
      <c r="L844" s="12" t="s">
        <v>1541</v>
      </c>
      <c r="M844" s="12">
        <v>0.6</v>
      </c>
      <c r="N844" s="12" t="s">
        <v>37</v>
      </c>
      <c r="O844" s="12" t="s">
        <v>140</v>
      </c>
      <c r="P844" s="12" t="s">
        <v>366</v>
      </c>
      <c r="Q844" s="12" t="s">
        <v>1539</v>
      </c>
      <c r="R844" s="12">
        <v>33065</v>
      </c>
      <c r="S844" s="13">
        <v>42184</v>
      </c>
      <c r="T844" s="9">
        <f t="shared" si="67"/>
        <v>0</v>
      </c>
      <c r="U844" s="10" t="str">
        <f t="shared" si="68"/>
        <v>no repeat</v>
      </c>
      <c r="V844" s="11" t="str">
        <f t="shared" si="65"/>
        <v>June</v>
      </c>
      <c r="W844" s="13">
        <v>42187</v>
      </c>
      <c r="X844" s="11">
        <f t="shared" si="66"/>
        <v>3</v>
      </c>
      <c r="Y844" s="12">
        <v>186.55799999999999</v>
      </c>
      <c r="Z844" s="12">
        <v>13</v>
      </c>
      <c r="AA844" s="12">
        <v>2435.52</v>
      </c>
      <c r="AB844" s="12">
        <v>89194</v>
      </c>
      <c r="AC844" s="12">
        <f>DataSheet!$E1920-DataSheet!$D1920</f>
        <v>19.98</v>
      </c>
      <c r="AD844" s="12" t="str">
        <f>_xlfn.IFS(DataSheet!$O1920="Central","Chris",DataSheet!$O1920="East","Erin",DataSheet!$O1920="South","Sam",DataSheet!$O1920="West","William.")</f>
        <v>Sam</v>
      </c>
      <c r="AE844">
        <f t="shared" si="69"/>
        <v>3</v>
      </c>
    </row>
    <row r="845" spans="1:31" ht="15.75" customHeight="1" x14ac:dyDescent="0.3">
      <c r="A845" s="7">
        <v>1505</v>
      </c>
      <c r="B845" s="7" t="s">
        <v>1542</v>
      </c>
      <c r="C845" s="7" t="s">
        <v>109</v>
      </c>
      <c r="D845" s="7">
        <v>0</v>
      </c>
      <c r="E845" s="7">
        <v>85.99</v>
      </c>
      <c r="F845" s="7">
        <v>0.99</v>
      </c>
      <c r="G845" s="7" t="s">
        <v>53</v>
      </c>
      <c r="H845" s="7" t="s">
        <v>62</v>
      </c>
      <c r="I845" s="7" t="s">
        <v>81</v>
      </c>
      <c r="J845" s="7" t="s">
        <v>82</v>
      </c>
      <c r="K845" s="7" t="s">
        <v>35</v>
      </c>
      <c r="L845" s="7" t="s">
        <v>485</v>
      </c>
      <c r="M845" s="7">
        <v>0.85</v>
      </c>
      <c r="N845" s="7" t="s">
        <v>37</v>
      </c>
      <c r="O845" s="7" t="s">
        <v>65</v>
      </c>
      <c r="P845" s="7" t="s">
        <v>134</v>
      </c>
      <c r="Q845" s="7" t="s">
        <v>1543</v>
      </c>
      <c r="R845" s="7">
        <v>77840</v>
      </c>
      <c r="S845" s="8">
        <v>42168</v>
      </c>
      <c r="T845" s="9">
        <f t="shared" si="67"/>
        <v>0</v>
      </c>
      <c r="U845" s="10" t="str">
        <f t="shared" si="68"/>
        <v>no repeat</v>
      </c>
      <c r="V845" s="11" t="str">
        <f t="shared" si="65"/>
        <v>June</v>
      </c>
      <c r="W845" s="8">
        <v>42173</v>
      </c>
      <c r="X845" s="11">
        <f t="shared" si="66"/>
        <v>5</v>
      </c>
      <c r="Y845" s="7">
        <v>-138.0368</v>
      </c>
      <c r="Z845" s="7">
        <v>6</v>
      </c>
      <c r="AA845" s="7">
        <v>464.86</v>
      </c>
      <c r="AB845" s="7">
        <v>86181</v>
      </c>
      <c r="AC845" s="7">
        <f>DataSheet!$E1773-DataSheet!$D1773</f>
        <v>5.32</v>
      </c>
      <c r="AD845" s="12" t="str">
        <f>_xlfn.IFS(DataSheet!$O1773="Central","Chris",DataSheet!$O1773="East","Erin",DataSheet!$O1773="South","Sam",DataSheet!$O1773="West","William.")</f>
        <v>Chris</v>
      </c>
      <c r="AE845">
        <f t="shared" si="69"/>
        <v>1</v>
      </c>
    </row>
    <row r="846" spans="1:31" ht="15.75" customHeight="1" x14ac:dyDescent="0.3">
      <c r="A846" s="12">
        <v>1511</v>
      </c>
      <c r="B846" s="12" t="s">
        <v>1544</v>
      </c>
      <c r="C846" s="12" t="s">
        <v>52</v>
      </c>
      <c r="D846" s="12">
        <v>0.09</v>
      </c>
      <c r="E846" s="12">
        <v>20.98</v>
      </c>
      <c r="F846" s="12">
        <v>1.49</v>
      </c>
      <c r="G846" s="12" t="s">
        <v>53</v>
      </c>
      <c r="H846" s="12" t="s">
        <v>32</v>
      </c>
      <c r="I846" s="12" t="s">
        <v>33</v>
      </c>
      <c r="J846" s="12" t="s">
        <v>113</v>
      </c>
      <c r="K846" s="12" t="s">
        <v>63</v>
      </c>
      <c r="L846" s="12" t="s">
        <v>1545</v>
      </c>
      <c r="M846" s="12">
        <v>0.35</v>
      </c>
      <c r="N846" s="12" t="s">
        <v>37</v>
      </c>
      <c r="O846" s="12" t="s">
        <v>65</v>
      </c>
      <c r="P846" s="12" t="s">
        <v>705</v>
      </c>
      <c r="Q846" s="12" t="s">
        <v>1546</v>
      </c>
      <c r="R846" s="12">
        <v>47302</v>
      </c>
      <c r="S846" s="13">
        <v>42177</v>
      </c>
      <c r="T846" s="9">
        <f t="shared" si="67"/>
        <v>0</v>
      </c>
      <c r="U846" s="10" t="str">
        <f t="shared" si="68"/>
        <v>no repeat</v>
      </c>
      <c r="V846" s="11" t="str">
        <f t="shared" si="65"/>
        <v>June</v>
      </c>
      <c r="W846" s="13">
        <v>42179</v>
      </c>
      <c r="X846" s="11">
        <f t="shared" si="66"/>
        <v>2</v>
      </c>
      <c r="Y846" s="12">
        <v>199.1823</v>
      </c>
      <c r="Z846" s="12">
        <v>14</v>
      </c>
      <c r="AA846" s="12">
        <v>288.67</v>
      </c>
      <c r="AB846" s="12">
        <v>90303</v>
      </c>
      <c r="AC846" s="12">
        <f>DataSheet!$E1854-DataSheet!$D1854</f>
        <v>60.96</v>
      </c>
      <c r="AD846" s="12" t="str">
        <f>_xlfn.IFS(DataSheet!$O1854="Central","Chris",DataSheet!$O1854="East","Erin",DataSheet!$O1854="South","Sam",DataSheet!$O1854="West","William.")</f>
        <v>Erin</v>
      </c>
      <c r="AE846">
        <f t="shared" si="69"/>
        <v>1</v>
      </c>
    </row>
    <row r="847" spans="1:31" ht="15.75" customHeight="1" x14ac:dyDescent="0.3">
      <c r="A847" s="7">
        <v>1519</v>
      </c>
      <c r="B847" s="7" t="s">
        <v>1547</v>
      </c>
      <c r="C847" s="7" t="s">
        <v>52</v>
      </c>
      <c r="D847" s="7">
        <v>0.06</v>
      </c>
      <c r="E847" s="7">
        <v>55.48</v>
      </c>
      <c r="F847" s="7">
        <v>4.8499999999999996</v>
      </c>
      <c r="G847" s="7" t="s">
        <v>53</v>
      </c>
      <c r="H847" s="7" t="s">
        <v>118</v>
      </c>
      <c r="I847" s="7" t="s">
        <v>33</v>
      </c>
      <c r="J847" s="7" t="s">
        <v>97</v>
      </c>
      <c r="K847" s="7" t="s">
        <v>63</v>
      </c>
      <c r="L847" s="7" t="s">
        <v>1548</v>
      </c>
      <c r="M847" s="7">
        <v>0.37</v>
      </c>
      <c r="N847" s="7" t="s">
        <v>37</v>
      </c>
      <c r="O847" s="7" t="s">
        <v>57</v>
      </c>
      <c r="P847" s="7" t="s">
        <v>192</v>
      </c>
      <c r="Q847" s="7" t="s">
        <v>514</v>
      </c>
      <c r="R847" s="7">
        <v>4210</v>
      </c>
      <c r="S847" s="8">
        <v>42169</v>
      </c>
      <c r="T847" s="9">
        <f t="shared" si="67"/>
        <v>0</v>
      </c>
      <c r="U847" s="10" t="str">
        <f t="shared" si="68"/>
        <v>no repeat</v>
      </c>
      <c r="V847" s="11" t="str">
        <f t="shared" si="65"/>
        <v>June</v>
      </c>
      <c r="W847" s="8">
        <v>42169</v>
      </c>
      <c r="X847" s="11">
        <f t="shared" si="66"/>
        <v>0</v>
      </c>
      <c r="Y847" s="7">
        <v>711.05190000000005</v>
      </c>
      <c r="Z847" s="7">
        <v>19</v>
      </c>
      <c r="AA847" s="7">
        <v>1030.51</v>
      </c>
      <c r="AB847" s="7">
        <v>89957</v>
      </c>
      <c r="AC847" s="7">
        <f>DataSheet!$E1777-DataSheet!$D1777</f>
        <v>150.85999999999999</v>
      </c>
      <c r="AD847" s="12" t="str">
        <f>_xlfn.IFS(DataSheet!$O1777="Central","Chris",DataSheet!$O1777="East","Erin",DataSheet!$O1777="South","Sam",DataSheet!$O1777="West","William.")</f>
        <v>Erin</v>
      </c>
      <c r="AE847">
        <f t="shared" si="69"/>
        <v>1</v>
      </c>
    </row>
    <row r="848" spans="1:31" ht="15.75" customHeight="1" x14ac:dyDescent="0.3">
      <c r="A848" s="12">
        <v>1522</v>
      </c>
      <c r="B848" s="12" t="s">
        <v>1549</v>
      </c>
      <c r="C848" s="12" t="s">
        <v>52</v>
      </c>
      <c r="D848" s="12">
        <v>0.1</v>
      </c>
      <c r="E848" s="12">
        <v>122.99</v>
      </c>
      <c r="F848" s="12">
        <v>70.2</v>
      </c>
      <c r="G848" s="12" t="s">
        <v>43</v>
      </c>
      <c r="H848" s="12" t="s">
        <v>118</v>
      </c>
      <c r="I848" s="12" t="s">
        <v>45</v>
      </c>
      <c r="J848" s="12" t="s">
        <v>46</v>
      </c>
      <c r="K848" s="12" t="s">
        <v>47</v>
      </c>
      <c r="L848" s="12" t="s">
        <v>151</v>
      </c>
      <c r="M848" s="12">
        <v>0.74</v>
      </c>
      <c r="N848" s="12" t="s">
        <v>37</v>
      </c>
      <c r="O848" s="12" t="s">
        <v>65</v>
      </c>
      <c r="P848" s="12" t="s">
        <v>66</v>
      </c>
      <c r="Q848" s="12" t="s">
        <v>1550</v>
      </c>
      <c r="R848" s="12">
        <v>55305</v>
      </c>
      <c r="S848" s="13">
        <v>42169</v>
      </c>
      <c r="T848" s="9">
        <f t="shared" si="67"/>
        <v>0</v>
      </c>
      <c r="U848" s="10" t="str">
        <f t="shared" si="68"/>
        <v>no repeat</v>
      </c>
      <c r="V848" s="11" t="str">
        <f t="shared" si="65"/>
        <v>June</v>
      </c>
      <c r="W848" s="13">
        <v>42170</v>
      </c>
      <c r="X848" s="11">
        <f t="shared" si="66"/>
        <v>1</v>
      </c>
      <c r="Y848" s="12">
        <v>-899.67499999999995</v>
      </c>
      <c r="Z848" s="12">
        <v>17</v>
      </c>
      <c r="AA848" s="12">
        <v>2026.91</v>
      </c>
      <c r="AB848" s="12">
        <v>89957</v>
      </c>
      <c r="AC848" s="12">
        <f>DataSheet!$E1778-DataSheet!$D1778</f>
        <v>304.90000000000003</v>
      </c>
      <c r="AD848" s="12" t="str">
        <f>_xlfn.IFS(DataSheet!$O1778="Central","Chris",DataSheet!$O1778="East","Erin",DataSheet!$O1778="South","Sam",DataSheet!$O1778="West","William.")</f>
        <v>Erin</v>
      </c>
      <c r="AE848">
        <f t="shared" si="69"/>
        <v>1</v>
      </c>
    </row>
    <row r="849" spans="1:31" ht="15.75" customHeight="1" x14ac:dyDescent="0.3">
      <c r="A849" s="7">
        <v>1526</v>
      </c>
      <c r="B849" s="7" t="s">
        <v>1551</v>
      </c>
      <c r="C849" s="7" t="s">
        <v>30</v>
      </c>
      <c r="D849" s="7">
        <v>0.04</v>
      </c>
      <c r="E849" s="7">
        <v>11.34</v>
      </c>
      <c r="F849" s="7">
        <v>5.01</v>
      </c>
      <c r="G849" s="7" t="s">
        <v>53</v>
      </c>
      <c r="H849" s="7" t="s">
        <v>44</v>
      </c>
      <c r="I849" s="7" t="s">
        <v>33</v>
      </c>
      <c r="J849" s="7" t="s">
        <v>97</v>
      </c>
      <c r="K849" s="7" t="s">
        <v>63</v>
      </c>
      <c r="L849" s="7" t="s">
        <v>579</v>
      </c>
      <c r="M849" s="7">
        <v>0.36</v>
      </c>
      <c r="N849" s="7" t="s">
        <v>37</v>
      </c>
      <c r="O849" s="7" t="s">
        <v>140</v>
      </c>
      <c r="P849" s="7" t="s">
        <v>1278</v>
      </c>
      <c r="Q849" s="7" t="s">
        <v>1552</v>
      </c>
      <c r="R849" s="7">
        <v>35211</v>
      </c>
      <c r="S849" s="8">
        <v>42045</v>
      </c>
      <c r="T849" s="9">
        <f t="shared" si="67"/>
        <v>0</v>
      </c>
      <c r="U849" s="10" t="str">
        <f t="shared" si="68"/>
        <v>no repeat</v>
      </c>
      <c r="V849" s="11" t="str">
        <f t="shared" si="65"/>
        <v>February</v>
      </c>
      <c r="W849" s="8">
        <v>42046</v>
      </c>
      <c r="X849" s="11">
        <f t="shared" si="66"/>
        <v>1</v>
      </c>
      <c r="Y849" s="7">
        <v>-189.22399999999999</v>
      </c>
      <c r="Z849" s="7">
        <v>10</v>
      </c>
      <c r="AA849" s="7">
        <v>115.53</v>
      </c>
      <c r="AB849" s="7">
        <v>86812</v>
      </c>
      <c r="AC849" s="7">
        <f>DataSheet!$E465-DataSheet!$D465</f>
        <v>6.9700000000000006</v>
      </c>
      <c r="AD849" s="12" t="str">
        <f>_xlfn.IFS(DataSheet!$O465="Central","Chris",DataSheet!$O465="East","Erin",DataSheet!$O465="South","Sam",DataSheet!$O465="West","William.")</f>
        <v>Chris</v>
      </c>
      <c r="AE849">
        <f t="shared" si="69"/>
        <v>1</v>
      </c>
    </row>
    <row r="850" spans="1:31" ht="15.75" customHeight="1" x14ac:dyDescent="0.3">
      <c r="A850" s="7">
        <v>1527</v>
      </c>
      <c r="B850" s="7" t="s">
        <v>1553</v>
      </c>
      <c r="C850" s="7" t="s">
        <v>52</v>
      </c>
      <c r="D850" s="7">
        <v>0.03</v>
      </c>
      <c r="E850" s="7">
        <v>30.98</v>
      </c>
      <c r="F850" s="7">
        <v>8.99</v>
      </c>
      <c r="G850" s="7" t="s">
        <v>31</v>
      </c>
      <c r="H850" s="7" t="s">
        <v>62</v>
      </c>
      <c r="I850" s="7" t="s">
        <v>33</v>
      </c>
      <c r="J850" s="7" t="s">
        <v>34</v>
      </c>
      <c r="K850" s="7" t="s">
        <v>55</v>
      </c>
      <c r="L850" s="7" t="s">
        <v>1554</v>
      </c>
      <c r="M850" s="7">
        <v>0.57999999999999996</v>
      </c>
      <c r="N850" s="7" t="s">
        <v>37</v>
      </c>
      <c r="O850" s="7" t="s">
        <v>140</v>
      </c>
      <c r="P850" s="7" t="s">
        <v>1278</v>
      </c>
      <c r="Q850" s="7" t="s">
        <v>1555</v>
      </c>
      <c r="R850" s="7">
        <v>35601</v>
      </c>
      <c r="S850" s="8">
        <v>42013</v>
      </c>
      <c r="T850" s="9">
        <f t="shared" si="67"/>
        <v>1</v>
      </c>
      <c r="U850" s="10">
        <f t="shared" si="68"/>
        <v>80</v>
      </c>
      <c r="V850" s="11" t="str">
        <f t="shared" si="65"/>
        <v>January</v>
      </c>
      <c r="W850" s="8">
        <v>42015</v>
      </c>
      <c r="X850" s="11">
        <f t="shared" si="66"/>
        <v>2</v>
      </c>
      <c r="Y850" s="7">
        <v>0.51</v>
      </c>
      <c r="Z850" s="7">
        <v>5</v>
      </c>
      <c r="AA850" s="7">
        <v>162.38999999999999</v>
      </c>
      <c r="AB850" s="7">
        <v>86813</v>
      </c>
      <c r="AC850" s="7">
        <f>DataSheet!$E109-DataSheet!$D109</f>
        <v>30.64</v>
      </c>
      <c r="AD850" s="12" t="str">
        <f>_xlfn.IFS(DataSheet!$O109="Central","Chris",DataSheet!$O109="East","Erin",DataSheet!$O109="South","Sam",DataSheet!$O109="West","William.")</f>
        <v>Chris</v>
      </c>
      <c r="AE850">
        <f t="shared" si="69"/>
        <v>3</v>
      </c>
    </row>
    <row r="851" spans="1:31" ht="15.75" customHeight="1" x14ac:dyDescent="0.3">
      <c r="A851" s="12">
        <v>1527</v>
      </c>
      <c r="B851" s="12" t="s">
        <v>1553</v>
      </c>
      <c r="C851" s="12" t="s">
        <v>109</v>
      </c>
      <c r="D851" s="12">
        <v>0.03</v>
      </c>
      <c r="E851" s="12">
        <v>65.989999999999995</v>
      </c>
      <c r="F851" s="12">
        <v>5.26</v>
      </c>
      <c r="G851" s="12" t="s">
        <v>53</v>
      </c>
      <c r="H851" s="12" t="s">
        <v>44</v>
      </c>
      <c r="I851" s="12" t="s">
        <v>81</v>
      </c>
      <c r="J851" s="12" t="s">
        <v>82</v>
      </c>
      <c r="K851" s="12" t="s">
        <v>63</v>
      </c>
      <c r="L851" s="12" t="s">
        <v>496</v>
      </c>
      <c r="M851" s="12">
        <v>0.56000000000000005</v>
      </c>
      <c r="N851" s="12" t="s">
        <v>37</v>
      </c>
      <c r="O851" s="12" t="s">
        <v>140</v>
      </c>
      <c r="P851" s="12" t="s">
        <v>1278</v>
      </c>
      <c r="Q851" s="12" t="s">
        <v>1555</v>
      </c>
      <c r="R851" s="12">
        <v>35601</v>
      </c>
      <c r="S851" s="13">
        <v>42093</v>
      </c>
      <c r="T851" s="9">
        <f t="shared" si="67"/>
        <v>1</v>
      </c>
      <c r="U851" s="10">
        <f t="shared" si="68"/>
        <v>52</v>
      </c>
      <c r="V851" s="11" t="str">
        <f t="shared" si="65"/>
        <v>March</v>
      </c>
      <c r="W851" s="13">
        <v>42103</v>
      </c>
      <c r="X851" s="11">
        <f t="shared" si="66"/>
        <v>10</v>
      </c>
      <c r="Y851" s="12">
        <v>-52.247999999999998</v>
      </c>
      <c r="Z851" s="12">
        <v>23</v>
      </c>
      <c r="AA851" s="12">
        <v>1316.03</v>
      </c>
      <c r="AB851" s="12">
        <v>86814</v>
      </c>
      <c r="AC851" s="12">
        <f>DataSheet!$E992-DataSheet!$D992</f>
        <v>5.3599999999999994</v>
      </c>
      <c r="AD851" s="12" t="str">
        <f>_xlfn.IFS(DataSheet!$O992="Central","Chris",DataSheet!$O992="East","Erin",DataSheet!$O992="South","Sam",DataSheet!$O992="West","William.")</f>
        <v>Chris</v>
      </c>
      <c r="AE851">
        <f t="shared" si="69"/>
        <v>3</v>
      </c>
    </row>
    <row r="852" spans="1:31" ht="15.75" customHeight="1" x14ac:dyDescent="0.3">
      <c r="A852" s="12">
        <v>1527</v>
      </c>
      <c r="B852" s="12" t="s">
        <v>1553</v>
      </c>
      <c r="C852" s="12" t="s">
        <v>109</v>
      </c>
      <c r="D852" s="12">
        <v>0.09</v>
      </c>
      <c r="E852" s="12">
        <v>50.98</v>
      </c>
      <c r="F852" s="12">
        <v>6.5</v>
      </c>
      <c r="G852" s="12" t="s">
        <v>53</v>
      </c>
      <c r="H852" s="12" t="s">
        <v>44</v>
      </c>
      <c r="I852" s="12" t="s">
        <v>81</v>
      </c>
      <c r="J852" s="12" t="s">
        <v>184</v>
      </c>
      <c r="K852" s="12" t="s">
        <v>63</v>
      </c>
      <c r="L852" s="12" t="s">
        <v>939</v>
      </c>
      <c r="M852" s="12">
        <v>0.73</v>
      </c>
      <c r="N852" s="12" t="s">
        <v>37</v>
      </c>
      <c r="O852" s="12" t="s">
        <v>140</v>
      </c>
      <c r="P852" s="12" t="s">
        <v>1278</v>
      </c>
      <c r="Q852" s="12" t="s">
        <v>1555</v>
      </c>
      <c r="R852" s="12">
        <v>35601</v>
      </c>
      <c r="S852" s="13">
        <v>42145</v>
      </c>
      <c r="T852" s="9">
        <f t="shared" si="67"/>
        <v>0</v>
      </c>
      <c r="U852" s="10" t="str">
        <f t="shared" si="68"/>
        <v>no repeat</v>
      </c>
      <c r="V852" s="11" t="str">
        <f t="shared" si="65"/>
        <v>May</v>
      </c>
      <c r="W852" s="13">
        <v>42152</v>
      </c>
      <c r="X852" s="11">
        <f t="shared" si="66"/>
        <v>7</v>
      </c>
      <c r="Y852" s="12">
        <v>70.176000000000002</v>
      </c>
      <c r="Z852" s="12">
        <v>28</v>
      </c>
      <c r="AA852" s="12">
        <v>1395.41</v>
      </c>
      <c r="AB852" s="12">
        <v>86815</v>
      </c>
      <c r="AC852" s="12">
        <f>DataSheet!$E1528-DataSheet!$D1528</f>
        <v>29.88</v>
      </c>
      <c r="AD852" s="12" t="str">
        <f>_xlfn.IFS(DataSheet!$O1528="Central","Chris",DataSheet!$O1528="East","Erin",DataSheet!$O1528="South","Sam",DataSheet!$O1528="West","William.")</f>
        <v>Chris</v>
      </c>
      <c r="AE852">
        <f t="shared" si="69"/>
        <v>3</v>
      </c>
    </row>
    <row r="853" spans="1:31" ht="15.75" customHeight="1" x14ac:dyDescent="0.3">
      <c r="A853" s="12">
        <v>1528</v>
      </c>
      <c r="B853" s="12" t="s">
        <v>1556</v>
      </c>
      <c r="C853" s="12" t="s">
        <v>52</v>
      </c>
      <c r="D853" s="12">
        <v>0.01</v>
      </c>
      <c r="E853" s="12">
        <v>525.98</v>
      </c>
      <c r="F853" s="12">
        <v>19.989999999999998</v>
      </c>
      <c r="G853" s="12" t="s">
        <v>53</v>
      </c>
      <c r="H853" s="12" t="s">
        <v>62</v>
      </c>
      <c r="I853" s="12" t="s">
        <v>33</v>
      </c>
      <c r="J853" s="12" t="s">
        <v>113</v>
      </c>
      <c r="K853" s="12" t="s">
        <v>63</v>
      </c>
      <c r="L853" s="12" t="s">
        <v>1557</v>
      </c>
      <c r="M853" s="12">
        <v>0.37</v>
      </c>
      <c r="N853" s="12" t="s">
        <v>37</v>
      </c>
      <c r="O853" s="12" t="s">
        <v>140</v>
      </c>
      <c r="P853" s="12" t="s">
        <v>326</v>
      </c>
      <c r="Q853" s="12" t="s">
        <v>1558</v>
      </c>
      <c r="R853" s="12">
        <v>27288</v>
      </c>
      <c r="S853" s="13">
        <v>42013</v>
      </c>
      <c r="T853" s="9">
        <f t="shared" si="67"/>
        <v>0</v>
      </c>
      <c r="U853" s="10" t="str">
        <f t="shared" si="68"/>
        <v>no repeat</v>
      </c>
      <c r="V853" s="11" t="str">
        <f t="shared" si="65"/>
        <v>January</v>
      </c>
      <c r="W853" s="13">
        <v>42015</v>
      </c>
      <c r="X853" s="11">
        <f t="shared" si="66"/>
        <v>2</v>
      </c>
      <c r="Y853" s="12">
        <v>-161.92400000000001</v>
      </c>
      <c r="Z853" s="12">
        <v>9</v>
      </c>
      <c r="AA853" s="12">
        <v>4920.8100000000004</v>
      </c>
      <c r="AB853" s="12">
        <v>86813</v>
      </c>
      <c r="AC853" s="12">
        <f>DataSheet!$E110-DataSheet!$D110</f>
        <v>125.99</v>
      </c>
      <c r="AD853" s="12" t="str">
        <f>_xlfn.IFS(DataSheet!$O110="Central","Chris",DataSheet!$O110="East","Erin",DataSheet!$O110="South","Sam",DataSheet!$O110="West","William.")</f>
        <v>Chris</v>
      </c>
      <c r="AE853">
        <f t="shared" si="69"/>
        <v>1</v>
      </c>
    </row>
    <row r="854" spans="1:31" ht="15.75" customHeight="1" x14ac:dyDescent="0.3">
      <c r="A854" s="7">
        <v>1531</v>
      </c>
      <c r="B854" s="7" t="s">
        <v>1559</v>
      </c>
      <c r="C854" s="7" t="s">
        <v>52</v>
      </c>
      <c r="D854" s="7">
        <v>7.0000000000000007E-2</v>
      </c>
      <c r="E854" s="7">
        <v>4.91</v>
      </c>
      <c r="F854" s="7">
        <v>0.5</v>
      </c>
      <c r="G854" s="7" t="s">
        <v>53</v>
      </c>
      <c r="H854" s="7" t="s">
        <v>118</v>
      </c>
      <c r="I854" s="7" t="s">
        <v>33</v>
      </c>
      <c r="J854" s="7" t="s">
        <v>138</v>
      </c>
      <c r="K854" s="7" t="s">
        <v>63</v>
      </c>
      <c r="L854" s="7" t="s">
        <v>1560</v>
      </c>
      <c r="M854" s="7">
        <v>0.36</v>
      </c>
      <c r="N854" s="7" t="s">
        <v>37</v>
      </c>
      <c r="O854" s="7" t="s">
        <v>140</v>
      </c>
      <c r="P854" s="7" t="s">
        <v>366</v>
      </c>
      <c r="Q854" s="7" t="s">
        <v>1561</v>
      </c>
      <c r="R854" s="7">
        <v>32137</v>
      </c>
      <c r="S854" s="8">
        <v>42021</v>
      </c>
      <c r="T854" s="9">
        <f t="shared" si="67"/>
        <v>0</v>
      </c>
      <c r="U854" s="10" t="str">
        <f t="shared" si="68"/>
        <v>no repeat</v>
      </c>
      <c r="V854" s="11" t="str">
        <f t="shared" si="65"/>
        <v>January</v>
      </c>
      <c r="W854" s="8">
        <v>42022</v>
      </c>
      <c r="X854" s="11">
        <f t="shared" si="66"/>
        <v>1</v>
      </c>
      <c r="Y854" s="7">
        <v>-157.696</v>
      </c>
      <c r="Z854" s="7">
        <v>6</v>
      </c>
      <c r="AA854" s="7">
        <v>28.22</v>
      </c>
      <c r="AB854" s="7">
        <v>88852</v>
      </c>
      <c r="AC854" s="7">
        <f>DataSheet!$E213-DataSheet!$D213</f>
        <v>160.94999999999999</v>
      </c>
      <c r="AD854" s="12" t="str">
        <f>_xlfn.IFS(DataSheet!$O213="Central","Chris",DataSheet!$O213="East","Erin",DataSheet!$O213="South","Sam",DataSheet!$O213="West","William.")</f>
        <v>Chris</v>
      </c>
      <c r="AE854">
        <f t="shared" si="69"/>
        <v>1</v>
      </c>
    </row>
    <row r="855" spans="1:31" ht="15.75" customHeight="1" x14ac:dyDescent="0.3">
      <c r="A855" s="7">
        <v>1533</v>
      </c>
      <c r="B855" s="7" t="s">
        <v>1562</v>
      </c>
      <c r="C855" s="7" t="s">
        <v>30</v>
      </c>
      <c r="D855" s="7">
        <v>0.02</v>
      </c>
      <c r="E855" s="7">
        <v>4.8899999999999997</v>
      </c>
      <c r="F855" s="7">
        <v>4.93</v>
      </c>
      <c r="G855" s="7" t="s">
        <v>53</v>
      </c>
      <c r="H855" s="7" t="s">
        <v>32</v>
      </c>
      <c r="I855" s="7" t="s">
        <v>81</v>
      </c>
      <c r="J855" s="7" t="s">
        <v>184</v>
      </c>
      <c r="K855" s="7" t="s">
        <v>55</v>
      </c>
      <c r="L855" s="7" t="s">
        <v>461</v>
      </c>
      <c r="M855" s="7">
        <v>0.66</v>
      </c>
      <c r="N855" s="7" t="s">
        <v>37</v>
      </c>
      <c r="O855" s="7" t="s">
        <v>65</v>
      </c>
      <c r="P855" s="7" t="s">
        <v>509</v>
      </c>
      <c r="Q855" s="7" t="s">
        <v>1563</v>
      </c>
      <c r="R855" s="7">
        <v>63130</v>
      </c>
      <c r="S855" s="8">
        <v>42041</v>
      </c>
      <c r="T855" s="9">
        <f t="shared" si="67"/>
        <v>1</v>
      </c>
      <c r="U855" s="10">
        <f t="shared" si="68"/>
        <v>0</v>
      </c>
      <c r="V855" s="11" t="str">
        <f t="shared" si="65"/>
        <v>February</v>
      </c>
      <c r="W855" s="8">
        <v>42042</v>
      </c>
      <c r="X855" s="11">
        <f t="shared" si="66"/>
        <v>1</v>
      </c>
      <c r="Y855" s="7">
        <v>-56.445999999999998</v>
      </c>
      <c r="Z855" s="7">
        <v>14</v>
      </c>
      <c r="AA855" s="7">
        <v>74.010000000000005</v>
      </c>
      <c r="AB855" s="7">
        <v>91328</v>
      </c>
      <c r="AC855" s="7">
        <f>DataSheet!$E431-DataSheet!$D431</f>
        <v>6.34</v>
      </c>
      <c r="AD855" s="12" t="str">
        <f>_xlfn.IFS(DataSheet!$O431="Central","Chris",DataSheet!$O431="East","Erin",DataSheet!$O431="South","Sam",DataSheet!$O431="West","William.")</f>
        <v>William.</v>
      </c>
      <c r="AE855">
        <f t="shared" si="69"/>
        <v>2</v>
      </c>
    </row>
    <row r="856" spans="1:31" ht="15.75" customHeight="1" x14ac:dyDescent="0.3">
      <c r="A856" s="12">
        <v>1533</v>
      </c>
      <c r="B856" s="12" t="s">
        <v>1562</v>
      </c>
      <c r="C856" s="12" t="s">
        <v>30</v>
      </c>
      <c r="D856" s="12">
        <v>7.0000000000000007E-2</v>
      </c>
      <c r="E856" s="12">
        <v>10.06</v>
      </c>
      <c r="F856" s="12">
        <v>2.06</v>
      </c>
      <c r="G856" s="12" t="s">
        <v>53</v>
      </c>
      <c r="H856" s="12" t="s">
        <v>32</v>
      </c>
      <c r="I856" s="12" t="s">
        <v>33</v>
      </c>
      <c r="J856" s="12" t="s">
        <v>97</v>
      </c>
      <c r="K856" s="12" t="s">
        <v>35</v>
      </c>
      <c r="L856" s="12" t="s">
        <v>284</v>
      </c>
      <c r="M856" s="12">
        <v>0.39</v>
      </c>
      <c r="N856" s="12" t="s">
        <v>37</v>
      </c>
      <c r="O856" s="12" t="s">
        <v>65</v>
      </c>
      <c r="P856" s="12" t="s">
        <v>509</v>
      </c>
      <c r="Q856" s="12" t="s">
        <v>1563</v>
      </c>
      <c r="R856" s="12">
        <v>63130</v>
      </c>
      <c r="S856" s="13">
        <v>42041</v>
      </c>
      <c r="T856" s="9">
        <f t="shared" si="67"/>
        <v>0</v>
      </c>
      <c r="U856" s="10" t="str">
        <f t="shared" si="68"/>
        <v>no repeat</v>
      </c>
      <c r="V856" s="11" t="str">
        <f t="shared" si="65"/>
        <v>February</v>
      </c>
      <c r="W856" s="13">
        <v>42042</v>
      </c>
      <c r="X856" s="11">
        <f t="shared" si="66"/>
        <v>1</v>
      </c>
      <c r="Y856" s="12">
        <v>33.189</v>
      </c>
      <c r="Z856" s="12">
        <v>5</v>
      </c>
      <c r="AA856" s="12">
        <v>48.1</v>
      </c>
      <c r="AB856" s="12">
        <v>91328</v>
      </c>
      <c r="AC856" s="12">
        <f>DataSheet!$E432-DataSheet!$D432</f>
        <v>119.92999999999999</v>
      </c>
      <c r="AD856" s="12" t="str">
        <f>_xlfn.IFS(DataSheet!$O432="Central","Chris",DataSheet!$O432="East","Erin",DataSheet!$O432="South","Sam",DataSheet!$O432="West","William.")</f>
        <v>William.</v>
      </c>
      <c r="AE856">
        <f t="shared" si="69"/>
        <v>2</v>
      </c>
    </row>
    <row r="857" spans="1:31" ht="15.75" customHeight="1" x14ac:dyDescent="0.3">
      <c r="A857" s="7">
        <v>1548</v>
      </c>
      <c r="B857" s="7" t="s">
        <v>1564</v>
      </c>
      <c r="C857" s="7" t="s">
        <v>109</v>
      </c>
      <c r="D857" s="7">
        <v>0</v>
      </c>
      <c r="E857" s="7">
        <v>599.99</v>
      </c>
      <c r="F857" s="7">
        <v>24.49</v>
      </c>
      <c r="G857" s="7" t="s">
        <v>53</v>
      </c>
      <c r="H857" s="7" t="s">
        <v>32</v>
      </c>
      <c r="I857" s="7" t="s">
        <v>81</v>
      </c>
      <c r="J857" s="7" t="s">
        <v>590</v>
      </c>
      <c r="K857" s="7" t="s">
        <v>240</v>
      </c>
      <c r="L857" s="7" t="s">
        <v>1565</v>
      </c>
      <c r="M857" s="7">
        <v>0.44</v>
      </c>
      <c r="N857" s="7" t="s">
        <v>37</v>
      </c>
      <c r="O857" s="7" t="s">
        <v>65</v>
      </c>
      <c r="P857" s="7" t="s">
        <v>705</v>
      </c>
      <c r="Q857" s="7" t="s">
        <v>1566</v>
      </c>
      <c r="R857" s="7">
        <v>47374</v>
      </c>
      <c r="S857" s="8">
        <v>42178</v>
      </c>
      <c r="T857" s="9">
        <f t="shared" si="67"/>
        <v>0</v>
      </c>
      <c r="U857" s="10" t="str">
        <f t="shared" si="68"/>
        <v>no repeat</v>
      </c>
      <c r="V857" s="11" t="str">
        <f t="shared" si="65"/>
        <v>June</v>
      </c>
      <c r="W857" s="8">
        <v>42180</v>
      </c>
      <c r="X857" s="11">
        <f t="shared" si="66"/>
        <v>2</v>
      </c>
      <c r="Y857" s="7">
        <v>-367.16500000000002</v>
      </c>
      <c r="Z857" s="7">
        <v>18</v>
      </c>
      <c r="AA857" s="7">
        <v>11015.82</v>
      </c>
      <c r="AB857" s="7">
        <v>88487</v>
      </c>
      <c r="AC857" s="7">
        <f>DataSheet!$E1873-DataSheet!$D1873</f>
        <v>6.3900000000000006</v>
      </c>
      <c r="AD857" s="12" t="str">
        <f>_xlfn.IFS(DataSheet!$O1873="Central","Chris",DataSheet!$O1873="East","Erin",DataSheet!$O1873="South","Sam",DataSheet!$O1873="West","William.")</f>
        <v>Erin</v>
      </c>
      <c r="AE857">
        <f t="shared" si="69"/>
        <v>1</v>
      </c>
    </row>
    <row r="858" spans="1:31" ht="15.75" customHeight="1" x14ac:dyDescent="0.3">
      <c r="A858" s="7">
        <v>1551</v>
      </c>
      <c r="B858" s="7" t="s">
        <v>1567</v>
      </c>
      <c r="C858" s="7" t="s">
        <v>109</v>
      </c>
      <c r="D858" s="7">
        <v>7.0000000000000007E-2</v>
      </c>
      <c r="E858" s="7">
        <v>17.7</v>
      </c>
      <c r="F858" s="7">
        <v>9.4700000000000006</v>
      </c>
      <c r="G858" s="7" t="s">
        <v>53</v>
      </c>
      <c r="H858" s="7" t="s">
        <v>118</v>
      </c>
      <c r="I858" s="7" t="s">
        <v>33</v>
      </c>
      <c r="J858" s="7" t="s">
        <v>145</v>
      </c>
      <c r="K858" s="7" t="s">
        <v>63</v>
      </c>
      <c r="L858" s="7" t="s">
        <v>1568</v>
      </c>
      <c r="M858" s="7">
        <v>0.59</v>
      </c>
      <c r="N858" s="7" t="s">
        <v>37</v>
      </c>
      <c r="O858" s="7" t="s">
        <v>140</v>
      </c>
      <c r="P858" s="7" t="s">
        <v>673</v>
      </c>
      <c r="Q858" s="7" t="s">
        <v>1569</v>
      </c>
      <c r="R858" s="7">
        <v>39530</v>
      </c>
      <c r="S858" s="8">
        <v>42180</v>
      </c>
      <c r="T858" s="9">
        <f t="shared" si="67"/>
        <v>0</v>
      </c>
      <c r="U858" s="10" t="str">
        <f t="shared" si="68"/>
        <v>no repeat</v>
      </c>
      <c r="V858" s="11" t="str">
        <f t="shared" si="65"/>
        <v>June</v>
      </c>
      <c r="W858" s="8">
        <v>42186</v>
      </c>
      <c r="X858" s="11">
        <f t="shared" si="66"/>
        <v>6</v>
      </c>
      <c r="Y858" s="7">
        <v>-243.54400000000001</v>
      </c>
      <c r="Z858" s="7">
        <v>18</v>
      </c>
      <c r="AA858" s="7">
        <v>300.67</v>
      </c>
      <c r="AB858" s="7">
        <v>87488</v>
      </c>
      <c r="AC858" s="7">
        <f>DataSheet!$E1885-DataSheet!$D1885</f>
        <v>6.4</v>
      </c>
      <c r="AD858" s="12" t="str">
        <f>_xlfn.IFS(DataSheet!$O1885="Central","Chris",DataSheet!$O1885="East","Erin",DataSheet!$O1885="South","Sam",DataSheet!$O1885="West","William.")</f>
        <v>Sam</v>
      </c>
      <c r="AE858">
        <f t="shared" si="69"/>
        <v>1</v>
      </c>
    </row>
    <row r="859" spans="1:31" ht="15.75" customHeight="1" x14ac:dyDescent="0.3">
      <c r="A859" s="12">
        <v>1552</v>
      </c>
      <c r="B859" s="12" t="s">
        <v>1570</v>
      </c>
      <c r="C859" s="12" t="s">
        <v>52</v>
      </c>
      <c r="D859" s="12">
        <v>0.01</v>
      </c>
      <c r="E859" s="12">
        <v>348.21</v>
      </c>
      <c r="F859" s="12">
        <v>40.19</v>
      </c>
      <c r="G859" s="12" t="s">
        <v>43</v>
      </c>
      <c r="H859" s="12" t="s">
        <v>62</v>
      </c>
      <c r="I859" s="12" t="s">
        <v>45</v>
      </c>
      <c r="J859" s="12" t="s">
        <v>156</v>
      </c>
      <c r="K859" s="12" t="s">
        <v>125</v>
      </c>
      <c r="L859" s="12" t="s">
        <v>1571</v>
      </c>
      <c r="M859" s="12">
        <v>0.62</v>
      </c>
      <c r="N859" s="12" t="s">
        <v>37</v>
      </c>
      <c r="O859" s="12" t="s">
        <v>140</v>
      </c>
      <c r="P859" s="12" t="s">
        <v>673</v>
      </c>
      <c r="Q859" s="12" t="s">
        <v>1572</v>
      </c>
      <c r="R859" s="12">
        <v>39056</v>
      </c>
      <c r="S859" s="13">
        <v>42005</v>
      </c>
      <c r="T859" s="9">
        <f t="shared" si="67"/>
        <v>0</v>
      </c>
      <c r="U859" s="10" t="str">
        <f t="shared" si="68"/>
        <v>no repeat</v>
      </c>
      <c r="V859" s="11" t="str">
        <f t="shared" si="65"/>
        <v>January</v>
      </c>
      <c r="W859" s="13">
        <v>42008</v>
      </c>
      <c r="X859" s="11">
        <f t="shared" si="66"/>
        <v>3</v>
      </c>
      <c r="Y859" s="12">
        <v>-337.09199999999998</v>
      </c>
      <c r="Z859" s="12">
        <v>2</v>
      </c>
      <c r="AA859" s="12">
        <v>723.54</v>
      </c>
      <c r="AB859" s="12">
        <v>87486</v>
      </c>
      <c r="AC859" s="12">
        <f>DataSheet!$E2-DataSheet!$D2</f>
        <v>2.83</v>
      </c>
      <c r="AD859" s="12" t="str">
        <f>_xlfn.IFS(DataSheet!$O2="Central","Chris",DataSheet!$O2="East","Erin",DataSheet!$O2="South","Sam",DataSheet!$O2="West","William.")</f>
        <v>William.</v>
      </c>
      <c r="AE859">
        <f t="shared" si="69"/>
        <v>1</v>
      </c>
    </row>
    <row r="860" spans="1:31" ht="15.75" customHeight="1" x14ac:dyDescent="0.3">
      <c r="A860" s="12">
        <v>1553</v>
      </c>
      <c r="B860" s="12" t="s">
        <v>1573</v>
      </c>
      <c r="C860" s="12" t="s">
        <v>42</v>
      </c>
      <c r="D860" s="12">
        <v>0.03</v>
      </c>
      <c r="E860" s="12">
        <v>12.28</v>
      </c>
      <c r="F860" s="12">
        <v>6.35</v>
      </c>
      <c r="G860" s="12" t="s">
        <v>53</v>
      </c>
      <c r="H860" s="12" t="s">
        <v>62</v>
      </c>
      <c r="I860" s="12" t="s">
        <v>33</v>
      </c>
      <c r="J860" s="12" t="s">
        <v>97</v>
      </c>
      <c r="K860" s="12" t="s">
        <v>63</v>
      </c>
      <c r="L860" s="12" t="s">
        <v>1574</v>
      </c>
      <c r="M860" s="12">
        <v>0.38</v>
      </c>
      <c r="N860" s="12" t="s">
        <v>37</v>
      </c>
      <c r="O860" s="12" t="s">
        <v>140</v>
      </c>
      <c r="P860" s="12" t="s">
        <v>673</v>
      </c>
      <c r="Q860" s="12" t="s">
        <v>1575</v>
      </c>
      <c r="R860" s="12">
        <v>38701</v>
      </c>
      <c r="S860" s="13">
        <v>42085</v>
      </c>
      <c r="T860" s="9">
        <f t="shared" si="67"/>
        <v>0</v>
      </c>
      <c r="U860" s="10" t="str">
        <f t="shared" si="68"/>
        <v>no repeat</v>
      </c>
      <c r="V860" s="11" t="str">
        <f t="shared" si="65"/>
        <v>March</v>
      </c>
      <c r="W860" s="13">
        <v>42087</v>
      </c>
      <c r="X860" s="11">
        <f t="shared" si="66"/>
        <v>2</v>
      </c>
      <c r="Y860" s="12">
        <v>68.676000000000002</v>
      </c>
      <c r="Z860" s="12">
        <v>7</v>
      </c>
      <c r="AA860" s="12">
        <v>87.53</v>
      </c>
      <c r="AB860" s="12">
        <v>87484</v>
      </c>
      <c r="AC860" s="12">
        <f>DataSheet!$E898-DataSheet!$D898</f>
        <v>8.01</v>
      </c>
      <c r="AD860" s="12" t="str">
        <f>_xlfn.IFS(DataSheet!$O898="Central","Chris",DataSheet!$O898="East","Erin",DataSheet!$O898="South","Sam",DataSheet!$O898="West","William.")</f>
        <v>Sam</v>
      </c>
      <c r="AE860">
        <f t="shared" si="69"/>
        <v>1</v>
      </c>
    </row>
    <row r="861" spans="1:31" ht="15.75" customHeight="1" x14ac:dyDescent="0.3">
      <c r="A861" s="12">
        <v>1554</v>
      </c>
      <c r="B861" s="12" t="s">
        <v>1576</v>
      </c>
      <c r="C861" s="12" t="s">
        <v>30</v>
      </c>
      <c r="D861" s="12">
        <v>0.03</v>
      </c>
      <c r="E861" s="12">
        <v>124.49</v>
      </c>
      <c r="F861" s="12">
        <v>51.94</v>
      </c>
      <c r="G861" s="12" t="s">
        <v>43</v>
      </c>
      <c r="H861" s="12" t="s">
        <v>118</v>
      </c>
      <c r="I861" s="12" t="s">
        <v>45</v>
      </c>
      <c r="J861" s="12" t="s">
        <v>156</v>
      </c>
      <c r="K861" s="12" t="s">
        <v>125</v>
      </c>
      <c r="L861" s="12" t="s">
        <v>465</v>
      </c>
      <c r="M861" s="12">
        <v>0.63</v>
      </c>
      <c r="N861" s="12" t="s">
        <v>37</v>
      </c>
      <c r="O861" s="12" t="s">
        <v>140</v>
      </c>
      <c r="P861" s="12" t="s">
        <v>673</v>
      </c>
      <c r="Q861" s="12" t="s">
        <v>1577</v>
      </c>
      <c r="R861" s="12">
        <v>39503</v>
      </c>
      <c r="S861" s="13">
        <v>42048</v>
      </c>
      <c r="T861" s="9">
        <f t="shared" si="67"/>
        <v>1</v>
      </c>
      <c r="U861" s="10">
        <f t="shared" si="68"/>
        <v>94</v>
      </c>
      <c r="V861" s="11" t="str">
        <f t="shared" si="65"/>
        <v>February</v>
      </c>
      <c r="W861" s="13">
        <v>42049</v>
      </c>
      <c r="X861" s="11">
        <f t="shared" si="66"/>
        <v>1</v>
      </c>
      <c r="Y861" s="12">
        <v>-4.0179999999999998</v>
      </c>
      <c r="Z861" s="12">
        <v>7</v>
      </c>
      <c r="AA861" s="12">
        <v>894.88</v>
      </c>
      <c r="AB861" s="12">
        <v>87487</v>
      </c>
      <c r="AC861" s="12">
        <f>DataSheet!$E506-DataSheet!$D506</f>
        <v>5.1099999999999994</v>
      </c>
      <c r="AD861" s="12" t="str">
        <f>_xlfn.IFS(DataSheet!$O506="Central","Chris",DataSheet!$O506="East","Erin",DataSheet!$O506="South","Sam",DataSheet!$O506="West","William.")</f>
        <v>Erin</v>
      </c>
      <c r="AE861">
        <f t="shared" si="69"/>
        <v>2</v>
      </c>
    </row>
    <row r="862" spans="1:31" ht="15.75" customHeight="1" x14ac:dyDescent="0.3">
      <c r="A862" s="7">
        <v>1554</v>
      </c>
      <c r="B862" s="7" t="s">
        <v>1576</v>
      </c>
      <c r="C862" s="7" t="s">
        <v>30</v>
      </c>
      <c r="D862" s="7">
        <v>0.04</v>
      </c>
      <c r="E862" s="7">
        <v>10.98</v>
      </c>
      <c r="F862" s="7">
        <v>3.99</v>
      </c>
      <c r="G862" s="7" t="s">
        <v>53</v>
      </c>
      <c r="H862" s="7" t="s">
        <v>62</v>
      </c>
      <c r="I862" s="7" t="s">
        <v>33</v>
      </c>
      <c r="J862" s="7" t="s">
        <v>258</v>
      </c>
      <c r="K862" s="7" t="s">
        <v>63</v>
      </c>
      <c r="L862" s="7" t="s">
        <v>1578</v>
      </c>
      <c r="M862" s="7">
        <v>0.57999999999999996</v>
      </c>
      <c r="N862" s="7" t="s">
        <v>37</v>
      </c>
      <c r="O862" s="7" t="s">
        <v>140</v>
      </c>
      <c r="P862" s="7" t="s">
        <v>673</v>
      </c>
      <c r="Q862" s="7" t="s">
        <v>1577</v>
      </c>
      <c r="R862" s="7">
        <v>39503</v>
      </c>
      <c r="S862" s="8">
        <v>42142</v>
      </c>
      <c r="T862" s="9">
        <f t="shared" si="67"/>
        <v>0</v>
      </c>
      <c r="U862" s="10" t="str">
        <f t="shared" si="68"/>
        <v>no repeat</v>
      </c>
      <c r="V862" s="11" t="str">
        <f t="shared" si="65"/>
        <v>May</v>
      </c>
      <c r="W862" s="8">
        <v>42142</v>
      </c>
      <c r="X862" s="11">
        <f t="shared" si="66"/>
        <v>0</v>
      </c>
      <c r="Y862" s="7">
        <v>481.03199999999998</v>
      </c>
      <c r="Z862" s="7">
        <v>15</v>
      </c>
      <c r="AA862" s="7">
        <v>172.22</v>
      </c>
      <c r="AB862" s="7">
        <v>87485</v>
      </c>
      <c r="AC862" s="7">
        <f>DataSheet!$E1489-DataSheet!$D1489</f>
        <v>4.9300000000000006</v>
      </c>
      <c r="AD862" s="12" t="str">
        <f>_xlfn.IFS(DataSheet!$O1489="Central","Chris",DataSheet!$O1489="East","Erin",DataSheet!$O1489="South","Sam",DataSheet!$O1489="West","William.")</f>
        <v>William.</v>
      </c>
      <c r="AE862">
        <f t="shared" si="69"/>
        <v>2</v>
      </c>
    </row>
    <row r="863" spans="1:31" ht="15.75" customHeight="1" x14ac:dyDescent="0.3">
      <c r="A863" s="12">
        <v>1556</v>
      </c>
      <c r="B863" s="12" t="s">
        <v>1579</v>
      </c>
      <c r="C863" s="12" t="s">
        <v>42</v>
      </c>
      <c r="D863" s="12">
        <v>0.06</v>
      </c>
      <c r="E863" s="12">
        <v>2.89</v>
      </c>
      <c r="F863" s="12">
        <v>0.99</v>
      </c>
      <c r="G863" s="12" t="s">
        <v>53</v>
      </c>
      <c r="H863" s="12" t="s">
        <v>118</v>
      </c>
      <c r="I863" s="12" t="s">
        <v>33</v>
      </c>
      <c r="J863" s="12" t="s">
        <v>138</v>
      </c>
      <c r="K863" s="12" t="s">
        <v>63</v>
      </c>
      <c r="L863" s="12" t="s">
        <v>1580</v>
      </c>
      <c r="M863" s="12">
        <v>0.38</v>
      </c>
      <c r="N863" s="12" t="s">
        <v>37</v>
      </c>
      <c r="O863" s="12" t="s">
        <v>140</v>
      </c>
      <c r="P863" s="12" t="s">
        <v>141</v>
      </c>
      <c r="Q863" s="12" t="s">
        <v>1452</v>
      </c>
      <c r="R863" s="12">
        <v>22304</v>
      </c>
      <c r="S863" s="13">
        <v>42156</v>
      </c>
      <c r="T863" s="9">
        <f t="shared" si="67"/>
        <v>1</v>
      </c>
      <c r="U863" s="10">
        <f t="shared" si="68"/>
        <v>0</v>
      </c>
      <c r="V863" s="11" t="str">
        <f t="shared" si="65"/>
        <v>June</v>
      </c>
      <c r="W863" s="13">
        <v>42158</v>
      </c>
      <c r="X863" s="11">
        <f t="shared" si="66"/>
        <v>2</v>
      </c>
      <c r="Y863" s="12">
        <v>-2.0097</v>
      </c>
      <c r="Z863" s="12">
        <v>6</v>
      </c>
      <c r="AA863" s="12">
        <v>16.670000000000002</v>
      </c>
      <c r="AB863" s="12">
        <v>87425</v>
      </c>
      <c r="AC863" s="12">
        <f>DataSheet!$E1644-DataSheet!$D1644</f>
        <v>3.14</v>
      </c>
      <c r="AD863" s="12" t="str">
        <f>_xlfn.IFS(DataSheet!$O1644="Central","Chris",DataSheet!$O1644="East","Erin",DataSheet!$O1644="South","Sam",DataSheet!$O1644="West","William.")</f>
        <v>Erin</v>
      </c>
      <c r="AE863">
        <f t="shared" si="69"/>
        <v>2</v>
      </c>
    </row>
    <row r="864" spans="1:31" ht="15.75" customHeight="1" x14ac:dyDescent="0.3">
      <c r="A864" s="7">
        <v>1556</v>
      </c>
      <c r="B864" s="7" t="s">
        <v>1579</v>
      </c>
      <c r="C864" s="7" t="s">
        <v>42</v>
      </c>
      <c r="D864" s="7">
        <v>0.08</v>
      </c>
      <c r="E864" s="7">
        <v>22.84</v>
      </c>
      <c r="F864" s="7">
        <v>11.54</v>
      </c>
      <c r="G864" s="7" t="s">
        <v>53</v>
      </c>
      <c r="H864" s="7" t="s">
        <v>118</v>
      </c>
      <c r="I864" s="7" t="s">
        <v>33</v>
      </c>
      <c r="J864" s="7" t="s">
        <v>97</v>
      </c>
      <c r="K864" s="7" t="s">
        <v>63</v>
      </c>
      <c r="L864" s="7" t="s">
        <v>231</v>
      </c>
      <c r="M864" s="7">
        <v>0.39</v>
      </c>
      <c r="N864" s="7" t="s">
        <v>37</v>
      </c>
      <c r="O864" s="7" t="s">
        <v>140</v>
      </c>
      <c r="P864" s="7" t="s">
        <v>141</v>
      </c>
      <c r="Q864" s="7" t="s">
        <v>1452</v>
      </c>
      <c r="R864" s="7">
        <v>22304</v>
      </c>
      <c r="S864" s="8">
        <v>42156</v>
      </c>
      <c r="T864" s="9">
        <f t="shared" si="67"/>
        <v>0</v>
      </c>
      <c r="U864" s="10" t="str">
        <f t="shared" si="68"/>
        <v>no repeat</v>
      </c>
      <c r="V864" s="11" t="str">
        <f t="shared" si="65"/>
        <v>June</v>
      </c>
      <c r="W864" s="8">
        <v>42158</v>
      </c>
      <c r="X864" s="11">
        <f t="shared" si="66"/>
        <v>2</v>
      </c>
      <c r="Y864" s="7">
        <v>-477.37200000000001</v>
      </c>
      <c r="Z864" s="7">
        <v>9</v>
      </c>
      <c r="AA864" s="7">
        <v>195.16</v>
      </c>
      <c r="AB864" s="7">
        <v>87425</v>
      </c>
      <c r="AC864" s="7">
        <f>DataSheet!$E1645-DataSheet!$D1645</f>
        <v>4.09</v>
      </c>
      <c r="AD864" s="12" t="str">
        <f>_xlfn.IFS(DataSheet!$O1645="Central","Chris",DataSheet!$O1645="East","Erin",DataSheet!$O1645="South","Sam",DataSheet!$O1645="West","William.")</f>
        <v>Chris</v>
      </c>
      <c r="AE864">
        <f t="shared" si="69"/>
        <v>2</v>
      </c>
    </row>
    <row r="865" spans="1:31" ht="15.75" customHeight="1" x14ac:dyDescent="0.3">
      <c r="A865" s="7">
        <v>1557</v>
      </c>
      <c r="B865" s="7" t="s">
        <v>1581</v>
      </c>
      <c r="C865" s="7" t="s">
        <v>109</v>
      </c>
      <c r="D865" s="7">
        <v>0.09</v>
      </c>
      <c r="E865" s="7">
        <v>60.98</v>
      </c>
      <c r="F865" s="7">
        <v>49</v>
      </c>
      <c r="G865" s="7" t="s">
        <v>53</v>
      </c>
      <c r="H865" s="7" t="s">
        <v>118</v>
      </c>
      <c r="I865" s="7" t="s">
        <v>33</v>
      </c>
      <c r="J865" s="7" t="s">
        <v>258</v>
      </c>
      <c r="K865" s="7" t="s">
        <v>240</v>
      </c>
      <c r="L865" s="7" t="s">
        <v>1582</v>
      </c>
      <c r="M865" s="7">
        <v>0.59</v>
      </c>
      <c r="N865" s="7" t="s">
        <v>37</v>
      </c>
      <c r="O865" s="7" t="s">
        <v>140</v>
      </c>
      <c r="P865" s="7" t="s">
        <v>141</v>
      </c>
      <c r="Q865" s="7" t="s">
        <v>1583</v>
      </c>
      <c r="R865" s="7">
        <v>22003</v>
      </c>
      <c r="S865" s="8">
        <v>42088</v>
      </c>
      <c r="T865" s="9">
        <f t="shared" si="67"/>
        <v>1</v>
      </c>
      <c r="U865" s="10">
        <f t="shared" si="68"/>
        <v>0</v>
      </c>
      <c r="V865" s="11" t="str">
        <f t="shared" si="65"/>
        <v>March</v>
      </c>
      <c r="W865" s="8">
        <v>42096</v>
      </c>
      <c r="X865" s="11">
        <f t="shared" si="66"/>
        <v>8</v>
      </c>
      <c r="Y865" s="7">
        <v>-954.75800000000004</v>
      </c>
      <c r="Z865" s="7">
        <v>15</v>
      </c>
      <c r="AA865" s="7">
        <v>879.62</v>
      </c>
      <c r="AB865" s="7">
        <v>87426</v>
      </c>
      <c r="AC865" s="7">
        <f>DataSheet!$E933-DataSheet!$D933</f>
        <v>95.34</v>
      </c>
      <c r="AD865" s="12" t="str">
        <f>_xlfn.IFS(DataSheet!$O933="Central","Chris",DataSheet!$O933="East","Erin",DataSheet!$O933="South","Sam",DataSheet!$O933="West","William.")</f>
        <v>Erin</v>
      </c>
      <c r="AE865">
        <f t="shared" si="69"/>
        <v>2</v>
      </c>
    </row>
    <row r="866" spans="1:31" ht="15.75" customHeight="1" x14ac:dyDescent="0.3">
      <c r="A866" s="12">
        <v>1557</v>
      </c>
      <c r="B866" s="12" t="s">
        <v>1581</v>
      </c>
      <c r="C866" s="12" t="s">
        <v>109</v>
      </c>
      <c r="D866" s="12">
        <v>0.05</v>
      </c>
      <c r="E866" s="12">
        <v>29.89</v>
      </c>
      <c r="F866" s="12">
        <v>1.99</v>
      </c>
      <c r="G866" s="12" t="s">
        <v>53</v>
      </c>
      <c r="H866" s="12" t="s">
        <v>118</v>
      </c>
      <c r="I866" s="12" t="s">
        <v>81</v>
      </c>
      <c r="J866" s="12" t="s">
        <v>184</v>
      </c>
      <c r="K866" s="12" t="s">
        <v>55</v>
      </c>
      <c r="L866" s="12" t="s">
        <v>1313</v>
      </c>
      <c r="M866" s="12">
        <v>0.5</v>
      </c>
      <c r="N866" s="12" t="s">
        <v>37</v>
      </c>
      <c r="O866" s="12" t="s">
        <v>140</v>
      </c>
      <c r="P866" s="12" t="s">
        <v>141</v>
      </c>
      <c r="Q866" s="12" t="s">
        <v>1583</v>
      </c>
      <c r="R866" s="12">
        <v>22003</v>
      </c>
      <c r="S866" s="13">
        <v>42088</v>
      </c>
      <c r="T866" s="9">
        <f t="shared" si="67"/>
        <v>0</v>
      </c>
      <c r="U866" s="10" t="str">
        <f t="shared" si="68"/>
        <v>no repeat</v>
      </c>
      <c r="V866" s="11" t="str">
        <f t="shared" si="65"/>
        <v>March</v>
      </c>
      <c r="W866" s="13">
        <v>42090</v>
      </c>
      <c r="X866" s="11">
        <f t="shared" si="66"/>
        <v>2</v>
      </c>
      <c r="Y866" s="12">
        <v>219.4734</v>
      </c>
      <c r="Z866" s="12">
        <v>12</v>
      </c>
      <c r="AA866" s="12">
        <v>361.19</v>
      </c>
      <c r="AB866" s="12">
        <v>87426</v>
      </c>
      <c r="AC866" s="12">
        <f>DataSheet!$E934-DataSheet!$D934</f>
        <v>6.84</v>
      </c>
      <c r="AD866" s="12" t="str">
        <f>_xlfn.IFS(DataSheet!$O934="Central","Chris",DataSheet!$O934="East","Erin",DataSheet!$O934="South","Sam",DataSheet!$O934="West","William.")</f>
        <v>Chris</v>
      </c>
      <c r="AE866">
        <f t="shared" si="69"/>
        <v>2</v>
      </c>
    </row>
    <row r="867" spans="1:31" ht="15.75" customHeight="1" x14ac:dyDescent="0.3">
      <c r="A867" s="7">
        <v>1559</v>
      </c>
      <c r="B867" s="7" t="s">
        <v>1584</v>
      </c>
      <c r="C867" s="7" t="s">
        <v>52</v>
      </c>
      <c r="D867" s="7">
        <v>0.1</v>
      </c>
      <c r="E867" s="7">
        <v>226.67</v>
      </c>
      <c r="F867" s="7">
        <v>28.16</v>
      </c>
      <c r="G867" s="7" t="s">
        <v>43</v>
      </c>
      <c r="H867" s="7" t="s">
        <v>118</v>
      </c>
      <c r="I867" s="7" t="s">
        <v>45</v>
      </c>
      <c r="J867" s="7" t="s">
        <v>46</v>
      </c>
      <c r="K867" s="7" t="s">
        <v>47</v>
      </c>
      <c r="L867" s="7" t="s">
        <v>1585</v>
      </c>
      <c r="M867" s="7">
        <v>0.59</v>
      </c>
      <c r="N867" s="7" t="s">
        <v>37</v>
      </c>
      <c r="O867" s="7" t="s">
        <v>140</v>
      </c>
      <c r="P867" s="7" t="s">
        <v>141</v>
      </c>
      <c r="Q867" s="7" t="s">
        <v>1586</v>
      </c>
      <c r="R867" s="7">
        <v>24060</v>
      </c>
      <c r="S867" s="8">
        <v>42109</v>
      </c>
      <c r="T867" s="9">
        <f t="shared" si="67"/>
        <v>0</v>
      </c>
      <c r="U867" s="10" t="str">
        <f t="shared" si="68"/>
        <v>no repeat</v>
      </c>
      <c r="V867" s="11" t="str">
        <f t="shared" si="65"/>
        <v>April</v>
      </c>
      <c r="W867" s="8">
        <v>42111</v>
      </c>
      <c r="X867" s="11">
        <f t="shared" si="66"/>
        <v>2</v>
      </c>
      <c r="Y867" s="7">
        <v>-390.76799999999997</v>
      </c>
      <c r="Z867" s="7">
        <v>5</v>
      </c>
      <c r="AA867" s="7">
        <v>1088.26</v>
      </c>
      <c r="AB867" s="7">
        <v>87424</v>
      </c>
      <c r="AC867" s="7">
        <f>DataSheet!$E1161-DataSheet!$D1161</f>
        <v>6.6</v>
      </c>
      <c r="AD867" s="12" t="str">
        <f>_xlfn.IFS(DataSheet!$O1161="Central","Chris",DataSheet!$O1161="East","Erin",DataSheet!$O1161="South","Sam",DataSheet!$O1161="West","William.")</f>
        <v>Sam</v>
      </c>
      <c r="AE867">
        <f t="shared" si="69"/>
        <v>1</v>
      </c>
    </row>
    <row r="868" spans="1:31" ht="15.75" customHeight="1" x14ac:dyDescent="0.3">
      <c r="A868" s="12">
        <v>1561</v>
      </c>
      <c r="B868" s="12" t="s">
        <v>1587</v>
      </c>
      <c r="C868" s="12" t="s">
        <v>30</v>
      </c>
      <c r="D868" s="12">
        <v>0.02</v>
      </c>
      <c r="E868" s="12">
        <v>11.34</v>
      </c>
      <c r="F868" s="12">
        <v>11.25</v>
      </c>
      <c r="G868" s="12" t="s">
        <v>53</v>
      </c>
      <c r="H868" s="12" t="s">
        <v>32</v>
      </c>
      <c r="I868" s="12" t="s">
        <v>33</v>
      </c>
      <c r="J868" s="12" t="s">
        <v>97</v>
      </c>
      <c r="K868" s="12" t="s">
        <v>63</v>
      </c>
      <c r="L868" s="12" t="s">
        <v>1588</v>
      </c>
      <c r="M868" s="12">
        <v>0.36</v>
      </c>
      <c r="N868" s="12" t="s">
        <v>37</v>
      </c>
      <c r="O868" s="12" t="s">
        <v>65</v>
      </c>
      <c r="P868" s="12" t="s">
        <v>134</v>
      </c>
      <c r="Q868" s="12" t="s">
        <v>1443</v>
      </c>
      <c r="R868" s="12">
        <v>76063</v>
      </c>
      <c r="S868" s="13">
        <v>42064</v>
      </c>
      <c r="T868" s="9">
        <f t="shared" si="67"/>
        <v>1</v>
      </c>
      <c r="U868" s="10">
        <f t="shared" si="68"/>
        <v>43</v>
      </c>
      <c r="V868" s="11" t="str">
        <f t="shared" si="65"/>
        <v>March</v>
      </c>
      <c r="W868" s="13">
        <v>42065</v>
      </c>
      <c r="X868" s="11">
        <f t="shared" si="66"/>
        <v>1</v>
      </c>
      <c r="Y868" s="12">
        <v>-155.21</v>
      </c>
      <c r="Z868" s="12">
        <v>9</v>
      </c>
      <c r="AA868" s="12">
        <v>105.75</v>
      </c>
      <c r="AB868" s="12">
        <v>88093</v>
      </c>
      <c r="AC868" s="12">
        <f>DataSheet!$E688-DataSheet!$D688</f>
        <v>8.32</v>
      </c>
      <c r="AD868" s="12" t="str">
        <f>_xlfn.IFS(DataSheet!$O688="Central","Chris",DataSheet!$O688="East","Erin",DataSheet!$O688="South","Sam",DataSheet!$O688="West","William.")</f>
        <v>Erin</v>
      </c>
      <c r="AE868">
        <f t="shared" si="69"/>
        <v>2</v>
      </c>
    </row>
    <row r="869" spans="1:31" ht="15.75" customHeight="1" x14ac:dyDescent="0.3">
      <c r="A869" s="12">
        <v>1561</v>
      </c>
      <c r="B869" s="12" t="s">
        <v>1587</v>
      </c>
      <c r="C869" s="12" t="s">
        <v>52</v>
      </c>
      <c r="D869" s="12">
        <v>0.05</v>
      </c>
      <c r="E869" s="12">
        <v>12.2</v>
      </c>
      <c r="F869" s="12">
        <v>6.02</v>
      </c>
      <c r="G869" s="12" t="s">
        <v>53</v>
      </c>
      <c r="H869" s="12" t="s">
        <v>32</v>
      </c>
      <c r="I869" s="12" t="s">
        <v>45</v>
      </c>
      <c r="J869" s="12" t="s">
        <v>54</v>
      </c>
      <c r="K869" s="12" t="s">
        <v>55</v>
      </c>
      <c r="L869" s="12" t="s">
        <v>1411</v>
      </c>
      <c r="M869" s="12">
        <v>0.43</v>
      </c>
      <c r="N869" s="12" t="s">
        <v>37</v>
      </c>
      <c r="O869" s="12" t="s">
        <v>65</v>
      </c>
      <c r="P869" s="12" t="s">
        <v>134</v>
      </c>
      <c r="Q869" s="12" t="s">
        <v>1443</v>
      </c>
      <c r="R869" s="12">
        <v>76063</v>
      </c>
      <c r="S869" s="13">
        <v>42107</v>
      </c>
      <c r="T869" s="9">
        <f t="shared" si="67"/>
        <v>0</v>
      </c>
      <c r="U869" s="10" t="str">
        <f t="shared" si="68"/>
        <v>no repeat</v>
      </c>
      <c r="V869" s="11" t="str">
        <f t="shared" si="65"/>
        <v>April</v>
      </c>
      <c r="W869" s="13">
        <v>42108</v>
      </c>
      <c r="X869" s="11">
        <f t="shared" si="66"/>
        <v>1</v>
      </c>
      <c r="Y869" s="12">
        <v>-6.6420000000000003</v>
      </c>
      <c r="Z869" s="12">
        <v>5</v>
      </c>
      <c r="AA869" s="12">
        <v>63.93</v>
      </c>
      <c r="AB869" s="12">
        <v>88094</v>
      </c>
      <c r="AC869" s="12">
        <f>DataSheet!$E1152-DataSheet!$D1152</f>
        <v>400.90000000000003</v>
      </c>
      <c r="AD869" s="12" t="str">
        <f>_xlfn.IFS(DataSheet!$O1152="Central","Chris",DataSheet!$O1152="East","Erin",DataSheet!$O1152="South","Sam",DataSheet!$O1152="West","William.")</f>
        <v>William.</v>
      </c>
      <c r="AE869">
        <f t="shared" si="69"/>
        <v>2</v>
      </c>
    </row>
    <row r="870" spans="1:31" ht="15.75" customHeight="1" x14ac:dyDescent="0.3">
      <c r="A870" s="7">
        <v>1574</v>
      </c>
      <c r="B870" s="7" t="s">
        <v>1589</v>
      </c>
      <c r="C870" s="7" t="s">
        <v>61</v>
      </c>
      <c r="D870" s="7">
        <v>7.0000000000000007E-2</v>
      </c>
      <c r="E870" s="7">
        <v>20.95</v>
      </c>
      <c r="F870" s="7">
        <v>5.99</v>
      </c>
      <c r="G870" s="7" t="s">
        <v>53</v>
      </c>
      <c r="H870" s="7" t="s">
        <v>118</v>
      </c>
      <c r="I870" s="7" t="s">
        <v>81</v>
      </c>
      <c r="J870" s="7" t="s">
        <v>184</v>
      </c>
      <c r="K870" s="7" t="s">
        <v>63</v>
      </c>
      <c r="L870" s="7" t="s">
        <v>1590</v>
      </c>
      <c r="M870" s="7">
        <v>0.65</v>
      </c>
      <c r="N870" s="7" t="s">
        <v>37</v>
      </c>
      <c r="O870" s="7" t="s">
        <v>140</v>
      </c>
      <c r="P870" s="7" t="s">
        <v>326</v>
      </c>
      <c r="Q870" s="7" t="s">
        <v>1591</v>
      </c>
      <c r="R870" s="7">
        <v>28314</v>
      </c>
      <c r="S870" s="8">
        <v>42044</v>
      </c>
      <c r="T870" s="9">
        <f t="shared" si="67"/>
        <v>0</v>
      </c>
      <c r="U870" s="10" t="str">
        <f t="shared" si="68"/>
        <v>no repeat</v>
      </c>
      <c r="V870" s="11" t="str">
        <f t="shared" si="65"/>
        <v>February</v>
      </c>
      <c r="W870" s="8">
        <v>42045</v>
      </c>
      <c r="X870" s="11">
        <f t="shared" si="66"/>
        <v>1</v>
      </c>
      <c r="Y870" s="7">
        <v>27.234000000000002</v>
      </c>
      <c r="Z870" s="7">
        <v>19</v>
      </c>
      <c r="AA870" s="7">
        <v>391.4</v>
      </c>
      <c r="AB870" s="7">
        <v>86966</v>
      </c>
      <c r="AC870" s="7">
        <f>DataSheet!$E457-DataSheet!$D457</f>
        <v>50.94</v>
      </c>
      <c r="AD870" s="12" t="str">
        <f>_xlfn.IFS(DataSheet!$O457="Central","Chris",DataSheet!$O457="East","Erin",DataSheet!$O457="South","Sam",DataSheet!$O457="West","William.")</f>
        <v>William.</v>
      </c>
      <c r="AE870">
        <f t="shared" si="69"/>
        <v>1</v>
      </c>
    </row>
    <row r="871" spans="1:31" ht="15.75" customHeight="1" x14ac:dyDescent="0.3">
      <c r="A871" s="7">
        <v>1580</v>
      </c>
      <c r="B871" s="7" t="s">
        <v>1592</v>
      </c>
      <c r="C871" s="7" t="s">
        <v>109</v>
      </c>
      <c r="D871" s="7">
        <v>0.1</v>
      </c>
      <c r="E871" s="7">
        <v>11.58</v>
      </c>
      <c r="F871" s="7">
        <v>6.97</v>
      </c>
      <c r="G871" s="7" t="s">
        <v>53</v>
      </c>
      <c r="H871" s="7" t="s">
        <v>32</v>
      </c>
      <c r="I871" s="7" t="s">
        <v>33</v>
      </c>
      <c r="J871" s="7" t="s">
        <v>73</v>
      </c>
      <c r="K871" s="7" t="s">
        <v>63</v>
      </c>
      <c r="L871" s="7" t="s">
        <v>688</v>
      </c>
      <c r="M871" s="7">
        <v>0.35</v>
      </c>
      <c r="N871" s="7" t="s">
        <v>37</v>
      </c>
      <c r="O871" s="7" t="s">
        <v>57</v>
      </c>
      <c r="P871" s="7" t="s">
        <v>192</v>
      </c>
      <c r="Q871" s="7" t="s">
        <v>1593</v>
      </c>
      <c r="R871" s="7">
        <v>4901</v>
      </c>
      <c r="S871" s="8">
        <v>42051</v>
      </c>
      <c r="T871" s="9">
        <f t="shared" si="67"/>
        <v>0</v>
      </c>
      <c r="U871" s="10" t="str">
        <f t="shared" si="68"/>
        <v>no repeat</v>
      </c>
      <c r="V871" s="11" t="str">
        <f t="shared" si="65"/>
        <v>February</v>
      </c>
      <c r="W871" s="8">
        <v>42055</v>
      </c>
      <c r="X871" s="11">
        <f t="shared" si="66"/>
        <v>4</v>
      </c>
      <c r="Y871" s="7">
        <v>-8.3979999999999997</v>
      </c>
      <c r="Z871" s="7">
        <v>1</v>
      </c>
      <c r="AA871" s="7">
        <v>14.53</v>
      </c>
      <c r="AB871" s="7">
        <v>90934</v>
      </c>
      <c r="AC871" s="7">
        <f>DataSheet!$E551-DataSheet!$D551</f>
        <v>7.55</v>
      </c>
      <c r="AD871" s="12" t="str">
        <f>_xlfn.IFS(DataSheet!$O551="Central","Chris",DataSheet!$O551="East","Erin",DataSheet!$O551="South","Sam",DataSheet!$O551="West","William.")</f>
        <v>Erin</v>
      </c>
      <c r="AE871">
        <f t="shared" si="69"/>
        <v>1</v>
      </c>
    </row>
    <row r="872" spans="1:31" ht="15.75" customHeight="1" x14ac:dyDescent="0.3">
      <c r="A872" s="7">
        <v>1590</v>
      </c>
      <c r="B872" s="7" t="s">
        <v>1594</v>
      </c>
      <c r="C872" s="7" t="s">
        <v>61</v>
      </c>
      <c r="D872" s="7">
        <v>0.03</v>
      </c>
      <c r="E872" s="7">
        <v>19.04</v>
      </c>
      <c r="F872" s="7">
        <v>6.38</v>
      </c>
      <c r="G872" s="7" t="s">
        <v>31</v>
      </c>
      <c r="H872" s="7" t="s">
        <v>32</v>
      </c>
      <c r="I872" s="7" t="s">
        <v>45</v>
      </c>
      <c r="J872" s="7" t="s">
        <v>54</v>
      </c>
      <c r="K872" s="7" t="s">
        <v>63</v>
      </c>
      <c r="L872" s="7" t="s">
        <v>1595</v>
      </c>
      <c r="M872" s="7">
        <v>0.56000000000000005</v>
      </c>
      <c r="N872" s="7" t="s">
        <v>37</v>
      </c>
      <c r="O872" s="7" t="s">
        <v>57</v>
      </c>
      <c r="P872" s="7" t="s">
        <v>158</v>
      </c>
      <c r="Q872" s="7" t="s">
        <v>1596</v>
      </c>
      <c r="R872" s="7">
        <v>44094</v>
      </c>
      <c r="S872" s="8">
        <v>42098</v>
      </c>
      <c r="T872" s="9">
        <f t="shared" si="67"/>
        <v>0</v>
      </c>
      <c r="U872" s="10" t="str">
        <f t="shared" si="68"/>
        <v>no repeat</v>
      </c>
      <c r="V872" s="11" t="str">
        <f t="shared" si="65"/>
        <v>April</v>
      </c>
      <c r="W872" s="8">
        <v>42098</v>
      </c>
      <c r="X872" s="11">
        <f t="shared" si="66"/>
        <v>0</v>
      </c>
      <c r="Y872" s="7">
        <v>83.793599999999998</v>
      </c>
      <c r="Z872" s="7">
        <v>7</v>
      </c>
      <c r="AA872" s="7">
        <v>144.03</v>
      </c>
      <c r="AB872" s="7">
        <v>86668</v>
      </c>
      <c r="AC872" s="7">
        <f>DataSheet!$E1037-DataSheet!$D1037</f>
        <v>5.69</v>
      </c>
      <c r="AD872" s="12" t="str">
        <f>_xlfn.IFS(DataSheet!$O1037="Central","Chris",DataSheet!$O1037="East","Erin",DataSheet!$O1037="South","Sam",DataSheet!$O1037="West","William.")</f>
        <v>Erin</v>
      </c>
      <c r="AE872">
        <f t="shared" si="69"/>
        <v>1</v>
      </c>
    </row>
    <row r="873" spans="1:31" ht="15.75" customHeight="1" x14ac:dyDescent="0.3">
      <c r="A873" s="12">
        <v>1593</v>
      </c>
      <c r="B873" s="12" t="s">
        <v>1597</v>
      </c>
      <c r="C873" s="12" t="s">
        <v>61</v>
      </c>
      <c r="D873" s="12">
        <v>0.02</v>
      </c>
      <c r="E873" s="12">
        <v>5.53</v>
      </c>
      <c r="F873" s="12">
        <v>6.98</v>
      </c>
      <c r="G873" s="12" t="s">
        <v>53</v>
      </c>
      <c r="H873" s="12" t="s">
        <v>32</v>
      </c>
      <c r="I873" s="12" t="s">
        <v>33</v>
      </c>
      <c r="J873" s="12" t="s">
        <v>113</v>
      </c>
      <c r="K873" s="12" t="s">
        <v>63</v>
      </c>
      <c r="L873" s="12" t="s">
        <v>1598</v>
      </c>
      <c r="M873" s="12">
        <v>0.39</v>
      </c>
      <c r="N873" s="12" t="s">
        <v>37</v>
      </c>
      <c r="O873" s="12" t="s">
        <v>65</v>
      </c>
      <c r="P873" s="12" t="s">
        <v>308</v>
      </c>
      <c r="Q873" s="12" t="s">
        <v>309</v>
      </c>
      <c r="R873" s="12">
        <v>74006</v>
      </c>
      <c r="S873" s="13">
        <v>42098</v>
      </c>
      <c r="T873" s="9">
        <f t="shared" si="67"/>
        <v>0</v>
      </c>
      <c r="U873" s="10" t="str">
        <f t="shared" si="68"/>
        <v>no repeat</v>
      </c>
      <c r="V873" s="11" t="str">
        <f t="shared" si="65"/>
        <v>April</v>
      </c>
      <c r="W873" s="13">
        <v>42100</v>
      </c>
      <c r="X873" s="11">
        <f t="shared" si="66"/>
        <v>2</v>
      </c>
      <c r="Y873" s="12">
        <v>-77.823719999999994</v>
      </c>
      <c r="Z873" s="12">
        <v>8</v>
      </c>
      <c r="AA873" s="12">
        <v>48.81</v>
      </c>
      <c r="AB873" s="12">
        <v>86668</v>
      </c>
      <c r="AC873" s="12">
        <f>DataSheet!$E1038-DataSheet!$D1038</f>
        <v>535.59</v>
      </c>
      <c r="AD873" s="12" t="str">
        <f>_xlfn.IFS(DataSheet!$O1038="Central","Chris",DataSheet!$O1038="East","Erin",DataSheet!$O1038="South","Sam",DataSheet!$O1038="West","William.")</f>
        <v>Erin</v>
      </c>
      <c r="AE873">
        <f t="shared" si="69"/>
        <v>1</v>
      </c>
    </row>
    <row r="874" spans="1:31" ht="15.75" customHeight="1" x14ac:dyDescent="0.3">
      <c r="A874" s="7">
        <v>1595</v>
      </c>
      <c r="B874" s="7" t="s">
        <v>1599</v>
      </c>
      <c r="C874" s="7" t="s">
        <v>30</v>
      </c>
      <c r="D874" s="7">
        <v>0.01</v>
      </c>
      <c r="E874" s="7">
        <v>500.98</v>
      </c>
      <c r="F874" s="7">
        <v>26</v>
      </c>
      <c r="G874" s="7" t="s">
        <v>43</v>
      </c>
      <c r="H874" s="7" t="s">
        <v>32</v>
      </c>
      <c r="I874" s="7" t="s">
        <v>45</v>
      </c>
      <c r="J874" s="7" t="s">
        <v>46</v>
      </c>
      <c r="K874" s="7" t="s">
        <v>47</v>
      </c>
      <c r="L874" s="7" t="s">
        <v>48</v>
      </c>
      <c r="M874" s="7">
        <v>0.6</v>
      </c>
      <c r="N874" s="7" t="s">
        <v>37</v>
      </c>
      <c r="O874" s="7" t="s">
        <v>57</v>
      </c>
      <c r="P874" s="7" t="s">
        <v>650</v>
      </c>
      <c r="Q874" s="7" t="s">
        <v>1600</v>
      </c>
      <c r="R874" s="7">
        <v>25705</v>
      </c>
      <c r="S874" s="8">
        <v>42135</v>
      </c>
      <c r="T874" s="9">
        <f t="shared" si="67"/>
        <v>1</v>
      </c>
      <c r="U874" s="10">
        <f t="shared" si="68"/>
        <v>0</v>
      </c>
      <c r="V874" s="11" t="str">
        <f t="shared" si="65"/>
        <v>May</v>
      </c>
      <c r="W874" s="8">
        <v>42136</v>
      </c>
      <c r="X874" s="11">
        <f t="shared" si="66"/>
        <v>1</v>
      </c>
      <c r="Y874" s="7">
        <v>5078.5379999999996</v>
      </c>
      <c r="Z874" s="7">
        <v>14</v>
      </c>
      <c r="AA874" s="7">
        <v>7360.2</v>
      </c>
      <c r="AB874" s="7">
        <v>90796</v>
      </c>
      <c r="AC874" s="7">
        <f>DataSheet!$E1417-DataSheet!$D1417</f>
        <v>1360.1000000000001</v>
      </c>
      <c r="AD874" s="12" t="str">
        <f>_xlfn.IFS(DataSheet!$O1417="Central","Chris",DataSheet!$O1417="East","Erin",DataSheet!$O1417="South","Sam",DataSheet!$O1417="West","William.")</f>
        <v>Erin</v>
      </c>
      <c r="AE874">
        <f t="shared" si="69"/>
        <v>3</v>
      </c>
    </row>
    <row r="875" spans="1:31" ht="15.75" customHeight="1" x14ac:dyDescent="0.3">
      <c r="A875" s="12">
        <v>1595</v>
      </c>
      <c r="B875" s="12" t="s">
        <v>1599</v>
      </c>
      <c r="C875" s="12" t="s">
        <v>30</v>
      </c>
      <c r="D875" s="12">
        <v>0.08</v>
      </c>
      <c r="E875" s="12">
        <v>9.77</v>
      </c>
      <c r="F875" s="12">
        <v>6.02</v>
      </c>
      <c r="G875" s="12" t="s">
        <v>53</v>
      </c>
      <c r="H875" s="12" t="s">
        <v>32</v>
      </c>
      <c r="I875" s="12" t="s">
        <v>45</v>
      </c>
      <c r="J875" s="12" t="s">
        <v>54</v>
      </c>
      <c r="K875" s="12" t="s">
        <v>90</v>
      </c>
      <c r="L875" s="12" t="s">
        <v>1601</v>
      </c>
      <c r="M875" s="12">
        <v>0.48</v>
      </c>
      <c r="N875" s="12" t="s">
        <v>37</v>
      </c>
      <c r="O875" s="12" t="s">
        <v>57</v>
      </c>
      <c r="P875" s="12" t="s">
        <v>650</v>
      </c>
      <c r="Q875" s="12" t="s">
        <v>1600</v>
      </c>
      <c r="R875" s="12">
        <v>25705</v>
      </c>
      <c r="S875" s="13">
        <v>42135</v>
      </c>
      <c r="T875" s="9">
        <f t="shared" si="67"/>
        <v>1</v>
      </c>
      <c r="U875" s="10">
        <f t="shared" si="68"/>
        <v>0</v>
      </c>
      <c r="V875" s="11" t="str">
        <f t="shared" si="65"/>
        <v>May</v>
      </c>
      <c r="W875" s="13">
        <v>42136</v>
      </c>
      <c r="X875" s="11">
        <f t="shared" si="66"/>
        <v>1</v>
      </c>
      <c r="Y875" s="12">
        <v>23.276</v>
      </c>
      <c r="Z875" s="12">
        <v>9</v>
      </c>
      <c r="AA875" s="12">
        <v>89.06</v>
      </c>
      <c r="AB875" s="12">
        <v>90796</v>
      </c>
      <c r="AC875" s="12">
        <f>DataSheet!$E1418-DataSheet!$D1418</f>
        <v>2.1500000000000004</v>
      </c>
      <c r="AD875" s="12" t="str">
        <f>_xlfn.IFS(DataSheet!$O1418="Central","Chris",DataSheet!$O1418="East","Erin",DataSheet!$O1418="South","Sam",DataSheet!$O1418="West","William.")</f>
        <v>Sam</v>
      </c>
      <c r="AE875">
        <f t="shared" si="69"/>
        <v>3</v>
      </c>
    </row>
    <row r="876" spans="1:31" ht="15.75" customHeight="1" x14ac:dyDescent="0.3">
      <c r="A876" s="7">
        <v>1595</v>
      </c>
      <c r="B876" s="7" t="s">
        <v>1599</v>
      </c>
      <c r="C876" s="7" t="s">
        <v>30</v>
      </c>
      <c r="D876" s="7">
        <v>0.09</v>
      </c>
      <c r="E876" s="7">
        <v>3.28</v>
      </c>
      <c r="F876" s="7">
        <v>0.98</v>
      </c>
      <c r="G876" s="7" t="s">
        <v>53</v>
      </c>
      <c r="H876" s="7" t="s">
        <v>32</v>
      </c>
      <c r="I876" s="7" t="s">
        <v>33</v>
      </c>
      <c r="J876" s="7" t="s">
        <v>34</v>
      </c>
      <c r="K876" s="7" t="s">
        <v>35</v>
      </c>
      <c r="L876" s="7" t="s">
        <v>1602</v>
      </c>
      <c r="M876" s="7">
        <v>0.59</v>
      </c>
      <c r="N876" s="7" t="s">
        <v>37</v>
      </c>
      <c r="O876" s="7" t="s">
        <v>57</v>
      </c>
      <c r="P876" s="7" t="s">
        <v>650</v>
      </c>
      <c r="Q876" s="7" t="s">
        <v>1600</v>
      </c>
      <c r="R876" s="7">
        <v>25705</v>
      </c>
      <c r="S876" s="8">
        <v>42135</v>
      </c>
      <c r="T876" s="9">
        <f t="shared" si="67"/>
        <v>0</v>
      </c>
      <c r="U876" s="10" t="str">
        <f t="shared" si="68"/>
        <v>no repeat</v>
      </c>
      <c r="V876" s="11" t="str">
        <f t="shared" si="65"/>
        <v>May</v>
      </c>
      <c r="W876" s="8">
        <v>42137</v>
      </c>
      <c r="X876" s="11">
        <f t="shared" si="66"/>
        <v>2</v>
      </c>
      <c r="Y876" s="7">
        <v>17.754000000000001</v>
      </c>
      <c r="Z876" s="7">
        <v>42</v>
      </c>
      <c r="AA876" s="7">
        <v>134.97</v>
      </c>
      <c r="AB876" s="7">
        <v>90796</v>
      </c>
      <c r="AC876" s="7">
        <f>DataSheet!$E1419-DataSheet!$D1419</f>
        <v>21.31</v>
      </c>
      <c r="AD876" s="12" t="str">
        <f>_xlfn.IFS(DataSheet!$O1419="Central","Chris",DataSheet!$O1419="East","Erin",DataSheet!$O1419="South","Sam",DataSheet!$O1419="West","William.")</f>
        <v>Sam</v>
      </c>
      <c r="AE876">
        <f t="shared" si="69"/>
        <v>3</v>
      </c>
    </row>
    <row r="877" spans="1:31" ht="15.75" customHeight="1" x14ac:dyDescent="0.3">
      <c r="A877" s="7">
        <v>1602</v>
      </c>
      <c r="B877" s="7" t="s">
        <v>1603</v>
      </c>
      <c r="C877" s="7" t="s">
        <v>52</v>
      </c>
      <c r="D877" s="7">
        <v>0.1</v>
      </c>
      <c r="E877" s="7">
        <v>9.11</v>
      </c>
      <c r="F877" s="7">
        <v>2.15</v>
      </c>
      <c r="G877" s="7" t="s">
        <v>53</v>
      </c>
      <c r="H877" s="7" t="s">
        <v>44</v>
      </c>
      <c r="I877" s="7" t="s">
        <v>33</v>
      </c>
      <c r="J877" s="7" t="s">
        <v>97</v>
      </c>
      <c r="K877" s="7" t="s">
        <v>35</v>
      </c>
      <c r="L877" s="7" t="s">
        <v>1258</v>
      </c>
      <c r="M877" s="7">
        <v>0.4</v>
      </c>
      <c r="N877" s="7" t="s">
        <v>37</v>
      </c>
      <c r="O877" s="7" t="s">
        <v>57</v>
      </c>
      <c r="P877" s="7" t="s">
        <v>419</v>
      </c>
      <c r="Q877" s="7" t="s">
        <v>1604</v>
      </c>
      <c r="R877" s="7">
        <v>20601</v>
      </c>
      <c r="S877" s="8">
        <v>42104</v>
      </c>
      <c r="T877" s="9">
        <f t="shared" si="67"/>
        <v>0</v>
      </c>
      <c r="U877" s="10" t="str">
        <f t="shared" si="68"/>
        <v>no repeat</v>
      </c>
      <c r="V877" s="11" t="str">
        <f t="shared" si="65"/>
        <v>April</v>
      </c>
      <c r="W877" s="8">
        <v>42106</v>
      </c>
      <c r="X877" s="11">
        <f t="shared" si="66"/>
        <v>2</v>
      </c>
      <c r="Y877" s="7">
        <v>-3.9312</v>
      </c>
      <c r="Z877" s="7">
        <v>2</v>
      </c>
      <c r="AA877" s="7">
        <v>17.420000000000002</v>
      </c>
      <c r="AB877" s="7">
        <v>89680</v>
      </c>
      <c r="AC877" s="7">
        <f>DataSheet!$E1129-DataSheet!$D1129</f>
        <v>9.75</v>
      </c>
      <c r="AD877" s="12" t="str">
        <f>_xlfn.IFS(DataSheet!$O1129="Central","Chris",DataSheet!$O1129="East","Erin",DataSheet!$O1129="South","Sam",DataSheet!$O1129="West","William.")</f>
        <v>Sam</v>
      </c>
      <c r="AE877">
        <f t="shared" si="69"/>
        <v>1</v>
      </c>
    </row>
    <row r="878" spans="1:31" ht="15.75" customHeight="1" x14ac:dyDescent="0.3">
      <c r="A878" s="12">
        <v>1603</v>
      </c>
      <c r="B878" s="12" t="s">
        <v>1605</v>
      </c>
      <c r="C878" s="12" t="s">
        <v>52</v>
      </c>
      <c r="D878" s="12">
        <v>0.09</v>
      </c>
      <c r="E878" s="12">
        <v>2.1800000000000002</v>
      </c>
      <c r="F878" s="12">
        <v>0.78</v>
      </c>
      <c r="G878" s="12" t="s">
        <v>53</v>
      </c>
      <c r="H878" s="12" t="s">
        <v>62</v>
      </c>
      <c r="I878" s="12" t="s">
        <v>33</v>
      </c>
      <c r="J878" s="12" t="s">
        <v>70</v>
      </c>
      <c r="K878" s="12" t="s">
        <v>35</v>
      </c>
      <c r="L878" s="12" t="s">
        <v>1606</v>
      </c>
      <c r="M878" s="12">
        <v>0.52</v>
      </c>
      <c r="N878" s="12" t="s">
        <v>37</v>
      </c>
      <c r="O878" s="12" t="s">
        <v>57</v>
      </c>
      <c r="P878" s="12" t="s">
        <v>75</v>
      </c>
      <c r="Q878" s="12" t="s">
        <v>1607</v>
      </c>
      <c r="R878" s="12">
        <v>11598</v>
      </c>
      <c r="S878" s="13">
        <v>42020</v>
      </c>
      <c r="T878" s="9">
        <f t="shared" si="67"/>
        <v>1</v>
      </c>
      <c r="U878" s="10">
        <f t="shared" si="68"/>
        <v>0</v>
      </c>
      <c r="V878" s="11" t="str">
        <f t="shared" si="65"/>
        <v>January</v>
      </c>
      <c r="W878" s="13">
        <v>42022</v>
      </c>
      <c r="X878" s="11">
        <f t="shared" si="66"/>
        <v>2</v>
      </c>
      <c r="Y878" s="12">
        <v>2.4548000000000001</v>
      </c>
      <c r="Z878" s="12">
        <v>9</v>
      </c>
      <c r="AA878" s="12">
        <v>19.12</v>
      </c>
      <c r="AB878" s="12">
        <v>89679</v>
      </c>
      <c r="AC878" s="12">
        <f>DataSheet!$E196-DataSheet!$D196</f>
        <v>125.94999999999999</v>
      </c>
      <c r="AD878" s="12" t="str">
        <f>_xlfn.IFS(DataSheet!$O196="Central","Chris",DataSheet!$O196="East","Erin",DataSheet!$O196="South","Sam",DataSheet!$O196="West","William.")</f>
        <v>Erin</v>
      </c>
      <c r="AE878">
        <f t="shared" si="69"/>
        <v>2</v>
      </c>
    </row>
    <row r="879" spans="1:31" ht="15.75" customHeight="1" x14ac:dyDescent="0.3">
      <c r="A879" s="7">
        <v>1603</v>
      </c>
      <c r="B879" s="7" t="s">
        <v>1605</v>
      </c>
      <c r="C879" s="7" t="s">
        <v>52</v>
      </c>
      <c r="D879" s="7">
        <v>0.05</v>
      </c>
      <c r="E879" s="7">
        <v>179.29</v>
      </c>
      <c r="F879" s="7">
        <v>29.21</v>
      </c>
      <c r="G879" s="7" t="s">
        <v>43</v>
      </c>
      <c r="H879" s="7" t="s">
        <v>62</v>
      </c>
      <c r="I879" s="7" t="s">
        <v>45</v>
      </c>
      <c r="J879" s="7" t="s">
        <v>156</v>
      </c>
      <c r="K879" s="7" t="s">
        <v>125</v>
      </c>
      <c r="L879" s="7" t="s">
        <v>631</v>
      </c>
      <c r="M879" s="7">
        <v>0.76</v>
      </c>
      <c r="N879" s="7" t="s">
        <v>37</v>
      </c>
      <c r="O879" s="7" t="s">
        <v>57</v>
      </c>
      <c r="P879" s="7" t="s">
        <v>75</v>
      </c>
      <c r="Q879" s="7" t="s">
        <v>1607</v>
      </c>
      <c r="R879" s="7">
        <v>11598</v>
      </c>
      <c r="S879" s="8">
        <v>42020</v>
      </c>
      <c r="T879" s="9">
        <f t="shared" si="67"/>
        <v>0</v>
      </c>
      <c r="U879" s="10" t="str">
        <f t="shared" si="68"/>
        <v>no repeat</v>
      </c>
      <c r="V879" s="11" t="str">
        <f t="shared" si="65"/>
        <v>January</v>
      </c>
      <c r="W879" s="8">
        <v>42022</v>
      </c>
      <c r="X879" s="11">
        <f t="shared" si="66"/>
        <v>2</v>
      </c>
      <c r="Y879" s="7">
        <v>-537.27977731999999</v>
      </c>
      <c r="Z879" s="7">
        <v>1</v>
      </c>
      <c r="AA879" s="7">
        <v>186.64</v>
      </c>
      <c r="AB879" s="7">
        <v>89679</v>
      </c>
      <c r="AC879" s="7">
        <f>DataSheet!$E197-DataSheet!$D197</f>
        <v>328.09</v>
      </c>
      <c r="AD879" s="12" t="str">
        <f>_xlfn.IFS(DataSheet!$O197="Central","Chris",DataSheet!$O197="East","Erin",DataSheet!$O197="South","Sam",DataSheet!$O197="West","William.")</f>
        <v>Erin</v>
      </c>
      <c r="AE879">
        <f t="shared" si="69"/>
        <v>2</v>
      </c>
    </row>
    <row r="880" spans="1:31" ht="15.75" customHeight="1" x14ac:dyDescent="0.3">
      <c r="A880" s="12">
        <v>1606</v>
      </c>
      <c r="B880" s="12" t="s">
        <v>1608</v>
      </c>
      <c r="C880" s="12" t="s">
        <v>61</v>
      </c>
      <c r="D880" s="12">
        <v>0.05</v>
      </c>
      <c r="E880" s="12">
        <v>1.98</v>
      </c>
      <c r="F880" s="12">
        <v>4.7699999999999996</v>
      </c>
      <c r="G880" s="12" t="s">
        <v>53</v>
      </c>
      <c r="H880" s="12" t="s">
        <v>44</v>
      </c>
      <c r="I880" s="12" t="s">
        <v>33</v>
      </c>
      <c r="J880" s="12" t="s">
        <v>113</v>
      </c>
      <c r="K880" s="12" t="s">
        <v>63</v>
      </c>
      <c r="L880" s="12" t="s">
        <v>1609</v>
      </c>
      <c r="M880" s="12">
        <v>0.4</v>
      </c>
      <c r="N880" s="12" t="s">
        <v>37</v>
      </c>
      <c r="O880" s="12" t="s">
        <v>57</v>
      </c>
      <c r="P880" s="12" t="s">
        <v>75</v>
      </c>
      <c r="Q880" s="12" t="s">
        <v>1610</v>
      </c>
      <c r="R880" s="12">
        <v>11010</v>
      </c>
      <c r="S880" s="13">
        <v>42011</v>
      </c>
      <c r="T880" s="9">
        <f t="shared" si="67"/>
        <v>1</v>
      </c>
      <c r="U880" s="10">
        <f t="shared" si="68"/>
        <v>0</v>
      </c>
      <c r="V880" s="11" t="str">
        <f t="shared" si="65"/>
        <v>January</v>
      </c>
      <c r="W880" s="13">
        <v>42012</v>
      </c>
      <c r="X880" s="11">
        <f t="shared" si="66"/>
        <v>1</v>
      </c>
      <c r="Y880" s="12">
        <v>-14.359819999999999</v>
      </c>
      <c r="Z880" s="12">
        <v>1</v>
      </c>
      <c r="AA880" s="12">
        <v>3.53</v>
      </c>
      <c r="AB880" s="12">
        <v>87993</v>
      </c>
      <c r="AC880" s="12">
        <f>DataSheet!$E98-DataSheet!$D98</f>
        <v>574.69000000000005</v>
      </c>
      <c r="AD880" s="12" t="str">
        <f>_xlfn.IFS(DataSheet!$O98="Central","Chris",DataSheet!$O98="East","Erin",DataSheet!$O98="South","Sam",DataSheet!$O98="West","William.")</f>
        <v>Sam</v>
      </c>
      <c r="AE880">
        <f t="shared" si="69"/>
        <v>3</v>
      </c>
    </row>
    <row r="881" spans="1:31" ht="15.75" customHeight="1" x14ac:dyDescent="0.3">
      <c r="A881" s="7">
        <v>1606</v>
      </c>
      <c r="B881" s="7" t="s">
        <v>1608</v>
      </c>
      <c r="C881" s="7" t="s">
        <v>61</v>
      </c>
      <c r="D881" s="7">
        <v>7.0000000000000007E-2</v>
      </c>
      <c r="E881" s="7">
        <v>699.99</v>
      </c>
      <c r="F881" s="7">
        <v>24.49</v>
      </c>
      <c r="G881" s="7" t="s">
        <v>31</v>
      </c>
      <c r="H881" s="7" t="s">
        <v>44</v>
      </c>
      <c r="I881" s="7" t="s">
        <v>81</v>
      </c>
      <c r="J881" s="7" t="s">
        <v>590</v>
      </c>
      <c r="K881" s="7" t="s">
        <v>240</v>
      </c>
      <c r="L881" s="7" t="s">
        <v>591</v>
      </c>
      <c r="M881" s="7">
        <v>0.41</v>
      </c>
      <c r="N881" s="7" t="s">
        <v>37</v>
      </c>
      <c r="O881" s="7" t="s">
        <v>57</v>
      </c>
      <c r="P881" s="7" t="s">
        <v>75</v>
      </c>
      <c r="Q881" s="7" t="s">
        <v>1610</v>
      </c>
      <c r="R881" s="7">
        <v>11010</v>
      </c>
      <c r="S881" s="8">
        <v>42011</v>
      </c>
      <c r="T881" s="9">
        <f t="shared" si="67"/>
        <v>1</v>
      </c>
      <c r="U881" s="10">
        <f t="shared" si="68"/>
        <v>0</v>
      </c>
      <c r="V881" s="11" t="str">
        <f t="shared" si="65"/>
        <v>January</v>
      </c>
      <c r="W881" s="8">
        <v>42012</v>
      </c>
      <c r="X881" s="11">
        <f t="shared" si="66"/>
        <v>1</v>
      </c>
      <c r="Y881" s="7">
        <v>-2870.2775999999999</v>
      </c>
      <c r="Z881" s="7">
        <v>1</v>
      </c>
      <c r="AA881" s="7">
        <v>706.56</v>
      </c>
      <c r="AB881" s="7">
        <v>87993</v>
      </c>
      <c r="AC881" s="7">
        <f>DataSheet!$E99-DataSheet!$D99</f>
        <v>10.100000000000001</v>
      </c>
      <c r="AD881" s="12" t="str">
        <f>_xlfn.IFS(DataSheet!$O99="Central","Chris",DataSheet!$O99="East","Erin",DataSheet!$O99="South","Sam",DataSheet!$O99="West","William.")</f>
        <v>Sam</v>
      </c>
      <c r="AE881">
        <f t="shared" si="69"/>
        <v>3</v>
      </c>
    </row>
    <row r="882" spans="1:31" ht="15.75" customHeight="1" x14ac:dyDescent="0.3">
      <c r="A882" s="12">
        <v>1606</v>
      </c>
      <c r="B882" s="12" t="s">
        <v>1608</v>
      </c>
      <c r="C882" s="12" t="s">
        <v>61</v>
      </c>
      <c r="D882" s="12">
        <v>7.0000000000000007E-2</v>
      </c>
      <c r="E882" s="12">
        <v>6783.02</v>
      </c>
      <c r="F882" s="12">
        <v>24.49</v>
      </c>
      <c r="G882" s="12" t="s">
        <v>53</v>
      </c>
      <c r="H882" s="12" t="s">
        <v>44</v>
      </c>
      <c r="I882" s="12" t="s">
        <v>81</v>
      </c>
      <c r="J882" s="12" t="s">
        <v>89</v>
      </c>
      <c r="K882" s="12" t="s">
        <v>240</v>
      </c>
      <c r="L882" s="12" t="s">
        <v>1277</v>
      </c>
      <c r="M882" s="12">
        <v>0.39</v>
      </c>
      <c r="N882" s="12" t="s">
        <v>37</v>
      </c>
      <c r="O882" s="12" t="s">
        <v>57</v>
      </c>
      <c r="P882" s="12" t="s">
        <v>75</v>
      </c>
      <c r="Q882" s="12" t="s">
        <v>1610</v>
      </c>
      <c r="R882" s="12">
        <v>11010</v>
      </c>
      <c r="S882" s="13">
        <v>42011</v>
      </c>
      <c r="T882" s="9">
        <f t="shared" si="67"/>
        <v>0</v>
      </c>
      <c r="U882" s="10" t="str">
        <f t="shared" si="68"/>
        <v>no repeat</v>
      </c>
      <c r="V882" s="11" t="str">
        <f t="shared" si="65"/>
        <v>January</v>
      </c>
      <c r="W882" s="13">
        <v>42012</v>
      </c>
      <c r="X882" s="11">
        <f t="shared" si="66"/>
        <v>1</v>
      </c>
      <c r="Y882" s="12">
        <v>77.983599999999996</v>
      </c>
      <c r="Z882" s="12">
        <v>2</v>
      </c>
      <c r="AA882" s="12">
        <v>13121.07</v>
      </c>
      <c r="AB882" s="12">
        <v>87993</v>
      </c>
      <c r="AC882" s="12">
        <f>DataSheet!$E100-DataSheet!$D100</f>
        <v>1.8299999999999998</v>
      </c>
      <c r="AD882" s="12" t="str">
        <f>_xlfn.IFS(DataSheet!$O100="Central","Chris",DataSheet!$O100="East","Erin",DataSheet!$O100="South","Sam",DataSheet!$O100="West","William.")</f>
        <v>Erin</v>
      </c>
      <c r="AE882">
        <f t="shared" si="69"/>
        <v>3</v>
      </c>
    </row>
    <row r="883" spans="1:31" ht="15.75" customHeight="1" x14ac:dyDescent="0.3">
      <c r="A883" s="12">
        <v>1607</v>
      </c>
      <c r="B883" s="12" t="s">
        <v>1611</v>
      </c>
      <c r="C883" s="12" t="s">
        <v>109</v>
      </c>
      <c r="D883" s="12">
        <v>0.1</v>
      </c>
      <c r="E883" s="12">
        <v>5.68</v>
      </c>
      <c r="F883" s="12">
        <v>3.6</v>
      </c>
      <c r="G883" s="12" t="s">
        <v>31</v>
      </c>
      <c r="H883" s="12" t="s">
        <v>44</v>
      </c>
      <c r="I883" s="12" t="s">
        <v>33</v>
      </c>
      <c r="J883" s="12" t="s">
        <v>178</v>
      </c>
      <c r="K883" s="12" t="s">
        <v>55</v>
      </c>
      <c r="L883" s="12" t="s">
        <v>1612</v>
      </c>
      <c r="M883" s="12">
        <v>0.56000000000000005</v>
      </c>
      <c r="N883" s="12" t="s">
        <v>37</v>
      </c>
      <c r="O883" s="12" t="s">
        <v>57</v>
      </c>
      <c r="P883" s="12" t="s">
        <v>75</v>
      </c>
      <c r="Q883" s="12" t="s">
        <v>1613</v>
      </c>
      <c r="R883" s="12">
        <v>11520</v>
      </c>
      <c r="S883" s="13">
        <v>42041</v>
      </c>
      <c r="T883" s="9">
        <f t="shared" si="67"/>
        <v>1</v>
      </c>
      <c r="U883" s="10">
        <f t="shared" si="68"/>
        <v>68</v>
      </c>
      <c r="V883" s="11" t="str">
        <f t="shared" si="65"/>
        <v>February</v>
      </c>
      <c r="W883" s="13">
        <v>42045</v>
      </c>
      <c r="X883" s="11">
        <f t="shared" si="66"/>
        <v>4</v>
      </c>
      <c r="Y883" s="12">
        <v>-33.2956</v>
      </c>
      <c r="Z883" s="12">
        <v>21</v>
      </c>
      <c r="AA883" s="12">
        <v>118.35</v>
      </c>
      <c r="AB883" s="12">
        <v>87995</v>
      </c>
      <c r="AC883" s="12">
        <f>DataSheet!$E438-DataSheet!$D438</f>
        <v>30.650000000000002</v>
      </c>
      <c r="AD883" s="12" t="str">
        <f>_xlfn.IFS(DataSheet!$O438="Central","Chris",DataSheet!$O438="East","Erin",DataSheet!$O438="South","Sam",DataSheet!$O438="West","William.")</f>
        <v>William.</v>
      </c>
      <c r="AE883">
        <f t="shared" si="69"/>
        <v>2</v>
      </c>
    </row>
    <row r="884" spans="1:31" ht="15.75" customHeight="1" x14ac:dyDescent="0.3">
      <c r="A884" s="7">
        <v>1607</v>
      </c>
      <c r="B884" s="7" t="s">
        <v>1611</v>
      </c>
      <c r="C884" s="7" t="s">
        <v>42</v>
      </c>
      <c r="D884" s="7">
        <v>0.01</v>
      </c>
      <c r="E884" s="7">
        <v>15.16</v>
      </c>
      <c r="F884" s="7">
        <v>15.09</v>
      </c>
      <c r="G884" s="7" t="s">
        <v>53</v>
      </c>
      <c r="H884" s="7" t="s">
        <v>44</v>
      </c>
      <c r="I884" s="7" t="s">
        <v>33</v>
      </c>
      <c r="J884" s="7" t="s">
        <v>113</v>
      </c>
      <c r="K884" s="7" t="s">
        <v>63</v>
      </c>
      <c r="L884" s="7" t="s">
        <v>1614</v>
      </c>
      <c r="M884" s="7">
        <v>0.39</v>
      </c>
      <c r="N884" s="7" t="s">
        <v>37</v>
      </c>
      <c r="O884" s="7" t="s">
        <v>57</v>
      </c>
      <c r="P884" s="7" t="s">
        <v>75</v>
      </c>
      <c r="Q884" s="7" t="s">
        <v>1613</v>
      </c>
      <c r="R884" s="7">
        <v>11520</v>
      </c>
      <c r="S884" s="8">
        <v>42109</v>
      </c>
      <c r="T884" s="9">
        <f t="shared" si="67"/>
        <v>0</v>
      </c>
      <c r="U884" s="10" t="str">
        <f t="shared" si="68"/>
        <v>no repeat</v>
      </c>
      <c r="V884" s="11" t="str">
        <f t="shared" si="65"/>
        <v>April</v>
      </c>
      <c r="W884" s="8">
        <v>42109</v>
      </c>
      <c r="X884" s="11">
        <f t="shared" si="66"/>
        <v>0</v>
      </c>
      <c r="Y884" s="7">
        <v>-200.85900000000001</v>
      </c>
      <c r="Z884" s="7">
        <v>7</v>
      </c>
      <c r="AA884" s="7">
        <v>110.93</v>
      </c>
      <c r="AB884" s="7">
        <v>87994</v>
      </c>
      <c r="AC884" s="7">
        <f>DataSheet!$E1167-DataSheet!$D1167</f>
        <v>45.15</v>
      </c>
      <c r="AD884" s="12" t="str">
        <f>_xlfn.IFS(DataSheet!$O1167="Central","Chris",DataSheet!$O1167="East","Erin",DataSheet!$O1167="South","Sam",DataSheet!$O1167="West","William.")</f>
        <v>Sam</v>
      </c>
      <c r="AE884">
        <f t="shared" si="69"/>
        <v>2</v>
      </c>
    </row>
    <row r="885" spans="1:31" ht="15.75" customHeight="1" x14ac:dyDescent="0.3">
      <c r="A885" s="12">
        <v>1609</v>
      </c>
      <c r="B885" s="12" t="s">
        <v>1615</v>
      </c>
      <c r="C885" s="12" t="s">
        <v>30</v>
      </c>
      <c r="D885" s="12">
        <v>0.03</v>
      </c>
      <c r="E885" s="12">
        <v>2.16</v>
      </c>
      <c r="F885" s="12">
        <v>6.05</v>
      </c>
      <c r="G885" s="12" t="s">
        <v>53</v>
      </c>
      <c r="H885" s="12" t="s">
        <v>118</v>
      </c>
      <c r="I885" s="12" t="s">
        <v>33</v>
      </c>
      <c r="J885" s="12" t="s">
        <v>113</v>
      </c>
      <c r="K885" s="12" t="s">
        <v>63</v>
      </c>
      <c r="L885" s="12" t="s">
        <v>1535</v>
      </c>
      <c r="M885" s="12">
        <v>0.37</v>
      </c>
      <c r="N885" s="12" t="s">
        <v>37</v>
      </c>
      <c r="O885" s="12" t="s">
        <v>38</v>
      </c>
      <c r="P885" s="12" t="s">
        <v>49</v>
      </c>
      <c r="Q885" s="12" t="s">
        <v>1616</v>
      </c>
      <c r="R885" s="12">
        <v>95823</v>
      </c>
      <c r="S885" s="13">
        <v>42135</v>
      </c>
      <c r="T885" s="9">
        <f t="shared" si="67"/>
        <v>1</v>
      </c>
      <c r="U885" s="10">
        <f t="shared" si="68"/>
        <v>0</v>
      </c>
      <c r="V885" s="11" t="str">
        <f t="shared" si="65"/>
        <v>May</v>
      </c>
      <c r="W885" s="13">
        <v>42136</v>
      </c>
      <c r="X885" s="11">
        <f t="shared" si="66"/>
        <v>1</v>
      </c>
      <c r="Y885" s="12">
        <v>-90.585499999999996</v>
      </c>
      <c r="Z885" s="12">
        <v>7</v>
      </c>
      <c r="AA885" s="12">
        <v>17.309999999999999</v>
      </c>
      <c r="AB885" s="12">
        <v>87824</v>
      </c>
      <c r="AC885" s="12">
        <f>DataSheet!$E1420-DataSheet!$D1420</f>
        <v>40.94</v>
      </c>
      <c r="AD885" s="12" t="str">
        <f>_xlfn.IFS(DataSheet!$O1420="Central","Chris",DataSheet!$O1420="East","Erin",DataSheet!$O1420="South","Sam",DataSheet!$O1420="West","William.")</f>
        <v>William.</v>
      </c>
      <c r="AE885">
        <f t="shared" si="69"/>
        <v>2</v>
      </c>
    </row>
    <row r="886" spans="1:31" ht="15.75" customHeight="1" x14ac:dyDescent="0.3">
      <c r="A886" s="7">
        <v>1609</v>
      </c>
      <c r="B886" s="7" t="s">
        <v>1615</v>
      </c>
      <c r="C886" s="7" t="s">
        <v>30</v>
      </c>
      <c r="D886" s="7">
        <v>0.03</v>
      </c>
      <c r="E886" s="7">
        <v>9.7100000000000009</v>
      </c>
      <c r="F886" s="7">
        <v>9.4499999999999993</v>
      </c>
      <c r="G886" s="7" t="s">
        <v>53</v>
      </c>
      <c r="H886" s="7" t="s">
        <v>118</v>
      </c>
      <c r="I886" s="7" t="s">
        <v>33</v>
      </c>
      <c r="J886" s="7" t="s">
        <v>145</v>
      </c>
      <c r="K886" s="7" t="s">
        <v>63</v>
      </c>
      <c r="L886" s="7" t="s">
        <v>513</v>
      </c>
      <c r="M886" s="7">
        <v>0.6</v>
      </c>
      <c r="N886" s="7" t="s">
        <v>37</v>
      </c>
      <c r="O886" s="7" t="s">
        <v>38</v>
      </c>
      <c r="P886" s="7" t="s">
        <v>49</v>
      </c>
      <c r="Q886" s="7" t="s">
        <v>1616</v>
      </c>
      <c r="R886" s="7">
        <v>95823</v>
      </c>
      <c r="S886" s="8">
        <v>42135</v>
      </c>
      <c r="T886" s="9">
        <f t="shared" si="67"/>
        <v>0</v>
      </c>
      <c r="U886" s="10" t="str">
        <f t="shared" si="68"/>
        <v>no repeat</v>
      </c>
      <c r="V886" s="11" t="str">
        <f t="shared" si="65"/>
        <v>May</v>
      </c>
      <c r="W886" s="8">
        <v>42135</v>
      </c>
      <c r="X886" s="11">
        <f t="shared" si="66"/>
        <v>0</v>
      </c>
      <c r="Y886" s="7">
        <v>-36.9</v>
      </c>
      <c r="Z886" s="7">
        <v>2</v>
      </c>
      <c r="AA886" s="7">
        <v>23.56</v>
      </c>
      <c r="AB886" s="7">
        <v>87824</v>
      </c>
      <c r="AC886" s="7">
        <f>DataSheet!$E1421-DataSheet!$D1421</f>
        <v>3.92</v>
      </c>
      <c r="AD886" s="12" t="str">
        <f>_xlfn.IFS(DataSheet!$O1421="Central","Chris",DataSheet!$O1421="East","Erin",DataSheet!$O1421="South","Sam",DataSheet!$O1421="West","William.")</f>
        <v>William.</v>
      </c>
      <c r="AE886">
        <f t="shared" si="69"/>
        <v>2</v>
      </c>
    </row>
    <row r="887" spans="1:31" ht="15.75" customHeight="1" x14ac:dyDescent="0.3">
      <c r="A887" s="7">
        <v>1614</v>
      </c>
      <c r="B887" s="7" t="s">
        <v>1617</v>
      </c>
      <c r="C887" s="7" t="s">
        <v>109</v>
      </c>
      <c r="D887" s="7">
        <v>0.06</v>
      </c>
      <c r="E887" s="7">
        <v>40.97</v>
      </c>
      <c r="F887" s="7">
        <v>1.99</v>
      </c>
      <c r="G887" s="7" t="s">
        <v>53</v>
      </c>
      <c r="H887" s="7" t="s">
        <v>118</v>
      </c>
      <c r="I887" s="7" t="s">
        <v>81</v>
      </c>
      <c r="J887" s="7" t="s">
        <v>184</v>
      </c>
      <c r="K887" s="7" t="s">
        <v>55</v>
      </c>
      <c r="L887" s="7" t="s">
        <v>1618</v>
      </c>
      <c r="M887" s="7">
        <v>0.42</v>
      </c>
      <c r="N887" s="7" t="s">
        <v>37</v>
      </c>
      <c r="O887" s="7" t="s">
        <v>57</v>
      </c>
      <c r="P887" s="7" t="s">
        <v>197</v>
      </c>
      <c r="Q887" s="7" t="s">
        <v>1619</v>
      </c>
      <c r="R887" s="7">
        <v>1748</v>
      </c>
      <c r="S887" s="8">
        <v>42102</v>
      </c>
      <c r="T887" s="9">
        <f t="shared" si="67"/>
        <v>0</v>
      </c>
      <c r="U887" s="10" t="str">
        <f t="shared" si="68"/>
        <v>no repeat</v>
      </c>
      <c r="V887" s="11" t="str">
        <f t="shared" si="65"/>
        <v>April</v>
      </c>
      <c r="W887" s="8">
        <v>42106</v>
      </c>
      <c r="X887" s="11">
        <f t="shared" si="66"/>
        <v>4</v>
      </c>
      <c r="Y887" s="7">
        <v>341.19810000000001</v>
      </c>
      <c r="Z887" s="7">
        <v>12</v>
      </c>
      <c r="AA887" s="7">
        <v>494.49</v>
      </c>
      <c r="AB887" s="7">
        <v>87823</v>
      </c>
      <c r="AC887" s="7">
        <f>DataSheet!$E1095-DataSheet!$D1095</f>
        <v>1.5</v>
      </c>
      <c r="AD887" s="12" t="str">
        <f>_xlfn.IFS(DataSheet!$O1095="Central","Chris",DataSheet!$O1095="East","Erin",DataSheet!$O1095="South","Sam",DataSheet!$O1095="West","William.")</f>
        <v>William.</v>
      </c>
      <c r="AE887">
        <f t="shared" si="69"/>
        <v>1</v>
      </c>
    </row>
    <row r="888" spans="1:31" ht="15.75" customHeight="1" x14ac:dyDescent="0.3">
      <c r="A888" s="7">
        <v>1618</v>
      </c>
      <c r="B888" s="7" t="s">
        <v>1620</v>
      </c>
      <c r="C888" s="7" t="s">
        <v>30</v>
      </c>
      <c r="D888" s="7">
        <v>0.09</v>
      </c>
      <c r="E888" s="7">
        <v>12.88</v>
      </c>
      <c r="F888" s="7">
        <v>4.59</v>
      </c>
      <c r="G888" s="7" t="s">
        <v>53</v>
      </c>
      <c r="H888" s="7" t="s">
        <v>118</v>
      </c>
      <c r="I888" s="7" t="s">
        <v>33</v>
      </c>
      <c r="J888" s="7" t="s">
        <v>178</v>
      </c>
      <c r="K888" s="7" t="s">
        <v>35</v>
      </c>
      <c r="L888" s="7" t="s">
        <v>1621</v>
      </c>
      <c r="M888" s="7">
        <v>0.82</v>
      </c>
      <c r="N888" s="7" t="s">
        <v>37</v>
      </c>
      <c r="O888" s="7" t="s">
        <v>65</v>
      </c>
      <c r="P888" s="7" t="s">
        <v>705</v>
      </c>
      <c r="Q888" s="7" t="s">
        <v>1622</v>
      </c>
      <c r="R888" s="7">
        <v>46322</v>
      </c>
      <c r="S888" s="8">
        <v>42100</v>
      </c>
      <c r="T888" s="9">
        <f t="shared" si="67"/>
        <v>0</v>
      </c>
      <c r="U888" s="10" t="str">
        <f t="shared" si="68"/>
        <v>no repeat</v>
      </c>
      <c r="V888" s="11" t="str">
        <f t="shared" si="65"/>
        <v>April</v>
      </c>
      <c r="W888" s="8">
        <v>42100</v>
      </c>
      <c r="X888" s="11">
        <f t="shared" si="66"/>
        <v>0</v>
      </c>
      <c r="Y888" s="7">
        <v>-175.13</v>
      </c>
      <c r="Z888" s="7">
        <v>13</v>
      </c>
      <c r="AA888" s="7">
        <v>158.13</v>
      </c>
      <c r="AB888" s="7">
        <v>90248</v>
      </c>
      <c r="AC888" s="7">
        <f>DataSheet!$E1063-DataSheet!$D1063</f>
        <v>6.76</v>
      </c>
      <c r="AD888" s="12" t="str">
        <f>_xlfn.IFS(DataSheet!$O1063="Central","Chris",DataSheet!$O1063="East","Erin",DataSheet!$O1063="South","Sam",DataSheet!$O1063="West","William.")</f>
        <v>William.</v>
      </c>
      <c r="AE888">
        <f t="shared" si="69"/>
        <v>1</v>
      </c>
    </row>
    <row r="889" spans="1:31" ht="15.75" customHeight="1" x14ac:dyDescent="0.3">
      <c r="A889" s="12">
        <v>1620</v>
      </c>
      <c r="B889" s="12" t="s">
        <v>1623</v>
      </c>
      <c r="C889" s="12" t="s">
        <v>30</v>
      </c>
      <c r="D889" s="12">
        <v>0.02</v>
      </c>
      <c r="E889" s="12">
        <v>45.99</v>
      </c>
      <c r="F889" s="12">
        <v>4.99</v>
      </c>
      <c r="G889" s="12" t="s">
        <v>31</v>
      </c>
      <c r="H889" s="12" t="s">
        <v>118</v>
      </c>
      <c r="I889" s="12" t="s">
        <v>81</v>
      </c>
      <c r="J889" s="12" t="s">
        <v>82</v>
      </c>
      <c r="K889" s="12" t="s">
        <v>63</v>
      </c>
      <c r="L889" s="12" t="s">
        <v>1624</v>
      </c>
      <c r="M889" s="12">
        <v>0.56999999999999995</v>
      </c>
      <c r="N889" s="12" t="s">
        <v>37</v>
      </c>
      <c r="O889" s="12" t="s">
        <v>57</v>
      </c>
      <c r="P889" s="12" t="s">
        <v>238</v>
      </c>
      <c r="Q889" s="12" t="s">
        <v>1211</v>
      </c>
      <c r="R889" s="12">
        <v>17602</v>
      </c>
      <c r="S889" s="13">
        <v>42100</v>
      </c>
      <c r="T889" s="9">
        <f t="shared" si="67"/>
        <v>0</v>
      </c>
      <c r="U889" s="10" t="str">
        <f t="shared" si="68"/>
        <v>no repeat</v>
      </c>
      <c r="V889" s="11" t="str">
        <f t="shared" si="65"/>
        <v>April</v>
      </c>
      <c r="W889" s="13">
        <v>42101</v>
      </c>
      <c r="X889" s="11">
        <f t="shared" si="66"/>
        <v>1</v>
      </c>
      <c r="Y889" s="12">
        <v>3.96</v>
      </c>
      <c r="Z889" s="12">
        <v>4</v>
      </c>
      <c r="AA889" s="12">
        <v>163.01</v>
      </c>
      <c r="AB889" s="12">
        <v>90248</v>
      </c>
      <c r="AC889" s="12">
        <f>DataSheet!$E1064-DataSheet!$D1064</f>
        <v>78.650000000000006</v>
      </c>
      <c r="AD889" s="12" t="str">
        <f>_xlfn.IFS(DataSheet!$O1064="Central","Chris",DataSheet!$O1064="East","Erin",DataSheet!$O1064="South","Sam",DataSheet!$O1064="West","William.")</f>
        <v>William.</v>
      </c>
      <c r="AE889">
        <f t="shared" si="69"/>
        <v>1</v>
      </c>
    </row>
    <row r="890" spans="1:31" ht="15.75" customHeight="1" x14ac:dyDescent="0.3">
      <c r="A890" s="7">
        <v>1623</v>
      </c>
      <c r="B890" s="7" t="s">
        <v>1625</v>
      </c>
      <c r="C890" s="7" t="s">
        <v>30</v>
      </c>
      <c r="D890" s="7">
        <v>0.06</v>
      </c>
      <c r="E890" s="7">
        <v>15.01</v>
      </c>
      <c r="F890" s="7">
        <v>8.4</v>
      </c>
      <c r="G890" s="7" t="s">
        <v>53</v>
      </c>
      <c r="H890" s="7" t="s">
        <v>62</v>
      </c>
      <c r="I890" s="7" t="s">
        <v>33</v>
      </c>
      <c r="J890" s="7" t="s">
        <v>113</v>
      </c>
      <c r="K890" s="7" t="s">
        <v>63</v>
      </c>
      <c r="L890" s="7" t="s">
        <v>1626</v>
      </c>
      <c r="M890" s="7">
        <v>0.39</v>
      </c>
      <c r="N890" s="7" t="s">
        <v>37</v>
      </c>
      <c r="O890" s="7" t="s">
        <v>65</v>
      </c>
      <c r="P890" s="7" t="s">
        <v>705</v>
      </c>
      <c r="Q890" s="7" t="s">
        <v>1627</v>
      </c>
      <c r="R890" s="7">
        <v>46375</v>
      </c>
      <c r="S890" s="8">
        <v>42148</v>
      </c>
      <c r="T890" s="9">
        <f t="shared" si="67"/>
        <v>1</v>
      </c>
      <c r="U890" s="10">
        <f t="shared" si="68"/>
        <v>0</v>
      </c>
      <c r="V890" s="11" t="str">
        <f t="shared" si="65"/>
        <v>May</v>
      </c>
      <c r="W890" s="8">
        <v>42150</v>
      </c>
      <c r="X890" s="11">
        <f t="shared" si="66"/>
        <v>2</v>
      </c>
      <c r="Y890" s="7">
        <v>1.6169</v>
      </c>
      <c r="Z890" s="7">
        <v>22</v>
      </c>
      <c r="AA890" s="7">
        <v>333.04</v>
      </c>
      <c r="AB890" s="7">
        <v>87611</v>
      </c>
      <c r="AC890" s="7">
        <f>DataSheet!$E1563-DataSheet!$D1563</f>
        <v>200.94</v>
      </c>
      <c r="AD890" s="12" t="str">
        <f>_xlfn.IFS(DataSheet!$O1563="Central","Chris",DataSheet!$O1563="East","Erin",DataSheet!$O1563="South","Sam",DataSheet!$O1563="West","William.")</f>
        <v>Chris</v>
      </c>
      <c r="AE890">
        <f t="shared" si="69"/>
        <v>3</v>
      </c>
    </row>
    <row r="891" spans="1:31" ht="15.75" customHeight="1" x14ac:dyDescent="0.3">
      <c r="A891" s="12">
        <v>1623</v>
      </c>
      <c r="B891" s="12" t="s">
        <v>1625</v>
      </c>
      <c r="C891" s="12" t="s">
        <v>30</v>
      </c>
      <c r="D891" s="12">
        <v>0.09</v>
      </c>
      <c r="E891" s="12">
        <v>40.479999999999997</v>
      </c>
      <c r="F891" s="12">
        <v>19.989999999999998</v>
      </c>
      <c r="G891" s="12" t="s">
        <v>53</v>
      </c>
      <c r="H891" s="12" t="s">
        <v>62</v>
      </c>
      <c r="I891" s="12" t="s">
        <v>81</v>
      </c>
      <c r="J891" s="12" t="s">
        <v>184</v>
      </c>
      <c r="K891" s="12" t="s">
        <v>63</v>
      </c>
      <c r="L891" s="12" t="s">
        <v>832</v>
      </c>
      <c r="M891" s="12">
        <v>0.77</v>
      </c>
      <c r="N891" s="12" t="s">
        <v>37</v>
      </c>
      <c r="O891" s="12" t="s">
        <v>65</v>
      </c>
      <c r="P891" s="12" t="s">
        <v>705</v>
      </c>
      <c r="Q891" s="12" t="s">
        <v>1627</v>
      </c>
      <c r="R891" s="12">
        <v>46375</v>
      </c>
      <c r="S891" s="13">
        <v>42148</v>
      </c>
      <c r="T891" s="9">
        <f t="shared" si="67"/>
        <v>1</v>
      </c>
      <c r="U891" s="10">
        <f t="shared" si="68"/>
        <v>0</v>
      </c>
      <c r="V891" s="11" t="str">
        <f t="shared" si="65"/>
        <v>May</v>
      </c>
      <c r="W891" s="13">
        <v>42150</v>
      </c>
      <c r="X891" s="11">
        <f t="shared" si="66"/>
        <v>2</v>
      </c>
      <c r="Y891" s="12">
        <v>65.394000000000005</v>
      </c>
      <c r="Z891" s="12">
        <v>12</v>
      </c>
      <c r="AA891" s="12">
        <v>472.44</v>
      </c>
      <c r="AB891" s="12">
        <v>87611</v>
      </c>
      <c r="AC891" s="12">
        <f>DataSheet!$E1564-DataSheet!$D1564</f>
        <v>195.92000000000002</v>
      </c>
      <c r="AD891" s="12" t="str">
        <f>_xlfn.IFS(DataSheet!$O1564="Central","Chris",DataSheet!$O1564="East","Erin",DataSheet!$O1564="South","Sam",DataSheet!$O1564="West","William.")</f>
        <v>Chris</v>
      </c>
      <c r="AE891">
        <f t="shared" si="69"/>
        <v>3</v>
      </c>
    </row>
    <row r="892" spans="1:31" ht="15.75" customHeight="1" x14ac:dyDescent="0.3">
      <c r="A892" s="7">
        <v>1623</v>
      </c>
      <c r="B892" s="7" t="s">
        <v>1625</v>
      </c>
      <c r="C892" s="7" t="s">
        <v>30</v>
      </c>
      <c r="D892" s="7">
        <v>0.05</v>
      </c>
      <c r="E892" s="7">
        <v>12.28</v>
      </c>
      <c r="F892" s="7">
        <v>6.13</v>
      </c>
      <c r="G892" s="7" t="s">
        <v>53</v>
      </c>
      <c r="H892" s="7" t="s">
        <v>62</v>
      </c>
      <c r="I892" s="7" t="s">
        <v>33</v>
      </c>
      <c r="J892" s="7" t="s">
        <v>145</v>
      </c>
      <c r="K892" s="7" t="s">
        <v>63</v>
      </c>
      <c r="L892" s="7" t="s">
        <v>1460</v>
      </c>
      <c r="M892" s="7">
        <v>0.56999999999999995</v>
      </c>
      <c r="N892" s="7" t="s">
        <v>37</v>
      </c>
      <c r="O892" s="7" t="s">
        <v>65</v>
      </c>
      <c r="P892" s="7" t="s">
        <v>705</v>
      </c>
      <c r="Q892" s="7" t="s">
        <v>1627</v>
      </c>
      <c r="R892" s="7">
        <v>46375</v>
      </c>
      <c r="S892" s="8">
        <v>42148</v>
      </c>
      <c r="T892" s="9">
        <f t="shared" si="67"/>
        <v>0</v>
      </c>
      <c r="U892" s="10" t="str">
        <f t="shared" si="68"/>
        <v>no repeat</v>
      </c>
      <c r="V892" s="11" t="str">
        <f t="shared" si="65"/>
        <v>May</v>
      </c>
      <c r="W892" s="8">
        <v>42149</v>
      </c>
      <c r="X892" s="11">
        <f t="shared" si="66"/>
        <v>1</v>
      </c>
      <c r="Y892" s="7">
        <v>1.3360000000000001</v>
      </c>
      <c r="Z892" s="7">
        <v>1</v>
      </c>
      <c r="AA892" s="7">
        <v>18.73</v>
      </c>
      <c r="AB892" s="7">
        <v>87611</v>
      </c>
      <c r="AC892" s="7">
        <f>DataSheet!$E1565-DataSheet!$D1565</f>
        <v>30.42</v>
      </c>
      <c r="AD892" s="12" t="str">
        <f>_xlfn.IFS(DataSheet!$O1565="Central","Chris",DataSheet!$O1565="East","Erin",DataSheet!$O1565="South","Sam",DataSheet!$O1565="West","William.")</f>
        <v>Chris</v>
      </c>
      <c r="AE892">
        <f t="shared" si="69"/>
        <v>3</v>
      </c>
    </row>
    <row r="893" spans="1:31" ht="15.75" customHeight="1" x14ac:dyDescent="0.3">
      <c r="A893" s="7">
        <v>1625</v>
      </c>
      <c r="B893" s="7" t="s">
        <v>1628</v>
      </c>
      <c r="C893" s="7" t="s">
        <v>61</v>
      </c>
      <c r="D893" s="7">
        <v>0</v>
      </c>
      <c r="E893" s="7">
        <v>209.37</v>
      </c>
      <c r="F893" s="7">
        <v>69</v>
      </c>
      <c r="G893" s="7" t="s">
        <v>53</v>
      </c>
      <c r="H893" s="7" t="s">
        <v>44</v>
      </c>
      <c r="I893" s="7" t="s">
        <v>45</v>
      </c>
      <c r="J893" s="7" t="s">
        <v>156</v>
      </c>
      <c r="K893" s="7" t="s">
        <v>240</v>
      </c>
      <c r="L893" s="7" t="s">
        <v>1629</v>
      </c>
      <c r="M893" s="7">
        <v>0.79</v>
      </c>
      <c r="N893" s="7" t="s">
        <v>37</v>
      </c>
      <c r="O893" s="7" t="s">
        <v>57</v>
      </c>
      <c r="P893" s="7" t="s">
        <v>75</v>
      </c>
      <c r="Q893" s="7" t="s">
        <v>1630</v>
      </c>
      <c r="R893" s="7">
        <v>11542</v>
      </c>
      <c r="S893" s="8">
        <v>42051</v>
      </c>
      <c r="T893" s="9">
        <f t="shared" si="67"/>
        <v>1</v>
      </c>
      <c r="U893" s="10">
        <f t="shared" si="68"/>
        <v>39</v>
      </c>
      <c r="V893" s="11" t="str">
        <f t="shared" si="65"/>
        <v>February</v>
      </c>
      <c r="W893" s="8">
        <v>42053</v>
      </c>
      <c r="X893" s="11">
        <f t="shared" si="66"/>
        <v>2</v>
      </c>
      <c r="Y893" s="7">
        <v>-263.11192907999998</v>
      </c>
      <c r="Z893" s="7">
        <v>11</v>
      </c>
      <c r="AA893" s="7">
        <v>1959.88</v>
      </c>
      <c r="AB893" s="7">
        <v>90601</v>
      </c>
      <c r="AC893" s="7">
        <f>DataSheet!$E557-DataSheet!$D557</f>
        <v>3.14</v>
      </c>
      <c r="AD893" s="12" t="str">
        <f>_xlfn.IFS(DataSheet!$O557="Central","Chris",DataSheet!$O557="East","Erin",DataSheet!$O557="South","Sam",DataSheet!$O557="West","William.")</f>
        <v>Erin</v>
      </c>
      <c r="AE893">
        <f t="shared" si="69"/>
        <v>4</v>
      </c>
    </row>
    <row r="894" spans="1:31" ht="15.75" customHeight="1" x14ac:dyDescent="0.3">
      <c r="A894" s="7">
        <v>1625</v>
      </c>
      <c r="B894" s="7" t="s">
        <v>1628</v>
      </c>
      <c r="C894" s="7" t="s">
        <v>61</v>
      </c>
      <c r="D894" s="7">
        <v>0.08</v>
      </c>
      <c r="E894" s="7">
        <v>213.45</v>
      </c>
      <c r="F894" s="7">
        <v>14.7</v>
      </c>
      <c r="G894" s="7" t="s">
        <v>43</v>
      </c>
      <c r="H894" s="7" t="s">
        <v>44</v>
      </c>
      <c r="I894" s="7" t="s">
        <v>81</v>
      </c>
      <c r="J894" s="7" t="s">
        <v>89</v>
      </c>
      <c r="K894" s="7" t="s">
        <v>47</v>
      </c>
      <c r="L894" s="7" t="s">
        <v>295</v>
      </c>
      <c r="M894" s="7">
        <v>0.59</v>
      </c>
      <c r="N894" s="7" t="s">
        <v>37</v>
      </c>
      <c r="O894" s="7" t="s">
        <v>57</v>
      </c>
      <c r="P894" s="7" t="s">
        <v>75</v>
      </c>
      <c r="Q894" s="7" t="s">
        <v>1630</v>
      </c>
      <c r="R894" s="7">
        <v>11542</v>
      </c>
      <c r="S894" s="8">
        <v>42090</v>
      </c>
      <c r="T894" s="9">
        <f t="shared" si="67"/>
        <v>1</v>
      </c>
      <c r="U894" s="10">
        <f t="shared" si="68"/>
        <v>0</v>
      </c>
      <c r="V894" s="11" t="str">
        <f t="shared" si="65"/>
        <v>March</v>
      </c>
      <c r="W894" s="8">
        <v>42092</v>
      </c>
      <c r="X894" s="11">
        <f t="shared" si="66"/>
        <v>2</v>
      </c>
      <c r="Y894" s="7">
        <v>1674.7542000000001</v>
      </c>
      <c r="Z894" s="7">
        <v>12</v>
      </c>
      <c r="AA894" s="7">
        <v>2427.1799999999998</v>
      </c>
      <c r="AB894" s="7">
        <v>90600</v>
      </c>
      <c r="AC894" s="7">
        <f>DataSheet!$E963-DataSheet!$D963</f>
        <v>60.959999999999994</v>
      </c>
      <c r="AD894" s="12" t="str">
        <f>_xlfn.IFS(DataSheet!$O963="Central","Chris",DataSheet!$O963="East","Erin",DataSheet!$O963="South","Sam",DataSheet!$O963="West","William.")</f>
        <v>Erin</v>
      </c>
      <c r="AE894">
        <f t="shared" si="69"/>
        <v>4</v>
      </c>
    </row>
    <row r="895" spans="1:31" ht="15.75" customHeight="1" x14ac:dyDescent="0.3">
      <c r="A895" s="12">
        <v>1625</v>
      </c>
      <c r="B895" s="12" t="s">
        <v>1628</v>
      </c>
      <c r="C895" s="12" t="s">
        <v>61</v>
      </c>
      <c r="D895" s="12">
        <v>0.1</v>
      </c>
      <c r="E895" s="12">
        <v>55.98</v>
      </c>
      <c r="F895" s="12">
        <v>13.88</v>
      </c>
      <c r="G895" s="12" t="s">
        <v>53</v>
      </c>
      <c r="H895" s="12" t="s">
        <v>44</v>
      </c>
      <c r="I895" s="12" t="s">
        <v>33</v>
      </c>
      <c r="J895" s="12" t="s">
        <v>97</v>
      </c>
      <c r="K895" s="12" t="s">
        <v>63</v>
      </c>
      <c r="L895" s="12" t="s">
        <v>1631</v>
      </c>
      <c r="M895" s="12">
        <v>0.36</v>
      </c>
      <c r="N895" s="12" t="s">
        <v>37</v>
      </c>
      <c r="O895" s="12" t="s">
        <v>57</v>
      </c>
      <c r="P895" s="12" t="s">
        <v>75</v>
      </c>
      <c r="Q895" s="12" t="s">
        <v>1630</v>
      </c>
      <c r="R895" s="12">
        <v>11542</v>
      </c>
      <c r="S895" s="13">
        <v>42090</v>
      </c>
      <c r="T895" s="9">
        <f t="shared" si="67"/>
        <v>1</v>
      </c>
      <c r="U895" s="10">
        <f t="shared" si="68"/>
        <v>0</v>
      </c>
      <c r="V895" s="11" t="str">
        <f t="shared" si="65"/>
        <v>March</v>
      </c>
      <c r="W895" s="13">
        <v>42092</v>
      </c>
      <c r="X895" s="11">
        <f t="shared" si="66"/>
        <v>2</v>
      </c>
      <c r="Y895" s="12">
        <v>300.04649999999998</v>
      </c>
      <c r="Z895" s="12">
        <v>8</v>
      </c>
      <c r="AA895" s="12">
        <v>434.85</v>
      </c>
      <c r="AB895" s="12">
        <v>90600</v>
      </c>
      <c r="AC895" s="12">
        <f>DataSheet!$E964-DataSheet!$D964</f>
        <v>1270.97</v>
      </c>
      <c r="AD895" s="12" t="str">
        <f>_xlfn.IFS(DataSheet!$O964="Central","Chris",DataSheet!$O964="East","Erin",DataSheet!$O964="South","Sam",DataSheet!$O964="West","William.")</f>
        <v>Erin</v>
      </c>
      <c r="AE895">
        <f t="shared" si="69"/>
        <v>4</v>
      </c>
    </row>
    <row r="896" spans="1:31" ht="15.75" customHeight="1" x14ac:dyDescent="0.3">
      <c r="A896" s="7">
        <v>1625</v>
      </c>
      <c r="B896" s="7" t="s">
        <v>1628</v>
      </c>
      <c r="C896" s="7" t="s">
        <v>61</v>
      </c>
      <c r="D896" s="7">
        <v>0</v>
      </c>
      <c r="E896" s="7">
        <v>16.059999999999999</v>
      </c>
      <c r="F896" s="7">
        <v>8.34</v>
      </c>
      <c r="G896" s="7" t="s">
        <v>53</v>
      </c>
      <c r="H896" s="7" t="s">
        <v>44</v>
      </c>
      <c r="I896" s="7" t="s">
        <v>33</v>
      </c>
      <c r="J896" s="7" t="s">
        <v>145</v>
      </c>
      <c r="K896" s="7" t="s">
        <v>63</v>
      </c>
      <c r="L896" s="7" t="s">
        <v>1632</v>
      </c>
      <c r="M896" s="7">
        <v>0.59</v>
      </c>
      <c r="N896" s="7" t="s">
        <v>37</v>
      </c>
      <c r="O896" s="7" t="s">
        <v>57</v>
      </c>
      <c r="P896" s="7" t="s">
        <v>75</v>
      </c>
      <c r="Q896" s="7" t="s">
        <v>1630</v>
      </c>
      <c r="R896" s="7">
        <v>11542</v>
      </c>
      <c r="S896" s="8">
        <v>42090</v>
      </c>
      <c r="T896" s="9">
        <f t="shared" si="67"/>
        <v>0</v>
      </c>
      <c r="U896" s="10" t="str">
        <f t="shared" si="68"/>
        <v>no repeat</v>
      </c>
      <c r="V896" s="11" t="str">
        <f t="shared" si="65"/>
        <v>March</v>
      </c>
      <c r="W896" s="8">
        <v>42091</v>
      </c>
      <c r="X896" s="11">
        <f t="shared" si="66"/>
        <v>1</v>
      </c>
      <c r="Y896" s="7">
        <v>-28.09</v>
      </c>
      <c r="Z896" s="7">
        <v>1</v>
      </c>
      <c r="AA896" s="7">
        <v>19.16</v>
      </c>
      <c r="AB896" s="7">
        <v>90600</v>
      </c>
      <c r="AC896" s="7">
        <f>DataSheet!$E965-DataSheet!$D965</f>
        <v>205.94</v>
      </c>
      <c r="AD896" s="12" t="str">
        <f>_xlfn.IFS(DataSheet!$O965="Central","Chris",DataSheet!$O965="East","Erin",DataSheet!$O965="South","Sam",DataSheet!$O965="West","William.")</f>
        <v>Erin</v>
      </c>
      <c r="AE896">
        <f t="shared" si="69"/>
        <v>4</v>
      </c>
    </row>
    <row r="897" spans="1:31" ht="15.75" customHeight="1" x14ac:dyDescent="0.3">
      <c r="A897" s="12">
        <v>1627</v>
      </c>
      <c r="B897" s="12" t="s">
        <v>1633</v>
      </c>
      <c r="C897" s="12" t="s">
        <v>30</v>
      </c>
      <c r="D897" s="12">
        <v>0.06</v>
      </c>
      <c r="E897" s="12">
        <v>43.57</v>
      </c>
      <c r="F897" s="12">
        <v>16.36</v>
      </c>
      <c r="G897" s="12" t="s">
        <v>53</v>
      </c>
      <c r="H897" s="12" t="s">
        <v>32</v>
      </c>
      <c r="I897" s="12" t="s">
        <v>33</v>
      </c>
      <c r="J897" s="12" t="s">
        <v>145</v>
      </c>
      <c r="K897" s="12" t="s">
        <v>63</v>
      </c>
      <c r="L897" s="12" t="s">
        <v>1634</v>
      </c>
      <c r="M897" s="12">
        <v>0.55000000000000004</v>
      </c>
      <c r="N897" s="12" t="s">
        <v>37</v>
      </c>
      <c r="O897" s="12" t="s">
        <v>140</v>
      </c>
      <c r="P897" s="12" t="s">
        <v>248</v>
      </c>
      <c r="Q897" s="12" t="s">
        <v>1635</v>
      </c>
      <c r="R897" s="12">
        <v>37743</v>
      </c>
      <c r="S897" s="13">
        <v>42152</v>
      </c>
      <c r="T897" s="9">
        <f t="shared" si="67"/>
        <v>0</v>
      </c>
      <c r="U897" s="10" t="str">
        <f t="shared" si="68"/>
        <v>no repeat</v>
      </c>
      <c r="V897" s="11" t="str">
        <f t="shared" si="65"/>
        <v>May</v>
      </c>
      <c r="W897" s="13">
        <v>42154</v>
      </c>
      <c r="X897" s="11">
        <f t="shared" si="66"/>
        <v>2</v>
      </c>
      <c r="Y897" s="12">
        <v>-38.808</v>
      </c>
      <c r="Z897" s="12">
        <v>17</v>
      </c>
      <c r="AA897" s="12">
        <v>710.16</v>
      </c>
      <c r="AB897" s="12">
        <v>90602</v>
      </c>
      <c r="AC897" s="12">
        <f>DataSheet!$E1608-DataSheet!$D1608</f>
        <v>125.97999999999999</v>
      </c>
      <c r="AD897" s="12" t="str">
        <f>_xlfn.IFS(DataSheet!$O1608="Central","Chris",DataSheet!$O1608="East","Erin",DataSheet!$O1608="South","Sam",DataSheet!$O1608="West","William.")</f>
        <v>William.</v>
      </c>
      <c r="AE897">
        <f t="shared" si="69"/>
        <v>1</v>
      </c>
    </row>
    <row r="898" spans="1:31" ht="15.75" customHeight="1" x14ac:dyDescent="0.3">
      <c r="A898" s="12">
        <v>1632</v>
      </c>
      <c r="B898" s="12" t="s">
        <v>1636</v>
      </c>
      <c r="C898" s="12" t="s">
        <v>30</v>
      </c>
      <c r="D898" s="12">
        <v>0.08</v>
      </c>
      <c r="E898" s="12">
        <v>8.09</v>
      </c>
      <c r="F898" s="12">
        <v>7.96</v>
      </c>
      <c r="G898" s="12" t="s">
        <v>31</v>
      </c>
      <c r="H898" s="12" t="s">
        <v>44</v>
      </c>
      <c r="I898" s="12" t="s">
        <v>45</v>
      </c>
      <c r="J898" s="12" t="s">
        <v>54</v>
      </c>
      <c r="K898" s="12" t="s">
        <v>63</v>
      </c>
      <c r="L898" s="12" t="s">
        <v>161</v>
      </c>
      <c r="M898" s="12">
        <v>0.49</v>
      </c>
      <c r="N898" s="12" t="s">
        <v>37</v>
      </c>
      <c r="O898" s="12" t="s">
        <v>140</v>
      </c>
      <c r="P898" s="12" t="s">
        <v>673</v>
      </c>
      <c r="Q898" s="12" t="s">
        <v>1637</v>
      </c>
      <c r="R898" s="12">
        <v>39401</v>
      </c>
      <c r="S898" s="13">
        <v>42019</v>
      </c>
      <c r="T898" s="9">
        <f t="shared" si="67"/>
        <v>1</v>
      </c>
      <c r="U898" s="10">
        <f t="shared" si="68"/>
        <v>90</v>
      </c>
      <c r="V898" s="11" t="str">
        <f t="shared" ref="V898:V961" si="70">TEXT(S898,"mmmm")</f>
        <v>January</v>
      </c>
      <c r="W898" s="13">
        <v>42020</v>
      </c>
      <c r="X898" s="11">
        <f t="shared" ref="X898:X961" si="71">_xlfn.DAYS(W898,S898)</f>
        <v>1</v>
      </c>
      <c r="Y898" s="12">
        <v>15.984</v>
      </c>
      <c r="Z898" s="12">
        <v>6</v>
      </c>
      <c r="AA898" s="12">
        <v>48.25</v>
      </c>
      <c r="AB898" s="12">
        <v>90530</v>
      </c>
      <c r="AC898" s="12">
        <f>DataSheet!$E188-DataSheet!$D188</f>
        <v>3.25</v>
      </c>
      <c r="AD898" s="12" t="str">
        <f>_xlfn.IFS(DataSheet!$O188="Central","Chris",DataSheet!$O188="East","Erin",DataSheet!$O188="South","Sam",DataSheet!$O188="West","William.")</f>
        <v>Erin</v>
      </c>
      <c r="AE898">
        <f t="shared" si="69"/>
        <v>2</v>
      </c>
    </row>
    <row r="899" spans="1:31" ht="15.75" customHeight="1" x14ac:dyDescent="0.3">
      <c r="A899" s="12">
        <v>1632</v>
      </c>
      <c r="B899" s="12" t="s">
        <v>1636</v>
      </c>
      <c r="C899" s="12" t="s">
        <v>30</v>
      </c>
      <c r="D899" s="12">
        <v>0.02</v>
      </c>
      <c r="E899" s="12">
        <v>25.99</v>
      </c>
      <c r="F899" s="12">
        <v>5.37</v>
      </c>
      <c r="G899" s="12" t="s">
        <v>53</v>
      </c>
      <c r="H899" s="12" t="s">
        <v>44</v>
      </c>
      <c r="I899" s="12" t="s">
        <v>33</v>
      </c>
      <c r="J899" s="12" t="s">
        <v>34</v>
      </c>
      <c r="K899" s="12" t="s">
        <v>63</v>
      </c>
      <c r="L899" s="12" t="s">
        <v>1638</v>
      </c>
      <c r="M899" s="12">
        <v>0.56000000000000005</v>
      </c>
      <c r="N899" s="12" t="s">
        <v>37</v>
      </c>
      <c r="O899" s="12" t="s">
        <v>140</v>
      </c>
      <c r="P899" s="12" t="s">
        <v>673</v>
      </c>
      <c r="Q899" s="12" t="s">
        <v>1637</v>
      </c>
      <c r="R899" s="12">
        <v>39401</v>
      </c>
      <c r="S899" s="13">
        <v>42109</v>
      </c>
      <c r="T899" s="9">
        <f t="shared" ref="T899:T962" si="72">IF(A899=A900,1,0)</f>
        <v>0</v>
      </c>
      <c r="U899" s="10" t="str">
        <f t="shared" ref="U899:U962" si="73">IF(T899=1,S900-S899,"no repeat")</f>
        <v>no repeat</v>
      </c>
      <c r="V899" s="11" t="str">
        <f t="shared" si="70"/>
        <v>April</v>
      </c>
      <c r="W899" s="13">
        <v>42111</v>
      </c>
      <c r="X899" s="11">
        <f t="shared" si="71"/>
        <v>2</v>
      </c>
      <c r="Y899" s="12">
        <v>-88.158000000000001</v>
      </c>
      <c r="Z899" s="12">
        <v>9</v>
      </c>
      <c r="AA899" s="12">
        <v>243.24</v>
      </c>
      <c r="AB899" s="12">
        <v>90533</v>
      </c>
      <c r="AC899" s="12">
        <f>DataSheet!$E1162-DataSheet!$D1162</f>
        <v>2.81</v>
      </c>
      <c r="AD899" s="12" t="str">
        <f>_xlfn.IFS(DataSheet!$O1162="Central","Chris",DataSheet!$O1162="East","Erin",DataSheet!$O1162="South","Sam",DataSheet!$O1162="West","William.")</f>
        <v>Sam</v>
      </c>
      <c r="AE899">
        <f t="shared" si="69"/>
        <v>2</v>
      </c>
    </row>
    <row r="900" spans="1:31" ht="15.75" customHeight="1" x14ac:dyDescent="0.3">
      <c r="A900" s="7">
        <v>1633</v>
      </c>
      <c r="B900" s="7" t="s">
        <v>1639</v>
      </c>
      <c r="C900" s="7" t="s">
        <v>42</v>
      </c>
      <c r="D900" s="7">
        <v>0.03</v>
      </c>
      <c r="E900" s="7">
        <v>5.98</v>
      </c>
      <c r="F900" s="7">
        <v>3.85</v>
      </c>
      <c r="G900" s="7" t="s">
        <v>53</v>
      </c>
      <c r="H900" s="7" t="s">
        <v>44</v>
      </c>
      <c r="I900" s="7" t="s">
        <v>81</v>
      </c>
      <c r="J900" s="7" t="s">
        <v>184</v>
      </c>
      <c r="K900" s="7" t="s">
        <v>55</v>
      </c>
      <c r="L900" s="7" t="s">
        <v>1137</v>
      </c>
      <c r="M900" s="7">
        <v>0.68</v>
      </c>
      <c r="N900" s="7" t="s">
        <v>37</v>
      </c>
      <c r="O900" s="7" t="s">
        <v>140</v>
      </c>
      <c r="P900" s="7" t="s">
        <v>673</v>
      </c>
      <c r="Q900" s="7" t="s">
        <v>1640</v>
      </c>
      <c r="R900" s="7">
        <v>38637</v>
      </c>
      <c r="S900" s="8">
        <v>42045</v>
      </c>
      <c r="T900" s="9">
        <f t="shared" si="72"/>
        <v>0</v>
      </c>
      <c r="U900" s="10" t="str">
        <f t="shared" si="73"/>
        <v>no repeat</v>
      </c>
      <c r="V900" s="11" t="str">
        <f t="shared" si="70"/>
        <v>February</v>
      </c>
      <c r="W900" s="8">
        <v>42047</v>
      </c>
      <c r="X900" s="11">
        <f t="shared" si="71"/>
        <v>2</v>
      </c>
      <c r="Y900" s="7">
        <v>-76.106800000000007</v>
      </c>
      <c r="Z900" s="7">
        <v>6</v>
      </c>
      <c r="AA900" s="7">
        <v>38.54</v>
      </c>
      <c r="AB900" s="7">
        <v>90531</v>
      </c>
      <c r="AC900" s="7">
        <f>DataSheet!$E477-DataSheet!$D477</f>
        <v>35.940000000000005</v>
      </c>
      <c r="AD900" s="12" t="str">
        <f>_xlfn.IFS(DataSheet!$O477="Central","Chris",DataSheet!$O477="East","Erin",DataSheet!$O477="South","Sam",DataSheet!$O477="West","William.")</f>
        <v>Erin</v>
      </c>
      <c r="AE900">
        <f t="shared" ref="AE900:AE963" si="74">COUNTIF($B$2:$B$1937,$B900)</f>
        <v>1</v>
      </c>
    </row>
    <row r="901" spans="1:31" ht="15.75" customHeight="1" x14ac:dyDescent="0.3">
      <c r="A901" s="7">
        <v>1634</v>
      </c>
      <c r="B901" s="7" t="s">
        <v>1641</v>
      </c>
      <c r="C901" s="7" t="s">
        <v>42</v>
      </c>
      <c r="D901" s="7">
        <v>0.08</v>
      </c>
      <c r="E901" s="7">
        <v>100.97</v>
      </c>
      <c r="F901" s="7">
        <v>14</v>
      </c>
      <c r="G901" s="7" t="s">
        <v>43</v>
      </c>
      <c r="H901" s="7" t="s">
        <v>44</v>
      </c>
      <c r="I901" s="7" t="s">
        <v>81</v>
      </c>
      <c r="J901" s="7" t="s">
        <v>89</v>
      </c>
      <c r="K901" s="7" t="s">
        <v>47</v>
      </c>
      <c r="L901" s="7" t="s">
        <v>1642</v>
      </c>
      <c r="M901" s="7">
        <v>0.37</v>
      </c>
      <c r="N901" s="7" t="s">
        <v>37</v>
      </c>
      <c r="O901" s="7" t="s">
        <v>140</v>
      </c>
      <c r="P901" s="7" t="s">
        <v>673</v>
      </c>
      <c r="Q901" s="7" t="s">
        <v>1643</v>
      </c>
      <c r="R901" s="7">
        <v>39212</v>
      </c>
      <c r="S901" s="8">
        <v>42103</v>
      </c>
      <c r="T901" s="9">
        <f t="shared" si="72"/>
        <v>0</v>
      </c>
      <c r="U901" s="10" t="str">
        <f t="shared" si="73"/>
        <v>no repeat</v>
      </c>
      <c r="V901" s="11" t="str">
        <f t="shared" si="70"/>
        <v>April</v>
      </c>
      <c r="W901" s="8">
        <v>42104</v>
      </c>
      <c r="X901" s="11">
        <f t="shared" si="71"/>
        <v>1</v>
      </c>
      <c r="Y901" s="7">
        <v>-73.494119999999995</v>
      </c>
      <c r="Z901" s="7">
        <v>15</v>
      </c>
      <c r="AA901" s="7">
        <v>1483.16</v>
      </c>
      <c r="AB901" s="7">
        <v>90532</v>
      </c>
      <c r="AC901" s="7">
        <f>DataSheet!$E1123-DataSheet!$D1123</f>
        <v>1.67</v>
      </c>
      <c r="AD901" s="12" t="str">
        <f>_xlfn.IFS(DataSheet!$O1123="Central","Chris",DataSheet!$O1123="East","Erin",DataSheet!$O1123="South","Sam",DataSheet!$O1123="West","William.")</f>
        <v>Sam</v>
      </c>
      <c r="AE901">
        <f t="shared" si="74"/>
        <v>1</v>
      </c>
    </row>
    <row r="902" spans="1:31" ht="15.75" customHeight="1" x14ac:dyDescent="0.3">
      <c r="A902" s="7">
        <v>1636</v>
      </c>
      <c r="B902" s="7" t="s">
        <v>1644</v>
      </c>
      <c r="C902" s="7" t="s">
        <v>30</v>
      </c>
      <c r="D902" s="7">
        <v>0.04</v>
      </c>
      <c r="E902" s="7">
        <v>136.97999999999999</v>
      </c>
      <c r="F902" s="7">
        <v>24.49</v>
      </c>
      <c r="G902" s="7" t="s">
        <v>31</v>
      </c>
      <c r="H902" s="7" t="s">
        <v>44</v>
      </c>
      <c r="I902" s="7" t="s">
        <v>45</v>
      </c>
      <c r="J902" s="7" t="s">
        <v>54</v>
      </c>
      <c r="K902" s="7" t="s">
        <v>240</v>
      </c>
      <c r="L902" s="7" t="s">
        <v>1645</v>
      </c>
      <c r="M902" s="7">
        <v>0.59</v>
      </c>
      <c r="N902" s="7" t="s">
        <v>37</v>
      </c>
      <c r="O902" s="7" t="s">
        <v>38</v>
      </c>
      <c r="P902" s="7" t="s">
        <v>49</v>
      </c>
      <c r="Q902" s="7" t="s">
        <v>1646</v>
      </c>
      <c r="R902" s="7">
        <v>93905</v>
      </c>
      <c r="S902" s="8">
        <v>42016</v>
      </c>
      <c r="T902" s="9">
        <f t="shared" si="72"/>
        <v>1</v>
      </c>
      <c r="U902" s="10">
        <f t="shared" si="73"/>
        <v>2</v>
      </c>
      <c r="V902" s="11" t="str">
        <f t="shared" si="70"/>
        <v>January</v>
      </c>
      <c r="W902" s="8">
        <v>42018</v>
      </c>
      <c r="X902" s="11">
        <f t="shared" si="71"/>
        <v>2</v>
      </c>
      <c r="Y902" s="7">
        <v>1127.5497</v>
      </c>
      <c r="Z902" s="7">
        <v>12</v>
      </c>
      <c r="AA902" s="7">
        <v>1634.13</v>
      </c>
      <c r="AB902" s="7">
        <v>89706</v>
      </c>
      <c r="AC902" s="7">
        <f>DataSheet!$E149-DataSheet!$D149</f>
        <v>6.4</v>
      </c>
      <c r="AD902" s="12" t="str">
        <f>_xlfn.IFS(DataSheet!$O149="Central","Chris",DataSheet!$O149="East","Erin",DataSheet!$O149="South","Sam",DataSheet!$O149="West","William.")</f>
        <v>Chris</v>
      </c>
      <c r="AE902">
        <f t="shared" si="74"/>
        <v>3</v>
      </c>
    </row>
    <row r="903" spans="1:31" ht="15.75" customHeight="1" x14ac:dyDescent="0.3">
      <c r="A903" s="12">
        <v>1636</v>
      </c>
      <c r="B903" s="12" t="s">
        <v>1644</v>
      </c>
      <c r="C903" s="12" t="s">
        <v>52</v>
      </c>
      <c r="D903" s="12">
        <v>0.08</v>
      </c>
      <c r="E903" s="12">
        <v>115.99</v>
      </c>
      <c r="F903" s="12">
        <v>56.14</v>
      </c>
      <c r="G903" s="12" t="s">
        <v>43</v>
      </c>
      <c r="H903" s="12" t="s">
        <v>44</v>
      </c>
      <c r="I903" s="12" t="s">
        <v>81</v>
      </c>
      <c r="J903" s="12" t="s">
        <v>89</v>
      </c>
      <c r="K903" s="12" t="s">
        <v>47</v>
      </c>
      <c r="L903" s="12" t="s">
        <v>1356</v>
      </c>
      <c r="M903" s="12">
        <v>0.4</v>
      </c>
      <c r="N903" s="12" t="s">
        <v>37</v>
      </c>
      <c r="O903" s="12" t="s">
        <v>38</v>
      </c>
      <c r="P903" s="12" t="s">
        <v>49</v>
      </c>
      <c r="Q903" s="12" t="s">
        <v>1646</v>
      </c>
      <c r="R903" s="12">
        <v>93905</v>
      </c>
      <c r="S903" s="13">
        <v>42018</v>
      </c>
      <c r="T903" s="9">
        <f t="shared" si="72"/>
        <v>1</v>
      </c>
      <c r="U903" s="10">
        <f t="shared" si="73"/>
        <v>0</v>
      </c>
      <c r="V903" s="11" t="str">
        <f t="shared" si="70"/>
        <v>January</v>
      </c>
      <c r="W903" s="13">
        <v>42020</v>
      </c>
      <c r="X903" s="11">
        <f t="shared" si="71"/>
        <v>2</v>
      </c>
      <c r="Y903" s="12">
        <v>-272.860884</v>
      </c>
      <c r="Z903" s="12">
        <v>5</v>
      </c>
      <c r="AA903" s="12">
        <v>562.92999999999995</v>
      </c>
      <c r="AB903" s="12">
        <v>89704</v>
      </c>
      <c r="AC903" s="12">
        <f>DataSheet!$E170-DataSheet!$D170</f>
        <v>4.9400000000000004</v>
      </c>
      <c r="AD903" s="12" t="str">
        <f>_xlfn.IFS(DataSheet!$O170="Central","Chris",DataSheet!$O170="East","Erin",DataSheet!$O170="South","Sam",DataSheet!$O170="West","William.")</f>
        <v>William.</v>
      </c>
      <c r="AE903">
        <f t="shared" si="74"/>
        <v>3</v>
      </c>
    </row>
    <row r="904" spans="1:31" ht="15.75" customHeight="1" x14ac:dyDescent="0.3">
      <c r="A904" s="7">
        <v>1636</v>
      </c>
      <c r="B904" s="7" t="s">
        <v>1644</v>
      </c>
      <c r="C904" s="7" t="s">
        <v>52</v>
      </c>
      <c r="D904" s="7">
        <v>0.08</v>
      </c>
      <c r="E904" s="7">
        <v>4.28</v>
      </c>
      <c r="F904" s="7">
        <v>0.94</v>
      </c>
      <c r="G904" s="7" t="s">
        <v>53</v>
      </c>
      <c r="H904" s="7" t="s">
        <v>44</v>
      </c>
      <c r="I904" s="7" t="s">
        <v>33</v>
      </c>
      <c r="J904" s="7" t="s">
        <v>34</v>
      </c>
      <c r="K904" s="7" t="s">
        <v>35</v>
      </c>
      <c r="L904" s="7" t="s">
        <v>1647</v>
      </c>
      <c r="M904" s="7">
        <v>0.56000000000000005</v>
      </c>
      <c r="N904" s="7" t="s">
        <v>37</v>
      </c>
      <c r="O904" s="7" t="s">
        <v>38</v>
      </c>
      <c r="P904" s="7" t="s">
        <v>49</v>
      </c>
      <c r="Q904" s="7" t="s">
        <v>1646</v>
      </c>
      <c r="R904" s="7">
        <v>93905</v>
      </c>
      <c r="S904" s="8">
        <v>42018</v>
      </c>
      <c r="T904" s="9">
        <f t="shared" si="72"/>
        <v>0</v>
      </c>
      <c r="U904" s="10" t="str">
        <f t="shared" si="73"/>
        <v>no repeat</v>
      </c>
      <c r="V904" s="11" t="str">
        <f t="shared" si="70"/>
        <v>January</v>
      </c>
      <c r="W904" s="8">
        <v>42021</v>
      </c>
      <c r="X904" s="11">
        <f t="shared" si="71"/>
        <v>3</v>
      </c>
      <c r="Y904" s="7">
        <v>10.5792</v>
      </c>
      <c r="Z904" s="7">
        <v>7</v>
      </c>
      <c r="AA904" s="7">
        <v>29.18</v>
      </c>
      <c r="AB904" s="7">
        <v>89704</v>
      </c>
      <c r="AC904" s="7">
        <f>DataSheet!$E171-DataSheet!$D171</f>
        <v>8.32</v>
      </c>
      <c r="AD904" s="12" t="str">
        <f>_xlfn.IFS(DataSheet!$O171="Central","Chris",DataSheet!$O171="East","Erin",DataSheet!$O171="South","Sam",DataSheet!$O171="West","William.")</f>
        <v>Erin</v>
      </c>
      <c r="AE904">
        <f t="shared" si="74"/>
        <v>3</v>
      </c>
    </row>
    <row r="905" spans="1:31" ht="15.75" customHeight="1" x14ac:dyDescent="0.3">
      <c r="A905" s="12">
        <v>1639</v>
      </c>
      <c r="B905" s="12" t="s">
        <v>1648</v>
      </c>
      <c r="C905" s="12" t="s">
        <v>52</v>
      </c>
      <c r="D905" s="12">
        <v>0.08</v>
      </c>
      <c r="E905" s="12">
        <v>55.48</v>
      </c>
      <c r="F905" s="12">
        <v>6.79</v>
      </c>
      <c r="G905" s="12" t="s">
        <v>53</v>
      </c>
      <c r="H905" s="12" t="s">
        <v>44</v>
      </c>
      <c r="I905" s="12" t="s">
        <v>33</v>
      </c>
      <c r="J905" s="12" t="s">
        <v>97</v>
      </c>
      <c r="K905" s="12" t="s">
        <v>63</v>
      </c>
      <c r="L905" s="12" t="s">
        <v>1649</v>
      </c>
      <c r="M905" s="12">
        <v>0.37</v>
      </c>
      <c r="N905" s="12" t="s">
        <v>37</v>
      </c>
      <c r="O905" s="12" t="s">
        <v>57</v>
      </c>
      <c r="P905" s="12" t="s">
        <v>232</v>
      </c>
      <c r="Q905" s="12" t="s">
        <v>1650</v>
      </c>
      <c r="R905" s="12">
        <v>6901</v>
      </c>
      <c r="S905" s="13">
        <v>42061</v>
      </c>
      <c r="T905" s="9">
        <f t="shared" si="72"/>
        <v>0</v>
      </c>
      <c r="U905" s="10" t="str">
        <f t="shared" si="73"/>
        <v>no repeat</v>
      </c>
      <c r="V905" s="11" t="str">
        <f t="shared" si="70"/>
        <v>February</v>
      </c>
      <c r="W905" s="13">
        <v>42063</v>
      </c>
      <c r="X905" s="11">
        <f t="shared" si="71"/>
        <v>2</v>
      </c>
      <c r="Y905" s="12">
        <v>147.75659999999999</v>
      </c>
      <c r="Z905" s="12">
        <v>4</v>
      </c>
      <c r="AA905" s="12">
        <v>214.14</v>
      </c>
      <c r="AB905" s="12">
        <v>89705</v>
      </c>
      <c r="AC905" s="12">
        <f>DataSheet!$E640-DataSheet!$D640</f>
        <v>6.3100000000000005</v>
      </c>
      <c r="AD905" s="12" t="str">
        <f>_xlfn.IFS(DataSheet!$O640="Central","Chris",DataSheet!$O640="East","Erin",DataSheet!$O640="South","Sam",DataSheet!$O640="West","William.")</f>
        <v>Chris</v>
      </c>
      <c r="AE905">
        <f t="shared" si="74"/>
        <v>1</v>
      </c>
    </row>
    <row r="906" spans="1:31" ht="15.75" customHeight="1" x14ac:dyDescent="0.3">
      <c r="A906" s="7">
        <v>1644</v>
      </c>
      <c r="B906" s="7" t="s">
        <v>1651</v>
      </c>
      <c r="C906" s="7" t="s">
        <v>109</v>
      </c>
      <c r="D906" s="7">
        <v>0.09</v>
      </c>
      <c r="E906" s="7">
        <v>107.53</v>
      </c>
      <c r="F906" s="7">
        <v>5.81</v>
      </c>
      <c r="G906" s="7" t="s">
        <v>53</v>
      </c>
      <c r="H906" s="7" t="s">
        <v>62</v>
      </c>
      <c r="I906" s="7" t="s">
        <v>45</v>
      </c>
      <c r="J906" s="7" t="s">
        <v>54</v>
      </c>
      <c r="K906" s="7" t="s">
        <v>90</v>
      </c>
      <c r="L906" s="7" t="s">
        <v>1652</v>
      </c>
      <c r="M906" s="7">
        <v>0.65</v>
      </c>
      <c r="N906" s="7" t="s">
        <v>37</v>
      </c>
      <c r="O906" s="7" t="s">
        <v>65</v>
      </c>
      <c r="P906" s="7" t="s">
        <v>134</v>
      </c>
      <c r="Q906" s="7" t="s">
        <v>1653</v>
      </c>
      <c r="R906" s="7">
        <v>77546</v>
      </c>
      <c r="S906" s="8">
        <v>42169</v>
      </c>
      <c r="T906" s="9">
        <f t="shared" si="72"/>
        <v>0</v>
      </c>
      <c r="U906" s="10" t="str">
        <f t="shared" si="73"/>
        <v>no repeat</v>
      </c>
      <c r="V906" s="11" t="str">
        <f t="shared" si="70"/>
        <v>June</v>
      </c>
      <c r="W906" s="8">
        <v>42171</v>
      </c>
      <c r="X906" s="11">
        <f t="shared" si="71"/>
        <v>2</v>
      </c>
      <c r="Y906" s="7">
        <v>69.545100000000005</v>
      </c>
      <c r="Z906" s="7">
        <v>1</v>
      </c>
      <c r="AA906" s="7">
        <v>100.79</v>
      </c>
      <c r="AB906" s="7">
        <v>87342</v>
      </c>
      <c r="AC906" s="7">
        <f>DataSheet!$E1781-DataSheet!$D1781</f>
        <v>6.75</v>
      </c>
      <c r="AD906" s="12" t="str">
        <f>_xlfn.IFS(DataSheet!$O1781="Central","Chris",DataSheet!$O1781="East","Erin",DataSheet!$O1781="South","Sam",DataSheet!$O1781="West","William.")</f>
        <v>Chris</v>
      </c>
      <c r="AE906">
        <f t="shared" si="74"/>
        <v>1</v>
      </c>
    </row>
    <row r="907" spans="1:31" ht="15.75" customHeight="1" x14ac:dyDescent="0.3">
      <c r="A907" s="12">
        <v>1646</v>
      </c>
      <c r="B907" s="12" t="s">
        <v>1654</v>
      </c>
      <c r="C907" s="12" t="s">
        <v>42</v>
      </c>
      <c r="D907" s="12">
        <v>0.06</v>
      </c>
      <c r="E907" s="12">
        <v>3.29</v>
      </c>
      <c r="F907" s="12">
        <v>1.35</v>
      </c>
      <c r="G907" s="12" t="s">
        <v>53</v>
      </c>
      <c r="H907" s="12" t="s">
        <v>62</v>
      </c>
      <c r="I907" s="12" t="s">
        <v>33</v>
      </c>
      <c r="J907" s="12" t="s">
        <v>70</v>
      </c>
      <c r="K907" s="12" t="s">
        <v>35</v>
      </c>
      <c r="L907" s="12" t="s">
        <v>300</v>
      </c>
      <c r="M907" s="12">
        <v>0.4</v>
      </c>
      <c r="N907" s="12" t="s">
        <v>37</v>
      </c>
      <c r="O907" s="12" t="s">
        <v>57</v>
      </c>
      <c r="P907" s="12" t="s">
        <v>75</v>
      </c>
      <c r="Q907" s="12" t="s">
        <v>1655</v>
      </c>
      <c r="R907" s="12">
        <v>11714</v>
      </c>
      <c r="S907" s="13">
        <v>42078</v>
      </c>
      <c r="T907" s="9">
        <f t="shared" si="72"/>
        <v>0</v>
      </c>
      <c r="U907" s="10" t="str">
        <f t="shared" si="73"/>
        <v>no repeat</v>
      </c>
      <c r="V907" s="11" t="str">
        <f t="shared" si="70"/>
        <v>March</v>
      </c>
      <c r="W907" s="13">
        <v>42080</v>
      </c>
      <c r="X907" s="11">
        <f t="shared" si="71"/>
        <v>2</v>
      </c>
      <c r="Y907" s="12">
        <v>8.5299999999999994</v>
      </c>
      <c r="Z907" s="12">
        <v>11</v>
      </c>
      <c r="AA907" s="12">
        <v>35.97</v>
      </c>
      <c r="AB907" s="12">
        <v>90932</v>
      </c>
      <c r="AC907" s="12">
        <f>DataSheet!$E818-DataSheet!$D818</f>
        <v>130.94</v>
      </c>
      <c r="AD907" s="12" t="str">
        <f>_xlfn.IFS(DataSheet!$O818="Central","Chris",DataSheet!$O818="East","Erin",DataSheet!$O818="South","Sam",DataSheet!$O818="West","William.")</f>
        <v>Chris</v>
      </c>
      <c r="AE907">
        <f t="shared" si="74"/>
        <v>1</v>
      </c>
    </row>
    <row r="908" spans="1:31" ht="15.75" customHeight="1" x14ac:dyDescent="0.3">
      <c r="A908" s="7">
        <v>1648</v>
      </c>
      <c r="B908" s="7" t="s">
        <v>1656</v>
      </c>
      <c r="C908" s="7" t="s">
        <v>52</v>
      </c>
      <c r="D908" s="7">
        <v>0.08</v>
      </c>
      <c r="E908" s="7">
        <v>46.89</v>
      </c>
      <c r="F908" s="7">
        <v>5.0999999999999996</v>
      </c>
      <c r="G908" s="7" t="s">
        <v>53</v>
      </c>
      <c r="H908" s="7" t="s">
        <v>32</v>
      </c>
      <c r="I908" s="7" t="s">
        <v>33</v>
      </c>
      <c r="J908" s="7" t="s">
        <v>258</v>
      </c>
      <c r="K908" s="7" t="s">
        <v>90</v>
      </c>
      <c r="L908" s="7" t="s">
        <v>1345</v>
      </c>
      <c r="M908" s="7">
        <v>0.46</v>
      </c>
      <c r="N908" s="7" t="s">
        <v>37</v>
      </c>
      <c r="O908" s="7" t="s">
        <v>65</v>
      </c>
      <c r="P908" s="7" t="s">
        <v>182</v>
      </c>
      <c r="Q908" s="7" t="s">
        <v>1657</v>
      </c>
      <c r="R908" s="7">
        <v>60098</v>
      </c>
      <c r="S908" s="8">
        <v>42088</v>
      </c>
      <c r="T908" s="9">
        <f t="shared" si="72"/>
        <v>1</v>
      </c>
      <c r="U908" s="10">
        <f t="shared" si="73"/>
        <v>0</v>
      </c>
      <c r="V908" s="11" t="str">
        <f t="shared" si="70"/>
        <v>March</v>
      </c>
      <c r="W908" s="8">
        <v>42090</v>
      </c>
      <c r="X908" s="11">
        <f t="shared" si="71"/>
        <v>2</v>
      </c>
      <c r="Y908" s="7">
        <v>507.63299999999998</v>
      </c>
      <c r="Z908" s="7">
        <v>17</v>
      </c>
      <c r="AA908" s="7">
        <v>735.7</v>
      </c>
      <c r="AB908" s="7">
        <v>91043</v>
      </c>
      <c r="AC908" s="7">
        <f>DataSheet!$E927-DataSheet!$D927</f>
        <v>4.9000000000000004</v>
      </c>
      <c r="AD908" s="12" t="str">
        <f>_xlfn.IFS(DataSheet!$O927="Central","Chris",DataSheet!$O927="East","Erin",DataSheet!$O927="South","Sam",DataSheet!$O927="West","William.")</f>
        <v>Chris</v>
      </c>
      <c r="AE908">
        <f t="shared" si="74"/>
        <v>2</v>
      </c>
    </row>
    <row r="909" spans="1:31" ht="15.75" customHeight="1" x14ac:dyDescent="0.3">
      <c r="A909" s="12">
        <v>1648</v>
      </c>
      <c r="B909" s="12" t="s">
        <v>1656</v>
      </c>
      <c r="C909" s="12" t="s">
        <v>52</v>
      </c>
      <c r="D909" s="12">
        <v>0.05</v>
      </c>
      <c r="E909" s="12">
        <v>12.98</v>
      </c>
      <c r="F909" s="12">
        <v>3.14</v>
      </c>
      <c r="G909" s="12" t="s">
        <v>53</v>
      </c>
      <c r="H909" s="12" t="s">
        <v>32</v>
      </c>
      <c r="I909" s="12" t="s">
        <v>33</v>
      </c>
      <c r="J909" s="12" t="s">
        <v>178</v>
      </c>
      <c r="K909" s="12" t="s">
        <v>55</v>
      </c>
      <c r="L909" s="12" t="s">
        <v>179</v>
      </c>
      <c r="M909" s="12">
        <v>0.6</v>
      </c>
      <c r="N909" s="12" t="s">
        <v>37</v>
      </c>
      <c r="O909" s="12" t="s">
        <v>65</v>
      </c>
      <c r="P909" s="12" t="s">
        <v>182</v>
      </c>
      <c r="Q909" s="12" t="s">
        <v>1657</v>
      </c>
      <c r="R909" s="12">
        <v>60098</v>
      </c>
      <c r="S909" s="13">
        <v>42088</v>
      </c>
      <c r="T909" s="9">
        <f t="shared" si="72"/>
        <v>0</v>
      </c>
      <c r="U909" s="10" t="str">
        <f t="shared" si="73"/>
        <v>no repeat</v>
      </c>
      <c r="V909" s="11" t="str">
        <f t="shared" si="70"/>
        <v>March</v>
      </c>
      <c r="W909" s="13">
        <v>42088</v>
      </c>
      <c r="X909" s="11">
        <f t="shared" si="71"/>
        <v>0</v>
      </c>
      <c r="Y909" s="12">
        <v>38.229999999999997</v>
      </c>
      <c r="Z909" s="12">
        <v>18</v>
      </c>
      <c r="AA909" s="12">
        <v>225.59</v>
      </c>
      <c r="AB909" s="12">
        <v>91043</v>
      </c>
      <c r="AC909" s="12">
        <f>DataSheet!$E928-DataSheet!$D928</f>
        <v>6.24</v>
      </c>
      <c r="AD909" s="12" t="str">
        <f>_xlfn.IFS(DataSheet!$O928="Central","Chris",DataSheet!$O928="East","Erin",DataSheet!$O928="South","Sam",DataSheet!$O928="West","William.")</f>
        <v>Chris</v>
      </c>
      <c r="AE909">
        <f t="shared" si="74"/>
        <v>2</v>
      </c>
    </row>
    <row r="910" spans="1:31" ht="15.75" customHeight="1" x14ac:dyDescent="0.3">
      <c r="A910" s="12">
        <v>1649</v>
      </c>
      <c r="B910" s="12" t="s">
        <v>1658</v>
      </c>
      <c r="C910" s="12" t="s">
        <v>52</v>
      </c>
      <c r="D910" s="12">
        <v>0.03</v>
      </c>
      <c r="E910" s="12">
        <v>48.58</v>
      </c>
      <c r="F910" s="12">
        <v>3.99</v>
      </c>
      <c r="G910" s="12" t="s">
        <v>31</v>
      </c>
      <c r="H910" s="12" t="s">
        <v>32</v>
      </c>
      <c r="I910" s="12" t="s">
        <v>33</v>
      </c>
      <c r="J910" s="12" t="s">
        <v>258</v>
      </c>
      <c r="K910" s="12" t="s">
        <v>63</v>
      </c>
      <c r="L910" s="12" t="s">
        <v>1659</v>
      </c>
      <c r="M910" s="12">
        <v>0.56000000000000005</v>
      </c>
      <c r="N910" s="12" t="s">
        <v>37</v>
      </c>
      <c r="O910" s="12" t="s">
        <v>57</v>
      </c>
      <c r="P910" s="12" t="s">
        <v>75</v>
      </c>
      <c r="Q910" s="12" t="s">
        <v>1607</v>
      </c>
      <c r="R910" s="12">
        <v>11598</v>
      </c>
      <c r="S910" s="13">
        <v>42059</v>
      </c>
      <c r="T910" s="9">
        <f t="shared" si="72"/>
        <v>0</v>
      </c>
      <c r="U910" s="10" t="str">
        <f t="shared" si="73"/>
        <v>no repeat</v>
      </c>
      <c r="V910" s="11" t="str">
        <f t="shared" si="70"/>
        <v>February</v>
      </c>
      <c r="W910" s="13">
        <v>42061</v>
      </c>
      <c r="X910" s="11">
        <f t="shared" si="71"/>
        <v>2</v>
      </c>
      <c r="Y910" s="12">
        <v>100.1328</v>
      </c>
      <c r="Z910" s="12">
        <v>3</v>
      </c>
      <c r="AA910" s="12">
        <v>145.12</v>
      </c>
      <c r="AB910" s="12">
        <v>91041</v>
      </c>
      <c r="AC910" s="12">
        <f>DataSheet!$E622-DataSheet!$D622</f>
        <v>2.8800000000000003</v>
      </c>
      <c r="AD910" s="12" t="str">
        <f>_xlfn.IFS(DataSheet!$O622="Central","Chris",DataSheet!$O622="East","Erin",DataSheet!$O622="South","Sam",DataSheet!$O622="West","William.")</f>
        <v>William.</v>
      </c>
      <c r="AE910">
        <f t="shared" si="74"/>
        <v>1</v>
      </c>
    </row>
    <row r="911" spans="1:31" ht="15.75" customHeight="1" x14ac:dyDescent="0.3">
      <c r="A911" s="7">
        <v>1650</v>
      </c>
      <c r="B911" s="7" t="s">
        <v>1660</v>
      </c>
      <c r="C911" s="7" t="s">
        <v>30</v>
      </c>
      <c r="D911" s="7">
        <v>0.05</v>
      </c>
      <c r="E911" s="7">
        <v>6.48</v>
      </c>
      <c r="F911" s="7">
        <v>2.74</v>
      </c>
      <c r="G911" s="7" t="s">
        <v>53</v>
      </c>
      <c r="H911" s="7" t="s">
        <v>32</v>
      </c>
      <c r="I911" s="7" t="s">
        <v>81</v>
      </c>
      <c r="J911" s="7" t="s">
        <v>184</v>
      </c>
      <c r="K911" s="7" t="s">
        <v>55</v>
      </c>
      <c r="L911" s="7" t="s">
        <v>1661</v>
      </c>
      <c r="M911" s="7">
        <v>0.71</v>
      </c>
      <c r="N911" s="7" t="s">
        <v>37</v>
      </c>
      <c r="O911" s="7" t="s">
        <v>140</v>
      </c>
      <c r="P911" s="7" t="s">
        <v>326</v>
      </c>
      <c r="Q911" s="7" t="s">
        <v>1662</v>
      </c>
      <c r="R911" s="7">
        <v>27203</v>
      </c>
      <c r="S911" s="8">
        <v>42133</v>
      </c>
      <c r="T911" s="9">
        <f t="shared" si="72"/>
        <v>1</v>
      </c>
      <c r="U911" s="10">
        <f t="shared" si="73"/>
        <v>0</v>
      </c>
      <c r="V911" s="11" t="str">
        <f t="shared" si="70"/>
        <v>May</v>
      </c>
      <c r="W911" s="8">
        <v>42133</v>
      </c>
      <c r="X911" s="11">
        <f t="shared" si="71"/>
        <v>0</v>
      </c>
      <c r="Y911" s="7">
        <v>15.096</v>
      </c>
      <c r="Z911" s="7">
        <v>15</v>
      </c>
      <c r="AA911" s="7">
        <v>94.27</v>
      </c>
      <c r="AB911" s="7">
        <v>91042</v>
      </c>
      <c r="AC911" s="7">
        <f>DataSheet!$E1407-DataSheet!$D1407</f>
        <v>24.82</v>
      </c>
      <c r="AD911" s="12" t="str">
        <f>_xlfn.IFS(DataSheet!$O1407="Central","Chris",DataSheet!$O1407="East","Erin",DataSheet!$O1407="South","Sam",DataSheet!$O1407="West","William.")</f>
        <v>Chris</v>
      </c>
      <c r="AE911">
        <f t="shared" si="74"/>
        <v>3</v>
      </c>
    </row>
    <row r="912" spans="1:31" ht="15.75" customHeight="1" x14ac:dyDescent="0.3">
      <c r="A912" s="12">
        <v>1650</v>
      </c>
      <c r="B912" s="12" t="s">
        <v>1660</v>
      </c>
      <c r="C912" s="12" t="s">
        <v>30</v>
      </c>
      <c r="D912" s="12">
        <v>0.09</v>
      </c>
      <c r="E912" s="12">
        <v>12.53</v>
      </c>
      <c r="F912" s="12">
        <v>0.5</v>
      </c>
      <c r="G912" s="12" t="s">
        <v>53</v>
      </c>
      <c r="H912" s="12" t="s">
        <v>32</v>
      </c>
      <c r="I912" s="12" t="s">
        <v>33</v>
      </c>
      <c r="J912" s="12" t="s">
        <v>138</v>
      </c>
      <c r="K912" s="12" t="s">
        <v>63</v>
      </c>
      <c r="L912" s="12" t="s">
        <v>1663</v>
      </c>
      <c r="M912" s="12">
        <v>0.38</v>
      </c>
      <c r="N912" s="12" t="s">
        <v>37</v>
      </c>
      <c r="O912" s="12" t="s">
        <v>140</v>
      </c>
      <c r="P912" s="12" t="s">
        <v>326</v>
      </c>
      <c r="Q912" s="12" t="s">
        <v>1662</v>
      </c>
      <c r="R912" s="12">
        <v>27203</v>
      </c>
      <c r="S912" s="13">
        <v>42133</v>
      </c>
      <c r="T912" s="9">
        <f t="shared" si="72"/>
        <v>1</v>
      </c>
      <c r="U912" s="10">
        <f t="shared" si="73"/>
        <v>0</v>
      </c>
      <c r="V912" s="11" t="str">
        <f t="shared" si="70"/>
        <v>May</v>
      </c>
      <c r="W912" s="13">
        <v>42134</v>
      </c>
      <c r="X912" s="11">
        <f t="shared" si="71"/>
        <v>1</v>
      </c>
      <c r="Y912" s="12">
        <v>14.9124</v>
      </c>
      <c r="Z912" s="12">
        <v>7</v>
      </c>
      <c r="AA912" s="12">
        <v>82.21</v>
      </c>
      <c r="AB912" s="12">
        <v>91042</v>
      </c>
      <c r="AC912" s="12">
        <f>DataSheet!$E1408-DataSheet!$D1408</f>
        <v>12.28</v>
      </c>
      <c r="AD912" s="12" t="str">
        <f>_xlfn.IFS(DataSheet!$O1408="Central","Chris",DataSheet!$O1408="East","Erin",DataSheet!$O1408="South","Sam",DataSheet!$O1408="West","William.")</f>
        <v>Chris</v>
      </c>
      <c r="AE912">
        <f t="shared" si="74"/>
        <v>3</v>
      </c>
    </row>
    <row r="913" spans="1:31" ht="15.75" customHeight="1" x14ac:dyDescent="0.3">
      <c r="A913" s="7">
        <v>1650</v>
      </c>
      <c r="B913" s="7" t="s">
        <v>1660</v>
      </c>
      <c r="C913" s="7" t="s">
        <v>30</v>
      </c>
      <c r="D913" s="7">
        <v>0.08</v>
      </c>
      <c r="E913" s="7">
        <v>65.989999999999995</v>
      </c>
      <c r="F913" s="7">
        <v>8.99</v>
      </c>
      <c r="G913" s="7" t="s">
        <v>31</v>
      </c>
      <c r="H913" s="7" t="s">
        <v>32</v>
      </c>
      <c r="I913" s="7" t="s">
        <v>81</v>
      </c>
      <c r="J913" s="7" t="s">
        <v>82</v>
      </c>
      <c r="K913" s="7" t="s">
        <v>63</v>
      </c>
      <c r="L913" s="7" t="s">
        <v>1664</v>
      </c>
      <c r="M913" s="7">
        <v>0.55000000000000004</v>
      </c>
      <c r="N913" s="7" t="s">
        <v>37</v>
      </c>
      <c r="O913" s="7" t="s">
        <v>140</v>
      </c>
      <c r="P913" s="7" t="s">
        <v>326</v>
      </c>
      <c r="Q913" s="7" t="s">
        <v>1662</v>
      </c>
      <c r="R913" s="7">
        <v>27203</v>
      </c>
      <c r="S913" s="8">
        <v>42133</v>
      </c>
      <c r="T913" s="9">
        <f t="shared" si="72"/>
        <v>0</v>
      </c>
      <c r="U913" s="10" t="str">
        <f t="shared" si="73"/>
        <v>no repeat</v>
      </c>
      <c r="V913" s="11" t="str">
        <f t="shared" si="70"/>
        <v>May</v>
      </c>
      <c r="W913" s="8">
        <v>42135</v>
      </c>
      <c r="X913" s="11">
        <f t="shared" si="71"/>
        <v>2</v>
      </c>
      <c r="Y913" s="7">
        <v>-135.226</v>
      </c>
      <c r="Z913" s="7">
        <v>8</v>
      </c>
      <c r="AA913" s="7">
        <v>417.47</v>
      </c>
      <c r="AB913" s="7">
        <v>91042</v>
      </c>
      <c r="AC913" s="7">
        <f>DataSheet!$E1409-DataSheet!$D1409</f>
        <v>6.4600000000000009</v>
      </c>
      <c r="AD913" s="12" t="str">
        <f>_xlfn.IFS(DataSheet!$O1409="Central","Chris",DataSheet!$O1409="East","Erin",DataSheet!$O1409="South","Sam",DataSheet!$O1409="West","William.")</f>
        <v>Erin</v>
      </c>
      <c r="AE913">
        <f t="shared" si="74"/>
        <v>3</v>
      </c>
    </row>
    <row r="914" spans="1:31" ht="15.75" customHeight="1" x14ac:dyDescent="0.3">
      <c r="A914" s="12">
        <v>1653</v>
      </c>
      <c r="B914" s="12" t="s">
        <v>1665</v>
      </c>
      <c r="C914" s="12" t="s">
        <v>42</v>
      </c>
      <c r="D914" s="12">
        <v>0</v>
      </c>
      <c r="E914" s="12">
        <v>101.41</v>
      </c>
      <c r="F914" s="12">
        <v>35</v>
      </c>
      <c r="G914" s="12" t="s">
        <v>31</v>
      </c>
      <c r="H914" s="12" t="s">
        <v>32</v>
      </c>
      <c r="I914" s="12" t="s">
        <v>33</v>
      </c>
      <c r="J914" s="12" t="s">
        <v>145</v>
      </c>
      <c r="K914" s="12" t="s">
        <v>240</v>
      </c>
      <c r="L914" s="12" t="s">
        <v>862</v>
      </c>
      <c r="M914" s="12">
        <v>0.82</v>
      </c>
      <c r="N914" s="12" t="s">
        <v>37</v>
      </c>
      <c r="O914" s="12" t="s">
        <v>38</v>
      </c>
      <c r="P914" s="12" t="s">
        <v>49</v>
      </c>
      <c r="Q914" s="12" t="s">
        <v>1666</v>
      </c>
      <c r="R914" s="12">
        <v>91360</v>
      </c>
      <c r="S914" s="13">
        <v>42028</v>
      </c>
      <c r="T914" s="9">
        <f t="shared" si="72"/>
        <v>1</v>
      </c>
      <c r="U914" s="10">
        <f t="shared" si="73"/>
        <v>0</v>
      </c>
      <c r="V914" s="11" t="str">
        <f t="shared" si="70"/>
        <v>January</v>
      </c>
      <c r="W914" s="13">
        <v>42029</v>
      </c>
      <c r="X914" s="11">
        <f t="shared" si="71"/>
        <v>1</v>
      </c>
      <c r="Y914" s="12">
        <v>-457.73</v>
      </c>
      <c r="Z914" s="12">
        <v>10</v>
      </c>
      <c r="AA914" s="12">
        <v>1104.32</v>
      </c>
      <c r="AB914" s="12">
        <v>89885</v>
      </c>
      <c r="AC914" s="12">
        <f>DataSheet!$E294-DataSheet!$D294</f>
        <v>6.88</v>
      </c>
      <c r="AD914" s="12" t="str">
        <f>_xlfn.IFS(DataSheet!$O294="Central","Chris",DataSheet!$O294="East","Erin",DataSheet!$O294="South","Sam",DataSheet!$O294="West","William.")</f>
        <v>William.</v>
      </c>
      <c r="AE914">
        <f t="shared" si="74"/>
        <v>2</v>
      </c>
    </row>
    <row r="915" spans="1:31" ht="15.75" customHeight="1" x14ac:dyDescent="0.3">
      <c r="A915" s="7">
        <v>1653</v>
      </c>
      <c r="B915" s="7" t="s">
        <v>1665</v>
      </c>
      <c r="C915" s="7" t="s">
        <v>42</v>
      </c>
      <c r="D915" s="7">
        <v>0.1</v>
      </c>
      <c r="E915" s="7">
        <v>95.99</v>
      </c>
      <c r="F915" s="7">
        <v>4.9000000000000004</v>
      </c>
      <c r="G915" s="7" t="s">
        <v>53</v>
      </c>
      <c r="H915" s="7" t="s">
        <v>32</v>
      </c>
      <c r="I915" s="7" t="s">
        <v>81</v>
      </c>
      <c r="J915" s="7" t="s">
        <v>82</v>
      </c>
      <c r="K915" s="7" t="s">
        <v>63</v>
      </c>
      <c r="L915" s="7" t="s">
        <v>262</v>
      </c>
      <c r="M915" s="7">
        <v>0.56000000000000005</v>
      </c>
      <c r="N915" s="7" t="s">
        <v>37</v>
      </c>
      <c r="O915" s="7" t="s">
        <v>38</v>
      </c>
      <c r="P915" s="7" t="s">
        <v>49</v>
      </c>
      <c r="Q915" s="7" t="s">
        <v>1666</v>
      </c>
      <c r="R915" s="7">
        <v>91360</v>
      </c>
      <c r="S915" s="8">
        <v>42028</v>
      </c>
      <c r="T915" s="9">
        <f t="shared" si="72"/>
        <v>0</v>
      </c>
      <c r="U915" s="10" t="str">
        <f t="shared" si="73"/>
        <v>no repeat</v>
      </c>
      <c r="V915" s="11" t="str">
        <f t="shared" si="70"/>
        <v>January</v>
      </c>
      <c r="W915" s="8">
        <v>42029</v>
      </c>
      <c r="X915" s="11">
        <f t="shared" si="71"/>
        <v>1</v>
      </c>
      <c r="Y915" s="7">
        <v>-268.66399999999999</v>
      </c>
      <c r="Z915" s="7">
        <v>2</v>
      </c>
      <c r="AA915" s="7">
        <v>149.80000000000001</v>
      </c>
      <c r="AB915" s="7">
        <v>89885</v>
      </c>
      <c r="AC915" s="7">
        <f>DataSheet!$E295-DataSheet!$D295</f>
        <v>2036.41</v>
      </c>
      <c r="AD915" s="12" t="str">
        <f>_xlfn.IFS(DataSheet!$O295="Central","Chris",DataSheet!$O295="East","Erin",DataSheet!$O295="South","Sam",DataSheet!$O295="West","William.")</f>
        <v>William.</v>
      </c>
      <c r="AE915">
        <f t="shared" si="74"/>
        <v>2</v>
      </c>
    </row>
    <row r="916" spans="1:31" ht="15.75" customHeight="1" x14ac:dyDescent="0.3">
      <c r="A916" s="12">
        <v>1665</v>
      </c>
      <c r="B916" s="12" t="s">
        <v>1667</v>
      </c>
      <c r="C916" s="12" t="s">
        <v>30</v>
      </c>
      <c r="D916" s="12">
        <v>0.1</v>
      </c>
      <c r="E916" s="12">
        <v>3.6</v>
      </c>
      <c r="F916" s="12">
        <v>2.2000000000000002</v>
      </c>
      <c r="G916" s="12" t="s">
        <v>53</v>
      </c>
      <c r="H916" s="12" t="s">
        <v>118</v>
      </c>
      <c r="I916" s="12" t="s">
        <v>33</v>
      </c>
      <c r="J916" s="12" t="s">
        <v>97</v>
      </c>
      <c r="K916" s="12" t="s">
        <v>35</v>
      </c>
      <c r="L916" s="12" t="s">
        <v>1668</v>
      </c>
      <c r="M916" s="12">
        <v>0.39</v>
      </c>
      <c r="N916" s="12" t="s">
        <v>37</v>
      </c>
      <c r="O916" s="12" t="s">
        <v>38</v>
      </c>
      <c r="P916" s="12" t="s">
        <v>49</v>
      </c>
      <c r="Q916" s="12" t="s">
        <v>1669</v>
      </c>
      <c r="R916" s="12">
        <v>92653</v>
      </c>
      <c r="S916" s="13">
        <v>42061</v>
      </c>
      <c r="T916" s="9">
        <f t="shared" si="72"/>
        <v>0</v>
      </c>
      <c r="U916" s="10" t="str">
        <f t="shared" si="73"/>
        <v>no repeat</v>
      </c>
      <c r="V916" s="11" t="str">
        <f t="shared" si="70"/>
        <v>February</v>
      </c>
      <c r="W916" s="13">
        <v>42062</v>
      </c>
      <c r="X916" s="11">
        <f t="shared" si="71"/>
        <v>1</v>
      </c>
      <c r="Y916" s="12">
        <v>-8.2799999999999994</v>
      </c>
      <c r="Z916" s="12">
        <v>2</v>
      </c>
      <c r="AA916" s="12">
        <v>6.97</v>
      </c>
      <c r="AB916" s="12">
        <v>90678</v>
      </c>
      <c r="AC916" s="12">
        <f>DataSheet!$E646-DataSheet!$D646</f>
        <v>160.95999999999998</v>
      </c>
      <c r="AD916" s="12" t="str">
        <f>_xlfn.IFS(DataSheet!$O646="Central","Chris",DataSheet!$O646="East","Erin",DataSheet!$O646="South","Sam",DataSheet!$O646="West","William.")</f>
        <v>Chris</v>
      </c>
      <c r="AE916">
        <f t="shared" si="74"/>
        <v>1</v>
      </c>
    </row>
    <row r="917" spans="1:31" ht="15.75" customHeight="1" x14ac:dyDescent="0.3">
      <c r="A917" s="12">
        <v>1670</v>
      </c>
      <c r="B917" s="12" t="s">
        <v>1670</v>
      </c>
      <c r="C917" s="12" t="s">
        <v>109</v>
      </c>
      <c r="D917" s="12">
        <v>0.03</v>
      </c>
      <c r="E917" s="12">
        <v>35.409999999999997</v>
      </c>
      <c r="F917" s="12">
        <v>1.99</v>
      </c>
      <c r="G917" s="12" t="s">
        <v>53</v>
      </c>
      <c r="H917" s="12" t="s">
        <v>62</v>
      </c>
      <c r="I917" s="12" t="s">
        <v>81</v>
      </c>
      <c r="J917" s="12" t="s">
        <v>184</v>
      </c>
      <c r="K917" s="12" t="s">
        <v>55</v>
      </c>
      <c r="L917" s="12" t="s">
        <v>1671</v>
      </c>
      <c r="M917" s="12">
        <v>0.43</v>
      </c>
      <c r="N917" s="12" t="s">
        <v>37</v>
      </c>
      <c r="O917" s="12" t="s">
        <v>140</v>
      </c>
      <c r="P917" s="12" t="s">
        <v>141</v>
      </c>
      <c r="Q917" s="12" t="s">
        <v>1586</v>
      </c>
      <c r="R917" s="12">
        <v>24060</v>
      </c>
      <c r="S917" s="13">
        <v>42118</v>
      </c>
      <c r="T917" s="9">
        <f t="shared" si="72"/>
        <v>1</v>
      </c>
      <c r="U917" s="10">
        <f t="shared" si="73"/>
        <v>0</v>
      </c>
      <c r="V917" s="11" t="str">
        <f t="shared" si="70"/>
        <v>April</v>
      </c>
      <c r="W917" s="13">
        <v>42120</v>
      </c>
      <c r="X917" s="11">
        <f t="shared" si="71"/>
        <v>2</v>
      </c>
      <c r="Y917" s="12">
        <v>1912.422</v>
      </c>
      <c r="Z917" s="12">
        <v>10</v>
      </c>
      <c r="AA917" s="12">
        <v>367.52</v>
      </c>
      <c r="AB917" s="12">
        <v>86722</v>
      </c>
      <c r="AC917" s="12">
        <f>DataSheet!$E1260-DataSheet!$D1260</f>
        <v>4.91</v>
      </c>
      <c r="AD917" s="12" t="str">
        <f>_xlfn.IFS(DataSheet!$O1260="Central","Chris",DataSheet!$O1260="East","Erin",DataSheet!$O1260="South","Sam",DataSheet!$O1260="West","William.")</f>
        <v>Sam</v>
      </c>
      <c r="AE917">
        <f t="shared" si="74"/>
        <v>2</v>
      </c>
    </row>
    <row r="918" spans="1:31" ht="15.75" customHeight="1" x14ac:dyDescent="0.3">
      <c r="A918" s="7">
        <v>1670</v>
      </c>
      <c r="B918" s="7" t="s">
        <v>1670</v>
      </c>
      <c r="C918" s="7" t="s">
        <v>109</v>
      </c>
      <c r="D918" s="7">
        <v>0</v>
      </c>
      <c r="E918" s="7">
        <v>142.86000000000001</v>
      </c>
      <c r="F918" s="7">
        <v>19.989999999999998</v>
      </c>
      <c r="G918" s="7" t="s">
        <v>53</v>
      </c>
      <c r="H918" s="7" t="s">
        <v>62</v>
      </c>
      <c r="I918" s="7" t="s">
        <v>33</v>
      </c>
      <c r="J918" s="7" t="s">
        <v>145</v>
      </c>
      <c r="K918" s="7" t="s">
        <v>63</v>
      </c>
      <c r="L918" s="7" t="s">
        <v>1672</v>
      </c>
      <c r="M918" s="7">
        <v>0.56000000000000005</v>
      </c>
      <c r="N918" s="7" t="s">
        <v>37</v>
      </c>
      <c r="O918" s="7" t="s">
        <v>140</v>
      </c>
      <c r="P918" s="7" t="s">
        <v>141</v>
      </c>
      <c r="Q918" s="7" t="s">
        <v>1586</v>
      </c>
      <c r="R918" s="7">
        <v>24060</v>
      </c>
      <c r="S918" s="8">
        <v>42118</v>
      </c>
      <c r="T918" s="9">
        <f t="shared" si="72"/>
        <v>0</v>
      </c>
      <c r="U918" s="10" t="str">
        <f t="shared" si="73"/>
        <v>no repeat</v>
      </c>
      <c r="V918" s="11" t="str">
        <f t="shared" si="70"/>
        <v>April</v>
      </c>
      <c r="W918" s="8">
        <v>42127</v>
      </c>
      <c r="X918" s="11">
        <f t="shared" si="71"/>
        <v>9</v>
      </c>
      <c r="Y918" s="7">
        <v>-739.32600000000002</v>
      </c>
      <c r="Z918" s="7">
        <v>11</v>
      </c>
      <c r="AA918" s="7">
        <v>1576.35</v>
      </c>
      <c r="AB918" s="7">
        <v>86722</v>
      </c>
      <c r="AC918" s="7">
        <f>DataSheet!$E1261-DataSheet!$D1261</f>
        <v>7.2700000000000005</v>
      </c>
      <c r="AD918" s="12" t="str">
        <f>_xlfn.IFS(DataSheet!$O1261="Central","Chris",DataSheet!$O1261="East","Erin",DataSheet!$O1261="South","Sam",DataSheet!$O1261="West","William.")</f>
        <v>Sam</v>
      </c>
      <c r="AE918">
        <f t="shared" si="74"/>
        <v>2</v>
      </c>
    </row>
    <row r="919" spans="1:31" ht="15.75" customHeight="1" x14ac:dyDescent="0.3">
      <c r="A919" s="12">
        <v>1671</v>
      </c>
      <c r="B919" s="12" t="s">
        <v>1673</v>
      </c>
      <c r="C919" s="12" t="s">
        <v>109</v>
      </c>
      <c r="D919" s="12">
        <v>0.1</v>
      </c>
      <c r="E919" s="12">
        <v>4.13</v>
      </c>
      <c r="F919" s="12">
        <v>0.99</v>
      </c>
      <c r="G919" s="12" t="s">
        <v>53</v>
      </c>
      <c r="H919" s="12" t="s">
        <v>62</v>
      </c>
      <c r="I919" s="12" t="s">
        <v>33</v>
      </c>
      <c r="J919" s="12" t="s">
        <v>138</v>
      </c>
      <c r="K919" s="12" t="s">
        <v>63</v>
      </c>
      <c r="L919" s="12" t="s">
        <v>1419</v>
      </c>
      <c r="M919" s="12">
        <v>0.39</v>
      </c>
      <c r="N919" s="12" t="s">
        <v>37</v>
      </c>
      <c r="O919" s="12" t="s">
        <v>140</v>
      </c>
      <c r="P919" s="12" t="s">
        <v>141</v>
      </c>
      <c r="Q919" s="12" t="s">
        <v>1674</v>
      </c>
      <c r="R919" s="12">
        <v>22015</v>
      </c>
      <c r="S919" s="13">
        <v>42044</v>
      </c>
      <c r="T919" s="9">
        <f t="shared" si="72"/>
        <v>1</v>
      </c>
      <c r="U919" s="10">
        <f t="shared" si="73"/>
        <v>92</v>
      </c>
      <c r="V919" s="11" t="str">
        <f t="shared" si="70"/>
        <v>February</v>
      </c>
      <c r="W919" s="13">
        <v>42048</v>
      </c>
      <c r="X919" s="11">
        <f t="shared" si="71"/>
        <v>4</v>
      </c>
      <c r="Y919" s="12">
        <v>-40.53</v>
      </c>
      <c r="Z919" s="12">
        <v>13</v>
      </c>
      <c r="AA919" s="12">
        <v>52.16</v>
      </c>
      <c r="AB919" s="12">
        <v>86724</v>
      </c>
      <c r="AC919" s="12">
        <f>DataSheet!$E456-DataSheet!$D456</f>
        <v>35.96</v>
      </c>
      <c r="AD919" s="12" t="str">
        <f>_xlfn.IFS(DataSheet!$O456="Central","Chris",DataSheet!$O456="East","Erin",DataSheet!$O456="South","Sam",DataSheet!$O456="West","William.")</f>
        <v>Sam</v>
      </c>
      <c r="AE919">
        <f t="shared" si="74"/>
        <v>2</v>
      </c>
    </row>
    <row r="920" spans="1:31" ht="15.75" customHeight="1" x14ac:dyDescent="0.3">
      <c r="A920" s="12">
        <v>1671</v>
      </c>
      <c r="B920" s="12" t="s">
        <v>1673</v>
      </c>
      <c r="C920" s="12" t="s">
        <v>52</v>
      </c>
      <c r="D920" s="12">
        <v>0.03</v>
      </c>
      <c r="E920" s="12">
        <v>223.98</v>
      </c>
      <c r="F920" s="12">
        <v>15.01</v>
      </c>
      <c r="G920" s="12" t="s">
        <v>53</v>
      </c>
      <c r="H920" s="12" t="s">
        <v>62</v>
      </c>
      <c r="I920" s="12" t="s">
        <v>33</v>
      </c>
      <c r="J920" s="12" t="s">
        <v>113</v>
      </c>
      <c r="K920" s="12" t="s">
        <v>63</v>
      </c>
      <c r="L920" s="12" t="s">
        <v>1675</v>
      </c>
      <c r="M920" s="12">
        <v>0.38</v>
      </c>
      <c r="N920" s="12" t="s">
        <v>37</v>
      </c>
      <c r="O920" s="12" t="s">
        <v>140</v>
      </c>
      <c r="P920" s="12" t="s">
        <v>141</v>
      </c>
      <c r="Q920" s="12" t="s">
        <v>1674</v>
      </c>
      <c r="R920" s="12">
        <v>22015</v>
      </c>
      <c r="S920" s="13">
        <v>42136</v>
      </c>
      <c r="T920" s="9">
        <f t="shared" si="72"/>
        <v>0</v>
      </c>
      <c r="U920" s="10" t="str">
        <f t="shared" si="73"/>
        <v>no repeat</v>
      </c>
      <c r="V920" s="11" t="str">
        <f t="shared" si="70"/>
        <v>May</v>
      </c>
      <c r="W920" s="13">
        <v>42137</v>
      </c>
      <c r="X920" s="11">
        <f t="shared" si="71"/>
        <v>1</v>
      </c>
      <c r="Y920" s="12">
        <v>0.69599999999999995</v>
      </c>
      <c r="Z920" s="12">
        <v>21</v>
      </c>
      <c r="AA920" s="12">
        <v>4881.84</v>
      </c>
      <c r="AB920" s="12">
        <v>86725</v>
      </c>
      <c r="AC920" s="12">
        <f>DataSheet!$E1426-DataSheet!$D1426</f>
        <v>195.97</v>
      </c>
      <c r="AD920" s="12" t="str">
        <f>_xlfn.IFS(DataSheet!$O1426="Central","Chris",DataSheet!$O1426="East","Erin",DataSheet!$O1426="South","Sam",DataSheet!$O1426="West","William.")</f>
        <v>Sam</v>
      </c>
      <c r="AE920">
        <f t="shared" si="74"/>
        <v>2</v>
      </c>
    </row>
    <row r="921" spans="1:31" ht="15.75" customHeight="1" x14ac:dyDescent="0.3">
      <c r="A921" s="12">
        <v>1672</v>
      </c>
      <c r="B921" s="12" t="s">
        <v>1676</v>
      </c>
      <c r="C921" s="12" t="s">
        <v>109</v>
      </c>
      <c r="D921" s="12">
        <v>0.02</v>
      </c>
      <c r="E921" s="12">
        <v>284.98</v>
      </c>
      <c r="F921" s="12">
        <v>69.55</v>
      </c>
      <c r="G921" s="12" t="s">
        <v>43</v>
      </c>
      <c r="H921" s="12" t="s">
        <v>62</v>
      </c>
      <c r="I921" s="12" t="s">
        <v>45</v>
      </c>
      <c r="J921" s="12" t="s">
        <v>46</v>
      </c>
      <c r="K921" s="12" t="s">
        <v>47</v>
      </c>
      <c r="L921" s="12" t="s">
        <v>1082</v>
      </c>
      <c r="M921" s="12">
        <v>0.6</v>
      </c>
      <c r="N921" s="12" t="s">
        <v>37</v>
      </c>
      <c r="O921" s="12" t="s">
        <v>140</v>
      </c>
      <c r="P921" s="12" t="s">
        <v>141</v>
      </c>
      <c r="Q921" s="12" t="s">
        <v>1677</v>
      </c>
      <c r="R921" s="12">
        <v>22901</v>
      </c>
      <c r="S921" s="13">
        <v>42162</v>
      </c>
      <c r="T921" s="9">
        <f t="shared" si="72"/>
        <v>1</v>
      </c>
      <c r="U921" s="10">
        <f t="shared" si="73"/>
        <v>0</v>
      </c>
      <c r="V921" s="11" t="str">
        <f t="shared" si="70"/>
        <v>June</v>
      </c>
      <c r="W921" s="13">
        <v>42167</v>
      </c>
      <c r="X921" s="11">
        <f t="shared" si="71"/>
        <v>5</v>
      </c>
      <c r="Y921" s="12">
        <v>15.528</v>
      </c>
      <c r="Z921" s="12">
        <v>3</v>
      </c>
      <c r="AA921" s="12">
        <v>926.3</v>
      </c>
      <c r="AB921" s="12">
        <v>86723</v>
      </c>
      <c r="AC921" s="12">
        <f>DataSheet!$E1708-DataSheet!$D1708</f>
        <v>3.95</v>
      </c>
      <c r="AD921" s="12" t="str">
        <f>_xlfn.IFS(DataSheet!$O1708="Central","Chris",DataSheet!$O1708="East","Erin",DataSheet!$O1708="South","Sam",DataSheet!$O1708="West","William.")</f>
        <v>William.</v>
      </c>
      <c r="AE921">
        <f t="shared" si="74"/>
        <v>2</v>
      </c>
    </row>
    <row r="922" spans="1:31" ht="15.75" customHeight="1" x14ac:dyDescent="0.3">
      <c r="A922" s="7">
        <v>1672</v>
      </c>
      <c r="B922" s="7" t="s">
        <v>1676</v>
      </c>
      <c r="C922" s="7" t="s">
        <v>109</v>
      </c>
      <c r="D922" s="7">
        <v>0.08</v>
      </c>
      <c r="E922" s="7">
        <v>55.48</v>
      </c>
      <c r="F922" s="7">
        <v>14.3</v>
      </c>
      <c r="G922" s="7" t="s">
        <v>53</v>
      </c>
      <c r="H922" s="7" t="s">
        <v>62</v>
      </c>
      <c r="I922" s="7" t="s">
        <v>33</v>
      </c>
      <c r="J922" s="7" t="s">
        <v>97</v>
      </c>
      <c r="K922" s="7" t="s">
        <v>63</v>
      </c>
      <c r="L922" s="7" t="s">
        <v>98</v>
      </c>
      <c r="M922" s="7">
        <v>0.37</v>
      </c>
      <c r="N922" s="7" t="s">
        <v>37</v>
      </c>
      <c r="O922" s="7" t="s">
        <v>140</v>
      </c>
      <c r="P922" s="7" t="s">
        <v>141</v>
      </c>
      <c r="Q922" s="7" t="s">
        <v>1677</v>
      </c>
      <c r="R922" s="7">
        <v>22901</v>
      </c>
      <c r="S922" s="8">
        <v>42162</v>
      </c>
      <c r="T922" s="9">
        <f t="shared" si="72"/>
        <v>0</v>
      </c>
      <c r="U922" s="10" t="str">
        <f t="shared" si="73"/>
        <v>no repeat</v>
      </c>
      <c r="V922" s="11" t="str">
        <f t="shared" si="70"/>
        <v>June</v>
      </c>
      <c r="W922" s="8">
        <v>42164</v>
      </c>
      <c r="X922" s="11">
        <f t="shared" si="71"/>
        <v>2</v>
      </c>
      <c r="Y922" s="7">
        <v>-225.56379999999999</v>
      </c>
      <c r="Z922" s="7">
        <v>17</v>
      </c>
      <c r="AA922" s="7">
        <v>942.53</v>
      </c>
      <c r="AB922" s="7">
        <v>86723</v>
      </c>
      <c r="AC922" s="7">
        <f>DataSheet!$E1709-DataSheet!$D1709</f>
        <v>4.9700000000000006</v>
      </c>
      <c r="AD922" s="12" t="str">
        <f>_xlfn.IFS(DataSheet!$O1709="Central","Chris",DataSheet!$O1709="East","Erin",DataSheet!$O1709="South","Sam",DataSheet!$O1709="West","William.")</f>
        <v>Chris</v>
      </c>
      <c r="AE922">
        <f t="shared" si="74"/>
        <v>2</v>
      </c>
    </row>
    <row r="923" spans="1:31" ht="15.75" customHeight="1" x14ac:dyDescent="0.3">
      <c r="A923" s="12">
        <v>1679</v>
      </c>
      <c r="B923" s="12" t="s">
        <v>1678</v>
      </c>
      <c r="C923" s="12" t="s">
        <v>61</v>
      </c>
      <c r="D923" s="12">
        <v>7.0000000000000007E-2</v>
      </c>
      <c r="E923" s="12">
        <v>13.73</v>
      </c>
      <c r="F923" s="12">
        <v>6.85</v>
      </c>
      <c r="G923" s="12" t="s">
        <v>53</v>
      </c>
      <c r="H923" s="12" t="s">
        <v>118</v>
      </c>
      <c r="I923" s="12" t="s">
        <v>45</v>
      </c>
      <c r="J923" s="12" t="s">
        <v>54</v>
      </c>
      <c r="K923" s="12" t="s">
        <v>35</v>
      </c>
      <c r="L923" s="12" t="s">
        <v>649</v>
      </c>
      <c r="M923" s="12">
        <v>0.54</v>
      </c>
      <c r="N923" s="12" t="s">
        <v>37</v>
      </c>
      <c r="O923" s="12" t="s">
        <v>57</v>
      </c>
      <c r="P923" s="12" t="s">
        <v>158</v>
      </c>
      <c r="Q923" s="12" t="s">
        <v>1679</v>
      </c>
      <c r="R923" s="12">
        <v>45324</v>
      </c>
      <c r="S923" s="13">
        <v>42083</v>
      </c>
      <c r="T923" s="9">
        <f t="shared" si="72"/>
        <v>0</v>
      </c>
      <c r="U923" s="10" t="str">
        <f t="shared" si="73"/>
        <v>no repeat</v>
      </c>
      <c r="V923" s="11" t="str">
        <f t="shared" si="70"/>
        <v>March</v>
      </c>
      <c r="W923" s="13">
        <v>42084</v>
      </c>
      <c r="X923" s="11">
        <f t="shared" si="71"/>
        <v>1</v>
      </c>
      <c r="Y923" s="12">
        <v>-22.72</v>
      </c>
      <c r="Z923" s="12">
        <v>21</v>
      </c>
      <c r="AA923" s="12">
        <v>276.64</v>
      </c>
      <c r="AB923" s="12">
        <v>86646</v>
      </c>
      <c r="AC923" s="12">
        <f>DataSheet!$E876-DataSheet!$D876</f>
        <v>3.19</v>
      </c>
      <c r="AD923" s="12" t="str">
        <f>_xlfn.IFS(DataSheet!$O876="Central","Chris",DataSheet!$O876="East","Erin",DataSheet!$O876="South","Sam",DataSheet!$O876="West","William.")</f>
        <v>Erin</v>
      </c>
      <c r="AE923">
        <f t="shared" si="74"/>
        <v>1</v>
      </c>
    </row>
    <row r="924" spans="1:31" ht="15.75" customHeight="1" x14ac:dyDescent="0.3">
      <c r="A924" s="7">
        <v>1680</v>
      </c>
      <c r="B924" s="7" t="s">
        <v>1680</v>
      </c>
      <c r="C924" s="7" t="s">
        <v>109</v>
      </c>
      <c r="D924" s="7">
        <v>0.09</v>
      </c>
      <c r="E924" s="7">
        <v>30.98</v>
      </c>
      <c r="F924" s="7">
        <v>19.510000000000002</v>
      </c>
      <c r="G924" s="7" t="s">
        <v>53</v>
      </c>
      <c r="H924" s="7" t="s">
        <v>118</v>
      </c>
      <c r="I924" s="7" t="s">
        <v>33</v>
      </c>
      <c r="J924" s="7" t="s">
        <v>73</v>
      </c>
      <c r="K924" s="7" t="s">
        <v>63</v>
      </c>
      <c r="L924" s="7" t="s">
        <v>1681</v>
      </c>
      <c r="M924" s="7">
        <v>0.36</v>
      </c>
      <c r="N924" s="7" t="s">
        <v>37</v>
      </c>
      <c r="O924" s="7" t="s">
        <v>57</v>
      </c>
      <c r="P924" s="7" t="s">
        <v>158</v>
      </c>
      <c r="Q924" s="7" t="s">
        <v>397</v>
      </c>
      <c r="R924" s="7">
        <v>45014</v>
      </c>
      <c r="S924" s="8">
        <v>42127</v>
      </c>
      <c r="T924" s="9">
        <f t="shared" si="72"/>
        <v>1</v>
      </c>
      <c r="U924" s="10">
        <f t="shared" si="73"/>
        <v>0</v>
      </c>
      <c r="V924" s="11" t="str">
        <f t="shared" si="70"/>
        <v>May</v>
      </c>
      <c r="W924" s="8">
        <v>42129</v>
      </c>
      <c r="X924" s="11">
        <f t="shared" si="71"/>
        <v>2</v>
      </c>
      <c r="Y924" s="7">
        <v>-163.53</v>
      </c>
      <c r="Z924" s="7">
        <v>18</v>
      </c>
      <c r="AA924" s="7">
        <v>514.62</v>
      </c>
      <c r="AB924" s="7">
        <v>86645</v>
      </c>
      <c r="AC924" s="7">
        <f>DataSheet!$E1351-DataSheet!$D1351</f>
        <v>8.7999999999999989</v>
      </c>
      <c r="AD924" s="12" t="str">
        <f>_xlfn.IFS(DataSheet!$O1351="Central","Chris",DataSheet!$O1351="East","Erin",DataSheet!$O1351="South","Sam",DataSheet!$O1351="West","William.")</f>
        <v>Chris</v>
      </c>
      <c r="AE924">
        <f t="shared" si="74"/>
        <v>2</v>
      </c>
    </row>
    <row r="925" spans="1:31" ht="15.75" customHeight="1" x14ac:dyDescent="0.3">
      <c r="A925" s="12">
        <v>1680</v>
      </c>
      <c r="B925" s="12" t="s">
        <v>1680</v>
      </c>
      <c r="C925" s="12" t="s">
        <v>109</v>
      </c>
      <c r="D925" s="12">
        <v>0.03</v>
      </c>
      <c r="E925" s="12">
        <v>49.34</v>
      </c>
      <c r="F925" s="12">
        <v>10.25</v>
      </c>
      <c r="G925" s="12" t="s">
        <v>53</v>
      </c>
      <c r="H925" s="12" t="s">
        <v>118</v>
      </c>
      <c r="I925" s="12" t="s">
        <v>45</v>
      </c>
      <c r="J925" s="12" t="s">
        <v>54</v>
      </c>
      <c r="K925" s="12" t="s">
        <v>240</v>
      </c>
      <c r="L925" s="12" t="s">
        <v>1682</v>
      </c>
      <c r="M925" s="12">
        <v>0.56999999999999995</v>
      </c>
      <c r="N925" s="12" t="s">
        <v>37</v>
      </c>
      <c r="O925" s="12" t="s">
        <v>57</v>
      </c>
      <c r="P925" s="12" t="s">
        <v>158</v>
      </c>
      <c r="Q925" s="12" t="s">
        <v>397</v>
      </c>
      <c r="R925" s="12">
        <v>45014</v>
      </c>
      <c r="S925" s="13">
        <v>42127</v>
      </c>
      <c r="T925" s="9">
        <f t="shared" si="72"/>
        <v>0</v>
      </c>
      <c r="U925" s="10" t="str">
        <f t="shared" si="73"/>
        <v>no repeat</v>
      </c>
      <c r="V925" s="11" t="str">
        <f t="shared" si="70"/>
        <v>May</v>
      </c>
      <c r="W925" s="13">
        <v>42129</v>
      </c>
      <c r="X925" s="11">
        <f t="shared" si="71"/>
        <v>2</v>
      </c>
      <c r="Y925" s="12">
        <v>554.77</v>
      </c>
      <c r="Z925" s="12">
        <v>17</v>
      </c>
      <c r="AA925" s="12">
        <v>817.32</v>
      </c>
      <c r="AB925" s="12">
        <v>86645</v>
      </c>
      <c r="AC925" s="12">
        <f>DataSheet!$E1352-DataSheet!$D1352</f>
        <v>90.88</v>
      </c>
      <c r="AD925" s="12" t="str">
        <f>_xlfn.IFS(DataSheet!$O1352="Central","Chris",DataSheet!$O1352="East","Erin",DataSheet!$O1352="South","Sam",DataSheet!$O1352="West","William.")</f>
        <v>Chris</v>
      </c>
      <c r="AE925">
        <f t="shared" si="74"/>
        <v>2</v>
      </c>
    </row>
    <row r="926" spans="1:31" ht="15.75" customHeight="1" x14ac:dyDescent="0.3">
      <c r="A926" s="12">
        <v>1682</v>
      </c>
      <c r="B926" s="12" t="s">
        <v>1683</v>
      </c>
      <c r="C926" s="12" t="s">
        <v>42</v>
      </c>
      <c r="D926" s="12">
        <v>0.04</v>
      </c>
      <c r="E926" s="12">
        <v>6.28</v>
      </c>
      <c r="F926" s="12">
        <v>5.41</v>
      </c>
      <c r="G926" s="12" t="s">
        <v>53</v>
      </c>
      <c r="H926" s="12" t="s">
        <v>118</v>
      </c>
      <c r="I926" s="12" t="s">
        <v>45</v>
      </c>
      <c r="J926" s="12" t="s">
        <v>54</v>
      </c>
      <c r="K926" s="12" t="s">
        <v>63</v>
      </c>
      <c r="L926" s="12" t="s">
        <v>1684</v>
      </c>
      <c r="M926" s="12">
        <v>0.53</v>
      </c>
      <c r="N926" s="12" t="s">
        <v>37</v>
      </c>
      <c r="O926" s="12" t="s">
        <v>65</v>
      </c>
      <c r="P926" s="12" t="s">
        <v>182</v>
      </c>
      <c r="Q926" s="12" t="s">
        <v>183</v>
      </c>
      <c r="R926" s="12">
        <v>60611</v>
      </c>
      <c r="S926" s="13">
        <v>42049</v>
      </c>
      <c r="T926" s="9">
        <f t="shared" si="72"/>
        <v>1</v>
      </c>
      <c r="U926" s="10">
        <f t="shared" si="73"/>
        <v>28</v>
      </c>
      <c r="V926" s="11" t="str">
        <f t="shared" si="70"/>
        <v>February</v>
      </c>
      <c r="W926" s="13">
        <v>42051</v>
      </c>
      <c r="X926" s="11">
        <f t="shared" si="71"/>
        <v>2</v>
      </c>
      <c r="Y926" s="12">
        <v>-38.380000000000003</v>
      </c>
      <c r="Z926" s="12">
        <v>43</v>
      </c>
      <c r="AA926" s="12">
        <v>284.48</v>
      </c>
      <c r="AB926" s="12">
        <v>14115</v>
      </c>
      <c r="AC926" s="12">
        <f>DataSheet!$E528-DataSheet!$D528</f>
        <v>31.709999999999997</v>
      </c>
      <c r="AD926" s="12" t="str">
        <f>_xlfn.IFS(DataSheet!$O528="Central","Chris",DataSheet!$O528="East","Erin",DataSheet!$O528="South","Sam",DataSheet!$O528="West","William.")</f>
        <v>William.</v>
      </c>
      <c r="AE926">
        <f t="shared" si="74"/>
        <v>2</v>
      </c>
    </row>
    <row r="927" spans="1:31" ht="15.75" customHeight="1" x14ac:dyDescent="0.3">
      <c r="A927" s="12">
        <v>1682</v>
      </c>
      <c r="B927" s="12" t="s">
        <v>1683</v>
      </c>
      <c r="C927" s="12" t="s">
        <v>42</v>
      </c>
      <c r="D927" s="12">
        <v>0.08</v>
      </c>
      <c r="E927" s="12">
        <v>4.9800000000000004</v>
      </c>
      <c r="F927" s="12">
        <v>4.7</v>
      </c>
      <c r="G927" s="12" t="s">
        <v>53</v>
      </c>
      <c r="H927" s="12" t="s">
        <v>118</v>
      </c>
      <c r="I927" s="12" t="s">
        <v>33</v>
      </c>
      <c r="J927" s="12" t="s">
        <v>97</v>
      </c>
      <c r="K927" s="12" t="s">
        <v>63</v>
      </c>
      <c r="L927" s="12" t="s">
        <v>1685</v>
      </c>
      <c r="M927" s="12">
        <v>0.38</v>
      </c>
      <c r="N927" s="12" t="s">
        <v>37</v>
      </c>
      <c r="O927" s="12" t="s">
        <v>65</v>
      </c>
      <c r="P927" s="12" t="s">
        <v>182</v>
      </c>
      <c r="Q927" s="12" t="s">
        <v>183</v>
      </c>
      <c r="R927" s="12">
        <v>60611</v>
      </c>
      <c r="S927" s="13">
        <v>42077</v>
      </c>
      <c r="T927" s="9">
        <f t="shared" si="72"/>
        <v>0</v>
      </c>
      <c r="U927" s="10" t="str">
        <f t="shared" si="73"/>
        <v>no repeat</v>
      </c>
      <c r="V927" s="11" t="str">
        <f t="shared" si="70"/>
        <v>March</v>
      </c>
      <c r="W927" s="13">
        <v>42078</v>
      </c>
      <c r="X927" s="11">
        <f t="shared" si="71"/>
        <v>1</v>
      </c>
      <c r="Y927" s="12">
        <v>-56.35</v>
      </c>
      <c r="Z927" s="12">
        <v>47</v>
      </c>
      <c r="AA927" s="12">
        <v>225.98</v>
      </c>
      <c r="AB927" s="12">
        <v>38080</v>
      </c>
      <c r="AC927" s="12">
        <f>DataSheet!$E806-DataSheet!$D806</f>
        <v>3.26</v>
      </c>
      <c r="AD927" s="12" t="str">
        <f>_xlfn.IFS(DataSheet!$O806="Central","Chris",DataSheet!$O806="East","Erin",DataSheet!$O806="South","Sam",DataSheet!$O806="West","William.")</f>
        <v>Chris</v>
      </c>
      <c r="AE927">
        <f t="shared" si="74"/>
        <v>2</v>
      </c>
    </row>
    <row r="928" spans="1:31" ht="15.75" customHeight="1" x14ac:dyDescent="0.3">
      <c r="A928" s="7">
        <v>1683</v>
      </c>
      <c r="B928" s="7" t="s">
        <v>1686</v>
      </c>
      <c r="C928" s="7" t="s">
        <v>42</v>
      </c>
      <c r="D928" s="7">
        <v>0.04</v>
      </c>
      <c r="E928" s="7">
        <v>6.28</v>
      </c>
      <c r="F928" s="7">
        <v>5.41</v>
      </c>
      <c r="G928" s="7" t="s">
        <v>53</v>
      </c>
      <c r="H928" s="7" t="s">
        <v>118</v>
      </c>
      <c r="I928" s="7" t="s">
        <v>45</v>
      </c>
      <c r="J928" s="7" t="s">
        <v>54</v>
      </c>
      <c r="K928" s="7" t="s">
        <v>63</v>
      </c>
      <c r="L928" s="7" t="s">
        <v>1684</v>
      </c>
      <c r="M928" s="7">
        <v>0.53</v>
      </c>
      <c r="N928" s="7" t="s">
        <v>37</v>
      </c>
      <c r="O928" s="7" t="s">
        <v>65</v>
      </c>
      <c r="P928" s="7" t="s">
        <v>134</v>
      </c>
      <c r="Q928" s="7" t="s">
        <v>1687</v>
      </c>
      <c r="R928" s="7">
        <v>77301</v>
      </c>
      <c r="S928" s="8">
        <v>42049</v>
      </c>
      <c r="T928" s="9">
        <f t="shared" si="72"/>
        <v>1</v>
      </c>
      <c r="U928" s="10">
        <f t="shared" si="73"/>
        <v>28</v>
      </c>
      <c r="V928" s="11" t="str">
        <f t="shared" si="70"/>
        <v>February</v>
      </c>
      <c r="W928" s="8">
        <v>42051</v>
      </c>
      <c r="X928" s="11">
        <f t="shared" si="71"/>
        <v>2</v>
      </c>
      <c r="Y928" s="7">
        <v>-19.957599999999999</v>
      </c>
      <c r="Z928" s="7">
        <v>11</v>
      </c>
      <c r="AA928" s="7">
        <v>72.77</v>
      </c>
      <c r="AB928" s="7">
        <v>90612</v>
      </c>
      <c r="AC928" s="7">
        <f>DataSheet!$E529-DataSheet!$D529</f>
        <v>90.89</v>
      </c>
      <c r="AD928" s="12" t="str">
        <f>_xlfn.IFS(DataSheet!$O529="Central","Chris",DataSheet!$O529="East","Erin",DataSheet!$O529="South","Sam",DataSheet!$O529="West","William.")</f>
        <v>Erin</v>
      </c>
      <c r="AE928">
        <f t="shared" si="74"/>
        <v>2</v>
      </c>
    </row>
    <row r="929" spans="1:31" ht="15.75" customHeight="1" x14ac:dyDescent="0.3">
      <c r="A929" s="7">
        <v>1683</v>
      </c>
      <c r="B929" s="7" t="s">
        <v>1686</v>
      </c>
      <c r="C929" s="7" t="s">
        <v>42</v>
      </c>
      <c r="D929" s="7">
        <v>0.08</v>
      </c>
      <c r="E929" s="7">
        <v>4.9800000000000004</v>
      </c>
      <c r="F929" s="7">
        <v>4.7</v>
      </c>
      <c r="G929" s="7" t="s">
        <v>53</v>
      </c>
      <c r="H929" s="7" t="s">
        <v>118</v>
      </c>
      <c r="I929" s="7" t="s">
        <v>33</v>
      </c>
      <c r="J929" s="7" t="s">
        <v>97</v>
      </c>
      <c r="K929" s="7" t="s">
        <v>63</v>
      </c>
      <c r="L929" s="7" t="s">
        <v>1685</v>
      </c>
      <c r="M929" s="7">
        <v>0.38</v>
      </c>
      <c r="N929" s="7" t="s">
        <v>37</v>
      </c>
      <c r="O929" s="7" t="s">
        <v>65</v>
      </c>
      <c r="P929" s="7" t="s">
        <v>134</v>
      </c>
      <c r="Q929" s="7" t="s">
        <v>1687</v>
      </c>
      <c r="R929" s="7">
        <v>77301</v>
      </c>
      <c r="S929" s="8">
        <v>42077</v>
      </c>
      <c r="T929" s="9">
        <f t="shared" si="72"/>
        <v>0</v>
      </c>
      <c r="U929" s="10" t="str">
        <f t="shared" si="73"/>
        <v>no repeat</v>
      </c>
      <c r="V929" s="11" t="str">
        <f t="shared" si="70"/>
        <v>March</v>
      </c>
      <c r="W929" s="8">
        <v>42078</v>
      </c>
      <c r="X929" s="11">
        <f t="shared" si="71"/>
        <v>1</v>
      </c>
      <c r="Y929" s="7">
        <v>-56.35</v>
      </c>
      <c r="Z929" s="7">
        <v>12</v>
      </c>
      <c r="AA929" s="7">
        <v>57.7</v>
      </c>
      <c r="AB929" s="7">
        <v>90613</v>
      </c>
      <c r="AC929" s="7">
        <f>DataSheet!$E807-DataSheet!$D807</f>
        <v>300.91000000000003</v>
      </c>
      <c r="AD929" s="12" t="str">
        <f>_xlfn.IFS(DataSheet!$O807="Central","Chris",DataSheet!$O807="East","Erin",DataSheet!$O807="South","Sam",DataSheet!$O807="West","William.")</f>
        <v>Chris</v>
      </c>
      <c r="AE929">
        <f t="shared" si="74"/>
        <v>2</v>
      </c>
    </row>
    <row r="930" spans="1:31" ht="15.75" customHeight="1" x14ac:dyDescent="0.3">
      <c r="A930" s="12">
        <v>1686</v>
      </c>
      <c r="B930" s="12" t="s">
        <v>1688</v>
      </c>
      <c r="C930" s="12" t="s">
        <v>109</v>
      </c>
      <c r="D930" s="12">
        <v>0.08</v>
      </c>
      <c r="E930" s="12">
        <v>2.08</v>
      </c>
      <c r="F930" s="12">
        <v>5.33</v>
      </c>
      <c r="G930" s="12" t="s">
        <v>53</v>
      </c>
      <c r="H930" s="12" t="s">
        <v>32</v>
      </c>
      <c r="I930" s="12" t="s">
        <v>45</v>
      </c>
      <c r="J930" s="12" t="s">
        <v>54</v>
      </c>
      <c r="K930" s="12" t="s">
        <v>63</v>
      </c>
      <c r="L930" s="12" t="s">
        <v>746</v>
      </c>
      <c r="M930" s="12">
        <v>0.43</v>
      </c>
      <c r="N930" s="12" t="s">
        <v>37</v>
      </c>
      <c r="O930" s="12" t="s">
        <v>65</v>
      </c>
      <c r="P930" s="12" t="s">
        <v>182</v>
      </c>
      <c r="Q930" s="12" t="s">
        <v>1689</v>
      </c>
      <c r="R930" s="12">
        <v>60123</v>
      </c>
      <c r="S930" s="13">
        <v>42066</v>
      </c>
      <c r="T930" s="9">
        <f t="shared" si="72"/>
        <v>0</v>
      </c>
      <c r="U930" s="10" t="str">
        <f t="shared" si="73"/>
        <v>no repeat</v>
      </c>
      <c r="V930" s="11" t="str">
        <f t="shared" si="70"/>
        <v>March</v>
      </c>
      <c r="W930" s="13">
        <v>42073</v>
      </c>
      <c r="X930" s="11">
        <f t="shared" si="71"/>
        <v>7</v>
      </c>
      <c r="Y930" s="12">
        <v>-129.01</v>
      </c>
      <c r="Z930" s="12">
        <v>9</v>
      </c>
      <c r="AA930" s="12">
        <v>19.670000000000002</v>
      </c>
      <c r="AB930" s="12">
        <v>86973</v>
      </c>
      <c r="AC930" s="12">
        <f>DataSheet!$E702-DataSheet!$D702</f>
        <v>387.99</v>
      </c>
      <c r="AD930" s="12" t="str">
        <f>_xlfn.IFS(DataSheet!$O702="Central","Chris",DataSheet!$O702="East","Erin",DataSheet!$O702="South","Sam",DataSheet!$O702="West","William.")</f>
        <v>Sam</v>
      </c>
      <c r="AE930">
        <f t="shared" si="74"/>
        <v>1</v>
      </c>
    </row>
    <row r="931" spans="1:31" ht="15.75" customHeight="1" x14ac:dyDescent="0.3">
      <c r="A931" s="12">
        <v>1689</v>
      </c>
      <c r="B931" s="12" t="s">
        <v>1690</v>
      </c>
      <c r="C931" s="12" t="s">
        <v>30</v>
      </c>
      <c r="D931" s="12">
        <v>0</v>
      </c>
      <c r="E931" s="12">
        <v>48.91</v>
      </c>
      <c r="F931" s="12">
        <v>35</v>
      </c>
      <c r="G931" s="12" t="s">
        <v>53</v>
      </c>
      <c r="H931" s="12" t="s">
        <v>32</v>
      </c>
      <c r="I931" s="12" t="s">
        <v>33</v>
      </c>
      <c r="J931" s="12" t="s">
        <v>145</v>
      </c>
      <c r="K931" s="12" t="s">
        <v>240</v>
      </c>
      <c r="L931" s="12" t="s">
        <v>1691</v>
      </c>
      <c r="M931" s="12">
        <v>0.83</v>
      </c>
      <c r="N931" s="12" t="s">
        <v>37</v>
      </c>
      <c r="O931" s="12" t="s">
        <v>65</v>
      </c>
      <c r="P931" s="12" t="s">
        <v>705</v>
      </c>
      <c r="Q931" s="12" t="s">
        <v>1622</v>
      </c>
      <c r="R931" s="12">
        <v>46322</v>
      </c>
      <c r="S931" s="13">
        <v>42087</v>
      </c>
      <c r="T931" s="9">
        <f t="shared" si="72"/>
        <v>0</v>
      </c>
      <c r="U931" s="10" t="str">
        <f t="shared" si="73"/>
        <v>no repeat</v>
      </c>
      <c r="V931" s="11" t="str">
        <f t="shared" si="70"/>
        <v>March</v>
      </c>
      <c r="W931" s="13">
        <v>42088</v>
      </c>
      <c r="X931" s="11">
        <f t="shared" si="71"/>
        <v>1</v>
      </c>
      <c r="Y931" s="12">
        <v>-628.38</v>
      </c>
      <c r="Z931" s="12">
        <v>10</v>
      </c>
      <c r="AA931" s="12">
        <v>514.79</v>
      </c>
      <c r="AB931" s="12">
        <v>91077</v>
      </c>
      <c r="AC931" s="12">
        <f>DataSheet!$E914-DataSheet!$D914</f>
        <v>101.41</v>
      </c>
      <c r="AD931" s="12" t="str">
        <f>_xlfn.IFS(DataSheet!$O914="Central","Chris",DataSheet!$O914="East","Erin",DataSheet!$O914="South","Sam",DataSheet!$O914="West","William.")</f>
        <v>William.</v>
      </c>
      <c r="AE931">
        <f t="shared" si="74"/>
        <v>1</v>
      </c>
    </row>
    <row r="932" spans="1:31" ht="15.75" customHeight="1" x14ac:dyDescent="0.3">
      <c r="A932" s="7">
        <v>1690</v>
      </c>
      <c r="B932" s="7" t="s">
        <v>1692</v>
      </c>
      <c r="C932" s="7" t="s">
        <v>109</v>
      </c>
      <c r="D932" s="7">
        <v>0.05</v>
      </c>
      <c r="E932" s="7">
        <v>115.99</v>
      </c>
      <c r="F932" s="7">
        <v>5.26</v>
      </c>
      <c r="G932" s="7" t="s">
        <v>53</v>
      </c>
      <c r="H932" s="7" t="s">
        <v>32</v>
      </c>
      <c r="I932" s="7" t="s">
        <v>81</v>
      </c>
      <c r="J932" s="7" t="s">
        <v>82</v>
      </c>
      <c r="K932" s="7" t="s">
        <v>63</v>
      </c>
      <c r="L932" s="7" t="s">
        <v>1693</v>
      </c>
      <c r="M932" s="7">
        <v>0.56999999999999995</v>
      </c>
      <c r="N932" s="7" t="s">
        <v>37</v>
      </c>
      <c r="O932" s="7" t="s">
        <v>57</v>
      </c>
      <c r="P932" s="7" t="s">
        <v>238</v>
      </c>
      <c r="Q932" s="7" t="s">
        <v>1694</v>
      </c>
      <c r="R932" s="7">
        <v>17112</v>
      </c>
      <c r="S932" s="8">
        <v>42028</v>
      </c>
      <c r="T932" s="9">
        <f t="shared" si="72"/>
        <v>1</v>
      </c>
      <c r="U932" s="10">
        <f t="shared" si="73"/>
        <v>128</v>
      </c>
      <c r="V932" s="11" t="str">
        <f t="shared" si="70"/>
        <v>January</v>
      </c>
      <c r="W932" s="8">
        <v>42032</v>
      </c>
      <c r="X932" s="11">
        <f t="shared" si="71"/>
        <v>4</v>
      </c>
      <c r="Y932" s="7">
        <v>616.53570000000002</v>
      </c>
      <c r="Z932" s="7">
        <v>9</v>
      </c>
      <c r="AA932" s="7">
        <v>893.53</v>
      </c>
      <c r="AB932" s="7">
        <v>91076</v>
      </c>
      <c r="AC932" s="7">
        <f>DataSheet!$E289-DataSheet!$D289</f>
        <v>1.63</v>
      </c>
      <c r="AD932" s="12" t="str">
        <f>_xlfn.IFS(DataSheet!$O289="Central","Chris",DataSheet!$O289="East","Erin",DataSheet!$O289="South","Sam",DataSheet!$O289="West","William.")</f>
        <v>Chris</v>
      </c>
      <c r="AE932">
        <f t="shared" si="74"/>
        <v>2</v>
      </c>
    </row>
    <row r="933" spans="1:31" ht="15.75" customHeight="1" x14ac:dyDescent="0.3">
      <c r="A933" s="12">
        <v>1690</v>
      </c>
      <c r="B933" s="12" t="s">
        <v>1692</v>
      </c>
      <c r="C933" s="12" t="s">
        <v>42</v>
      </c>
      <c r="D933" s="12">
        <v>0.09</v>
      </c>
      <c r="E933" s="12">
        <v>95.43</v>
      </c>
      <c r="F933" s="12">
        <v>19.989999999999998</v>
      </c>
      <c r="G933" s="12" t="s">
        <v>53</v>
      </c>
      <c r="H933" s="12" t="s">
        <v>32</v>
      </c>
      <c r="I933" s="12" t="s">
        <v>33</v>
      </c>
      <c r="J933" s="12" t="s">
        <v>145</v>
      </c>
      <c r="K933" s="12" t="s">
        <v>63</v>
      </c>
      <c r="L933" s="12" t="s">
        <v>851</v>
      </c>
      <c r="M933" s="12">
        <v>0.79</v>
      </c>
      <c r="N933" s="12" t="s">
        <v>37</v>
      </c>
      <c r="O933" s="12" t="s">
        <v>57</v>
      </c>
      <c r="P933" s="12" t="s">
        <v>238</v>
      </c>
      <c r="Q933" s="12" t="s">
        <v>1694</v>
      </c>
      <c r="R933" s="12">
        <v>17112</v>
      </c>
      <c r="S933" s="13">
        <v>42156</v>
      </c>
      <c r="T933" s="9">
        <f t="shared" si="72"/>
        <v>0</v>
      </c>
      <c r="U933" s="10" t="str">
        <f t="shared" si="73"/>
        <v>no repeat</v>
      </c>
      <c r="V933" s="11" t="str">
        <f t="shared" si="70"/>
        <v>June</v>
      </c>
      <c r="W933" s="13">
        <v>42157</v>
      </c>
      <c r="X933" s="11">
        <f t="shared" si="71"/>
        <v>1</v>
      </c>
      <c r="Y933" s="12">
        <v>-143.23500000000001</v>
      </c>
      <c r="Z933" s="12">
        <v>22</v>
      </c>
      <c r="AA933" s="12">
        <v>2053.6</v>
      </c>
      <c r="AB933" s="12">
        <v>91078</v>
      </c>
      <c r="AC933" s="12">
        <f>DataSheet!$E1646-DataSheet!$D1646</f>
        <v>55.419999999999995</v>
      </c>
      <c r="AD933" s="12" t="str">
        <f>_xlfn.IFS(DataSheet!$O1646="Central","Chris",DataSheet!$O1646="East","Erin",DataSheet!$O1646="South","Sam",DataSheet!$O1646="West","William.")</f>
        <v>Chris</v>
      </c>
      <c r="AE933">
        <f t="shared" si="74"/>
        <v>2</v>
      </c>
    </row>
    <row r="934" spans="1:31" ht="15.75" customHeight="1" x14ac:dyDescent="0.3">
      <c r="A934" s="12">
        <v>1692</v>
      </c>
      <c r="B934" s="12" t="s">
        <v>1695</v>
      </c>
      <c r="C934" s="12" t="s">
        <v>42</v>
      </c>
      <c r="D934" s="12">
        <v>0</v>
      </c>
      <c r="E934" s="12">
        <v>6.84</v>
      </c>
      <c r="F934" s="12">
        <v>8.3699999999999992</v>
      </c>
      <c r="G934" s="12" t="s">
        <v>53</v>
      </c>
      <c r="H934" s="12" t="s">
        <v>118</v>
      </c>
      <c r="I934" s="12" t="s">
        <v>33</v>
      </c>
      <c r="J934" s="12" t="s">
        <v>178</v>
      </c>
      <c r="K934" s="12" t="s">
        <v>55</v>
      </c>
      <c r="L934" s="12" t="s">
        <v>1696</v>
      </c>
      <c r="M934" s="12">
        <v>0.57999999999999996</v>
      </c>
      <c r="N934" s="12" t="s">
        <v>37</v>
      </c>
      <c r="O934" s="12" t="s">
        <v>65</v>
      </c>
      <c r="P934" s="12" t="s">
        <v>187</v>
      </c>
      <c r="Q934" s="12" t="s">
        <v>335</v>
      </c>
      <c r="R934" s="12">
        <v>67114</v>
      </c>
      <c r="S934" s="13">
        <v>42027</v>
      </c>
      <c r="T934" s="9">
        <f t="shared" si="72"/>
        <v>0</v>
      </c>
      <c r="U934" s="10" t="str">
        <f t="shared" si="73"/>
        <v>no repeat</v>
      </c>
      <c r="V934" s="11" t="str">
        <f t="shared" si="70"/>
        <v>January</v>
      </c>
      <c r="W934" s="13">
        <v>42028</v>
      </c>
      <c r="X934" s="11">
        <f t="shared" si="71"/>
        <v>1</v>
      </c>
      <c r="Y934" s="12">
        <v>-123.1816</v>
      </c>
      <c r="Z934" s="12">
        <v>5</v>
      </c>
      <c r="AA934" s="12">
        <v>37.89</v>
      </c>
      <c r="AB934" s="12">
        <v>90189</v>
      </c>
      <c r="AC934" s="12">
        <f>DataSheet!$E282-DataSheet!$D282</f>
        <v>17.89</v>
      </c>
      <c r="AD934" s="12" t="str">
        <f>_xlfn.IFS(DataSheet!$O282="Central","Chris",DataSheet!$O282="East","Erin",DataSheet!$O282="South","Sam",DataSheet!$O282="West","William.")</f>
        <v>William.</v>
      </c>
      <c r="AE934">
        <f t="shared" si="74"/>
        <v>1</v>
      </c>
    </row>
    <row r="935" spans="1:31" ht="15.75" customHeight="1" x14ac:dyDescent="0.3">
      <c r="A935" s="7">
        <v>1693</v>
      </c>
      <c r="B935" s="7" t="s">
        <v>1697</v>
      </c>
      <c r="C935" s="7" t="s">
        <v>42</v>
      </c>
      <c r="D935" s="7">
        <v>7.0000000000000007E-2</v>
      </c>
      <c r="E935" s="7">
        <v>30.98</v>
      </c>
      <c r="F935" s="7">
        <v>5.76</v>
      </c>
      <c r="G935" s="7" t="s">
        <v>53</v>
      </c>
      <c r="H935" s="7" t="s">
        <v>118</v>
      </c>
      <c r="I935" s="7" t="s">
        <v>33</v>
      </c>
      <c r="J935" s="7" t="s">
        <v>97</v>
      </c>
      <c r="K935" s="7" t="s">
        <v>63</v>
      </c>
      <c r="L935" s="7" t="s">
        <v>1343</v>
      </c>
      <c r="M935" s="7">
        <v>0.4</v>
      </c>
      <c r="N935" s="7" t="s">
        <v>37</v>
      </c>
      <c r="O935" s="7" t="s">
        <v>140</v>
      </c>
      <c r="P935" s="7" t="s">
        <v>141</v>
      </c>
      <c r="Q935" s="7" t="s">
        <v>1698</v>
      </c>
      <c r="R935" s="7">
        <v>20190</v>
      </c>
      <c r="S935" s="8">
        <v>42027</v>
      </c>
      <c r="T935" s="9">
        <f t="shared" si="72"/>
        <v>1</v>
      </c>
      <c r="U935" s="10">
        <f t="shared" si="73"/>
        <v>108</v>
      </c>
      <c r="V935" s="11" t="str">
        <f t="shared" si="70"/>
        <v>January</v>
      </c>
      <c r="W935" s="8">
        <v>42029</v>
      </c>
      <c r="X935" s="11">
        <f t="shared" si="71"/>
        <v>2</v>
      </c>
      <c r="Y935" s="7">
        <v>-28.797999999999998</v>
      </c>
      <c r="Z935" s="7">
        <v>11</v>
      </c>
      <c r="AA935" s="7">
        <v>343.79</v>
      </c>
      <c r="AB935" s="7">
        <v>90189</v>
      </c>
      <c r="AC935" s="7">
        <f>DataSheet!$E283-DataSheet!$D283</f>
        <v>15.99</v>
      </c>
      <c r="AD935" s="12" t="str">
        <f>_xlfn.IFS(DataSheet!$O283="Central","Chris",DataSheet!$O283="East","Erin",DataSheet!$O283="South","Sam",DataSheet!$O283="West","William.")</f>
        <v>Sam</v>
      </c>
      <c r="AE935">
        <f t="shared" si="74"/>
        <v>2</v>
      </c>
    </row>
    <row r="936" spans="1:31" ht="15.75" customHeight="1" x14ac:dyDescent="0.3">
      <c r="A936" s="12">
        <v>1693</v>
      </c>
      <c r="B936" s="12" t="s">
        <v>1697</v>
      </c>
      <c r="C936" s="12" t="s">
        <v>109</v>
      </c>
      <c r="D936" s="12">
        <v>0.01</v>
      </c>
      <c r="E936" s="12">
        <v>15.67</v>
      </c>
      <c r="F936" s="12">
        <v>1.39</v>
      </c>
      <c r="G936" s="12" t="s">
        <v>31</v>
      </c>
      <c r="H936" s="12" t="s">
        <v>118</v>
      </c>
      <c r="I936" s="12" t="s">
        <v>33</v>
      </c>
      <c r="J936" s="12" t="s">
        <v>73</v>
      </c>
      <c r="K936" s="12" t="s">
        <v>63</v>
      </c>
      <c r="L936" s="12" t="s">
        <v>1699</v>
      </c>
      <c r="M936" s="12">
        <v>0.38</v>
      </c>
      <c r="N936" s="12" t="s">
        <v>37</v>
      </c>
      <c r="O936" s="12" t="s">
        <v>140</v>
      </c>
      <c r="P936" s="12" t="s">
        <v>141</v>
      </c>
      <c r="Q936" s="12" t="s">
        <v>1698</v>
      </c>
      <c r="R936" s="12">
        <v>20190</v>
      </c>
      <c r="S936" s="13">
        <v>42135</v>
      </c>
      <c r="T936" s="9">
        <f t="shared" si="72"/>
        <v>0</v>
      </c>
      <c r="U936" s="10" t="str">
        <f t="shared" si="73"/>
        <v>no repeat</v>
      </c>
      <c r="V936" s="11" t="str">
        <f t="shared" si="70"/>
        <v>May</v>
      </c>
      <c r="W936" s="13">
        <v>42135</v>
      </c>
      <c r="X936" s="11">
        <f t="shared" si="71"/>
        <v>0</v>
      </c>
      <c r="Y936" s="12">
        <v>-273.98</v>
      </c>
      <c r="Z936" s="12">
        <v>11</v>
      </c>
      <c r="AA936" s="12">
        <v>188.09</v>
      </c>
      <c r="AB936" s="12">
        <v>90190</v>
      </c>
      <c r="AC936" s="12">
        <f>DataSheet!$E1424-DataSheet!$D1424</f>
        <v>178.45</v>
      </c>
      <c r="AD936" s="12" t="str">
        <f>_xlfn.IFS(DataSheet!$O1424="Central","Chris",DataSheet!$O1424="East","Erin",DataSheet!$O1424="South","Sam",DataSheet!$O1424="West","William.")</f>
        <v>Sam</v>
      </c>
      <c r="AE936">
        <f t="shared" si="74"/>
        <v>2</v>
      </c>
    </row>
    <row r="937" spans="1:31" ht="15.75" customHeight="1" x14ac:dyDescent="0.3">
      <c r="A937" s="7">
        <v>1697</v>
      </c>
      <c r="B937" s="7" t="s">
        <v>1700</v>
      </c>
      <c r="C937" s="7" t="s">
        <v>61</v>
      </c>
      <c r="D937" s="7">
        <v>0</v>
      </c>
      <c r="E937" s="7">
        <v>13.43</v>
      </c>
      <c r="F937" s="7">
        <v>5.5</v>
      </c>
      <c r="G937" s="7" t="s">
        <v>53</v>
      </c>
      <c r="H937" s="7" t="s">
        <v>44</v>
      </c>
      <c r="I937" s="7" t="s">
        <v>33</v>
      </c>
      <c r="J937" s="7" t="s">
        <v>145</v>
      </c>
      <c r="K937" s="7" t="s">
        <v>63</v>
      </c>
      <c r="L937" s="7" t="s">
        <v>1701</v>
      </c>
      <c r="M937" s="7">
        <v>0.56999999999999995</v>
      </c>
      <c r="N937" s="7" t="s">
        <v>37</v>
      </c>
      <c r="O937" s="7" t="s">
        <v>140</v>
      </c>
      <c r="P937" s="7" t="s">
        <v>960</v>
      </c>
      <c r="Q937" s="7" t="s">
        <v>1702</v>
      </c>
      <c r="R937" s="7">
        <v>71901</v>
      </c>
      <c r="S937" s="8">
        <v>42020</v>
      </c>
      <c r="T937" s="9">
        <f t="shared" si="72"/>
        <v>0</v>
      </c>
      <c r="U937" s="10" t="str">
        <f t="shared" si="73"/>
        <v>no repeat</v>
      </c>
      <c r="V937" s="11" t="str">
        <f t="shared" si="70"/>
        <v>January</v>
      </c>
      <c r="W937" s="8">
        <v>42021</v>
      </c>
      <c r="X937" s="11">
        <f t="shared" si="71"/>
        <v>1</v>
      </c>
      <c r="Y937" s="7">
        <v>-253.77799999999999</v>
      </c>
      <c r="Z937" s="7">
        <v>9</v>
      </c>
      <c r="AA937" s="7">
        <v>129.54</v>
      </c>
      <c r="AB937" s="7">
        <v>86338</v>
      </c>
      <c r="AC937" s="7">
        <f>DataSheet!$E205-DataSheet!$D205</f>
        <v>4.2600000000000007</v>
      </c>
      <c r="AD937" s="12" t="str">
        <f>_xlfn.IFS(DataSheet!$O205="Central","Chris",DataSheet!$O205="East","Erin",DataSheet!$O205="South","Sam",DataSheet!$O205="West","William.")</f>
        <v>Sam</v>
      </c>
      <c r="AE937">
        <f t="shared" si="74"/>
        <v>1</v>
      </c>
    </row>
    <row r="938" spans="1:31" ht="15.75" customHeight="1" x14ac:dyDescent="0.3">
      <c r="A938" s="7">
        <v>1699</v>
      </c>
      <c r="B938" s="7" t="s">
        <v>1703</v>
      </c>
      <c r="C938" s="7" t="s">
        <v>109</v>
      </c>
      <c r="D938" s="7">
        <v>0.05</v>
      </c>
      <c r="E938" s="7">
        <v>3.98</v>
      </c>
      <c r="F938" s="7">
        <v>5.26</v>
      </c>
      <c r="G938" s="7" t="s">
        <v>53</v>
      </c>
      <c r="H938" s="7" t="s">
        <v>62</v>
      </c>
      <c r="I938" s="7" t="s">
        <v>33</v>
      </c>
      <c r="J938" s="7" t="s">
        <v>113</v>
      </c>
      <c r="K938" s="7" t="s">
        <v>63</v>
      </c>
      <c r="L938" s="7" t="s">
        <v>1704</v>
      </c>
      <c r="M938" s="7">
        <v>0.38</v>
      </c>
      <c r="N938" s="7" t="s">
        <v>37</v>
      </c>
      <c r="O938" s="7" t="s">
        <v>57</v>
      </c>
      <c r="P938" s="7" t="s">
        <v>238</v>
      </c>
      <c r="Q938" s="7" t="s">
        <v>1705</v>
      </c>
      <c r="R938" s="7">
        <v>19057</v>
      </c>
      <c r="S938" s="8">
        <v>42088</v>
      </c>
      <c r="T938" s="9">
        <f t="shared" si="72"/>
        <v>1</v>
      </c>
      <c r="U938" s="10">
        <f t="shared" si="73"/>
        <v>0</v>
      </c>
      <c r="V938" s="11" t="str">
        <f t="shared" si="70"/>
        <v>March</v>
      </c>
      <c r="W938" s="8">
        <v>42092</v>
      </c>
      <c r="X938" s="11">
        <f t="shared" si="71"/>
        <v>4</v>
      </c>
      <c r="Y938" s="7">
        <v>-152.52449999999999</v>
      </c>
      <c r="Z938" s="7">
        <v>12</v>
      </c>
      <c r="AA938" s="7">
        <v>49.44</v>
      </c>
      <c r="AB938" s="7">
        <v>87345</v>
      </c>
      <c r="AC938" s="7">
        <f>DataSheet!$E935-DataSheet!$D935</f>
        <v>30.91</v>
      </c>
      <c r="AD938" s="12" t="str">
        <f>_xlfn.IFS(DataSheet!$O935="Central","Chris",DataSheet!$O935="East","Erin",DataSheet!$O935="South","Sam",DataSheet!$O935="West","William.")</f>
        <v>Sam</v>
      </c>
      <c r="AE938">
        <f t="shared" si="74"/>
        <v>2</v>
      </c>
    </row>
    <row r="939" spans="1:31" ht="15.75" customHeight="1" x14ac:dyDescent="0.3">
      <c r="A939" s="12">
        <v>1699</v>
      </c>
      <c r="B939" s="12" t="s">
        <v>1703</v>
      </c>
      <c r="C939" s="12" t="s">
        <v>109</v>
      </c>
      <c r="D939" s="12">
        <v>0.01</v>
      </c>
      <c r="E939" s="12">
        <v>6.48</v>
      </c>
      <c r="F939" s="12">
        <v>5.4</v>
      </c>
      <c r="G939" s="12" t="s">
        <v>53</v>
      </c>
      <c r="H939" s="12" t="s">
        <v>62</v>
      </c>
      <c r="I939" s="12" t="s">
        <v>33</v>
      </c>
      <c r="J939" s="12" t="s">
        <v>97</v>
      </c>
      <c r="K939" s="12" t="s">
        <v>63</v>
      </c>
      <c r="L939" s="12" t="s">
        <v>1706</v>
      </c>
      <c r="M939" s="12">
        <v>0.37</v>
      </c>
      <c r="N939" s="12" t="s">
        <v>37</v>
      </c>
      <c r="O939" s="12" t="s">
        <v>57</v>
      </c>
      <c r="P939" s="12" t="s">
        <v>238</v>
      </c>
      <c r="Q939" s="12" t="s">
        <v>1705</v>
      </c>
      <c r="R939" s="12">
        <v>19057</v>
      </c>
      <c r="S939" s="13">
        <v>42088</v>
      </c>
      <c r="T939" s="9">
        <f t="shared" si="72"/>
        <v>0</v>
      </c>
      <c r="U939" s="10" t="str">
        <f t="shared" si="73"/>
        <v>no repeat</v>
      </c>
      <c r="V939" s="11" t="str">
        <f t="shared" si="70"/>
        <v>March</v>
      </c>
      <c r="W939" s="13">
        <v>42088</v>
      </c>
      <c r="X939" s="11">
        <f t="shared" si="71"/>
        <v>0</v>
      </c>
      <c r="Y939" s="12">
        <v>-18.850000000000001</v>
      </c>
      <c r="Z939" s="12">
        <v>2</v>
      </c>
      <c r="AA939" s="12">
        <v>14.29</v>
      </c>
      <c r="AB939" s="12">
        <v>87345</v>
      </c>
      <c r="AC939" s="12">
        <f>DataSheet!$E936-DataSheet!$D936</f>
        <v>15.66</v>
      </c>
      <c r="AD939" s="12" t="str">
        <f>_xlfn.IFS(DataSheet!$O936="Central","Chris",DataSheet!$O936="East","Erin",DataSheet!$O936="South","Sam",DataSheet!$O936="West","William.")</f>
        <v>Sam</v>
      </c>
      <c r="AE939">
        <f t="shared" si="74"/>
        <v>2</v>
      </c>
    </row>
    <row r="940" spans="1:31" ht="15.75" customHeight="1" x14ac:dyDescent="0.3">
      <c r="A940" s="12">
        <v>1702</v>
      </c>
      <c r="B940" s="12" t="s">
        <v>1707</v>
      </c>
      <c r="C940" s="12" t="s">
        <v>61</v>
      </c>
      <c r="D940" s="12">
        <v>0.05</v>
      </c>
      <c r="E940" s="12">
        <v>14.81</v>
      </c>
      <c r="F940" s="12">
        <v>13.32</v>
      </c>
      <c r="G940" s="12" t="s">
        <v>53</v>
      </c>
      <c r="H940" s="12" t="s">
        <v>44</v>
      </c>
      <c r="I940" s="12" t="s">
        <v>33</v>
      </c>
      <c r="J940" s="12" t="s">
        <v>258</v>
      </c>
      <c r="K940" s="12" t="s">
        <v>63</v>
      </c>
      <c r="L940" s="12" t="s">
        <v>834</v>
      </c>
      <c r="M940" s="12">
        <v>0.43</v>
      </c>
      <c r="N940" s="12" t="s">
        <v>37</v>
      </c>
      <c r="O940" s="12" t="s">
        <v>140</v>
      </c>
      <c r="P940" s="12" t="s">
        <v>673</v>
      </c>
      <c r="Q940" s="12" t="s">
        <v>1708</v>
      </c>
      <c r="R940" s="12">
        <v>39301</v>
      </c>
      <c r="S940" s="13">
        <v>42021</v>
      </c>
      <c r="T940" s="9">
        <f t="shared" si="72"/>
        <v>1</v>
      </c>
      <c r="U940" s="10">
        <f t="shared" si="73"/>
        <v>0</v>
      </c>
      <c r="V940" s="11" t="str">
        <f t="shared" si="70"/>
        <v>January</v>
      </c>
      <c r="W940" s="13">
        <v>42024</v>
      </c>
      <c r="X940" s="11">
        <f t="shared" si="71"/>
        <v>3</v>
      </c>
      <c r="Y940" s="12">
        <v>-220.05199999999999</v>
      </c>
      <c r="Z940" s="12">
        <v>3</v>
      </c>
      <c r="AA940" s="12">
        <v>45.28</v>
      </c>
      <c r="AB940" s="12">
        <v>90473</v>
      </c>
      <c r="AC940" s="12">
        <f>DataSheet!$E218-DataSheet!$D218</f>
        <v>22.78</v>
      </c>
      <c r="AD940" s="12" t="str">
        <f>_xlfn.IFS(DataSheet!$O218="Central","Chris",DataSheet!$O218="East","Erin",DataSheet!$O218="South","Sam",DataSheet!$O218="West","William.")</f>
        <v>Sam</v>
      </c>
      <c r="AE940">
        <f t="shared" si="74"/>
        <v>2</v>
      </c>
    </row>
    <row r="941" spans="1:31" ht="15.75" customHeight="1" x14ac:dyDescent="0.3">
      <c r="A941" s="7">
        <v>1702</v>
      </c>
      <c r="B941" s="7" t="s">
        <v>1707</v>
      </c>
      <c r="C941" s="7" t="s">
        <v>61</v>
      </c>
      <c r="D941" s="7">
        <v>0.05</v>
      </c>
      <c r="E941" s="7">
        <v>4.2</v>
      </c>
      <c r="F941" s="7">
        <v>2.2599999999999998</v>
      </c>
      <c r="G941" s="7" t="s">
        <v>31</v>
      </c>
      <c r="H941" s="7" t="s">
        <v>44</v>
      </c>
      <c r="I941" s="7" t="s">
        <v>33</v>
      </c>
      <c r="J941" s="7" t="s">
        <v>97</v>
      </c>
      <c r="K941" s="7" t="s">
        <v>35</v>
      </c>
      <c r="L941" s="7" t="s">
        <v>1234</v>
      </c>
      <c r="M941" s="7">
        <v>0.36</v>
      </c>
      <c r="N941" s="7" t="s">
        <v>37</v>
      </c>
      <c r="O941" s="7" t="s">
        <v>140</v>
      </c>
      <c r="P941" s="7" t="s">
        <v>673</v>
      </c>
      <c r="Q941" s="7" t="s">
        <v>1708</v>
      </c>
      <c r="R941" s="7">
        <v>39301</v>
      </c>
      <c r="S941" s="8">
        <v>42021</v>
      </c>
      <c r="T941" s="9">
        <f t="shared" si="72"/>
        <v>0</v>
      </c>
      <c r="U941" s="10" t="str">
        <f t="shared" si="73"/>
        <v>no repeat</v>
      </c>
      <c r="V941" s="11" t="str">
        <f t="shared" si="70"/>
        <v>January</v>
      </c>
      <c r="W941" s="8">
        <v>42023</v>
      </c>
      <c r="X941" s="11">
        <f t="shared" si="71"/>
        <v>2</v>
      </c>
      <c r="Y941" s="7">
        <v>20.393370000000001</v>
      </c>
      <c r="Z941" s="7">
        <v>3</v>
      </c>
      <c r="AA941" s="7">
        <v>13.57</v>
      </c>
      <c r="AB941" s="7">
        <v>90473</v>
      </c>
      <c r="AC941" s="7">
        <f>DataSheet!$E219-DataSheet!$D219</f>
        <v>154.03</v>
      </c>
      <c r="AD941" s="12" t="str">
        <f>_xlfn.IFS(DataSheet!$O219="Central","Chris",DataSheet!$O219="East","Erin",DataSheet!$O219="South","Sam",DataSheet!$O219="West","William.")</f>
        <v>Erin</v>
      </c>
      <c r="AE941">
        <f t="shared" si="74"/>
        <v>2</v>
      </c>
    </row>
    <row r="942" spans="1:31" ht="15.75" customHeight="1" x14ac:dyDescent="0.3">
      <c r="A942" s="12">
        <v>1708</v>
      </c>
      <c r="B942" s="12" t="s">
        <v>1709</v>
      </c>
      <c r="C942" s="12" t="s">
        <v>61</v>
      </c>
      <c r="D942" s="12">
        <v>0.05</v>
      </c>
      <c r="E942" s="12">
        <v>5.68</v>
      </c>
      <c r="F942" s="12">
        <v>1.39</v>
      </c>
      <c r="G942" s="12" t="s">
        <v>53</v>
      </c>
      <c r="H942" s="12" t="s">
        <v>62</v>
      </c>
      <c r="I942" s="12" t="s">
        <v>33</v>
      </c>
      <c r="J942" s="12" t="s">
        <v>73</v>
      </c>
      <c r="K942" s="12" t="s">
        <v>63</v>
      </c>
      <c r="L942" s="12" t="s">
        <v>999</v>
      </c>
      <c r="M942" s="12">
        <v>0.38</v>
      </c>
      <c r="N942" s="12" t="s">
        <v>37</v>
      </c>
      <c r="O942" s="12" t="s">
        <v>57</v>
      </c>
      <c r="P942" s="12" t="s">
        <v>158</v>
      </c>
      <c r="Q942" s="12" t="s">
        <v>1710</v>
      </c>
      <c r="R942" s="12">
        <v>44118</v>
      </c>
      <c r="S942" s="13">
        <v>42021</v>
      </c>
      <c r="T942" s="9">
        <f t="shared" si="72"/>
        <v>1</v>
      </c>
      <c r="U942" s="10">
        <f t="shared" si="73"/>
        <v>123</v>
      </c>
      <c r="V942" s="11" t="str">
        <f t="shared" si="70"/>
        <v>January</v>
      </c>
      <c r="W942" s="13">
        <v>42022</v>
      </c>
      <c r="X942" s="11">
        <f t="shared" si="71"/>
        <v>1</v>
      </c>
      <c r="Y942" s="12">
        <v>38.281199999999998</v>
      </c>
      <c r="Z942" s="12">
        <v>10</v>
      </c>
      <c r="AA942" s="12">
        <v>55.48</v>
      </c>
      <c r="AB942" s="12">
        <v>88781</v>
      </c>
      <c r="AC942" s="12">
        <f>DataSheet!$E220-DataSheet!$D220</f>
        <v>63.89</v>
      </c>
      <c r="AD942" s="12" t="str">
        <f>_xlfn.IFS(DataSheet!$O220="Central","Chris",DataSheet!$O220="East","Erin",DataSheet!$O220="South","Sam",DataSheet!$O220="West","William.")</f>
        <v>Erin</v>
      </c>
      <c r="AE942">
        <f t="shared" si="74"/>
        <v>2</v>
      </c>
    </row>
    <row r="943" spans="1:31" ht="15.75" customHeight="1" x14ac:dyDescent="0.3">
      <c r="A943" s="12">
        <v>1708</v>
      </c>
      <c r="B943" s="12" t="s">
        <v>1709</v>
      </c>
      <c r="C943" s="12" t="s">
        <v>42</v>
      </c>
      <c r="D943" s="12">
        <v>0.03</v>
      </c>
      <c r="E943" s="12">
        <v>205.99</v>
      </c>
      <c r="F943" s="12">
        <v>3</v>
      </c>
      <c r="G943" s="12" t="s">
        <v>53</v>
      </c>
      <c r="H943" s="12" t="s">
        <v>62</v>
      </c>
      <c r="I943" s="12" t="s">
        <v>81</v>
      </c>
      <c r="J943" s="12" t="s">
        <v>82</v>
      </c>
      <c r="K943" s="12" t="s">
        <v>63</v>
      </c>
      <c r="L943" s="12" t="s">
        <v>218</v>
      </c>
      <c r="M943" s="12">
        <v>0.57999999999999996</v>
      </c>
      <c r="N943" s="12" t="s">
        <v>37</v>
      </c>
      <c r="O943" s="12" t="s">
        <v>57</v>
      </c>
      <c r="P943" s="12" t="s">
        <v>158</v>
      </c>
      <c r="Q943" s="12" t="s">
        <v>1710</v>
      </c>
      <c r="R943" s="12">
        <v>44118</v>
      </c>
      <c r="S943" s="13">
        <v>42144</v>
      </c>
      <c r="T943" s="9">
        <f t="shared" si="72"/>
        <v>0</v>
      </c>
      <c r="U943" s="10" t="str">
        <f t="shared" si="73"/>
        <v>no repeat</v>
      </c>
      <c r="V943" s="11" t="str">
        <f t="shared" si="70"/>
        <v>May</v>
      </c>
      <c r="W943" s="13">
        <v>42145</v>
      </c>
      <c r="X943" s="11">
        <f t="shared" si="71"/>
        <v>1</v>
      </c>
      <c r="Y943" s="12">
        <v>3670.3515000000002</v>
      </c>
      <c r="Z943" s="12">
        <v>29</v>
      </c>
      <c r="AA943" s="12">
        <v>5319.35</v>
      </c>
      <c r="AB943" s="12">
        <v>88784</v>
      </c>
      <c r="AC943" s="12">
        <f>DataSheet!$E1520-DataSheet!$D1520</f>
        <v>70.94</v>
      </c>
      <c r="AD943" s="12" t="str">
        <f>_xlfn.IFS(DataSheet!$O1520="Central","Chris",DataSheet!$O1520="East","Erin",DataSheet!$O1520="South","Sam",DataSheet!$O1520="West","William.")</f>
        <v>William.</v>
      </c>
      <c r="AE943">
        <f t="shared" si="74"/>
        <v>2</v>
      </c>
    </row>
    <row r="944" spans="1:31" ht="15.75" customHeight="1" x14ac:dyDescent="0.3">
      <c r="A944" s="12">
        <v>1709</v>
      </c>
      <c r="B944" s="12" t="s">
        <v>1711</v>
      </c>
      <c r="C944" s="12" t="s">
        <v>42</v>
      </c>
      <c r="D944" s="12">
        <v>0.01</v>
      </c>
      <c r="E944" s="12">
        <v>14.28</v>
      </c>
      <c r="F944" s="12">
        <v>2.99</v>
      </c>
      <c r="G944" s="12" t="s">
        <v>53</v>
      </c>
      <c r="H944" s="12" t="s">
        <v>118</v>
      </c>
      <c r="I944" s="12" t="s">
        <v>33</v>
      </c>
      <c r="J944" s="12" t="s">
        <v>113</v>
      </c>
      <c r="K944" s="12" t="s">
        <v>63</v>
      </c>
      <c r="L944" s="12" t="s">
        <v>1712</v>
      </c>
      <c r="M944" s="12">
        <v>0.39</v>
      </c>
      <c r="N944" s="12" t="s">
        <v>37</v>
      </c>
      <c r="O944" s="12" t="s">
        <v>57</v>
      </c>
      <c r="P944" s="12" t="s">
        <v>238</v>
      </c>
      <c r="Q944" s="12" t="s">
        <v>1713</v>
      </c>
      <c r="R944" s="12">
        <v>19464</v>
      </c>
      <c r="S944" s="13">
        <v>42025</v>
      </c>
      <c r="T944" s="9">
        <f t="shared" si="72"/>
        <v>1</v>
      </c>
      <c r="U944" s="10">
        <f t="shared" si="73"/>
        <v>109</v>
      </c>
      <c r="V944" s="11" t="str">
        <f t="shared" si="70"/>
        <v>January</v>
      </c>
      <c r="W944" s="13">
        <v>42026</v>
      </c>
      <c r="X944" s="11">
        <f t="shared" si="71"/>
        <v>1</v>
      </c>
      <c r="Y944" s="12">
        <v>21.003499999999999</v>
      </c>
      <c r="Z944" s="12">
        <v>2</v>
      </c>
      <c r="AA944" s="12">
        <v>30.44</v>
      </c>
      <c r="AB944" s="12">
        <v>88782</v>
      </c>
      <c r="AC944" s="12">
        <f>DataSheet!$E262-DataSheet!$D262</f>
        <v>17.11</v>
      </c>
      <c r="AD944" s="12" t="str">
        <f>_xlfn.IFS(DataSheet!$O262="Central","Chris",DataSheet!$O262="East","Erin",DataSheet!$O262="South","Sam",DataSheet!$O262="West","William.")</f>
        <v>William.</v>
      </c>
      <c r="AE944">
        <f t="shared" si="74"/>
        <v>2</v>
      </c>
    </row>
    <row r="945" spans="1:31" ht="15.75" customHeight="1" x14ac:dyDescent="0.3">
      <c r="A945" s="12">
        <v>1709</v>
      </c>
      <c r="B945" s="12" t="s">
        <v>1711</v>
      </c>
      <c r="C945" s="12" t="s">
        <v>61</v>
      </c>
      <c r="D945" s="12">
        <v>0.04</v>
      </c>
      <c r="E945" s="12">
        <v>95.43</v>
      </c>
      <c r="F945" s="12">
        <v>19.989999999999998</v>
      </c>
      <c r="G945" s="12" t="s">
        <v>53</v>
      </c>
      <c r="H945" s="12" t="s">
        <v>62</v>
      </c>
      <c r="I945" s="12" t="s">
        <v>33</v>
      </c>
      <c r="J945" s="12" t="s">
        <v>145</v>
      </c>
      <c r="K945" s="12" t="s">
        <v>63</v>
      </c>
      <c r="L945" s="12" t="s">
        <v>851</v>
      </c>
      <c r="M945" s="12">
        <v>0.79</v>
      </c>
      <c r="N945" s="12" t="s">
        <v>37</v>
      </c>
      <c r="O945" s="12" t="s">
        <v>57</v>
      </c>
      <c r="P945" s="12" t="s">
        <v>238</v>
      </c>
      <c r="Q945" s="12" t="s">
        <v>1713</v>
      </c>
      <c r="R945" s="12">
        <v>19464</v>
      </c>
      <c r="S945" s="13">
        <v>42134</v>
      </c>
      <c r="T945" s="9">
        <f t="shared" si="72"/>
        <v>0</v>
      </c>
      <c r="U945" s="10" t="str">
        <f t="shared" si="73"/>
        <v>no repeat</v>
      </c>
      <c r="V945" s="11" t="str">
        <f t="shared" si="70"/>
        <v>May</v>
      </c>
      <c r="W945" s="13">
        <v>42136</v>
      </c>
      <c r="X945" s="11">
        <f t="shared" si="71"/>
        <v>2</v>
      </c>
      <c r="Y945" s="12">
        <v>13.536</v>
      </c>
      <c r="Z945" s="12">
        <v>33</v>
      </c>
      <c r="AA945" s="12">
        <v>3251.76</v>
      </c>
      <c r="AB945" s="12">
        <v>88783</v>
      </c>
      <c r="AC945" s="12">
        <f>DataSheet!$E1416-DataSheet!$D1416</f>
        <v>175.99</v>
      </c>
      <c r="AD945" s="12" t="str">
        <f>_xlfn.IFS(DataSheet!$O1416="Central","Chris",DataSheet!$O1416="East","Erin",DataSheet!$O1416="South","Sam",DataSheet!$O1416="West","William.")</f>
        <v>Chris</v>
      </c>
      <c r="AE945">
        <f t="shared" si="74"/>
        <v>2</v>
      </c>
    </row>
    <row r="946" spans="1:31" ht="15.75" customHeight="1" x14ac:dyDescent="0.3">
      <c r="A946" s="12">
        <v>1711</v>
      </c>
      <c r="B946" s="12" t="s">
        <v>1714</v>
      </c>
      <c r="C946" s="12" t="s">
        <v>42</v>
      </c>
      <c r="D946" s="12">
        <v>7.0000000000000007E-2</v>
      </c>
      <c r="E946" s="12">
        <v>7.59</v>
      </c>
      <c r="F946" s="12">
        <v>4</v>
      </c>
      <c r="G946" s="12" t="s">
        <v>53</v>
      </c>
      <c r="H946" s="12" t="s">
        <v>32</v>
      </c>
      <c r="I946" s="12" t="s">
        <v>45</v>
      </c>
      <c r="J946" s="12" t="s">
        <v>54</v>
      </c>
      <c r="K946" s="12" t="s">
        <v>35</v>
      </c>
      <c r="L946" s="12" t="s">
        <v>447</v>
      </c>
      <c r="M946" s="12">
        <v>0.42</v>
      </c>
      <c r="N946" s="12" t="s">
        <v>37</v>
      </c>
      <c r="O946" s="12" t="s">
        <v>140</v>
      </c>
      <c r="P946" s="12" t="s">
        <v>391</v>
      </c>
      <c r="Q946" s="12" t="s">
        <v>1715</v>
      </c>
      <c r="R946" s="12">
        <v>30062</v>
      </c>
      <c r="S946" s="13">
        <v>42079</v>
      </c>
      <c r="T946" s="9">
        <f t="shared" si="72"/>
        <v>0</v>
      </c>
      <c r="U946" s="10" t="str">
        <f t="shared" si="73"/>
        <v>no repeat</v>
      </c>
      <c r="V946" s="11" t="str">
        <f t="shared" si="70"/>
        <v>March</v>
      </c>
      <c r="W946" s="13">
        <v>42081</v>
      </c>
      <c r="X946" s="11">
        <f t="shared" si="71"/>
        <v>2</v>
      </c>
      <c r="Y946" s="12">
        <v>-167.048</v>
      </c>
      <c r="Z946" s="12">
        <v>3</v>
      </c>
      <c r="AA946" s="12">
        <v>22.48</v>
      </c>
      <c r="AB946" s="12">
        <v>87747</v>
      </c>
      <c r="AC946" s="12">
        <f>DataSheet!$E828-DataSheet!$D828</f>
        <v>99.929999999999993</v>
      </c>
      <c r="AD946" s="12" t="str">
        <f>_xlfn.IFS(DataSheet!$O828="Central","Chris",DataSheet!$O828="East","Erin",DataSheet!$O828="South","Sam",DataSheet!$O828="West","William.")</f>
        <v>Chris</v>
      </c>
      <c r="AE946">
        <f t="shared" si="74"/>
        <v>1</v>
      </c>
    </row>
    <row r="947" spans="1:31" ht="15.75" customHeight="1" x14ac:dyDescent="0.3">
      <c r="A947" s="7">
        <v>1712</v>
      </c>
      <c r="B947" s="7" t="s">
        <v>1716</v>
      </c>
      <c r="C947" s="7" t="s">
        <v>109</v>
      </c>
      <c r="D947" s="7">
        <v>0.03</v>
      </c>
      <c r="E947" s="7">
        <v>11.66</v>
      </c>
      <c r="F947" s="7">
        <v>7.95</v>
      </c>
      <c r="G947" s="7" t="s">
        <v>53</v>
      </c>
      <c r="H947" s="7" t="s">
        <v>32</v>
      </c>
      <c r="I947" s="7" t="s">
        <v>33</v>
      </c>
      <c r="J947" s="7" t="s">
        <v>34</v>
      </c>
      <c r="K947" s="7" t="s">
        <v>55</v>
      </c>
      <c r="L947" s="7" t="s">
        <v>1717</v>
      </c>
      <c r="M947" s="7">
        <v>0.57999999999999996</v>
      </c>
      <c r="N947" s="7" t="s">
        <v>37</v>
      </c>
      <c r="O947" s="7" t="s">
        <v>140</v>
      </c>
      <c r="P947" s="7" t="s">
        <v>391</v>
      </c>
      <c r="Q947" s="7" t="s">
        <v>1718</v>
      </c>
      <c r="R947" s="7">
        <v>30907</v>
      </c>
      <c r="S947" s="8">
        <v>42105</v>
      </c>
      <c r="T947" s="9">
        <f t="shared" si="72"/>
        <v>0</v>
      </c>
      <c r="U947" s="10" t="str">
        <f t="shared" si="73"/>
        <v>no repeat</v>
      </c>
      <c r="V947" s="11" t="str">
        <f t="shared" si="70"/>
        <v>April</v>
      </c>
      <c r="W947" s="8">
        <v>42114</v>
      </c>
      <c r="X947" s="11">
        <f t="shared" si="71"/>
        <v>9</v>
      </c>
      <c r="Y947" s="7">
        <v>-31.094000000000001</v>
      </c>
      <c r="Z947" s="7">
        <v>22</v>
      </c>
      <c r="AA947" s="7">
        <v>267.32</v>
      </c>
      <c r="AB947" s="7">
        <v>87749</v>
      </c>
      <c r="AC947" s="7">
        <f>DataSheet!$E1143-DataSheet!$D1143</f>
        <v>10.31</v>
      </c>
      <c r="AD947" s="12" t="str">
        <f>_xlfn.IFS(DataSheet!$O1143="Central","Chris",DataSheet!$O1143="East","Erin",DataSheet!$O1143="South","Sam",DataSheet!$O1143="West","William.")</f>
        <v>Chris</v>
      </c>
      <c r="AE947">
        <f t="shared" si="74"/>
        <v>1</v>
      </c>
    </row>
    <row r="948" spans="1:31" ht="15.75" customHeight="1" x14ac:dyDescent="0.3">
      <c r="A948" s="7">
        <v>1713</v>
      </c>
      <c r="B948" s="7" t="s">
        <v>1719</v>
      </c>
      <c r="C948" s="7" t="s">
        <v>30</v>
      </c>
      <c r="D948" s="7">
        <v>0.01</v>
      </c>
      <c r="E948" s="7">
        <v>23.99</v>
      </c>
      <c r="F948" s="7">
        <v>6.3</v>
      </c>
      <c r="G948" s="7" t="s">
        <v>53</v>
      </c>
      <c r="H948" s="7" t="s">
        <v>32</v>
      </c>
      <c r="I948" s="7" t="s">
        <v>81</v>
      </c>
      <c r="J948" s="7" t="s">
        <v>89</v>
      </c>
      <c r="K948" s="7" t="s">
        <v>90</v>
      </c>
      <c r="L948" s="7" t="s">
        <v>1720</v>
      </c>
      <c r="M948" s="7">
        <v>0.38</v>
      </c>
      <c r="N948" s="7" t="s">
        <v>37</v>
      </c>
      <c r="O948" s="7" t="s">
        <v>140</v>
      </c>
      <c r="P948" s="7" t="s">
        <v>391</v>
      </c>
      <c r="Q948" s="7" t="s">
        <v>1721</v>
      </c>
      <c r="R948" s="7">
        <v>30265</v>
      </c>
      <c r="S948" s="8">
        <v>42153</v>
      </c>
      <c r="T948" s="9">
        <f t="shared" si="72"/>
        <v>0</v>
      </c>
      <c r="U948" s="10" t="str">
        <f t="shared" si="73"/>
        <v>no repeat</v>
      </c>
      <c r="V948" s="11" t="str">
        <f t="shared" si="70"/>
        <v>May</v>
      </c>
      <c r="W948" s="8">
        <v>42155</v>
      </c>
      <c r="X948" s="11">
        <f t="shared" si="71"/>
        <v>2</v>
      </c>
      <c r="Y948" s="7">
        <v>-6.202</v>
      </c>
      <c r="Z948" s="7">
        <v>11</v>
      </c>
      <c r="AA948" s="7">
        <v>284.39</v>
      </c>
      <c r="AB948" s="7">
        <v>87748</v>
      </c>
      <c r="AC948" s="7">
        <f>DataSheet!$E1617-DataSheet!$D1617</f>
        <v>6.63</v>
      </c>
      <c r="AD948" s="12" t="str">
        <f>_xlfn.IFS(DataSheet!$O1617="Central","Chris",DataSheet!$O1617="East","Erin",DataSheet!$O1617="South","Sam",DataSheet!$O1617="West","William.")</f>
        <v>Sam</v>
      </c>
      <c r="AE948">
        <f t="shared" si="74"/>
        <v>1</v>
      </c>
    </row>
    <row r="949" spans="1:31" ht="15.75" customHeight="1" x14ac:dyDescent="0.3">
      <c r="A949" s="12">
        <v>1718</v>
      </c>
      <c r="B949" s="12" t="s">
        <v>1722</v>
      </c>
      <c r="C949" s="12" t="s">
        <v>109</v>
      </c>
      <c r="D949" s="12">
        <v>0.01</v>
      </c>
      <c r="E949" s="12">
        <v>300.98</v>
      </c>
      <c r="F949" s="12">
        <v>64.73</v>
      </c>
      <c r="G949" s="12" t="s">
        <v>43</v>
      </c>
      <c r="H949" s="12" t="s">
        <v>118</v>
      </c>
      <c r="I949" s="12" t="s">
        <v>45</v>
      </c>
      <c r="J949" s="12" t="s">
        <v>46</v>
      </c>
      <c r="K949" s="12" t="s">
        <v>47</v>
      </c>
      <c r="L949" s="12" t="s">
        <v>1488</v>
      </c>
      <c r="M949" s="12">
        <v>0.56000000000000005</v>
      </c>
      <c r="N949" s="12" t="s">
        <v>37</v>
      </c>
      <c r="O949" s="12" t="s">
        <v>140</v>
      </c>
      <c r="P949" s="12" t="s">
        <v>326</v>
      </c>
      <c r="Q949" s="12" t="s">
        <v>1723</v>
      </c>
      <c r="R949" s="12">
        <v>27529</v>
      </c>
      <c r="S949" s="13">
        <v>42071</v>
      </c>
      <c r="T949" s="9">
        <f t="shared" si="72"/>
        <v>0</v>
      </c>
      <c r="U949" s="10" t="str">
        <f t="shared" si="73"/>
        <v>no repeat</v>
      </c>
      <c r="V949" s="11" t="str">
        <f t="shared" si="70"/>
        <v>March</v>
      </c>
      <c r="W949" s="13">
        <v>42078</v>
      </c>
      <c r="X949" s="11">
        <f t="shared" si="71"/>
        <v>7</v>
      </c>
      <c r="Y949" s="12">
        <v>-48.874000000000002</v>
      </c>
      <c r="Z949" s="12">
        <v>3</v>
      </c>
      <c r="AA949" s="12">
        <v>974.14</v>
      </c>
      <c r="AB949" s="12">
        <v>90621</v>
      </c>
      <c r="AC949" s="12">
        <f>DataSheet!$E748-DataSheet!$D748</f>
        <v>55.97</v>
      </c>
      <c r="AD949" s="12" t="str">
        <f>_xlfn.IFS(DataSheet!$O748="Central","Chris",DataSheet!$O748="East","Erin",DataSheet!$O748="South","Sam",DataSheet!$O748="West","William.")</f>
        <v>Chris</v>
      </c>
      <c r="AE949">
        <f t="shared" si="74"/>
        <v>1</v>
      </c>
    </row>
    <row r="950" spans="1:31" ht="15.75" customHeight="1" x14ac:dyDescent="0.3">
      <c r="A950" s="7">
        <v>1719</v>
      </c>
      <c r="B950" s="7" t="s">
        <v>1724</v>
      </c>
      <c r="C950" s="7" t="s">
        <v>61</v>
      </c>
      <c r="D950" s="7">
        <v>0.06</v>
      </c>
      <c r="E950" s="7">
        <v>16.48</v>
      </c>
      <c r="F950" s="7">
        <v>1.99</v>
      </c>
      <c r="G950" s="7" t="s">
        <v>53</v>
      </c>
      <c r="H950" s="7" t="s">
        <v>32</v>
      </c>
      <c r="I950" s="7" t="s">
        <v>81</v>
      </c>
      <c r="J950" s="7" t="s">
        <v>184</v>
      </c>
      <c r="K950" s="7" t="s">
        <v>55</v>
      </c>
      <c r="L950" s="7" t="s">
        <v>1471</v>
      </c>
      <c r="M950" s="7">
        <v>0.42</v>
      </c>
      <c r="N950" s="7" t="s">
        <v>37</v>
      </c>
      <c r="O950" s="7" t="s">
        <v>140</v>
      </c>
      <c r="P950" s="7" t="s">
        <v>1278</v>
      </c>
      <c r="Q950" s="7" t="s">
        <v>1725</v>
      </c>
      <c r="R950" s="7">
        <v>35473</v>
      </c>
      <c r="S950" s="8">
        <v>42021</v>
      </c>
      <c r="T950" s="9">
        <f t="shared" si="72"/>
        <v>0</v>
      </c>
      <c r="U950" s="10" t="str">
        <f t="shared" si="73"/>
        <v>no repeat</v>
      </c>
      <c r="V950" s="11" t="str">
        <f t="shared" si="70"/>
        <v>January</v>
      </c>
      <c r="W950" s="8">
        <v>42023</v>
      </c>
      <c r="X950" s="11">
        <f t="shared" si="71"/>
        <v>2</v>
      </c>
      <c r="Y950" s="7">
        <v>-144.59200000000001</v>
      </c>
      <c r="Z950" s="7">
        <v>8</v>
      </c>
      <c r="AA950" s="7">
        <v>128.13</v>
      </c>
      <c r="AB950" s="7">
        <v>90786</v>
      </c>
      <c r="AC950" s="7">
        <f>DataSheet!$E221-DataSheet!$D221</f>
        <v>4.95</v>
      </c>
      <c r="AD950" s="12" t="str">
        <f>_xlfn.IFS(DataSheet!$O221="Central","Chris",DataSheet!$O221="East","Erin",DataSheet!$O221="South","Sam",DataSheet!$O221="West","William.")</f>
        <v>Erin</v>
      </c>
      <c r="AE950">
        <f t="shared" si="74"/>
        <v>1</v>
      </c>
    </row>
    <row r="951" spans="1:31" ht="15.75" customHeight="1" x14ac:dyDescent="0.3">
      <c r="A951" s="12">
        <v>1721</v>
      </c>
      <c r="B951" s="12" t="s">
        <v>1726</v>
      </c>
      <c r="C951" s="12" t="s">
        <v>30</v>
      </c>
      <c r="D951" s="12">
        <v>0.04</v>
      </c>
      <c r="E951" s="12">
        <v>12.44</v>
      </c>
      <c r="F951" s="12">
        <v>6.27</v>
      </c>
      <c r="G951" s="12" t="s">
        <v>53</v>
      </c>
      <c r="H951" s="12" t="s">
        <v>32</v>
      </c>
      <c r="I951" s="12" t="s">
        <v>33</v>
      </c>
      <c r="J951" s="12" t="s">
        <v>145</v>
      </c>
      <c r="K951" s="12" t="s">
        <v>90</v>
      </c>
      <c r="L951" s="12" t="s">
        <v>1727</v>
      </c>
      <c r="M951" s="12">
        <v>0.56999999999999995</v>
      </c>
      <c r="N951" s="12" t="s">
        <v>37</v>
      </c>
      <c r="O951" s="12" t="s">
        <v>140</v>
      </c>
      <c r="P951" s="12" t="s">
        <v>960</v>
      </c>
      <c r="Q951" s="12" t="s">
        <v>1728</v>
      </c>
      <c r="R951" s="12">
        <v>72401</v>
      </c>
      <c r="S951" s="13">
        <v>42140</v>
      </c>
      <c r="T951" s="9">
        <f t="shared" si="72"/>
        <v>0</v>
      </c>
      <c r="U951" s="10" t="str">
        <f t="shared" si="73"/>
        <v>no repeat</v>
      </c>
      <c r="V951" s="11" t="str">
        <f t="shared" si="70"/>
        <v>May</v>
      </c>
      <c r="W951" s="13">
        <v>42141</v>
      </c>
      <c r="X951" s="11">
        <f t="shared" si="71"/>
        <v>1</v>
      </c>
      <c r="Y951" s="12">
        <v>-258.56599999999997</v>
      </c>
      <c r="Z951" s="12">
        <v>37</v>
      </c>
      <c r="AA951" s="12">
        <v>464.94</v>
      </c>
      <c r="AB951" s="12">
        <v>90787</v>
      </c>
      <c r="AC951" s="12">
        <f>DataSheet!$E1468-DataSheet!$D1468</f>
        <v>5.3100000000000005</v>
      </c>
      <c r="AD951" s="12" t="str">
        <f>_xlfn.IFS(DataSheet!$O1468="Central","Chris",DataSheet!$O1468="East","Erin",DataSheet!$O1468="South","Sam",DataSheet!$O1468="West","William.")</f>
        <v>William.</v>
      </c>
      <c r="AE951">
        <f t="shared" si="74"/>
        <v>1</v>
      </c>
    </row>
    <row r="952" spans="1:31" ht="15.75" customHeight="1" x14ac:dyDescent="0.3">
      <c r="A952" s="7">
        <v>1723</v>
      </c>
      <c r="B952" s="7" t="s">
        <v>1729</v>
      </c>
      <c r="C952" s="7" t="s">
        <v>109</v>
      </c>
      <c r="D952" s="7">
        <v>0.1</v>
      </c>
      <c r="E952" s="7">
        <v>49.99</v>
      </c>
      <c r="F952" s="7">
        <v>19.989999999999998</v>
      </c>
      <c r="G952" s="7" t="s">
        <v>31</v>
      </c>
      <c r="H952" s="7" t="s">
        <v>32</v>
      </c>
      <c r="I952" s="7" t="s">
        <v>81</v>
      </c>
      <c r="J952" s="7" t="s">
        <v>184</v>
      </c>
      <c r="K952" s="7" t="s">
        <v>63</v>
      </c>
      <c r="L952" s="7" t="s">
        <v>1730</v>
      </c>
      <c r="M952" s="7">
        <v>0.45</v>
      </c>
      <c r="N952" s="7" t="s">
        <v>37</v>
      </c>
      <c r="O952" s="7" t="s">
        <v>38</v>
      </c>
      <c r="P952" s="7" t="s">
        <v>49</v>
      </c>
      <c r="Q952" s="7" t="s">
        <v>1731</v>
      </c>
      <c r="R952" s="7">
        <v>92037</v>
      </c>
      <c r="S952" s="8">
        <v>42035</v>
      </c>
      <c r="T952" s="9">
        <f t="shared" si="72"/>
        <v>1</v>
      </c>
      <c r="U952" s="10">
        <f t="shared" si="73"/>
        <v>7</v>
      </c>
      <c r="V952" s="11" t="str">
        <f t="shared" si="70"/>
        <v>January</v>
      </c>
      <c r="W952" s="8">
        <v>42040</v>
      </c>
      <c r="X952" s="11">
        <f t="shared" si="71"/>
        <v>5</v>
      </c>
      <c r="Y952" s="7">
        <v>13.507999999999999</v>
      </c>
      <c r="Z952" s="7">
        <v>46</v>
      </c>
      <c r="AA952" s="7">
        <v>2188.06</v>
      </c>
      <c r="AB952" s="7">
        <v>40101</v>
      </c>
      <c r="AC952" s="7">
        <f>DataSheet!$E357-DataSheet!$D357</f>
        <v>2.78</v>
      </c>
      <c r="AD952" s="12" t="str">
        <f>_xlfn.IFS(DataSheet!$O357="Central","Chris",DataSheet!$O357="East","Erin",DataSheet!$O357="South","Sam",DataSheet!$O357="West","William.")</f>
        <v>William.</v>
      </c>
      <c r="AE952">
        <f t="shared" si="74"/>
        <v>4</v>
      </c>
    </row>
    <row r="953" spans="1:31" ht="15.75" customHeight="1" x14ac:dyDescent="0.3">
      <c r="A953" s="12">
        <v>1723</v>
      </c>
      <c r="B953" s="12" t="s">
        <v>1729</v>
      </c>
      <c r="C953" s="12" t="s">
        <v>61</v>
      </c>
      <c r="D953" s="12">
        <v>0.05</v>
      </c>
      <c r="E953" s="12">
        <v>6.68</v>
      </c>
      <c r="F953" s="12">
        <v>5.66</v>
      </c>
      <c r="G953" s="12" t="s">
        <v>53</v>
      </c>
      <c r="H953" s="12" t="s">
        <v>32</v>
      </c>
      <c r="I953" s="12" t="s">
        <v>33</v>
      </c>
      <c r="J953" s="12" t="s">
        <v>97</v>
      </c>
      <c r="K953" s="12" t="s">
        <v>63</v>
      </c>
      <c r="L953" s="12" t="s">
        <v>1162</v>
      </c>
      <c r="M953" s="12">
        <v>0.37</v>
      </c>
      <c r="N953" s="12" t="s">
        <v>37</v>
      </c>
      <c r="O953" s="12" t="s">
        <v>38</v>
      </c>
      <c r="P953" s="12" t="s">
        <v>49</v>
      </c>
      <c r="Q953" s="12" t="s">
        <v>1731</v>
      </c>
      <c r="R953" s="12">
        <v>92037</v>
      </c>
      <c r="S953" s="13">
        <v>42042</v>
      </c>
      <c r="T953" s="9">
        <f t="shared" si="72"/>
        <v>1</v>
      </c>
      <c r="U953" s="10">
        <f t="shared" si="73"/>
        <v>0</v>
      </c>
      <c r="V953" s="11" t="str">
        <f t="shared" si="70"/>
        <v>February</v>
      </c>
      <c r="W953" s="13">
        <v>42044</v>
      </c>
      <c r="X953" s="11">
        <f t="shared" si="71"/>
        <v>2</v>
      </c>
      <c r="Y953" s="12">
        <v>-66.48</v>
      </c>
      <c r="Z953" s="12">
        <v>46</v>
      </c>
      <c r="AA953" s="12">
        <v>320.93</v>
      </c>
      <c r="AB953" s="12">
        <v>44002</v>
      </c>
      <c r="AC953" s="12">
        <f>DataSheet!$E448-DataSheet!$D448</f>
        <v>6.3900000000000006</v>
      </c>
      <c r="AD953" s="12" t="str">
        <f>_xlfn.IFS(DataSheet!$O448="Central","Chris",DataSheet!$O448="East","Erin",DataSheet!$O448="South","Sam",DataSheet!$O448="West","William.")</f>
        <v>Chris</v>
      </c>
      <c r="AE953">
        <f t="shared" si="74"/>
        <v>4</v>
      </c>
    </row>
    <row r="954" spans="1:31" ht="15.75" customHeight="1" x14ac:dyDescent="0.3">
      <c r="A954" s="7">
        <v>1723</v>
      </c>
      <c r="B954" s="7" t="s">
        <v>1729</v>
      </c>
      <c r="C954" s="7" t="s">
        <v>61</v>
      </c>
      <c r="D954" s="7">
        <v>0.03</v>
      </c>
      <c r="E954" s="7">
        <v>17.7</v>
      </c>
      <c r="F954" s="7">
        <v>9.4700000000000006</v>
      </c>
      <c r="G954" s="7" t="s">
        <v>53</v>
      </c>
      <c r="H954" s="7" t="s">
        <v>32</v>
      </c>
      <c r="I954" s="7" t="s">
        <v>33</v>
      </c>
      <c r="J954" s="7" t="s">
        <v>145</v>
      </c>
      <c r="K954" s="7" t="s">
        <v>63</v>
      </c>
      <c r="L954" s="7" t="s">
        <v>1568</v>
      </c>
      <c r="M954" s="7">
        <v>0.59</v>
      </c>
      <c r="N954" s="7" t="s">
        <v>37</v>
      </c>
      <c r="O954" s="7" t="s">
        <v>38</v>
      </c>
      <c r="P954" s="7" t="s">
        <v>49</v>
      </c>
      <c r="Q954" s="7" t="s">
        <v>1731</v>
      </c>
      <c r="R954" s="7">
        <v>92037</v>
      </c>
      <c r="S954" s="8">
        <v>42042</v>
      </c>
      <c r="T954" s="9">
        <f t="shared" si="72"/>
        <v>1</v>
      </c>
      <c r="U954" s="10">
        <f t="shared" si="73"/>
        <v>98</v>
      </c>
      <c r="V954" s="11" t="str">
        <f t="shared" si="70"/>
        <v>February</v>
      </c>
      <c r="W954" s="8">
        <v>42042</v>
      </c>
      <c r="X954" s="11">
        <f t="shared" si="71"/>
        <v>0</v>
      </c>
      <c r="Y954" s="7">
        <v>-52.33</v>
      </c>
      <c r="Z954" s="7">
        <v>14</v>
      </c>
      <c r="AA954" s="7">
        <v>261.85000000000002</v>
      </c>
      <c r="AB954" s="7">
        <v>44002</v>
      </c>
      <c r="AC954" s="7">
        <f>DataSheet!$E449-DataSheet!$D449</f>
        <v>8.5399999999999991</v>
      </c>
      <c r="AD954" s="12" t="str">
        <f>_xlfn.IFS(DataSheet!$O449="Central","Chris",DataSheet!$O449="East","Erin",DataSheet!$O449="South","Sam",DataSheet!$O449="West","William.")</f>
        <v>Chris</v>
      </c>
      <c r="AE954">
        <f t="shared" si="74"/>
        <v>4</v>
      </c>
    </row>
    <row r="955" spans="1:31" ht="15.75" customHeight="1" x14ac:dyDescent="0.3">
      <c r="A955" s="7">
        <v>1723</v>
      </c>
      <c r="B955" s="7" t="s">
        <v>1729</v>
      </c>
      <c r="C955" s="7" t="s">
        <v>30</v>
      </c>
      <c r="D955" s="7">
        <v>0.04</v>
      </c>
      <c r="E955" s="7">
        <v>12.44</v>
      </c>
      <c r="F955" s="7">
        <v>6.27</v>
      </c>
      <c r="G955" s="7" t="s">
        <v>53</v>
      </c>
      <c r="H955" s="7" t="s">
        <v>32</v>
      </c>
      <c r="I955" s="7" t="s">
        <v>33</v>
      </c>
      <c r="J955" s="7" t="s">
        <v>145</v>
      </c>
      <c r="K955" s="7" t="s">
        <v>90</v>
      </c>
      <c r="L955" s="7" t="s">
        <v>1727</v>
      </c>
      <c r="M955" s="7">
        <v>0.56999999999999995</v>
      </c>
      <c r="N955" s="7" t="s">
        <v>37</v>
      </c>
      <c r="O955" s="7" t="s">
        <v>38</v>
      </c>
      <c r="P955" s="7" t="s">
        <v>49</v>
      </c>
      <c r="Q955" s="7" t="s">
        <v>1731</v>
      </c>
      <c r="R955" s="7">
        <v>92037</v>
      </c>
      <c r="S955" s="8">
        <v>42140</v>
      </c>
      <c r="T955" s="9">
        <f t="shared" si="72"/>
        <v>0</v>
      </c>
      <c r="U955" s="10" t="str">
        <f t="shared" si="73"/>
        <v>no repeat</v>
      </c>
      <c r="V955" s="11" t="str">
        <f t="shared" si="70"/>
        <v>May</v>
      </c>
      <c r="W955" s="8">
        <v>42141</v>
      </c>
      <c r="X955" s="11">
        <f t="shared" si="71"/>
        <v>1</v>
      </c>
      <c r="Y955" s="7">
        <v>-59.06</v>
      </c>
      <c r="Z955" s="7">
        <v>146</v>
      </c>
      <c r="AA955" s="7">
        <v>1834.61</v>
      </c>
      <c r="AB955" s="7">
        <v>32710</v>
      </c>
      <c r="AC955" s="7">
        <f>DataSheet!$E1469-DataSheet!$D1469</f>
        <v>50.959999999999994</v>
      </c>
      <c r="AD955" s="12" t="str">
        <f>_xlfn.IFS(DataSheet!$O1469="Central","Chris",DataSheet!$O1469="East","Erin",DataSheet!$O1469="South","Sam",DataSheet!$O1469="West","William.")</f>
        <v>Erin</v>
      </c>
      <c r="AE955">
        <f t="shared" si="74"/>
        <v>4</v>
      </c>
    </row>
    <row r="956" spans="1:31" ht="15.75" customHeight="1" x14ac:dyDescent="0.3">
      <c r="A956" s="12">
        <v>1725</v>
      </c>
      <c r="B956" s="12" t="s">
        <v>1732</v>
      </c>
      <c r="C956" s="12" t="s">
        <v>30</v>
      </c>
      <c r="D956" s="12">
        <v>0.05</v>
      </c>
      <c r="E956" s="12">
        <v>35.99</v>
      </c>
      <c r="F956" s="12">
        <v>1.1000000000000001</v>
      </c>
      <c r="G956" s="12" t="s">
        <v>53</v>
      </c>
      <c r="H956" s="12" t="s">
        <v>32</v>
      </c>
      <c r="I956" s="12" t="s">
        <v>81</v>
      </c>
      <c r="J956" s="12" t="s">
        <v>82</v>
      </c>
      <c r="K956" s="12" t="s">
        <v>63</v>
      </c>
      <c r="L956" s="12" t="s">
        <v>937</v>
      </c>
      <c r="M956" s="12">
        <v>0.55000000000000004</v>
      </c>
      <c r="N956" s="12" t="s">
        <v>37</v>
      </c>
      <c r="O956" s="12" t="s">
        <v>57</v>
      </c>
      <c r="P956" s="12" t="s">
        <v>158</v>
      </c>
      <c r="Q956" s="12" t="s">
        <v>1733</v>
      </c>
      <c r="R956" s="12">
        <v>43026</v>
      </c>
      <c r="S956" s="13">
        <v>42131</v>
      </c>
      <c r="T956" s="9">
        <f t="shared" si="72"/>
        <v>0</v>
      </c>
      <c r="U956" s="10" t="str">
        <f t="shared" si="73"/>
        <v>no repeat</v>
      </c>
      <c r="V956" s="11" t="str">
        <f t="shared" si="70"/>
        <v>May</v>
      </c>
      <c r="W956" s="13">
        <v>42133</v>
      </c>
      <c r="X956" s="11">
        <f t="shared" si="71"/>
        <v>2</v>
      </c>
      <c r="Y956" s="12">
        <v>149.166</v>
      </c>
      <c r="Z956" s="12">
        <v>9</v>
      </c>
      <c r="AA956" s="12">
        <v>261.56</v>
      </c>
      <c r="AB956" s="12">
        <v>87193</v>
      </c>
      <c r="AC956" s="12">
        <f>DataSheet!$E1388-DataSheet!$D1388</f>
        <v>65.92</v>
      </c>
      <c r="AD956" s="12" t="str">
        <f>_xlfn.IFS(DataSheet!$O1388="Central","Chris",DataSheet!$O1388="East","Erin",DataSheet!$O1388="South","Sam",DataSheet!$O1388="West","William.")</f>
        <v>William.</v>
      </c>
      <c r="AE956">
        <f t="shared" si="74"/>
        <v>1</v>
      </c>
    </row>
    <row r="957" spans="1:31" ht="15.75" customHeight="1" x14ac:dyDescent="0.3">
      <c r="A957" s="7">
        <v>1727</v>
      </c>
      <c r="B957" s="7" t="s">
        <v>1734</v>
      </c>
      <c r="C957" s="7" t="s">
        <v>42</v>
      </c>
      <c r="D957" s="7">
        <v>0.1</v>
      </c>
      <c r="E957" s="7">
        <v>14.98</v>
      </c>
      <c r="F957" s="7">
        <v>7.69</v>
      </c>
      <c r="G957" s="7" t="s">
        <v>31</v>
      </c>
      <c r="H957" s="7" t="s">
        <v>62</v>
      </c>
      <c r="I957" s="7" t="s">
        <v>33</v>
      </c>
      <c r="J957" s="7" t="s">
        <v>145</v>
      </c>
      <c r="K957" s="7" t="s">
        <v>63</v>
      </c>
      <c r="L957" s="7" t="s">
        <v>1735</v>
      </c>
      <c r="M957" s="7">
        <v>0.56999999999999995</v>
      </c>
      <c r="N957" s="7" t="s">
        <v>37</v>
      </c>
      <c r="O957" s="7" t="s">
        <v>57</v>
      </c>
      <c r="P957" s="7" t="s">
        <v>158</v>
      </c>
      <c r="Q957" s="7" t="s">
        <v>1736</v>
      </c>
      <c r="R957" s="7">
        <v>44240</v>
      </c>
      <c r="S957" s="8">
        <v>42025</v>
      </c>
      <c r="T957" s="9">
        <f t="shared" si="72"/>
        <v>0</v>
      </c>
      <c r="U957" s="10" t="str">
        <f t="shared" si="73"/>
        <v>no repeat</v>
      </c>
      <c r="V957" s="11" t="str">
        <f t="shared" si="70"/>
        <v>January</v>
      </c>
      <c r="W957" s="8">
        <v>42027</v>
      </c>
      <c r="X957" s="11">
        <f t="shared" si="71"/>
        <v>2</v>
      </c>
      <c r="Y957" s="7">
        <v>-76.900000000000006</v>
      </c>
      <c r="Z957" s="7">
        <v>8</v>
      </c>
      <c r="AA957" s="7">
        <v>114.81</v>
      </c>
      <c r="AB957" s="7">
        <v>87194</v>
      </c>
      <c r="AC957" s="7">
        <f>DataSheet!$E263-DataSheet!$D263</f>
        <v>4.9700000000000006</v>
      </c>
      <c r="AD957" s="12" t="str">
        <f>_xlfn.IFS(DataSheet!$O263="Central","Chris",DataSheet!$O263="East","Erin",DataSheet!$O263="South","Sam",DataSheet!$O263="West","William.")</f>
        <v>William.</v>
      </c>
      <c r="AE957">
        <f t="shared" si="74"/>
        <v>1</v>
      </c>
    </row>
    <row r="958" spans="1:31" ht="15.75" customHeight="1" x14ac:dyDescent="0.3">
      <c r="A958" s="7">
        <v>1728</v>
      </c>
      <c r="B958" s="7" t="s">
        <v>1737</v>
      </c>
      <c r="C958" s="7" t="s">
        <v>30</v>
      </c>
      <c r="D958" s="7">
        <v>0.04</v>
      </c>
      <c r="E958" s="7">
        <v>55.48</v>
      </c>
      <c r="F958" s="7">
        <v>6.79</v>
      </c>
      <c r="G958" s="7" t="s">
        <v>53</v>
      </c>
      <c r="H958" s="7" t="s">
        <v>32</v>
      </c>
      <c r="I958" s="7" t="s">
        <v>33</v>
      </c>
      <c r="J958" s="7" t="s">
        <v>97</v>
      </c>
      <c r="K958" s="7" t="s">
        <v>63</v>
      </c>
      <c r="L958" s="7" t="s">
        <v>1649</v>
      </c>
      <c r="M958" s="7">
        <v>0.37</v>
      </c>
      <c r="N958" s="7" t="s">
        <v>37</v>
      </c>
      <c r="O958" s="7" t="s">
        <v>57</v>
      </c>
      <c r="P958" s="7" t="s">
        <v>158</v>
      </c>
      <c r="Q958" s="7" t="s">
        <v>1738</v>
      </c>
      <c r="R958" s="7">
        <v>45429</v>
      </c>
      <c r="S958" s="8">
        <v>42057</v>
      </c>
      <c r="T958" s="9">
        <f t="shared" si="72"/>
        <v>0</v>
      </c>
      <c r="U958" s="10" t="str">
        <f t="shared" si="73"/>
        <v>no repeat</v>
      </c>
      <c r="V958" s="11" t="str">
        <f t="shared" si="70"/>
        <v>February</v>
      </c>
      <c r="W958" s="8">
        <v>42059</v>
      </c>
      <c r="X958" s="11">
        <f t="shared" si="71"/>
        <v>2</v>
      </c>
      <c r="Y958" s="7">
        <v>376.88490000000002</v>
      </c>
      <c r="Z958" s="7">
        <v>10</v>
      </c>
      <c r="AA958" s="7">
        <v>546.21</v>
      </c>
      <c r="AB958" s="7">
        <v>87195</v>
      </c>
      <c r="AC958" s="7">
        <f>DataSheet!$E605-DataSheet!$D605</f>
        <v>9.0200000000000014</v>
      </c>
      <c r="AD958" s="12" t="str">
        <f>_xlfn.IFS(DataSheet!$O605="Central","Chris",DataSheet!$O605="East","Erin",DataSheet!$O605="South","Sam",DataSheet!$O605="West","William.")</f>
        <v>Erin</v>
      </c>
      <c r="AE958">
        <f t="shared" si="74"/>
        <v>1</v>
      </c>
    </row>
    <row r="959" spans="1:31" ht="15.75" customHeight="1" x14ac:dyDescent="0.3">
      <c r="A959" s="12">
        <v>1730</v>
      </c>
      <c r="B959" s="12" t="s">
        <v>1739</v>
      </c>
      <c r="C959" s="12" t="s">
        <v>30</v>
      </c>
      <c r="D959" s="12">
        <v>0.1</v>
      </c>
      <c r="E959" s="12">
        <v>65.989999999999995</v>
      </c>
      <c r="F959" s="12">
        <v>3.99</v>
      </c>
      <c r="G959" s="12" t="s">
        <v>31</v>
      </c>
      <c r="H959" s="12" t="s">
        <v>62</v>
      </c>
      <c r="I959" s="12" t="s">
        <v>81</v>
      </c>
      <c r="J959" s="12" t="s">
        <v>82</v>
      </c>
      <c r="K959" s="12" t="s">
        <v>63</v>
      </c>
      <c r="L959" s="12" t="s">
        <v>1054</v>
      </c>
      <c r="M959" s="12">
        <v>0.59</v>
      </c>
      <c r="N959" s="12" t="s">
        <v>37</v>
      </c>
      <c r="O959" s="12" t="s">
        <v>38</v>
      </c>
      <c r="P959" s="12" t="s">
        <v>1740</v>
      </c>
      <c r="Q959" s="12" t="s">
        <v>1741</v>
      </c>
      <c r="R959" s="12">
        <v>83843</v>
      </c>
      <c r="S959" s="13">
        <v>42101</v>
      </c>
      <c r="T959" s="9">
        <f t="shared" si="72"/>
        <v>0</v>
      </c>
      <c r="U959" s="10" t="str">
        <f t="shared" si="73"/>
        <v>no repeat</v>
      </c>
      <c r="V959" s="11" t="str">
        <f t="shared" si="70"/>
        <v>April</v>
      </c>
      <c r="W959" s="13">
        <v>42103</v>
      </c>
      <c r="X959" s="11">
        <f t="shared" si="71"/>
        <v>2</v>
      </c>
      <c r="Y959" s="12">
        <v>-88.624799999999993</v>
      </c>
      <c r="Z959" s="12">
        <v>5</v>
      </c>
      <c r="AA959" s="12">
        <v>272.86</v>
      </c>
      <c r="AB959" s="12">
        <v>90653</v>
      </c>
      <c r="AC959" s="12">
        <f>DataSheet!$E1074-DataSheet!$D1074</f>
        <v>9.9700000000000006</v>
      </c>
      <c r="AD959" s="12" t="str">
        <f>_xlfn.IFS(DataSheet!$O1074="Central","Chris",DataSheet!$O1074="East","Erin",DataSheet!$O1074="South","Sam",DataSheet!$O1074="West","William.")</f>
        <v>Sam</v>
      </c>
      <c r="AE959">
        <f t="shared" si="74"/>
        <v>1</v>
      </c>
    </row>
    <row r="960" spans="1:31" ht="15.75" customHeight="1" x14ac:dyDescent="0.3">
      <c r="A960" s="12">
        <v>1733</v>
      </c>
      <c r="B960" s="12" t="s">
        <v>1742</v>
      </c>
      <c r="C960" s="12" t="s">
        <v>42</v>
      </c>
      <c r="D960" s="12">
        <v>0.02</v>
      </c>
      <c r="E960" s="12">
        <v>60.98</v>
      </c>
      <c r="F960" s="12">
        <v>49</v>
      </c>
      <c r="G960" s="12" t="s">
        <v>53</v>
      </c>
      <c r="H960" s="12" t="s">
        <v>62</v>
      </c>
      <c r="I960" s="12" t="s">
        <v>33</v>
      </c>
      <c r="J960" s="12" t="s">
        <v>258</v>
      </c>
      <c r="K960" s="12" t="s">
        <v>240</v>
      </c>
      <c r="L960" s="12" t="s">
        <v>1582</v>
      </c>
      <c r="M960" s="12">
        <v>0.59</v>
      </c>
      <c r="N960" s="12" t="s">
        <v>37</v>
      </c>
      <c r="O960" s="12" t="s">
        <v>57</v>
      </c>
      <c r="P960" s="12" t="s">
        <v>1009</v>
      </c>
      <c r="Q960" s="12" t="s">
        <v>39</v>
      </c>
      <c r="R960" s="12">
        <v>20012</v>
      </c>
      <c r="S960" s="13">
        <v>42098</v>
      </c>
      <c r="T960" s="9">
        <f t="shared" si="72"/>
        <v>1</v>
      </c>
      <c r="U960" s="10">
        <f t="shared" si="73"/>
        <v>0</v>
      </c>
      <c r="V960" s="11" t="str">
        <f t="shared" si="70"/>
        <v>April</v>
      </c>
      <c r="W960" s="13">
        <v>42100</v>
      </c>
      <c r="X960" s="11">
        <f t="shared" si="71"/>
        <v>2</v>
      </c>
      <c r="Y960" s="12">
        <v>-662.52</v>
      </c>
      <c r="Z960" s="12">
        <v>34</v>
      </c>
      <c r="AA960" s="12">
        <v>2119.54</v>
      </c>
      <c r="AB960" s="12">
        <v>3841</v>
      </c>
      <c r="AC960" s="12">
        <f>DataSheet!$E1042-DataSheet!$D1042</f>
        <v>300.98</v>
      </c>
      <c r="AD960" s="12" t="str">
        <f>_xlfn.IFS(DataSheet!$O1042="Central","Chris",DataSheet!$O1042="East","Erin",DataSheet!$O1042="South","Sam",DataSheet!$O1042="West","William.")</f>
        <v>Chris</v>
      </c>
      <c r="AE960">
        <f t="shared" si="74"/>
        <v>3</v>
      </c>
    </row>
    <row r="961" spans="1:31" ht="15.75" customHeight="1" x14ac:dyDescent="0.3">
      <c r="A961" s="7">
        <v>1733</v>
      </c>
      <c r="B961" s="7" t="s">
        <v>1742</v>
      </c>
      <c r="C961" s="7" t="s">
        <v>42</v>
      </c>
      <c r="D961" s="7">
        <v>0.02</v>
      </c>
      <c r="E961" s="7">
        <v>1270.99</v>
      </c>
      <c r="F961" s="7">
        <v>19.989999999999998</v>
      </c>
      <c r="G961" s="7" t="s">
        <v>53</v>
      </c>
      <c r="H961" s="7" t="s">
        <v>62</v>
      </c>
      <c r="I961" s="7" t="s">
        <v>33</v>
      </c>
      <c r="J961" s="7" t="s">
        <v>113</v>
      </c>
      <c r="K961" s="7" t="s">
        <v>63</v>
      </c>
      <c r="L961" s="7" t="s">
        <v>633</v>
      </c>
      <c r="M961" s="7">
        <v>0.35</v>
      </c>
      <c r="N961" s="7" t="s">
        <v>37</v>
      </c>
      <c r="O961" s="7" t="s">
        <v>57</v>
      </c>
      <c r="P961" s="7" t="s">
        <v>1009</v>
      </c>
      <c r="Q961" s="7" t="s">
        <v>39</v>
      </c>
      <c r="R961" s="7">
        <v>20012</v>
      </c>
      <c r="S961" s="8">
        <v>42098</v>
      </c>
      <c r="T961" s="9">
        <f t="shared" si="72"/>
        <v>1</v>
      </c>
      <c r="U961" s="10">
        <f t="shared" si="73"/>
        <v>85</v>
      </c>
      <c r="V961" s="11" t="str">
        <f t="shared" si="70"/>
        <v>April</v>
      </c>
      <c r="W961" s="8">
        <v>42100</v>
      </c>
      <c r="X961" s="11">
        <f t="shared" si="71"/>
        <v>2</v>
      </c>
      <c r="Y961" s="7">
        <v>9228.2255999999998</v>
      </c>
      <c r="Z961" s="7">
        <v>36</v>
      </c>
      <c r="AA961" s="7">
        <v>45737.33</v>
      </c>
      <c r="AB961" s="7">
        <v>3841</v>
      </c>
      <c r="AC961" s="7">
        <f>DataSheet!$E1043-DataSheet!$D1043</f>
        <v>2.85</v>
      </c>
      <c r="AD961" s="12" t="str">
        <f>_xlfn.IFS(DataSheet!$O1043="Central","Chris",DataSheet!$O1043="East","Erin",DataSheet!$O1043="South","Sam",DataSheet!$O1043="West","William.")</f>
        <v>Chris</v>
      </c>
      <c r="AE961">
        <f t="shared" si="74"/>
        <v>3</v>
      </c>
    </row>
    <row r="962" spans="1:31" ht="15.75" customHeight="1" x14ac:dyDescent="0.3">
      <c r="A962" s="7">
        <v>1733</v>
      </c>
      <c r="B962" s="7" t="s">
        <v>1742</v>
      </c>
      <c r="C962" s="7" t="s">
        <v>30</v>
      </c>
      <c r="D962" s="7">
        <v>0.02</v>
      </c>
      <c r="E962" s="7">
        <v>30.98</v>
      </c>
      <c r="F962" s="7">
        <v>17.079999999999998</v>
      </c>
      <c r="G962" s="7" t="s">
        <v>53</v>
      </c>
      <c r="H962" s="7" t="s">
        <v>62</v>
      </c>
      <c r="I962" s="7" t="s">
        <v>33</v>
      </c>
      <c r="J962" s="7" t="s">
        <v>97</v>
      </c>
      <c r="K962" s="7" t="s">
        <v>63</v>
      </c>
      <c r="L962" s="7" t="s">
        <v>1743</v>
      </c>
      <c r="M962" s="7">
        <v>0.4</v>
      </c>
      <c r="N962" s="7" t="s">
        <v>37</v>
      </c>
      <c r="O962" s="7" t="s">
        <v>57</v>
      </c>
      <c r="P962" s="7" t="s">
        <v>1009</v>
      </c>
      <c r="Q962" s="7" t="s">
        <v>39</v>
      </c>
      <c r="R962" s="7">
        <v>20012</v>
      </c>
      <c r="S962" s="8">
        <v>42183</v>
      </c>
      <c r="T962" s="9">
        <f t="shared" si="72"/>
        <v>0</v>
      </c>
      <c r="U962" s="10" t="str">
        <f t="shared" si="73"/>
        <v>no repeat</v>
      </c>
      <c r="V962" s="11" t="str">
        <f t="shared" ref="V962:V1025" si="75">TEXT(S962,"mmmm")</f>
        <v>June</v>
      </c>
      <c r="W962" s="8">
        <v>42184</v>
      </c>
      <c r="X962" s="11">
        <f t="shared" ref="X962:X1025" si="76">_xlfn.DAYS(W962,S962)</f>
        <v>1</v>
      </c>
      <c r="Y962" s="7">
        <v>-32.28</v>
      </c>
      <c r="Z962" s="7">
        <v>13</v>
      </c>
      <c r="AA962" s="7">
        <v>438.25</v>
      </c>
      <c r="AB962" s="7">
        <v>59937</v>
      </c>
      <c r="AC962" s="7">
        <f>DataSheet!$E1907-DataSheet!$D1907</f>
        <v>9.09</v>
      </c>
      <c r="AD962" s="12" t="str">
        <f>_xlfn.IFS(DataSheet!$O1907="Central","Chris",DataSheet!$O1907="East","Erin",DataSheet!$O1907="South","Sam",DataSheet!$O1907="West","William.")</f>
        <v>Chris</v>
      </c>
      <c r="AE962">
        <f t="shared" si="74"/>
        <v>3</v>
      </c>
    </row>
    <row r="963" spans="1:31" ht="15.75" customHeight="1" x14ac:dyDescent="0.3">
      <c r="A963" s="12">
        <v>1734</v>
      </c>
      <c r="B963" s="12" t="s">
        <v>1744</v>
      </c>
      <c r="C963" s="12" t="s">
        <v>42</v>
      </c>
      <c r="D963" s="12">
        <v>0.02</v>
      </c>
      <c r="E963" s="12">
        <v>60.98</v>
      </c>
      <c r="F963" s="12">
        <v>49</v>
      </c>
      <c r="G963" s="12" t="s">
        <v>53</v>
      </c>
      <c r="H963" s="12" t="s">
        <v>62</v>
      </c>
      <c r="I963" s="12" t="s">
        <v>33</v>
      </c>
      <c r="J963" s="12" t="s">
        <v>258</v>
      </c>
      <c r="K963" s="12" t="s">
        <v>240</v>
      </c>
      <c r="L963" s="12" t="s">
        <v>1582</v>
      </c>
      <c r="M963" s="12">
        <v>0.59</v>
      </c>
      <c r="N963" s="12" t="s">
        <v>37</v>
      </c>
      <c r="O963" s="12" t="s">
        <v>57</v>
      </c>
      <c r="P963" s="12" t="s">
        <v>75</v>
      </c>
      <c r="Q963" s="12" t="s">
        <v>1745</v>
      </c>
      <c r="R963" s="12">
        <v>10528</v>
      </c>
      <c r="S963" s="13">
        <v>42098</v>
      </c>
      <c r="T963" s="9">
        <f t="shared" ref="T963:T1026" si="77">IF(A963=A964,1,0)</f>
        <v>1</v>
      </c>
      <c r="U963" s="10">
        <f t="shared" ref="U963:U1026" si="78">IF(T963=1,S964-S963,"no repeat")</f>
        <v>0</v>
      </c>
      <c r="V963" s="11" t="str">
        <f t="shared" si="75"/>
        <v>April</v>
      </c>
      <c r="W963" s="13">
        <v>42100</v>
      </c>
      <c r="X963" s="11">
        <f t="shared" si="76"/>
        <v>2</v>
      </c>
      <c r="Y963" s="12">
        <v>-596.26800000000003</v>
      </c>
      <c r="Z963" s="12">
        <v>9</v>
      </c>
      <c r="AA963" s="12">
        <v>561.05999999999995</v>
      </c>
      <c r="AB963" s="12">
        <v>88443</v>
      </c>
      <c r="AC963" s="12">
        <f>DataSheet!$E1044-DataSheet!$D1044</f>
        <v>26.16</v>
      </c>
      <c r="AD963" s="12" t="str">
        <f>_xlfn.IFS(DataSheet!$O1044="Central","Chris",DataSheet!$O1044="East","Erin",DataSheet!$O1044="South","Sam",DataSheet!$O1044="West","William.")</f>
        <v>Chris</v>
      </c>
      <c r="AE963">
        <f t="shared" si="74"/>
        <v>3</v>
      </c>
    </row>
    <row r="964" spans="1:31" ht="15.75" customHeight="1" x14ac:dyDescent="0.3">
      <c r="A964" s="7">
        <v>1734</v>
      </c>
      <c r="B964" s="7" t="s">
        <v>1744</v>
      </c>
      <c r="C964" s="7" t="s">
        <v>42</v>
      </c>
      <c r="D964" s="7">
        <v>0.02</v>
      </c>
      <c r="E964" s="7">
        <v>1270.99</v>
      </c>
      <c r="F964" s="7">
        <v>19.989999999999998</v>
      </c>
      <c r="G964" s="7" t="s">
        <v>53</v>
      </c>
      <c r="H964" s="7" t="s">
        <v>62</v>
      </c>
      <c r="I964" s="7" t="s">
        <v>33</v>
      </c>
      <c r="J964" s="7" t="s">
        <v>113</v>
      </c>
      <c r="K964" s="7" t="s">
        <v>63</v>
      </c>
      <c r="L964" s="7" t="s">
        <v>633</v>
      </c>
      <c r="M964" s="7">
        <v>0.35</v>
      </c>
      <c r="N964" s="7" t="s">
        <v>37</v>
      </c>
      <c r="O964" s="7" t="s">
        <v>57</v>
      </c>
      <c r="P964" s="7" t="s">
        <v>75</v>
      </c>
      <c r="Q964" s="7" t="s">
        <v>1745</v>
      </c>
      <c r="R964" s="7">
        <v>10528</v>
      </c>
      <c r="S964" s="8">
        <v>42098</v>
      </c>
      <c r="T964" s="9">
        <f t="shared" si="77"/>
        <v>1</v>
      </c>
      <c r="U964" s="10">
        <f t="shared" si="78"/>
        <v>0</v>
      </c>
      <c r="V964" s="11" t="str">
        <f t="shared" si="75"/>
        <v>April</v>
      </c>
      <c r="W964" s="8">
        <v>42100</v>
      </c>
      <c r="X964" s="11">
        <f t="shared" si="76"/>
        <v>2</v>
      </c>
      <c r="Y964" s="7">
        <v>7889.6877000000004</v>
      </c>
      <c r="Z964" s="7">
        <v>9</v>
      </c>
      <c r="AA964" s="7">
        <v>11434.33</v>
      </c>
      <c r="AB964" s="7">
        <v>88443</v>
      </c>
      <c r="AC964" s="7">
        <f>DataSheet!$E1045-DataSheet!$D1045</f>
        <v>172.92000000000002</v>
      </c>
      <c r="AD964" s="12" t="str">
        <f>_xlfn.IFS(DataSheet!$O1045="Central","Chris",DataSheet!$O1045="East","Erin",DataSheet!$O1045="South","Sam",DataSheet!$O1045="West","William.")</f>
        <v>Erin</v>
      </c>
      <c r="AE964">
        <f t="shared" ref="AE964:AE1027" si="79">COUNTIF($B$2:$B$1937,$B964)</f>
        <v>3</v>
      </c>
    </row>
    <row r="965" spans="1:31" ht="15.75" customHeight="1" x14ac:dyDescent="0.3">
      <c r="A965" s="12">
        <v>1734</v>
      </c>
      <c r="B965" s="12" t="s">
        <v>1744</v>
      </c>
      <c r="C965" s="12" t="s">
        <v>42</v>
      </c>
      <c r="D965" s="12">
        <v>0.05</v>
      </c>
      <c r="E965" s="12">
        <v>205.99</v>
      </c>
      <c r="F965" s="12">
        <v>8.99</v>
      </c>
      <c r="G965" s="12" t="s">
        <v>31</v>
      </c>
      <c r="H965" s="12" t="s">
        <v>62</v>
      </c>
      <c r="I965" s="12" t="s">
        <v>81</v>
      </c>
      <c r="J965" s="12" t="s">
        <v>82</v>
      </c>
      <c r="K965" s="12" t="s">
        <v>63</v>
      </c>
      <c r="L965" s="12" t="s">
        <v>1541</v>
      </c>
      <c r="M965" s="12">
        <v>0.6</v>
      </c>
      <c r="N965" s="12" t="s">
        <v>37</v>
      </c>
      <c r="O965" s="12" t="s">
        <v>57</v>
      </c>
      <c r="P965" s="12" t="s">
        <v>75</v>
      </c>
      <c r="Q965" s="12" t="s">
        <v>1745</v>
      </c>
      <c r="R965" s="12">
        <v>10528</v>
      </c>
      <c r="S965" s="13">
        <v>42098</v>
      </c>
      <c r="T965" s="9">
        <f t="shared" si="77"/>
        <v>0</v>
      </c>
      <c r="U965" s="10" t="str">
        <f t="shared" si="78"/>
        <v>no repeat</v>
      </c>
      <c r="V965" s="11" t="str">
        <f t="shared" si="75"/>
        <v>April</v>
      </c>
      <c r="W965" s="13">
        <v>42100</v>
      </c>
      <c r="X965" s="11">
        <f t="shared" si="76"/>
        <v>2</v>
      </c>
      <c r="Y965" s="12">
        <v>1545.8097600000001</v>
      </c>
      <c r="Z965" s="12">
        <v>19</v>
      </c>
      <c r="AA965" s="12">
        <v>3229.24</v>
      </c>
      <c r="AB965" s="12">
        <v>88443</v>
      </c>
      <c r="AC965" s="12">
        <f>DataSheet!$E1046-DataSheet!$D1046</f>
        <v>7.55</v>
      </c>
      <c r="AD965" s="12" t="str">
        <f>_xlfn.IFS(DataSheet!$O1046="Central","Chris",DataSheet!$O1046="East","Erin",DataSheet!$O1046="South","Sam",DataSheet!$O1046="West","William.")</f>
        <v>Erin</v>
      </c>
      <c r="AE965">
        <f t="shared" si="79"/>
        <v>3</v>
      </c>
    </row>
    <row r="966" spans="1:31" ht="15.75" customHeight="1" x14ac:dyDescent="0.3">
      <c r="A966" s="12">
        <v>1735</v>
      </c>
      <c r="B966" s="12" t="s">
        <v>1746</v>
      </c>
      <c r="C966" s="12" t="s">
        <v>30</v>
      </c>
      <c r="D966" s="12">
        <v>0.02</v>
      </c>
      <c r="E966" s="12">
        <v>30.98</v>
      </c>
      <c r="F966" s="12">
        <v>17.079999999999998</v>
      </c>
      <c r="G966" s="12" t="s">
        <v>53</v>
      </c>
      <c r="H966" s="12" t="s">
        <v>62</v>
      </c>
      <c r="I966" s="12" t="s">
        <v>33</v>
      </c>
      <c r="J966" s="12" t="s">
        <v>97</v>
      </c>
      <c r="K966" s="12" t="s">
        <v>63</v>
      </c>
      <c r="L966" s="12" t="s">
        <v>1743</v>
      </c>
      <c r="M966" s="12">
        <v>0.4</v>
      </c>
      <c r="N966" s="12" t="s">
        <v>37</v>
      </c>
      <c r="O966" s="12" t="s">
        <v>57</v>
      </c>
      <c r="P966" s="12" t="s">
        <v>75</v>
      </c>
      <c r="Q966" s="12" t="s">
        <v>1747</v>
      </c>
      <c r="R966" s="12">
        <v>11550</v>
      </c>
      <c r="S966" s="13">
        <v>42183</v>
      </c>
      <c r="T966" s="9">
        <f t="shared" si="77"/>
        <v>0</v>
      </c>
      <c r="U966" s="10" t="str">
        <f t="shared" si="78"/>
        <v>no repeat</v>
      </c>
      <c r="V966" s="11" t="str">
        <f t="shared" si="75"/>
        <v>June</v>
      </c>
      <c r="W966" s="13">
        <v>42184</v>
      </c>
      <c r="X966" s="11">
        <f t="shared" si="76"/>
        <v>1</v>
      </c>
      <c r="Y966" s="12">
        <v>-16.14</v>
      </c>
      <c r="Z966" s="12">
        <v>3</v>
      </c>
      <c r="AA966" s="12">
        <v>101.13</v>
      </c>
      <c r="AB966" s="12">
        <v>88444</v>
      </c>
      <c r="AC966" s="12">
        <f>DataSheet!$E1908-DataSheet!$D1908</f>
        <v>7.92</v>
      </c>
      <c r="AD966" s="12" t="str">
        <f>_xlfn.IFS(DataSheet!$O1908="Central","Chris",DataSheet!$O1908="East","Erin",DataSheet!$O1908="South","Sam",DataSheet!$O1908="West","William.")</f>
        <v>Chris</v>
      </c>
      <c r="AE966">
        <f t="shared" si="79"/>
        <v>1</v>
      </c>
    </row>
    <row r="967" spans="1:31" ht="15.75" customHeight="1" x14ac:dyDescent="0.3">
      <c r="A967" s="7">
        <v>1737</v>
      </c>
      <c r="B967" s="7" t="s">
        <v>1748</v>
      </c>
      <c r="C967" s="7" t="s">
        <v>42</v>
      </c>
      <c r="D967" s="7">
        <v>0.09</v>
      </c>
      <c r="E967" s="7">
        <v>30.93</v>
      </c>
      <c r="F967" s="7">
        <v>3.92</v>
      </c>
      <c r="G967" s="7" t="s">
        <v>53</v>
      </c>
      <c r="H967" s="7" t="s">
        <v>32</v>
      </c>
      <c r="I967" s="7" t="s">
        <v>45</v>
      </c>
      <c r="J967" s="7" t="s">
        <v>54</v>
      </c>
      <c r="K967" s="7" t="s">
        <v>55</v>
      </c>
      <c r="L967" s="7" t="s">
        <v>1749</v>
      </c>
      <c r="M967" s="7">
        <v>0.44</v>
      </c>
      <c r="N967" s="7" t="s">
        <v>37</v>
      </c>
      <c r="O967" s="7" t="s">
        <v>140</v>
      </c>
      <c r="P967" s="7" t="s">
        <v>326</v>
      </c>
      <c r="Q967" s="7" t="s">
        <v>1723</v>
      </c>
      <c r="R967" s="7">
        <v>27529</v>
      </c>
      <c r="S967" s="8">
        <v>42158</v>
      </c>
      <c r="T967" s="9">
        <f t="shared" si="77"/>
        <v>1</v>
      </c>
      <c r="U967" s="10">
        <f t="shared" si="78"/>
        <v>0</v>
      </c>
      <c r="V967" s="11" t="str">
        <f t="shared" si="75"/>
        <v>June</v>
      </c>
      <c r="W967" s="8">
        <v>42160</v>
      </c>
      <c r="X967" s="11">
        <f t="shared" si="76"/>
        <v>2</v>
      </c>
      <c r="Y967" s="7">
        <v>-130.42400000000001</v>
      </c>
      <c r="Z967" s="7">
        <v>16</v>
      </c>
      <c r="AA967" s="7">
        <v>451.83</v>
      </c>
      <c r="AB967" s="7">
        <v>85866</v>
      </c>
      <c r="AC967" s="7">
        <f>DataSheet!$E1665-DataSheet!$D1665</f>
        <v>20.93</v>
      </c>
      <c r="AD967" s="12" t="str">
        <f>_xlfn.IFS(DataSheet!$O1665="Central","Chris",DataSheet!$O1665="East","Erin",DataSheet!$O1665="South","Sam",DataSheet!$O1665="West","William.")</f>
        <v>Chris</v>
      </c>
      <c r="AE967">
        <f t="shared" si="79"/>
        <v>2</v>
      </c>
    </row>
    <row r="968" spans="1:31" ht="15.75" customHeight="1" x14ac:dyDescent="0.3">
      <c r="A968" s="12">
        <v>1737</v>
      </c>
      <c r="B968" s="12" t="s">
        <v>1748</v>
      </c>
      <c r="C968" s="12" t="s">
        <v>42</v>
      </c>
      <c r="D968" s="12">
        <v>0.03</v>
      </c>
      <c r="E968" s="12">
        <v>1.68</v>
      </c>
      <c r="F968" s="12">
        <v>0.7</v>
      </c>
      <c r="G968" s="12" t="s">
        <v>31</v>
      </c>
      <c r="H968" s="12" t="s">
        <v>32</v>
      </c>
      <c r="I968" s="12" t="s">
        <v>33</v>
      </c>
      <c r="J968" s="12" t="s">
        <v>34</v>
      </c>
      <c r="K968" s="12" t="s">
        <v>35</v>
      </c>
      <c r="L968" s="12" t="s">
        <v>1750</v>
      </c>
      <c r="M968" s="12">
        <v>0.6</v>
      </c>
      <c r="N968" s="12" t="s">
        <v>37</v>
      </c>
      <c r="O968" s="12" t="s">
        <v>140</v>
      </c>
      <c r="P968" s="12" t="s">
        <v>326</v>
      </c>
      <c r="Q968" s="12" t="s">
        <v>1723</v>
      </c>
      <c r="R968" s="12">
        <v>27529</v>
      </c>
      <c r="S968" s="13">
        <v>42158</v>
      </c>
      <c r="T968" s="9">
        <f t="shared" si="77"/>
        <v>0</v>
      </c>
      <c r="U968" s="10" t="str">
        <f t="shared" si="78"/>
        <v>no repeat</v>
      </c>
      <c r="V968" s="11" t="str">
        <f t="shared" si="75"/>
        <v>June</v>
      </c>
      <c r="W968" s="13">
        <v>42160</v>
      </c>
      <c r="X968" s="11">
        <f t="shared" si="76"/>
        <v>2</v>
      </c>
      <c r="Y968" s="12">
        <v>-106.42100000000001</v>
      </c>
      <c r="Z968" s="12">
        <v>11</v>
      </c>
      <c r="AA968" s="12">
        <v>20.239999999999998</v>
      </c>
      <c r="AB968" s="12">
        <v>85866</v>
      </c>
      <c r="AC968" s="12">
        <f>DataSheet!$E1666-DataSheet!$D1666</f>
        <v>36.449999999999996</v>
      </c>
      <c r="AD968" s="12" t="str">
        <f>_xlfn.IFS(DataSheet!$O1666="Central","Chris",DataSheet!$O1666="East","Erin",DataSheet!$O1666="South","Sam",DataSheet!$O1666="West","William.")</f>
        <v>Sam</v>
      </c>
      <c r="AE968">
        <f t="shared" si="79"/>
        <v>2</v>
      </c>
    </row>
    <row r="969" spans="1:31" ht="15.75" customHeight="1" x14ac:dyDescent="0.3">
      <c r="A969" s="12">
        <v>1738</v>
      </c>
      <c r="B969" s="12" t="s">
        <v>1751</v>
      </c>
      <c r="C969" s="12" t="s">
        <v>61</v>
      </c>
      <c r="D969" s="12">
        <v>0.08</v>
      </c>
      <c r="E969" s="12">
        <v>175.99</v>
      </c>
      <c r="F969" s="12">
        <v>4.99</v>
      </c>
      <c r="G969" s="12" t="s">
        <v>53</v>
      </c>
      <c r="H969" s="12" t="s">
        <v>32</v>
      </c>
      <c r="I969" s="12" t="s">
        <v>81</v>
      </c>
      <c r="J969" s="12" t="s">
        <v>82</v>
      </c>
      <c r="K969" s="12" t="s">
        <v>63</v>
      </c>
      <c r="L969" s="12" t="s">
        <v>143</v>
      </c>
      <c r="M969" s="12">
        <v>0.59</v>
      </c>
      <c r="N969" s="12" t="s">
        <v>37</v>
      </c>
      <c r="O969" s="12" t="s">
        <v>140</v>
      </c>
      <c r="P969" s="12" t="s">
        <v>326</v>
      </c>
      <c r="Q969" s="12" t="s">
        <v>1752</v>
      </c>
      <c r="R969" s="12">
        <v>28052</v>
      </c>
      <c r="S969" s="13">
        <v>42091</v>
      </c>
      <c r="T969" s="9">
        <f t="shared" si="77"/>
        <v>1</v>
      </c>
      <c r="U969" s="10">
        <f t="shared" si="78"/>
        <v>78</v>
      </c>
      <c r="V969" s="11" t="str">
        <f t="shared" si="75"/>
        <v>March</v>
      </c>
      <c r="W969" s="13">
        <v>42091</v>
      </c>
      <c r="X969" s="11">
        <f t="shared" si="76"/>
        <v>0</v>
      </c>
      <c r="Y969" s="12">
        <v>-16476.838</v>
      </c>
      <c r="Z969" s="12">
        <v>10</v>
      </c>
      <c r="AA969" s="12">
        <v>1486.34</v>
      </c>
      <c r="AB969" s="12">
        <v>85865</v>
      </c>
      <c r="AC969" s="12">
        <f>DataSheet!$E976-DataSheet!$D976</f>
        <v>124.44999999999999</v>
      </c>
      <c r="AD969" s="12" t="str">
        <f>_xlfn.IFS(DataSheet!$O976="Central","Chris",DataSheet!$O976="East","Erin",DataSheet!$O976="South","Sam",DataSheet!$O976="West","William.")</f>
        <v>Chris</v>
      </c>
      <c r="AE969">
        <f t="shared" si="79"/>
        <v>2</v>
      </c>
    </row>
    <row r="970" spans="1:31" ht="15.75" customHeight="1" x14ac:dyDescent="0.3">
      <c r="A970" s="12">
        <v>1738</v>
      </c>
      <c r="B970" s="12" t="s">
        <v>1751</v>
      </c>
      <c r="C970" s="12" t="s">
        <v>109</v>
      </c>
      <c r="D970" s="12">
        <v>0.04</v>
      </c>
      <c r="E970" s="12">
        <v>35.44</v>
      </c>
      <c r="F970" s="12">
        <v>19.989999999999998</v>
      </c>
      <c r="G970" s="12" t="s">
        <v>53</v>
      </c>
      <c r="H970" s="12" t="s">
        <v>32</v>
      </c>
      <c r="I970" s="12" t="s">
        <v>33</v>
      </c>
      <c r="J970" s="12" t="s">
        <v>97</v>
      </c>
      <c r="K970" s="12" t="s">
        <v>63</v>
      </c>
      <c r="L970" s="12" t="s">
        <v>1753</v>
      </c>
      <c r="M970" s="12">
        <v>0.38</v>
      </c>
      <c r="N970" s="12" t="s">
        <v>37</v>
      </c>
      <c r="O970" s="12" t="s">
        <v>140</v>
      </c>
      <c r="P970" s="12" t="s">
        <v>326</v>
      </c>
      <c r="Q970" s="12" t="s">
        <v>1752</v>
      </c>
      <c r="R970" s="12">
        <v>28052</v>
      </c>
      <c r="S970" s="13">
        <v>42169</v>
      </c>
      <c r="T970" s="9">
        <f t="shared" si="77"/>
        <v>0</v>
      </c>
      <c r="U970" s="10" t="str">
        <f t="shared" si="78"/>
        <v>no repeat</v>
      </c>
      <c r="V970" s="11" t="str">
        <f t="shared" si="75"/>
        <v>June</v>
      </c>
      <c r="W970" s="13">
        <v>42176</v>
      </c>
      <c r="X970" s="11">
        <f t="shared" si="76"/>
        <v>7</v>
      </c>
      <c r="Y970" s="12">
        <v>-108.27249999999999</v>
      </c>
      <c r="Z970" s="12">
        <v>11</v>
      </c>
      <c r="AA970" s="12">
        <v>406.26</v>
      </c>
      <c r="AB970" s="12">
        <v>85868</v>
      </c>
      <c r="AC970" s="12">
        <f>DataSheet!$E1782-DataSheet!$D1782</f>
        <v>48.839999999999996</v>
      </c>
      <c r="AD970" s="12" t="str">
        <f>_xlfn.IFS(DataSheet!$O1782="Central","Chris",DataSheet!$O1782="East","Erin",DataSheet!$O1782="South","Sam",DataSheet!$O1782="West","William.")</f>
        <v>Chris</v>
      </c>
      <c r="AE970">
        <f t="shared" si="79"/>
        <v>2</v>
      </c>
    </row>
    <row r="971" spans="1:31" ht="15.75" customHeight="1" x14ac:dyDescent="0.3">
      <c r="A971" s="7">
        <v>1743</v>
      </c>
      <c r="B971" s="7" t="s">
        <v>1754</v>
      </c>
      <c r="C971" s="7" t="s">
        <v>61</v>
      </c>
      <c r="D971" s="7">
        <v>0</v>
      </c>
      <c r="E971" s="7">
        <v>55.99</v>
      </c>
      <c r="F971" s="7">
        <v>2.5</v>
      </c>
      <c r="G971" s="7" t="s">
        <v>53</v>
      </c>
      <c r="H971" s="7" t="s">
        <v>118</v>
      </c>
      <c r="I971" s="7" t="s">
        <v>81</v>
      </c>
      <c r="J971" s="7" t="s">
        <v>82</v>
      </c>
      <c r="K971" s="7" t="s">
        <v>55</v>
      </c>
      <c r="L971" s="7" t="s">
        <v>1755</v>
      </c>
      <c r="M971" s="7">
        <v>0.83</v>
      </c>
      <c r="N971" s="7" t="s">
        <v>37</v>
      </c>
      <c r="O971" s="7" t="s">
        <v>65</v>
      </c>
      <c r="P971" s="7" t="s">
        <v>134</v>
      </c>
      <c r="Q971" s="7" t="s">
        <v>1653</v>
      </c>
      <c r="R971" s="7">
        <v>77546</v>
      </c>
      <c r="S971" s="8">
        <v>42047</v>
      </c>
      <c r="T971" s="9">
        <f t="shared" si="77"/>
        <v>0</v>
      </c>
      <c r="U971" s="10" t="str">
        <f t="shared" si="78"/>
        <v>no repeat</v>
      </c>
      <c r="V971" s="11" t="str">
        <f t="shared" si="75"/>
        <v>February</v>
      </c>
      <c r="W971" s="8">
        <v>42049</v>
      </c>
      <c r="X971" s="11">
        <f t="shared" si="76"/>
        <v>2</v>
      </c>
      <c r="Y971" s="7">
        <v>-121.05808</v>
      </c>
      <c r="Z971" s="7">
        <v>1</v>
      </c>
      <c r="AA971" s="7">
        <v>52.1</v>
      </c>
      <c r="AB971" s="7">
        <v>91025</v>
      </c>
      <c r="AC971" s="7">
        <f>DataSheet!$E497-DataSheet!$D497</f>
        <v>3.2199999999999998</v>
      </c>
      <c r="AD971" s="12" t="str">
        <f>_xlfn.IFS(DataSheet!$O497="Central","Chris",DataSheet!$O497="East","Erin",DataSheet!$O497="South","Sam",DataSheet!$O497="West","William.")</f>
        <v>Chris</v>
      </c>
      <c r="AE971">
        <f t="shared" si="79"/>
        <v>1</v>
      </c>
    </row>
    <row r="972" spans="1:31" ht="15.75" customHeight="1" x14ac:dyDescent="0.3">
      <c r="A972" s="12">
        <v>1745</v>
      </c>
      <c r="B972" s="12" t="s">
        <v>1756</v>
      </c>
      <c r="C972" s="12" t="s">
        <v>42</v>
      </c>
      <c r="D972" s="12">
        <v>0.02</v>
      </c>
      <c r="E972" s="12">
        <v>4.13</v>
      </c>
      <c r="F972" s="12">
        <v>6.89</v>
      </c>
      <c r="G972" s="12" t="s">
        <v>53</v>
      </c>
      <c r="H972" s="12" t="s">
        <v>44</v>
      </c>
      <c r="I972" s="12" t="s">
        <v>33</v>
      </c>
      <c r="J972" s="12" t="s">
        <v>138</v>
      </c>
      <c r="K972" s="12" t="s">
        <v>63</v>
      </c>
      <c r="L972" s="12" t="s">
        <v>1757</v>
      </c>
      <c r="M972" s="12">
        <v>0.39</v>
      </c>
      <c r="N972" s="12" t="s">
        <v>37</v>
      </c>
      <c r="O972" s="12" t="s">
        <v>140</v>
      </c>
      <c r="P972" s="12" t="s">
        <v>391</v>
      </c>
      <c r="Q972" s="12" t="s">
        <v>583</v>
      </c>
      <c r="R972" s="12">
        <v>30305</v>
      </c>
      <c r="S972" s="13">
        <v>42013</v>
      </c>
      <c r="T972" s="9">
        <f t="shared" si="77"/>
        <v>1</v>
      </c>
      <c r="U972" s="10">
        <f t="shared" si="78"/>
        <v>36</v>
      </c>
      <c r="V972" s="11" t="str">
        <f t="shared" si="75"/>
        <v>January</v>
      </c>
      <c r="W972" s="13">
        <v>42014</v>
      </c>
      <c r="X972" s="11">
        <f t="shared" si="76"/>
        <v>1</v>
      </c>
      <c r="Y972" s="12">
        <v>-51.737000000000002</v>
      </c>
      <c r="Z972" s="12">
        <v>9</v>
      </c>
      <c r="AA972" s="12">
        <v>45.87</v>
      </c>
      <c r="AB972" s="12">
        <v>18561</v>
      </c>
      <c r="AC972" s="12">
        <f>DataSheet!$E116-DataSheet!$D116</f>
        <v>161.55000000000001</v>
      </c>
      <c r="AD972" s="12" t="str">
        <f>_xlfn.IFS(DataSheet!$O116="Central","Chris",DataSheet!$O116="East","Erin",DataSheet!$O116="South","Sam",DataSheet!$O116="West","William.")</f>
        <v>Chris</v>
      </c>
      <c r="AE972">
        <f t="shared" si="79"/>
        <v>4</v>
      </c>
    </row>
    <row r="973" spans="1:31" ht="15.75" customHeight="1" x14ac:dyDescent="0.3">
      <c r="A973" s="12">
        <v>1745</v>
      </c>
      <c r="B973" s="12" t="s">
        <v>1756</v>
      </c>
      <c r="C973" s="12" t="s">
        <v>109</v>
      </c>
      <c r="D973" s="12">
        <v>0.04</v>
      </c>
      <c r="E973" s="12">
        <v>60.65</v>
      </c>
      <c r="F973" s="12">
        <v>12.23</v>
      </c>
      <c r="G973" s="12" t="s">
        <v>53</v>
      </c>
      <c r="H973" s="12" t="s">
        <v>44</v>
      </c>
      <c r="I973" s="12" t="s">
        <v>45</v>
      </c>
      <c r="J973" s="12" t="s">
        <v>54</v>
      </c>
      <c r="K973" s="12" t="s">
        <v>90</v>
      </c>
      <c r="L973" s="12" t="s">
        <v>1758</v>
      </c>
      <c r="M973" s="12">
        <v>0.64</v>
      </c>
      <c r="N973" s="12" t="s">
        <v>37</v>
      </c>
      <c r="O973" s="12" t="s">
        <v>140</v>
      </c>
      <c r="P973" s="12" t="s">
        <v>391</v>
      </c>
      <c r="Q973" s="12" t="s">
        <v>583</v>
      </c>
      <c r="R973" s="12">
        <v>30305</v>
      </c>
      <c r="S973" s="13">
        <v>42049</v>
      </c>
      <c r="T973" s="9">
        <f t="shared" si="77"/>
        <v>1</v>
      </c>
      <c r="U973" s="10">
        <f t="shared" si="78"/>
        <v>118</v>
      </c>
      <c r="V973" s="11" t="str">
        <f t="shared" si="75"/>
        <v>February</v>
      </c>
      <c r="W973" s="13">
        <v>42051</v>
      </c>
      <c r="X973" s="11">
        <f t="shared" si="76"/>
        <v>2</v>
      </c>
      <c r="Y973" s="12">
        <v>116.5063</v>
      </c>
      <c r="Z973" s="12">
        <v>4</v>
      </c>
      <c r="AA973" s="12">
        <v>256.77</v>
      </c>
      <c r="AB973" s="12">
        <v>13408</v>
      </c>
      <c r="AC973" s="12">
        <f>DataSheet!$E524-DataSheet!$D524</f>
        <v>5.99</v>
      </c>
      <c r="AD973" s="12" t="str">
        <f>_xlfn.IFS(DataSheet!$O524="Central","Chris",DataSheet!$O524="East","Erin",DataSheet!$O524="South","Sam",DataSheet!$O524="West","William.")</f>
        <v>William.</v>
      </c>
      <c r="AE973">
        <f t="shared" si="79"/>
        <v>4</v>
      </c>
    </row>
    <row r="974" spans="1:31" ht="15.75" customHeight="1" x14ac:dyDescent="0.3">
      <c r="A974" s="12">
        <v>1745</v>
      </c>
      <c r="B974" s="12" t="s">
        <v>1756</v>
      </c>
      <c r="C974" s="12" t="s">
        <v>30</v>
      </c>
      <c r="D974" s="12">
        <v>0.04</v>
      </c>
      <c r="E974" s="12">
        <v>124.49</v>
      </c>
      <c r="F974" s="12">
        <v>51.94</v>
      </c>
      <c r="G974" s="12" t="s">
        <v>43</v>
      </c>
      <c r="H974" s="12" t="s">
        <v>118</v>
      </c>
      <c r="I974" s="12" t="s">
        <v>45</v>
      </c>
      <c r="J974" s="12" t="s">
        <v>156</v>
      </c>
      <c r="K974" s="12" t="s">
        <v>125</v>
      </c>
      <c r="L974" s="12" t="s">
        <v>465</v>
      </c>
      <c r="M974" s="12">
        <v>0.63</v>
      </c>
      <c r="N974" s="12" t="s">
        <v>37</v>
      </c>
      <c r="O974" s="12" t="s">
        <v>140</v>
      </c>
      <c r="P974" s="12" t="s">
        <v>391</v>
      </c>
      <c r="Q974" s="12" t="s">
        <v>583</v>
      </c>
      <c r="R974" s="12">
        <v>30305</v>
      </c>
      <c r="S974" s="13">
        <v>42167</v>
      </c>
      <c r="T974" s="9">
        <f t="shared" si="77"/>
        <v>1</v>
      </c>
      <c r="U974" s="10">
        <f t="shared" si="78"/>
        <v>0</v>
      </c>
      <c r="V974" s="11" t="str">
        <f t="shared" si="75"/>
        <v>June</v>
      </c>
      <c r="W974" s="13">
        <v>42169</v>
      </c>
      <c r="X974" s="11">
        <f t="shared" si="76"/>
        <v>2</v>
      </c>
      <c r="Y974" s="12">
        <v>-247.55157</v>
      </c>
      <c r="Z974" s="12">
        <v>4</v>
      </c>
      <c r="AA974" s="12">
        <v>605.82000000000005</v>
      </c>
      <c r="AB974" s="12">
        <v>12224</v>
      </c>
      <c r="AC974" s="12">
        <f>DataSheet!$E1756-DataSheet!$D1756</f>
        <v>6.4600000000000009</v>
      </c>
      <c r="AD974" s="12" t="str">
        <f>_xlfn.IFS(DataSheet!$O1756="Central","Chris",DataSheet!$O1756="East","Erin",DataSheet!$O1756="South","Sam",DataSheet!$O1756="West","William.")</f>
        <v>Sam</v>
      </c>
      <c r="AE974">
        <f t="shared" si="79"/>
        <v>4</v>
      </c>
    </row>
    <row r="975" spans="1:31" ht="15.75" customHeight="1" x14ac:dyDescent="0.3">
      <c r="A975" s="7">
        <v>1745</v>
      </c>
      <c r="B975" s="7" t="s">
        <v>1756</v>
      </c>
      <c r="C975" s="7" t="s">
        <v>30</v>
      </c>
      <c r="D975" s="7">
        <v>0.1</v>
      </c>
      <c r="E975" s="7">
        <v>35.99</v>
      </c>
      <c r="F975" s="7">
        <v>5</v>
      </c>
      <c r="G975" s="7" t="s">
        <v>53</v>
      </c>
      <c r="H975" s="7" t="s">
        <v>118</v>
      </c>
      <c r="I975" s="7" t="s">
        <v>81</v>
      </c>
      <c r="J975" s="7" t="s">
        <v>82</v>
      </c>
      <c r="K975" s="7" t="s">
        <v>35</v>
      </c>
      <c r="L975" s="7" t="s">
        <v>1759</v>
      </c>
      <c r="M975" s="7">
        <v>0.82</v>
      </c>
      <c r="N975" s="7" t="s">
        <v>37</v>
      </c>
      <c r="O975" s="7" t="s">
        <v>140</v>
      </c>
      <c r="P975" s="7" t="s">
        <v>391</v>
      </c>
      <c r="Q975" s="7" t="s">
        <v>583</v>
      </c>
      <c r="R975" s="7">
        <v>30305</v>
      </c>
      <c r="S975" s="8">
        <v>42167</v>
      </c>
      <c r="T975" s="9">
        <f t="shared" si="77"/>
        <v>0</v>
      </c>
      <c r="U975" s="10" t="str">
        <f t="shared" si="78"/>
        <v>no repeat</v>
      </c>
      <c r="V975" s="11" t="str">
        <f t="shared" si="75"/>
        <v>June</v>
      </c>
      <c r="W975" s="8">
        <v>42167</v>
      </c>
      <c r="X975" s="11">
        <f t="shared" si="76"/>
        <v>0</v>
      </c>
      <c r="Y975" s="7">
        <v>-277.20924000000002</v>
      </c>
      <c r="Z975" s="7">
        <v>54</v>
      </c>
      <c r="AA975" s="7">
        <v>1569</v>
      </c>
      <c r="AB975" s="7">
        <v>12224</v>
      </c>
      <c r="AC975" s="7">
        <f>DataSheet!$E1757-DataSheet!$D1757</f>
        <v>125.94999999999999</v>
      </c>
      <c r="AD975" s="12" t="str">
        <f>_xlfn.IFS(DataSheet!$O1757="Central","Chris",DataSheet!$O1757="East","Erin",DataSheet!$O1757="South","Sam",DataSheet!$O1757="West","William.")</f>
        <v>Sam</v>
      </c>
      <c r="AE975">
        <f t="shared" si="79"/>
        <v>4</v>
      </c>
    </row>
    <row r="976" spans="1:31" ht="15.75" customHeight="1" x14ac:dyDescent="0.3">
      <c r="A976" s="12">
        <v>1748</v>
      </c>
      <c r="B976" s="12" t="s">
        <v>1760</v>
      </c>
      <c r="C976" s="12" t="s">
        <v>30</v>
      </c>
      <c r="D976" s="12">
        <v>0.04</v>
      </c>
      <c r="E976" s="12">
        <v>124.49</v>
      </c>
      <c r="F976" s="12">
        <v>51.94</v>
      </c>
      <c r="G976" s="12" t="s">
        <v>43</v>
      </c>
      <c r="H976" s="12" t="s">
        <v>118</v>
      </c>
      <c r="I976" s="12" t="s">
        <v>45</v>
      </c>
      <c r="J976" s="12" t="s">
        <v>156</v>
      </c>
      <c r="K976" s="12" t="s">
        <v>125</v>
      </c>
      <c r="L976" s="12" t="s">
        <v>465</v>
      </c>
      <c r="M976" s="12">
        <v>0.63</v>
      </c>
      <c r="N976" s="12" t="s">
        <v>37</v>
      </c>
      <c r="O976" s="12" t="s">
        <v>65</v>
      </c>
      <c r="P976" s="12" t="s">
        <v>308</v>
      </c>
      <c r="Q976" s="12" t="s">
        <v>1761</v>
      </c>
      <c r="R976" s="12">
        <v>73703</v>
      </c>
      <c r="S976" s="13">
        <v>42167</v>
      </c>
      <c r="T976" s="9">
        <f t="shared" si="77"/>
        <v>0</v>
      </c>
      <c r="U976" s="10" t="str">
        <f t="shared" si="78"/>
        <v>no repeat</v>
      </c>
      <c r="V976" s="11" t="str">
        <f t="shared" si="75"/>
        <v>June</v>
      </c>
      <c r="W976" s="13">
        <v>42169</v>
      </c>
      <c r="X976" s="11">
        <f t="shared" si="76"/>
        <v>2</v>
      </c>
      <c r="Y976" s="12">
        <v>-93.064499999999995</v>
      </c>
      <c r="Z976" s="12">
        <v>1</v>
      </c>
      <c r="AA976" s="12">
        <v>151.46</v>
      </c>
      <c r="AB976" s="12">
        <v>87245</v>
      </c>
      <c r="AC976" s="12">
        <f>DataSheet!$E1758-DataSheet!$D1758</f>
        <v>3.04</v>
      </c>
      <c r="AD976" s="12" t="str">
        <f>_xlfn.IFS(DataSheet!$O1758="Central","Chris",DataSheet!$O1758="East","Erin",DataSheet!$O1758="South","Sam",DataSheet!$O1758="West","William.")</f>
        <v>Chris</v>
      </c>
      <c r="AE976">
        <f t="shared" si="79"/>
        <v>1</v>
      </c>
    </row>
    <row r="977" spans="1:31" ht="15.75" customHeight="1" x14ac:dyDescent="0.3">
      <c r="A977" s="7">
        <v>1749</v>
      </c>
      <c r="B977" s="7" t="s">
        <v>1762</v>
      </c>
      <c r="C977" s="7" t="s">
        <v>42</v>
      </c>
      <c r="D977" s="7">
        <v>0.02</v>
      </c>
      <c r="E977" s="7">
        <v>4.13</v>
      </c>
      <c r="F977" s="7">
        <v>6.89</v>
      </c>
      <c r="G977" s="7" t="s">
        <v>53</v>
      </c>
      <c r="H977" s="7" t="s">
        <v>44</v>
      </c>
      <c r="I977" s="7" t="s">
        <v>33</v>
      </c>
      <c r="J977" s="7" t="s">
        <v>138</v>
      </c>
      <c r="K977" s="7" t="s">
        <v>63</v>
      </c>
      <c r="L977" s="7" t="s">
        <v>1757</v>
      </c>
      <c r="M977" s="7">
        <v>0.39</v>
      </c>
      <c r="N977" s="7" t="s">
        <v>37</v>
      </c>
      <c r="O977" s="7" t="s">
        <v>65</v>
      </c>
      <c r="P977" s="7" t="s">
        <v>308</v>
      </c>
      <c r="Q977" s="7" t="s">
        <v>1763</v>
      </c>
      <c r="R977" s="7">
        <v>73505</v>
      </c>
      <c r="S977" s="8">
        <v>42013</v>
      </c>
      <c r="T977" s="9">
        <f t="shared" si="77"/>
        <v>1</v>
      </c>
      <c r="U977" s="10">
        <f t="shared" si="78"/>
        <v>36</v>
      </c>
      <c r="V977" s="11" t="str">
        <f t="shared" si="75"/>
        <v>January</v>
      </c>
      <c r="W977" s="8">
        <v>42014</v>
      </c>
      <c r="X977" s="11">
        <f t="shared" si="76"/>
        <v>1</v>
      </c>
      <c r="Y977" s="7">
        <v>-48.235999999999997</v>
      </c>
      <c r="Z977" s="7">
        <v>2</v>
      </c>
      <c r="AA977" s="7">
        <v>10.19</v>
      </c>
      <c r="AB977" s="7">
        <v>87243</v>
      </c>
      <c r="AC977" s="7">
        <f>DataSheet!$E117-DataSheet!$D117</f>
        <v>7.34</v>
      </c>
      <c r="AD977" s="12" t="str">
        <f>_xlfn.IFS(DataSheet!$O117="Central","Chris",DataSheet!$O117="East","Erin",DataSheet!$O117="South","Sam",DataSheet!$O117="West","William.")</f>
        <v>Chris</v>
      </c>
      <c r="AE977">
        <f t="shared" si="79"/>
        <v>2</v>
      </c>
    </row>
    <row r="978" spans="1:31" ht="15.75" customHeight="1" x14ac:dyDescent="0.3">
      <c r="A978" s="7">
        <v>1749</v>
      </c>
      <c r="B978" s="7" t="s">
        <v>1762</v>
      </c>
      <c r="C978" s="7" t="s">
        <v>109</v>
      </c>
      <c r="D978" s="7">
        <v>0.04</v>
      </c>
      <c r="E978" s="7">
        <v>60.65</v>
      </c>
      <c r="F978" s="7">
        <v>12.23</v>
      </c>
      <c r="G978" s="7" t="s">
        <v>53</v>
      </c>
      <c r="H978" s="7" t="s">
        <v>44</v>
      </c>
      <c r="I978" s="7" t="s">
        <v>45</v>
      </c>
      <c r="J978" s="7" t="s">
        <v>54</v>
      </c>
      <c r="K978" s="7" t="s">
        <v>90</v>
      </c>
      <c r="L978" s="7" t="s">
        <v>1758</v>
      </c>
      <c r="M978" s="7">
        <v>0.64</v>
      </c>
      <c r="N978" s="7" t="s">
        <v>37</v>
      </c>
      <c r="O978" s="7" t="s">
        <v>65</v>
      </c>
      <c r="P978" s="7" t="s">
        <v>308</v>
      </c>
      <c r="Q978" s="7" t="s">
        <v>1763</v>
      </c>
      <c r="R978" s="7">
        <v>73505</v>
      </c>
      <c r="S978" s="8">
        <v>42049</v>
      </c>
      <c r="T978" s="9">
        <f t="shared" si="77"/>
        <v>0</v>
      </c>
      <c r="U978" s="10" t="str">
        <f t="shared" si="78"/>
        <v>no repeat</v>
      </c>
      <c r="V978" s="11" t="str">
        <f t="shared" si="75"/>
        <v>February</v>
      </c>
      <c r="W978" s="8">
        <v>42051</v>
      </c>
      <c r="X978" s="11">
        <f t="shared" si="76"/>
        <v>2</v>
      </c>
      <c r="Y978" s="7">
        <v>44.2911</v>
      </c>
      <c r="Z978" s="7">
        <v>1</v>
      </c>
      <c r="AA978" s="7">
        <v>64.19</v>
      </c>
      <c r="AB978" s="7">
        <v>87244</v>
      </c>
      <c r="AC978" s="7">
        <f>DataSheet!$E525-DataSheet!$D525</f>
        <v>5.9300000000000006</v>
      </c>
      <c r="AD978" s="12" t="str">
        <f>_xlfn.IFS(DataSheet!$O525="Central","Chris",DataSheet!$O525="East","Erin",DataSheet!$O525="South","Sam",DataSheet!$O525="West","William.")</f>
        <v>William.</v>
      </c>
      <c r="AE978">
        <f t="shared" si="79"/>
        <v>2</v>
      </c>
    </row>
    <row r="979" spans="1:31" ht="15.75" customHeight="1" x14ac:dyDescent="0.3">
      <c r="A979" s="7">
        <v>1754</v>
      </c>
      <c r="B979" s="7" t="s">
        <v>1764</v>
      </c>
      <c r="C979" s="7" t="s">
        <v>109</v>
      </c>
      <c r="D979" s="7">
        <v>0.04</v>
      </c>
      <c r="E979" s="7">
        <v>8.5</v>
      </c>
      <c r="F979" s="7">
        <v>1.99</v>
      </c>
      <c r="G979" s="7" t="s">
        <v>53</v>
      </c>
      <c r="H979" s="7" t="s">
        <v>118</v>
      </c>
      <c r="I979" s="7" t="s">
        <v>81</v>
      </c>
      <c r="J979" s="7" t="s">
        <v>184</v>
      </c>
      <c r="K979" s="7" t="s">
        <v>55</v>
      </c>
      <c r="L979" s="7" t="s">
        <v>849</v>
      </c>
      <c r="M979" s="7">
        <v>0.49</v>
      </c>
      <c r="N979" s="7" t="s">
        <v>37</v>
      </c>
      <c r="O979" s="7" t="s">
        <v>38</v>
      </c>
      <c r="P979" s="7" t="s">
        <v>49</v>
      </c>
      <c r="Q979" s="7" t="s">
        <v>1765</v>
      </c>
      <c r="R979" s="7">
        <v>90503</v>
      </c>
      <c r="S979" s="8">
        <v>42062</v>
      </c>
      <c r="T979" s="9">
        <f t="shared" si="77"/>
        <v>1</v>
      </c>
      <c r="U979" s="10">
        <f t="shared" si="78"/>
        <v>0</v>
      </c>
      <c r="V979" s="11" t="str">
        <f t="shared" si="75"/>
        <v>February</v>
      </c>
      <c r="W979" s="8">
        <v>42063</v>
      </c>
      <c r="X979" s="11">
        <f t="shared" si="76"/>
        <v>1</v>
      </c>
      <c r="Y979" s="7">
        <v>43.275199999999998</v>
      </c>
      <c r="Z979" s="7">
        <v>14</v>
      </c>
      <c r="AA979" s="7">
        <v>118.57</v>
      </c>
      <c r="AB979" s="7">
        <v>90178</v>
      </c>
      <c r="AC979" s="7">
        <f>DataSheet!$E657-DataSheet!$D657</f>
        <v>350.93</v>
      </c>
      <c r="AD979" s="12" t="str">
        <f>_xlfn.IFS(DataSheet!$O657="Central","Chris",DataSheet!$O657="East","Erin",DataSheet!$O657="South","Sam",DataSheet!$O657="West","William.")</f>
        <v>Sam</v>
      </c>
      <c r="AE979">
        <f t="shared" si="79"/>
        <v>3</v>
      </c>
    </row>
    <row r="980" spans="1:31" ht="15.75" customHeight="1" x14ac:dyDescent="0.3">
      <c r="A980" s="12">
        <v>1754</v>
      </c>
      <c r="B980" s="12" t="s">
        <v>1764</v>
      </c>
      <c r="C980" s="12" t="s">
        <v>109</v>
      </c>
      <c r="D980" s="12">
        <v>0.1</v>
      </c>
      <c r="E980" s="12">
        <v>15.99</v>
      </c>
      <c r="F980" s="12">
        <v>9.4</v>
      </c>
      <c r="G980" s="12" t="s">
        <v>53</v>
      </c>
      <c r="H980" s="12" t="s">
        <v>118</v>
      </c>
      <c r="I980" s="12" t="s">
        <v>81</v>
      </c>
      <c r="J980" s="12" t="s">
        <v>89</v>
      </c>
      <c r="K980" s="12" t="s">
        <v>63</v>
      </c>
      <c r="L980" s="12" t="s">
        <v>1766</v>
      </c>
      <c r="M980" s="12">
        <v>0.49</v>
      </c>
      <c r="N980" s="12" t="s">
        <v>37</v>
      </c>
      <c r="O980" s="12" t="s">
        <v>38</v>
      </c>
      <c r="P980" s="12" t="s">
        <v>49</v>
      </c>
      <c r="Q980" s="12" t="s">
        <v>1765</v>
      </c>
      <c r="R980" s="12">
        <v>90503</v>
      </c>
      <c r="S980" s="13">
        <v>42062</v>
      </c>
      <c r="T980" s="9">
        <f t="shared" si="77"/>
        <v>1</v>
      </c>
      <c r="U980" s="10">
        <f t="shared" si="78"/>
        <v>0</v>
      </c>
      <c r="V980" s="11" t="str">
        <f t="shared" si="75"/>
        <v>February</v>
      </c>
      <c r="W980" s="13">
        <v>42062</v>
      </c>
      <c r="X980" s="11">
        <f t="shared" si="76"/>
        <v>0</v>
      </c>
      <c r="Y980" s="12">
        <v>-36.214619999999996</v>
      </c>
      <c r="Z980" s="12">
        <v>5</v>
      </c>
      <c r="AA980" s="12">
        <v>79.47</v>
      </c>
      <c r="AB980" s="12">
        <v>90178</v>
      </c>
      <c r="AC980" s="12">
        <f>DataSheet!$E658-DataSheet!$D658</f>
        <v>40.889999999999993</v>
      </c>
      <c r="AD980" s="12" t="str">
        <f>_xlfn.IFS(DataSheet!$O658="Central","Chris",DataSheet!$O658="East","Erin",DataSheet!$O658="South","Sam",DataSheet!$O658="West","William.")</f>
        <v>Sam</v>
      </c>
      <c r="AE980">
        <f t="shared" si="79"/>
        <v>3</v>
      </c>
    </row>
    <row r="981" spans="1:31" ht="15.75" customHeight="1" x14ac:dyDescent="0.3">
      <c r="A981" s="7">
        <v>1754</v>
      </c>
      <c r="B981" s="7" t="s">
        <v>1764</v>
      </c>
      <c r="C981" s="7" t="s">
        <v>109</v>
      </c>
      <c r="D981" s="7">
        <v>0.09</v>
      </c>
      <c r="E981" s="7">
        <v>95.99</v>
      </c>
      <c r="F981" s="7">
        <v>8.99</v>
      </c>
      <c r="G981" s="7" t="s">
        <v>53</v>
      </c>
      <c r="H981" s="7" t="s">
        <v>118</v>
      </c>
      <c r="I981" s="7" t="s">
        <v>81</v>
      </c>
      <c r="J981" s="7" t="s">
        <v>82</v>
      </c>
      <c r="K981" s="7" t="s">
        <v>63</v>
      </c>
      <c r="L981" s="7" t="s">
        <v>1767</v>
      </c>
      <c r="M981" s="7">
        <v>0.56999999999999995</v>
      </c>
      <c r="N981" s="7" t="s">
        <v>37</v>
      </c>
      <c r="O981" s="7" t="s">
        <v>38</v>
      </c>
      <c r="P981" s="7" t="s">
        <v>49</v>
      </c>
      <c r="Q981" s="7" t="s">
        <v>1765</v>
      </c>
      <c r="R981" s="7">
        <v>90503</v>
      </c>
      <c r="S981" s="8">
        <v>42062</v>
      </c>
      <c r="T981" s="9">
        <f t="shared" si="77"/>
        <v>0</v>
      </c>
      <c r="U981" s="10" t="str">
        <f t="shared" si="78"/>
        <v>no repeat</v>
      </c>
      <c r="V981" s="11" t="str">
        <f t="shared" si="75"/>
        <v>February</v>
      </c>
      <c r="W981" s="8">
        <v>42066</v>
      </c>
      <c r="X981" s="11">
        <f t="shared" si="76"/>
        <v>4</v>
      </c>
      <c r="Y981" s="7">
        <v>7.0329600000000001</v>
      </c>
      <c r="Z981" s="7">
        <v>8</v>
      </c>
      <c r="AA981" s="7">
        <v>627.28</v>
      </c>
      <c r="AB981" s="7">
        <v>90178</v>
      </c>
      <c r="AC981" s="7">
        <f>DataSheet!$E659-DataSheet!$D659</f>
        <v>2.54</v>
      </c>
      <c r="AD981" s="12" t="str">
        <f>_xlfn.IFS(DataSheet!$O659="Central","Chris",DataSheet!$O659="East","Erin",DataSheet!$O659="South","Sam",DataSheet!$O659="West","William.")</f>
        <v>William.</v>
      </c>
      <c r="AE981">
        <f t="shared" si="79"/>
        <v>3</v>
      </c>
    </row>
    <row r="982" spans="1:31" ht="15.75" customHeight="1" x14ac:dyDescent="0.3">
      <c r="A982" s="12">
        <v>1764</v>
      </c>
      <c r="B982" s="12" t="s">
        <v>1768</v>
      </c>
      <c r="C982" s="12" t="s">
        <v>30</v>
      </c>
      <c r="D982" s="12">
        <v>0</v>
      </c>
      <c r="E982" s="12">
        <v>115.99</v>
      </c>
      <c r="F982" s="12">
        <v>5.92</v>
      </c>
      <c r="G982" s="12" t="s">
        <v>53</v>
      </c>
      <c r="H982" s="12" t="s">
        <v>118</v>
      </c>
      <c r="I982" s="12" t="s">
        <v>81</v>
      </c>
      <c r="J982" s="12" t="s">
        <v>82</v>
      </c>
      <c r="K982" s="12" t="s">
        <v>63</v>
      </c>
      <c r="L982" s="12" t="s">
        <v>1769</v>
      </c>
      <c r="M982" s="12">
        <v>0.57999999999999996</v>
      </c>
      <c r="N982" s="12" t="s">
        <v>37</v>
      </c>
      <c r="O982" s="12" t="s">
        <v>140</v>
      </c>
      <c r="P982" s="12" t="s">
        <v>366</v>
      </c>
      <c r="Q982" s="12" t="s">
        <v>1770</v>
      </c>
      <c r="R982" s="12">
        <v>34698</v>
      </c>
      <c r="S982" s="13">
        <v>42026</v>
      </c>
      <c r="T982" s="9">
        <f t="shared" si="77"/>
        <v>1</v>
      </c>
      <c r="U982" s="10">
        <f t="shared" si="78"/>
        <v>38</v>
      </c>
      <c r="V982" s="11" t="str">
        <f t="shared" si="75"/>
        <v>January</v>
      </c>
      <c r="W982" s="13">
        <v>42026</v>
      </c>
      <c r="X982" s="11">
        <f t="shared" si="76"/>
        <v>0</v>
      </c>
      <c r="Y982" s="12">
        <v>-16.771999999999998</v>
      </c>
      <c r="Z982" s="12">
        <v>11</v>
      </c>
      <c r="AA982" s="12">
        <v>1160.42</v>
      </c>
      <c r="AB982" s="12">
        <v>89775</v>
      </c>
      <c r="AC982" s="12">
        <f>DataSheet!$E272-DataSheet!$D272</f>
        <v>48.019999999999996</v>
      </c>
      <c r="AD982" s="12" t="str">
        <f>_xlfn.IFS(DataSheet!$O272="Central","Chris",DataSheet!$O272="East","Erin",DataSheet!$O272="South","Sam",DataSheet!$O272="West","William.")</f>
        <v>William.</v>
      </c>
      <c r="AE982">
        <f t="shared" si="79"/>
        <v>3</v>
      </c>
    </row>
    <row r="983" spans="1:31" ht="15.75" customHeight="1" x14ac:dyDescent="0.3">
      <c r="A983" s="7">
        <v>1764</v>
      </c>
      <c r="B983" s="7" t="s">
        <v>1768</v>
      </c>
      <c r="C983" s="7" t="s">
        <v>30</v>
      </c>
      <c r="D983" s="7">
        <v>0.06</v>
      </c>
      <c r="E983" s="7">
        <v>19.98</v>
      </c>
      <c r="F983" s="7">
        <v>10.49</v>
      </c>
      <c r="G983" s="7" t="s">
        <v>53</v>
      </c>
      <c r="H983" s="7" t="s">
        <v>118</v>
      </c>
      <c r="I983" s="7" t="s">
        <v>45</v>
      </c>
      <c r="J983" s="7" t="s">
        <v>54</v>
      </c>
      <c r="K983" s="7" t="s">
        <v>63</v>
      </c>
      <c r="L983" s="7" t="s">
        <v>1771</v>
      </c>
      <c r="M983" s="7">
        <v>0.49</v>
      </c>
      <c r="N983" s="7" t="s">
        <v>37</v>
      </c>
      <c r="O983" s="7" t="s">
        <v>140</v>
      </c>
      <c r="P983" s="7" t="s">
        <v>366</v>
      </c>
      <c r="Q983" s="7" t="s">
        <v>1770</v>
      </c>
      <c r="R983" s="7">
        <v>34698</v>
      </c>
      <c r="S983" s="8">
        <v>42064</v>
      </c>
      <c r="T983" s="9">
        <f t="shared" si="77"/>
        <v>1</v>
      </c>
      <c r="U983" s="10">
        <f t="shared" si="78"/>
        <v>0</v>
      </c>
      <c r="V983" s="11" t="str">
        <f t="shared" si="75"/>
        <v>March</v>
      </c>
      <c r="W983" s="8">
        <v>42066</v>
      </c>
      <c r="X983" s="11">
        <f t="shared" si="76"/>
        <v>2</v>
      </c>
      <c r="Y983" s="7">
        <v>514.17719999999997</v>
      </c>
      <c r="Z983" s="7">
        <v>5</v>
      </c>
      <c r="AA983" s="7">
        <v>103.37</v>
      </c>
      <c r="AB983" s="7">
        <v>89776</v>
      </c>
      <c r="AC983" s="7">
        <f>DataSheet!$E689-DataSheet!$D689</f>
        <v>130.88999999999999</v>
      </c>
      <c r="AD983" s="12" t="str">
        <f>_xlfn.IFS(DataSheet!$O689="Central","Chris",DataSheet!$O689="East","Erin",DataSheet!$O689="South","Sam",DataSheet!$O689="West","William.")</f>
        <v>Erin</v>
      </c>
      <c r="AE983">
        <f t="shared" si="79"/>
        <v>3</v>
      </c>
    </row>
    <row r="984" spans="1:31" ht="15.75" customHeight="1" x14ac:dyDescent="0.3">
      <c r="A984" s="12">
        <v>1764</v>
      </c>
      <c r="B984" s="12" t="s">
        <v>1768</v>
      </c>
      <c r="C984" s="12" t="s">
        <v>30</v>
      </c>
      <c r="D984" s="12">
        <v>0.08</v>
      </c>
      <c r="E984" s="12">
        <v>1.76</v>
      </c>
      <c r="F984" s="12">
        <v>4.8600000000000003</v>
      </c>
      <c r="G984" s="12" t="s">
        <v>53</v>
      </c>
      <c r="H984" s="12" t="s">
        <v>118</v>
      </c>
      <c r="I984" s="12" t="s">
        <v>45</v>
      </c>
      <c r="J984" s="12" t="s">
        <v>54</v>
      </c>
      <c r="K984" s="12" t="s">
        <v>63</v>
      </c>
      <c r="L984" s="12" t="s">
        <v>1772</v>
      </c>
      <c r="M984" s="12">
        <v>0.41</v>
      </c>
      <c r="N984" s="12" t="s">
        <v>37</v>
      </c>
      <c r="O984" s="12" t="s">
        <v>140</v>
      </c>
      <c r="P984" s="12" t="s">
        <v>366</v>
      </c>
      <c r="Q984" s="12" t="s">
        <v>1770</v>
      </c>
      <c r="R984" s="12">
        <v>34698</v>
      </c>
      <c r="S984" s="13">
        <v>42064</v>
      </c>
      <c r="T984" s="9">
        <f t="shared" si="77"/>
        <v>0</v>
      </c>
      <c r="U984" s="10" t="str">
        <f t="shared" si="78"/>
        <v>no repeat</v>
      </c>
      <c r="V984" s="11" t="str">
        <f t="shared" si="75"/>
        <v>March</v>
      </c>
      <c r="W984" s="13">
        <v>42065</v>
      </c>
      <c r="X984" s="11">
        <f t="shared" si="76"/>
        <v>1</v>
      </c>
      <c r="Y984" s="12">
        <v>235.65600000000001</v>
      </c>
      <c r="Z984" s="12">
        <v>23</v>
      </c>
      <c r="AA984" s="12">
        <v>40.22</v>
      </c>
      <c r="AB984" s="12">
        <v>89776</v>
      </c>
      <c r="AC984" s="12">
        <f>DataSheet!$E690-DataSheet!$D690</f>
        <v>7.1</v>
      </c>
      <c r="AD984" s="12" t="str">
        <f>_xlfn.IFS(DataSheet!$O690="Central","Chris",DataSheet!$O690="East","Erin",DataSheet!$O690="South","Sam",DataSheet!$O690="West","William.")</f>
        <v>Erin</v>
      </c>
      <c r="AE984">
        <f t="shared" si="79"/>
        <v>3</v>
      </c>
    </row>
    <row r="985" spans="1:31" ht="15.75" customHeight="1" x14ac:dyDescent="0.3">
      <c r="A985" s="12">
        <v>1765</v>
      </c>
      <c r="B985" s="12" t="s">
        <v>1773</v>
      </c>
      <c r="C985" s="12" t="s">
        <v>42</v>
      </c>
      <c r="D985" s="12">
        <v>0</v>
      </c>
      <c r="E985" s="12">
        <v>5.77</v>
      </c>
      <c r="F985" s="12">
        <v>4.97</v>
      </c>
      <c r="G985" s="12" t="s">
        <v>53</v>
      </c>
      <c r="H985" s="12" t="s">
        <v>118</v>
      </c>
      <c r="I985" s="12" t="s">
        <v>33</v>
      </c>
      <c r="J985" s="12" t="s">
        <v>113</v>
      </c>
      <c r="K985" s="12" t="s">
        <v>63</v>
      </c>
      <c r="L985" s="12" t="s">
        <v>1774</v>
      </c>
      <c r="M985" s="12">
        <v>0.35</v>
      </c>
      <c r="N985" s="12" t="s">
        <v>37</v>
      </c>
      <c r="O985" s="12" t="s">
        <v>65</v>
      </c>
      <c r="P985" s="12" t="s">
        <v>509</v>
      </c>
      <c r="Q985" s="12" t="s">
        <v>1775</v>
      </c>
      <c r="R985" s="12">
        <v>63141</v>
      </c>
      <c r="S985" s="13">
        <v>42128</v>
      </c>
      <c r="T985" s="9">
        <f t="shared" si="77"/>
        <v>0</v>
      </c>
      <c r="U985" s="10" t="str">
        <f t="shared" si="78"/>
        <v>no repeat</v>
      </c>
      <c r="V985" s="11" t="str">
        <f t="shared" si="75"/>
        <v>May</v>
      </c>
      <c r="W985" s="13">
        <v>42129</v>
      </c>
      <c r="X985" s="11">
        <f t="shared" si="76"/>
        <v>1</v>
      </c>
      <c r="Y985" s="12">
        <v>3.5581</v>
      </c>
      <c r="Z985" s="12">
        <v>8</v>
      </c>
      <c r="AA985" s="12">
        <v>52.43</v>
      </c>
      <c r="AB985" s="12">
        <v>89777</v>
      </c>
      <c r="AC985" s="12">
        <f>DataSheet!$E1370-DataSheet!$D1370</f>
        <v>227.47</v>
      </c>
      <c r="AD985" s="12" t="str">
        <f>_xlfn.IFS(DataSheet!$O1370="Central","Chris",DataSheet!$O1370="East","Erin",DataSheet!$O1370="South","Sam",DataSheet!$O1370="West","William.")</f>
        <v>Sam</v>
      </c>
      <c r="AE985">
        <f t="shared" si="79"/>
        <v>1</v>
      </c>
    </row>
    <row r="986" spans="1:31" ht="15.75" customHeight="1" x14ac:dyDescent="0.3">
      <c r="A986" s="7">
        <v>1767</v>
      </c>
      <c r="B986" s="7" t="s">
        <v>1776</v>
      </c>
      <c r="C986" s="7" t="s">
        <v>52</v>
      </c>
      <c r="D986" s="7">
        <v>0.01</v>
      </c>
      <c r="E986" s="7">
        <v>50.98</v>
      </c>
      <c r="F986" s="7">
        <v>6.5</v>
      </c>
      <c r="G986" s="7" t="s">
        <v>53</v>
      </c>
      <c r="H986" s="7" t="s">
        <v>44</v>
      </c>
      <c r="I986" s="7" t="s">
        <v>81</v>
      </c>
      <c r="J986" s="7" t="s">
        <v>184</v>
      </c>
      <c r="K986" s="7" t="s">
        <v>63</v>
      </c>
      <c r="L986" s="7" t="s">
        <v>939</v>
      </c>
      <c r="M986" s="7">
        <v>0.73</v>
      </c>
      <c r="N986" s="7" t="s">
        <v>37</v>
      </c>
      <c r="O986" s="7" t="s">
        <v>140</v>
      </c>
      <c r="P986" s="7" t="s">
        <v>391</v>
      </c>
      <c r="Q986" s="7" t="s">
        <v>1721</v>
      </c>
      <c r="R986" s="7">
        <v>30265</v>
      </c>
      <c r="S986" s="8">
        <v>42089</v>
      </c>
      <c r="T986" s="9">
        <f t="shared" si="77"/>
        <v>0</v>
      </c>
      <c r="U986" s="10" t="str">
        <f t="shared" si="78"/>
        <v>no repeat</v>
      </c>
      <c r="V986" s="11" t="str">
        <f t="shared" si="75"/>
        <v>March</v>
      </c>
      <c r="W986" s="8">
        <v>42090</v>
      </c>
      <c r="X986" s="11">
        <f t="shared" si="76"/>
        <v>1</v>
      </c>
      <c r="Y986" s="7">
        <v>5.3396999999999997</v>
      </c>
      <c r="Z986" s="7">
        <v>16</v>
      </c>
      <c r="AA986" s="7">
        <v>818.49</v>
      </c>
      <c r="AB986" s="7">
        <v>89211</v>
      </c>
      <c r="AC986" s="7">
        <f>DataSheet!$E943-DataSheet!$D943</f>
        <v>205.96</v>
      </c>
      <c r="AD986" s="12" t="str">
        <f>_xlfn.IFS(DataSheet!$O943="Central","Chris",DataSheet!$O943="East","Erin",DataSheet!$O943="South","Sam",DataSheet!$O943="West","William.")</f>
        <v>Erin</v>
      </c>
      <c r="AE986">
        <f t="shared" si="79"/>
        <v>1</v>
      </c>
    </row>
    <row r="987" spans="1:31" ht="15.75" customHeight="1" x14ac:dyDescent="0.3">
      <c r="A987" s="7">
        <v>1771</v>
      </c>
      <c r="B987" s="7" t="s">
        <v>1777</v>
      </c>
      <c r="C987" s="7" t="s">
        <v>61</v>
      </c>
      <c r="D987" s="7">
        <v>7.0000000000000007E-2</v>
      </c>
      <c r="E987" s="7">
        <v>60.98</v>
      </c>
      <c r="F987" s="7">
        <v>49</v>
      </c>
      <c r="G987" s="7" t="s">
        <v>53</v>
      </c>
      <c r="H987" s="7" t="s">
        <v>44</v>
      </c>
      <c r="I987" s="7" t="s">
        <v>33</v>
      </c>
      <c r="J987" s="7" t="s">
        <v>258</v>
      </c>
      <c r="K987" s="7" t="s">
        <v>240</v>
      </c>
      <c r="L987" s="7" t="s">
        <v>1582</v>
      </c>
      <c r="M987" s="7">
        <v>0.59</v>
      </c>
      <c r="N987" s="7" t="s">
        <v>37</v>
      </c>
      <c r="O987" s="7" t="s">
        <v>65</v>
      </c>
      <c r="P987" s="7" t="s">
        <v>182</v>
      </c>
      <c r="Q987" s="7" t="s">
        <v>1613</v>
      </c>
      <c r="R987" s="7">
        <v>61032</v>
      </c>
      <c r="S987" s="8">
        <v>42069</v>
      </c>
      <c r="T987" s="9">
        <f t="shared" si="77"/>
        <v>0</v>
      </c>
      <c r="U987" s="10" t="str">
        <f t="shared" si="78"/>
        <v>no repeat</v>
      </c>
      <c r="V987" s="11" t="str">
        <f t="shared" si="75"/>
        <v>March</v>
      </c>
      <c r="W987" s="8">
        <v>42070</v>
      </c>
      <c r="X987" s="11">
        <f t="shared" si="76"/>
        <v>1</v>
      </c>
      <c r="Y987" s="7">
        <v>-807.89</v>
      </c>
      <c r="Z987" s="7">
        <v>7</v>
      </c>
      <c r="AA987" s="7">
        <v>410.17</v>
      </c>
      <c r="AB987" s="7">
        <v>89106</v>
      </c>
      <c r="AC987" s="7">
        <f>DataSheet!$E733-DataSheet!$D733</f>
        <v>176.15</v>
      </c>
      <c r="AD987" s="12" t="str">
        <f>_xlfn.IFS(DataSheet!$O733="Central","Chris",DataSheet!$O733="East","Erin",DataSheet!$O733="South","Sam",DataSheet!$O733="West","William.")</f>
        <v>Chris</v>
      </c>
      <c r="AE987">
        <f t="shared" si="79"/>
        <v>1</v>
      </c>
    </row>
    <row r="988" spans="1:31" ht="15.75" customHeight="1" x14ac:dyDescent="0.3">
      <c r="A988" s="7">
        <v>1775</v>
      </c>
      <c r="B988" s="7" t="s">
        <v>1778</v>
      </c>
      <c r="C988" s="7" t="s">
        <v>109</v>
      </c>
      <c r="D988" s="7">
        <v>0.09</v>
      </c>
      <c r="E988" s="7">
        <v>12.95</v>
      </c>
      <c r="F988" s="7">
        <v>4.9800000000000004</v>
      </c>
      <c r="G988" s="7" t="s">
        <v>53</v>
      </c>
      <c r="H988" s="7" t="s">
        <v>118</v>
      </c>
      <c r="I988" s="7" t="s">
        <v>33</v>
      </c>
      <c r="J988" s="7" t="s">
        <v>113</v>
      </c>
      <c r="K988" s="7" t="s">
        <v>63</v>
      </c>
      <c r="L988" s="7" t="s">
        <v>1503</v>
      </c>
      <c r="M988" s="7">
        <v>0.4</v>
      </c>
      <c r="N988" s="7" t="s">
        <v>37</v>
      </c>
      <c r="O988" s="7" t="s">
        <v>65</v>
      </c>
      <c r="P988" s="7" t="s">
        <v>705</v>
      </c>
      <c r="Q988" s="7" t="s">
        <v>1779</v>
      </c>
      <c r="R988" s="7">
        <v>46614</v>
      </c>
      <c r="S988" s="8">
        <v>42169</v>
      </c>
      <c r="T988" s="9">
        <f t="shared" si="77"/>
        <v>0</v>
      </c>
      <c r="U988" s="10" t="str">
        <f t="shared" si="78"/>
        <v>no repeat</v>
      </c>
      <c r="V988" s="11" t="str">
        <f t="shared" si="75"/>
        <v>June</v>
      </c>
      <c r="W988" s="8">
        <v>42176</v>
      </c>
      <c r="X988" s="11">
        <f t="shared" si="76"/>
        <v>7</v>
      </c>
      <c r="Y988" s="7">
        <v>123.89175</v>
      </c>
      <c r="Z988" s="7">
        <v>21</v>
      </c>
      <c r="AA988" s="7">
        <v>269.54000000000002</v>
      </c>
      <c r="AB988" s="7">
        <v>89944</v>
      </c>
      <c r="AC988" s="7">
        <f>DataSheet!$E1783-DataSheet!$D1783</f>
        <v>15.4</v>
      </c>
      <c r="AD988" s="12" t="str">
        <f>_xlfn.IFS(DataSheet!$O1783="Central","Chris",DataSheet!$O1783="East","Erin",DataSheet!$O1783="South","Sam",DataSheet!$O1783="West","William.")</f>
        <v>Chris</v>
      </c>
      <c r="AE988">
        <f t="shared" si="79"/>
        <v>1</v>
      </c>
    </row>
    <row r="989" spans="1:31" ht="15.75" customHeight="1" x14ac:dyDescent="0.3">
      <c r="A989" s="7">
        <v>1776</v>
      </c>
      <c r="B989" s="7" t="s">
        <v>1780</v>
      </c>
      <c r="C989" s="7" t="s">
        <v>42</v>
      </c>
      <c r="D989" s="7">
        <v>0.08</v>
      </c>
      <c r="E989" s="7">
        <v>5.78</v>
      </c>
      <c r="F989" s="7">
        <v>5.67</v>
      </c>
      <c r="G989" s="7" t="s">
        <v>53</v>
      </c>
      <c r="H989" s="7" t="s">
        <v>118</v>
      </c>
      <c r="I989" s="7" t="s">
        <v>33</v>
      </c>
      <c r="J989" s="7" t="s">
        <v>97</v>
      </c>
      <c r="K989" s="7" t="s">
        <v>63</v>
      </c>
      <c r="L989" s="7" t="s">
        <v>638</v>
      </c>
      <c r="M989" s="7">
        <v>0.36</v>
      </c>
      <c r="N989" s="7" t="s">
        <v>37</v>
      </c>
      <c r="O989" s="7" t="s">
        <v>65</v>
      </c>
      <c r="P989" s="7" t="s">
        <v>705</v>
      </c>
      <c r="Q989" s="7" t="s">
        <v>1781</v>
      </c>
      <c r="R989" s="7">
        <v>47802</v>
      </c>
      <c r="S989" s="8">
        <v>42039</v>
      </c>
      <c r="T989" s="9">
        <f t="shared" si="77"/>
        <v>0</v>
      </c>
      <c r="U989" s="10" t="str">
        <f t="shared" si="78"/>
        <v>no repeat</v>
      </c>
      <c r="V989" s="11" t="str">
        <f t="shared" si="75"/>
        <v>February</v>
      </c>
      <c r="W989" s="8">
        <v>42040</v>
      </c>
      <c r="X989" s="11">
        <f t="shared" si="76"/>
        <v>1</v>
      </c>
      <c r="Y989" s="7">
        <v>-53.898000000000003</v>
      </c>
      <c r="Z989" s="7">
        <v>19</v>
      </c>
      <c r="AA989" s="7">
        <v>106.57</v>
      </c>
      <c r="AB989" s="7">
        <v>89941</v>
      </c>
      <c r="AC989" s="7">
        <f>DataSheet!$E411-DataSheet!$D411</f>
        <v>8.5</v>
      </c>
      <c r="AD989" s="12" t="str">
        <f>_xlfn.IFS(DataSheet!$O411="Central","Chris",DataSheet!$O411="East","Erin",DataSheet!$O411="South","Sam",DataSheet!$O411="West","William.")</f>
        <v>William.</v>
      </c>
      <c r="AE989">
        <f t="shared" si="79"/>
        <v>1</v>
      </c>
    </row>
    <row r="990" spans="1:31" ht="15.75" customHeight="1" x14ac:dyDescent="0.3">
      <c r="A990" s="7">
        <v>1777</v>
      </c>
      <c r="B990" s="7" t="s">
        <v>1782</v>
      </c>
      <c r="C990" s="7" t="s">
        <v>109</v>
      </c>
      <c r="D990" s="7">
        <v>0.02</v>
      </c>
      <c r="E990" s="7">
        <v>10.06</v>
      </c>
      <c r="F990" s="7">
        <v>2.06</v>
      </c>
      <c r="G990" s="7" t="s">
        <v>53</v>
      </c>
      <c r="H990" s="7" t="s">
        <v>118</v>
      </c>
      <c r="I990" s="7" t="s">
        <v>33</v>
      </c>
      <c r="J990" s="7" t="s">
        <v>97</v>
      </c>
      <c r="K990" s="7" t="s">
        <v>35</v>
      </c>
      <c r="L990" s="7" t="s">
        <v>284</v>
      </c>
      <c r="M990" s="7">
        <v>0.39</v>
      </c>
      <c r="N990" s="7" t="s">
        <v>37</v>
      </c>
      <c r="O990" s="7" t="s">
        <v>65</v>
      </c>
      <c r="P990" s="7" t="s">
        <v>705</v>
      </c>
      <c r="Q990" s="7" t="s">
        <v>1783</v>
      </c>
      <c r="R990" s="7">
        <v>46383</v>
      </c>
      <c r="S990" s="8">
        <v>42007</v>
      </c>
      <c r="T990" s="9">
        <f t="shared" si="77"/>
        <v>1</v>
      </c>
      <c r="U990" s="10">
        <f t="shared" si="78"/>
        <v>89</v>
      </c>
      <c r="V990" s="11" t="str">
        <f t="shared" si="75"/>
        <v>January</v>
      </c>
      <c r="W990" s="8">
        <v>42012</v>
      </c>
      <c r="X990" s="11">
        <f t="shared" si="76"/>
        <v>5</v>
      </c>
      <c r="Y990" s="7">
        <v>90.624600000000001</v>
      </c>
      <c r="Z990" s="7">
        <v>13</v>
      </c>
      <c r="AA990" s="7">
        <v>131.34</v>
      </c>
      <c r="AB990" s="7">
        <v>89940</v>
      </c>
      <c r="AC990" s="7">
        <f>DataSheet!$E41-DataSheet!$D41</f>
        <v>122.89999999999999</v>
      </c>
      <c r="AD990" s="12" t="str">
        <f>_xlfn.IFS(DataSheet!$O41="Central","Chris",DataSheet!$O41="East","Erin",DataSheet!$O41="South","Sam",DataSheet!$O41="West","William.")</f>
        <v>Erin</v>
      </c>
      <c r="AE990">
        <f t="shared" si="79"/>
        <v>3</v>
      </c>
    </row>
    <row r="991" spans="1:31" ht="15.75" customHeight="1" x14ac:dyDescent="0.3">
      <c r="A991" s="12">
        <v>1777</v>
      </c>
      <c r="B991" s="12" t="s">
        <v>1782</v>
      </c>
      <c r="C991" s="12" t="s">
        <v>42</v>
      </c>
      <c r="D991" s="12">
        <v>0.03</v>
      </c>
      <c r="E991" s="12">
        <v>19.989999999999998</v>
      </c>
      <c r="F991" s="12">
        <v>11.17</v>
      </c>
      <c r="G991" s="12" t="s">
        <v>53</v>
      </c>
      <c r="H991" s="12" t="s">
        <v>32</v>
      </c>
      <c r="I991" s="12" t="s">
        <v>45</v>
      </c>
      <c r="J991" s="12" t="s">
        <v>54</v>
      </c>
      <c r="K991" s="12" t="s">
        <v>240</v>
      </c>
      <c r="L991" s="12" t="s">
        <v>511</v>
      </c>
      <c r="M991" s="12">
        <v>0.6</v>
      </c>
      <c r="N991" s="12" t="s">
        <v>37</v>
      </c>
      <c r="O991" s="12" t="s">
        <v>65</v>
      </c>
      <c r="P991" s="12" t="s">
        <v>705</v>
      </c>
      <c r="Q991" s="12" t="s">
        <v>1783</v>
      </c>
      <c r="R991" s="12">
        <v>46383</v>
      </c>
      <c r="S991" s="13">
        <v>42096</v>
      </c>
      <c r="T991" s="9">
        <f t="shared" si="77"/>
        <v>1</v>
      </c>
      <c r="U991" s="10">
        <f t="shared" si="78"/>
        <v>20</v>
      </c>
      <c r="V991" s="11" t="str">
        <f t="shared" si="75"/>
        <v>April</v>
      </c>
      <c r="W991" s="13">
        <v>42097</v>
      </c>
      <c r="X991" s="11">
        <f t="shared" si="76"/>
        <v>1</v>
      </c>
      <c r="Y991" s="12">
        <v>-20.8764</v>
      </c>
      <c r="Z991" s="12">
        <v>12</v>
      </c>
      <c r="AA991" s="12">
        <v>251.61</v>
      </c>
      <c r="AB991" s="12">
        <v>89942</v>
      </c>
      <c r="AC991" s="12">
        <f>DataSheet!$E1024-DataSheet!$D1024</f>
        <v>10.63</v>
      </c>
      <c r="AD991" s="12" t="str">
        <f>_xlfn.IFS(DataSheet!$O1024="Central","Chris",DataSheet!$O1024="East","Erin",DataSheet!$O1024="South","Sam",DataSheet!$O1024="West","William.")</f>
        <v>Chris</v>
      </c>
      <c r="AE991">
        <f t="shared" si="79"/>
        <v>3</v>
      </c>
    </row>
    <row r="992" spans="1:31" ht="15.75" customHeight="1" x14ac:dyDescent="0.3">
      <c r="A992" s="7">
        <v>1777</v>
      </c>
      <c r="B992" s="7" t="s">
        <v>1782</v>
      </c>
      <c r="C992" s="7" t="s">
        <v>109</v>
      </c>
      <c r="D992" s="7">
        <v>7.0000000000000007E-2</v>
      </c>
      <c r="E992" s="7">
        <v>5.43</v>
      </c>
      <c r="F992" s="7">
        <v>0.95</v>
      </c>
      <c r="G992" s="7" t="s">
        <v>53</v>
      </c>
      <c r="H992" s="7" t="s">
        <v>118</v>
      </c>
      <c r="I992" s="7" t="s">
        <v>33</v>
      </c>
      <c r="J992" s="7" t="s">
        <v>97</v>
      </c>
      <c r="K992" s="7" t="s">
        <v>35</v>
      </c>
      <c r="L992" s="7" t="s">
        <v>630</v>
      </c>
      <c r="M992" s="7">
        <v>0.36</v>
      </c>
      <c r="N992" s="7" t="s">
        <v>37</v>
      </c>
      <c r="O992" s="7" t="s">
        <v>65</v>
      </c>
      <c r="P992" s="7" t="s">
        <v>705</v>
      </c>
      <c r="Q992" s="7" t="s">
        <v>1783</v>
      </c>
      <c r="R992" s="7">
        <v>46383</v>
      </c>
      <c r="S992" s="8">
        <v>42116</v>
      </c>
      <c r="T992" s="9">
        <f t="shared" si="77"/>
        <v>0</v>
      </c>
      <c r="U992" s="10" t="str">
        <f t="shared" si="78"/>
        <v>no repeat</v>
      </c>
      <c r="V992" s="11" t="str">
        <f t="shared" si="75"/>
        <v>April</v>
      </c>
      <c r="W992" s="8">
        <v>42120</v>
      </c>
      <c r="X992" s="11">
        <f t="shared" si="76"/>
        <v>4</v>
      </c>
      <c r="Y992" s="7">
        <v>26.5029</v>
      </c>
      <c r="Z992" s="7">
        <v>7</v>
      </c>
      <c r="AA992" s="7">
        <v>38.409999999999997</v>
      </c>
      <c r="AB992" s="7">
        <v>89939</v>
      </c>
      <c r="AC992" s="7">
        <f>DataSheet!$E1241-DataSheet!$D1241</f>
        <v>207.39</v>
      </c>
      <c r="AD992" s="12" t="str">
        <f>_xlfn.IFS(DataSheet!$O1241="Central","Chris",DataSheet!$O1241="East","Erin",DataSheet!$O1241="South","Sam",DataSheet!$O1241="West","William.")</f>
        <v>Chris</v>
      </c>
      <c r="AE992">
        <f t="shared" si="79"/>
        <v>3</v>
      </c>
    </row>
    <row r="993" spans="1:31" ht="15.75" customHeight="1" x14ac:dyDescent="0.3">
      <c r="A993" s="7">
        <v>1778</v>
      </c>
      <c r="B993" s="7" t="s">
        <v>1784</v>
      </c>
      <c r="C993" s="7" t="s">
        <v>30</v>
      </c>
      <c r="D993" s="7">
        <v>0.06</v>
      </c>
      <c r="E993" s="7">
        <v>13.99</v>
      </c>
      <c r="F993" s="7">
        <v>7.51</v>
      </c>
      <c r="G993" s="7" t="s">
        <v>53</v>
      </c>
      <c r="H993" s="7" t="s">
        <v>118</v>
      </c>
      <c r="I993" s="7" t="s">
        <v>81</v>
      </c>
      <c r="J993" s="7" t="s">
        <v>89</v>
      </c>
      <c r="K993" s="7" t="s">
        <v>90</v>
      </c>
      <c r="L993" s="7" t="s">
        <v>1366</v>
      </c>
      <c r="M993" s="7">
        <v>0.39</v>
      </c>
      <c r="N993" s="7" t="s">
        <v>37</v>
      </c>
      <c r="O993" s="7" t="s">
        <v>65</v>
      </c>
      <c r="P993" s="7" t="s">
        <v>705</v>
      </c>
      <c r="Q993" s="7" t="s">
        <v>1785</v>
      </c>
      <c r="R993" s="7">
        <v>47906</v>
      </c>
      <c r="S993" s="8">
        <v>42134</v>
      </c>
      <c r="T993" s="9">
        <f t="shared" si="77"/>
        <v>1</v>
      </c>
      <c r="U993" s="10">
        <f t="shared" si="78"/>
        <v>0</v>
      </c>
      <c r="V993" s="11" t="str">
        <f t="shared" si="75"/>
        <v>May</v>
      </c>
      <c r="W993" s="8">
        <v>42136</v>
      </c>
      <c r="X993" s="11">
        <f t="shared" si="76"/>
        <v>2</v>
      </c>
      <c r="Y993" s="7">
        <v>6.4832400000000003</v>
      </c>
      <c r="Z993" s="7">
        <v>21</v>
      </c>
      <c r="AA993" s="7">
        <v>287.99</v>
      </c>
      <c r="AB993" s="7">
        <v>89943</v>
      </c>
      <c r="AC993" s="7">
        <f>DataSheet!$E1411-DataSheet!$D1411</f>
        <v>5.79</v>
      </c>
      <c r="AD993" s="12" t="str">
        <f>_xlfn.IFS(DataSheet!$O1411="Central","Chris",DataSheet!$O1411="East","Erin",DataSheet!$O1411="South","Sam",DataSheet!$O1411="West","William.")</f>
        <v>Erin</v>
      </c>
      <c r="AE993">
        <f t="shared" si="79"/>
        <v>2</v>
      </c>
    </row>
    <row r="994" spans="1:31" ht="15.75" customHeight="1" x14ac:dyDescent="0.3">
      <c r="A994" s="12">
        <v>1778</v>
      </c>
      <c r="B994" s="12" t="s">
        <v>1784</v>
      </c>
      <c r="C994" s="12" t="s">
        <v>30</v>
      </c>
      <c r="D994" s="12">
        <v>0.06</v>
      </c>
      <c r="E994" s="12">
        <v>15.04</v>
      </c>
      <c r="F994" s="12">
        <v>1.97</v>
      </c>
      <c r="G994" s="12" t="s">
        <v>53</v>
      </c>
      <c r="H994" s="12" t="s">
        <v>118</v>
      </c>
      <c r="I994" s="12" t="s">
        <v>33</v>
      </c>
      <c r="J994" s="12" t="s">
        <v>97</v>
      </c>
      <c r="K994" s="12" t="s">
        <v>35</v>
      </c>
      <c r="L994" s="12" t="s">
        <v>661</v>
      </c>
      <c r="M994" s="12">
        <v>0.39</v>
      </c>
      <c r="N994" s="12" t="s">
        <v>37</v>
      </c>
      <c r="O994" s="12" t="s">
        <v>65</v>
      </c>
      <c r="P994" s="12" t="s">
        <v>705</v>
      </c>
      <c r="Q994" s="12" t="s">
        <v>1785</v>
      </c>
      <c r="R994" s="12">
        <v>47906</v>
      </c>
      <c r="S994" s="13">
        <v>42134</v>
      </c>
      <c r="T994" s="9">
        <f t="shared" si="77"/>
        <v>0</v>
      </c>
      <c r="U994" s="10" t="str">
        <f t="shared" si="78"/>
        <v>no repeat</v>
      </c>
      <c r="V994" s="11" t="str">
        <f t="shared" si="75"/>
        <v>May</v>
      </c>
      <c r="W994" s="13">
        <v>42134</v>
      </c>
      <c r="X994" s="11">
        <f t="shared" si="76"/>
        <v>0</v>
      </c>
      <c r="Y994" s="12">
        <v>2.3319999999999999</v>
      </c>
      <c r="Z994" s="12">
        <v>3</v>
      </c>
      <c r="AA994" s="12">
        <v>46.86</v>
      </c>
      <c r="AB994" s="12">
        <v>89943</v>
      </c>
      <c r="AC994" s="12">
        <f>DataSheet!$E1412-DataSheet!$D1412</f>
        <v>30.93</v>
      </c>
      <c r="AD994" s="12" t="str">
        <f>_xlfn.IFS(DataSheet!$O1412="Central","Chris",DataSheet!$O1412="East","Erin",DataSheet!$O1412="South","Sam",DataSheet!$O1412="West","William.")</f>
        <v>Erin</v>
      </c>
      <c r="AE994">
        <f t="shared" si="79"/>
        <v>2</v>
      </c>
    </row>
    <row r="995" spans="1:31" ht="15.75" customHeight="1" x14ac:dyDescent="0.3">
      <c r="A995" s="12">
        <v>1781</v>
      </c>
      <c r="B995" s="12" t="s">
        <v>1786</v>
      </c>
      <c r="C995" s="12" t="s">
        <v>109</v>
      </c>
      <c r="D995" s="12">
        <v>0.03</v>
      </c>
      <c r="E995" s="12">
        <v>5.08</v>
      </c>
      <c r="F995" s="12">
        <v>2.0299999999999998</v>
      </c>
      <c r="G995" s="12" t="s">
        <v>53</v>
      </c>
      <c r="H995" s="12" t="s">
        <v>44</v>
      </c>
      <c r="I995" s="12" t="s">
        <v>45</v>
      </c>
      <c r="J995" s="12" t="s">
        <v>54</v>
      </c>
      <c r="K995" s="12" t="s">
        <v>35</v>
      </c>
      <c r="L995" s="12" t="s">
        <v>1787</v>
      </c>
      <c r="M995" s="12">
        <v>0.51</v>
      </c>
      <c r="N995" s="12" t="s">
        <v>37</v>
      </c>
      <c r="O995" s="12" t="s">
        <v>38</v>
      </c>
      <c r="P995" s="12" t="s">
        <v>49</v>
      </c>
      <c r="Q995" s="12" t="s">
        <v>1788</v>
      </c>
      <c r="R995" s="12">
        <v>94070</v>
      </c>
      <c r="S995" s="13">
        <v>42011</v>
      </c>
      <c r="T995" s="9">
        <f t="shared" si="77"/>
        <v>1</v>
      </c>
      <c r="U995" s="10">
        <f t="shared" si="78"/>
        <v>156</v>
      </c>
      <c r="V995" s="11" t="str">
        <f t="shared" si="75"/>
        <v>January</v>
      </c>
      <c r="W995" s="13">
        <v>42016</v>
      </c>
      <c r="X995" s="11">
        <f t="shared" si="76"/>
        <v>5</v>
      </c>
      <c r="Y995" s="12">
        <v>15.1524</v>
      </c>
      <c r="Z995" s="12">
        <v>4</v>
      </c>
      <c r="AA995" s="12">
        <v>21.96</v>
      </c>
      <c r="AB995" s="12">
        <v>89858</v>
      </c>
      <c r="AC995" s="12">
        <f>DataSheet!$E94-DataSheet!$D94</f>
        <v>100.93</v>
      </c>
      <c r="AD995" s="12" t="str">
        <f>_xlfn.IFS(DataSheet!$O94="Central","Chris",DataSheet!$O94="East","Erin",DataSheet!$O94="South","Sam",DataSheet!$O94="West","William.")</f>
        <v>William.</v>
      </c>
      <c r="AE995">
        <f t="shared" si="79"/>
        <v>2</v>
      </c>
    </row>
    <row r="996" spans="1:31" ht="15.75" customHeight="1" x14ac:dyDescent="0.3">
      <c r="A996" s="7">
        <v>1781</v>
      </c>
      <c r="B996" s="7" t="s">
        <v>1786</v>
      </c>
      <c r="C996" s="7" t="s">
        <v>30</v>
      </c>
      <c r="D996" s="7">
        <v>0</v>
      </c>
      <c r="E996" s="7">
        <v>55.48</v>
      </c>
      <c r="F996" s="7">
        <v>14.3</v>
      </c>
      <c r="G996" s="7" t="s">
        <v>53</v>
      </c>
      <c r="H996" s="7" t="s">
        <v>32</v>
      </c>
      <c r="I996" s="7" t="s">
        <v>33</v>
      </c>
      <c r="J996" s="7" t="s">
        <v>97</v>
      </c>
      <c r="K996" s="7" t="s">
        <v>63</v>
      </c>
      <c r="L996" s="7" t="s">
        <v>98</v>
      </c>
      <c r="M996" s="7">
        <v>0.37</v>
      </c>
      <c r="N996" s="7" t="s">
        <v>37</v>
      </c>
      <c r="O996" s="7" t="s">
        <v>38</v>
      </c>
      <c r="P996" s="7" t="s">
        <v>49</v>
      </c>
      <c r="Q996" s="7" t="s">
        <v>1788</v>
      </c>
      <c r="R996" s="7">
        <v>94070</v>
      </c>
      <c r="S996" s="8">
        <v>42167</v>
      </c>
      <c r="T996" s="9">
        <f t="shared" si="77"/>
        <v>0</v>
      </c>
      <c r="U996" s="10" t="str">
        <f t="shared" si="78"/>
        <v>no repeat</v>
      </c>
      <c r="V996" s="11" t="str">
        <f t="shared" si="75"/>
        <v>June</v>
      </c>
      <c r="W996" s="8">
        <v>42169</v>
      </c>
      <c r="X996" s="11">
        <f t="shared" si="76"/>
        <v>2</v>
      </c>
      <c r="Y996" s="7">
        <v>454.44779999999997</v>
      </c>
      <c r="Z996" s="7">
        <v>11</v>
      </c>
      <c r="AA996" s="7">
        <v>658.62</v>
      </c>
      <c r="AB996" s="7">
        <v>89857</v>
      </c>
      <c r="AC996" s="7">
        <f>DataSheet!$E1759-DataSheet!$D1759</f>
        <v>6.4600000000000009</v>
      </c>
      <c r="AD996" s="12" t="str">
        <f>_xlfn.IFS(DataSheet!$O1759="Central","Chris",DataSheet!$O1759="East","Erin",DataSheet!$O1759="South","Sam",DataSheet!$O1759="West","William.")</f>
        <v>Chris</v>
      </c>
      <c r="AE996">
        <f t="shared" si="79"/>
        <v>2</v>
      </c>
    </row>
    <row r="997" spans="1:31" ht="15.75" customHeight="1" x14ac:dyDescent="0.3">
      <c r="A997" s="12">
        <v>1782</v>
      </c>
      <c r="B997" s="12" t="s">
        <v>1789</v>
      </c>
      <c r="C997" s="12" t="s">
        <v>30</v>
      </c>
      <c r="D997" s="12">
        <v>0.03</v>
      </c>
      <c r="E997" s="12">
        <v>3.28</v>
      </c>
      <c r="F997" s="12">
        <v>3.97</v>
      </c>
      <c r="G997" s="12" t="s">
        <v>53</v>
      </c>
      <c r="H997" s="12" t="s">
        <v>44</v>
      </c>
      <c r="I997" s="12" t="s">
        <v>33</v>
      </c>
      <c r="J997" s="12" t="s">
        <v>34</v>
      </c>
      <c r="K997" s="12" t="s">
        <v>35</v>
      </c>
      <c r="L997" s="12" t="s">
        <v>1790</v>
      </c>
      <c r="M997" s="12">
        <v>0.56000000000000005</v>
      </c>
      <c r="N997" s="12" t="s">
        <v>37</v>
      </c>
      <c r="O997" s="12" t="s">
        <v>38</v>
      </c>
      <c r="P997" s="12" t="s">
        <v>49</v>
      </c>
      <c r="Q997" s="12" t="s">
        <v>1791</v>
      </c>
      <c r="R997" s="12">
        <v>92672</v>
      </c>
      <c r="S997" s="13">
        <v>42010</v>
      </c>
      <c r="T997" s="9">
        <f t="shared" si="77"/>
        <v>0</v>
      </c>
      <c r="U997" s="10" t="str">
        <f t="shared" si="78"/>
        <v>no repeat</v>
      </c>
      <c r="V997" s="11" t="str">
        <f t="shared" si="75"/>
        <v>January</v>
      </c>
      <c r="W997" s="13">
        <v>42012</v>
      </c>
      <c r="X997" s="11">
        <f t="shared" si="76"/>
        <v>2</v>
      </c>
      <c r="Y997" s="12">
        <v>-90.755600000000001</v>
      </c>
      <c r="Z997" s="12">
        <v>7</v>
      </c>
      <c r="AA997" s="12">
        <v>24.57</v>
      </c>
      <c r="AB997" s="12">
        <v>89856</v>
      </c>
      <c r="AC997" s="12">
        <f>DataSheet!$E70-DataSheet!$D70</f>
        <v>4.9000000000000004</v>
      </c>
      <c r="AD997" s="12" t="str">
        <f>_xlfn.IFS(DataSheet!$O70="Central","Chris",DataSheet!$O70="East","Erin",DataSheet!$O70="South","Sam",DataSheet!$O70="West","William.")</f>
        <v>William.</v>
      </c>
      <c r="AE997">
        <f t="shared" si="79"/>
        <v>1</v>
      </c>
    </row>
    <row r="998" spans="1:31" ht="15.75" customHeight="1" x14ac:dyDescent="0.3">
      <c r="A998" s="7">
        <v>1788</v>
      </c>
      <c r="B998" s="7" t="s">
        <v>1792</v>
      </c>
      <c r="C998" s="7" t="s">
        <v>52</v>
      </c>
      <c r="D998" s="7">
        <v>0.04</v>
      </c>
      <c r="E998" s="7">
        <v>205.99</v>
      </c>
      <c r="F998" s="7">
        <v>8.99</v>
      </c>
      <c r="G998" s="7" t="s">
        <v>53</v>
      </c>
      <c r="H998" s="7" t="s">
        <v>118</v>
      </c>
      <c r="I998" s="7" t="s">
        <v>81</v>
      </c>
      <c r="J998" s="7" t="s">
        <v>82</v>
      </c>
      <c r="K998" s="7" t="s">
        <v>63</v>
      </c>
      <c r="L998" s="7" t="s">
        <v>110</v>
      </c>
      <c r="M998" s="7">
        <v>0.56000000000000005</v>
      </c>
      <c r="N998" s="7" t="s">
        <v>37</v>
      </c>
      <c r="O998" s="7" t="s">
        <v>140</v>
      </c>
      <c r="P998" s="7" t="s">
        <v>391</v>
      </c>
      <c r="Q998" s="7" t="s">
        <v>1657</v>
      </c>
      <c r="R998" s="7">
        <v>30188</v>
      </c>
      <c r="S998" s="8">
        <v>42025</v>
      </c>
      <c r="T998" s="9">
        <f t="shared" si="77"/>
        <v>0</v>
      </c>
      <c r="U998" s="10" t="str">
        <f t="shared" si="78"/>
        <v>no repeat</v>
      </c>
      <c r="V998" s="11" t="str">
        <f t="shared" si="75"/>
        <v>January</v>
      </c>
      <c r="W998" s="8">
        <v>42026</v>
      </c>
      <c r="X998" s="11">
        <f t="shared" si="76"/>
        <v>1</v>
      </c>
      <c r="Y998" s="7">
        <v>960.98400000000004</v>
      </c>
      <c r="Z998" s="7">
        <v>6</v>
      </c>
      <c r="AA998" s="7">
        <v>1008.53</v>
      </c>
      <c r="AB998" s="7">
        <v>88256</v>
      </c>
      <c r="AC998" s="7">
        <f>DataSheet!$E251-DataSheet!$D251</f>
        <v>3.3</v>
      </c>
      <c r="AD998" s="12" t="str">
        <f>_xlfn.IFS(DataSheet!$O251="Central","Chris",DataSheet!$O251="East","Erin",DataSheet!$O251="South","Sam",DataSheet!$O251="West","William.")</f>
        <v>Chris</v>
      </c>
      <c r="AE998">
        <f t="shared" si="79"/>
        <v>1</v>
      </c>
    </row>
    <row r="999" spans="1:31" ht="15.75" customHeight="1" x14ac:dyDescent="0.3">
      <c r="A999" s="12">
        <v>1793</v>
      </c>
      <c r="B999" s="12" t="s">
        <v>1793</v>
      </c>
      <c r="C999" s="12" t="s">
        <v>52</v>
      </c>
      <c r="D999" s="12">
        <v>0.04</v>
      </c>
      <c r="E999" s="12">
        <v>880.98</v>
      </c>
      <c r="F999" s="12">
        <v>44.55</v>
      </c>
      <c r="G999" s="12" t="s">
        <v>43</v>
      </c>
      <c r="H999" s="12" t="s">
        <v>44</v>
      </c>
      <c r="I999" s="12" t="s">
        <v>45</v>
      </c>
      <c r="J999" s="12" t="s">
        <v>195</v>
      </c>
      <c r="K999" s="12" t="s">
        <v>125</v>
      </c>
      <c r="L999" s="12" t="s">
        <v>771</v>
      </c>
      <c r="M999" s="12">
        <v>0.62</v>
      </c>
      <c r="N999" s="12" t="s">
        <v>37</v>
      </c>
      <c r="O999" s="12" t="s">
        <v>65</v>
      </c>
      <c r="P999" s="12" t="s">
        <v>182</v>
      </c>
      <c r="Q999" s="12" t="s">
        <v>1794</v>
      </c>
      <c r="R999" s="12">
        <v>61401</v>
      </c>
      <c r="S999" s="13">
        <v>42010</v>
      </c>
      <c r="T999" s="9">
        <f t="shared" si="77"/>
        <v>0</v>
      </c>
      <c r="U999" s="10" t="str">
        <f t="shared" si="78"/>
        <v>no repeat</v>
      </c>
      <c r="V999" s="11" t="str">
        <f t="shared" si="75"/>
        <v>January</v>
      </c>
      <c r="W999" s="13">
        <v>42011</v>
      </c>
      <c r="X999" s="11">
        <f t="shared" si="76"/>
        <v>1</v>
      </c>
      <c r="Y999" s="12">
        <v>-13706.464</v>
      </c>
      <c r="Z999" s="12">
        <v>8</v>
      </c>
      <c r="AA999" s="12">
        <v>6968.9</v>
      </c>
      <c r="AB999" s="12">
        <v>87853</v>
      </c>
      <c r="AC999" s="12">
        <f>DataSheet!$E68-DataSheet!$D68</f>
        <v>2.0500000000000003</v>
      </c>
      <c r="AD999" s="12" t="str">
        <f>_xlfn.IFS(DataSheet!$O68="Central","Chris",DataSheet!$O68="East","Erin",DataSheet!$O68="South","Sam",DataSheet!$O68="West","William.")</f>
        <v>William.</v>
      </c>
      <c r="AE999">
        <f t="shared" si="79"/>
        <v>1</v>
      </c>
    </row>
    <row r="1000" spans="1:31" ht="15.75" customHeight="1" x14ac:dyDescent="0.3">
      <c r="A1000" s="7">
        <v>1802</v>
      </c>
      <c r="B1000" s="7" t="s">
        <v>1795</v>
      </c>
      <c r="C1000" s="7" t="s">
        <v>52</v>
      </c>
      <c r="D1000" s="7">
        <v>0.04</v>
      </c>
      <c r="E1000" s="7">
        <v>3.68</v>
      </c>
      <c r="F1000" s="7">
        <v>1.32</v>
      </c>
      <c r="G1000" s="7" t="s">
        <v>53</v>
      </c>
      <c r="H1000" s="7" t="s">
        <v>32</v>
      </c>
      <c r="I1000" s="7" t="s">
        <v>33</v>
      </c>
      <c r="J1000" s="7" t="s">
        <v>178</v>
      </c>
      <c r="K1000" s="7" t="s">
        <v>35</v>
      </c>
      <c r="L1000" s="7" t="s">
        <v>842</v>
      </c>
      <c r="M1000" s="7">
        <v>0.83</v>
      </c>
      <c r="N1000" s="7" t="s">
        <v>37</v>
      </c>
      <c r="O1000" s="7" t="s">
        <v>140</v>
      </c>
      <c r="P1000" s="7" t="s">
        <v>366</v>
      </c>
      <c r="Q1000" s="7" t="s">
        <v>1770</v>
      </c>
      <c r="R1000" s="7">
        <v>34698</v>
      </c>
      <c r="S1000" s="8">
        <v>42156</v>
      </c>
      <c r="T1000" s="9">
        <f t="shared" si="77"/>
        <v>0</v>
      </c>
      <c r="U1000" s="10" t="str">
        <f t="shared" si="78"/>
        <v>no repeat</v>
      </c>
      <c r="V1000" s="11" t="str">
        <f t="shared" si="75"/>
        <v>June</v>
      </c>
      <c r="W1000" s="8">
        <v>42157</v>
      </c>
      <c r="X1000" s="11">
        <f t="shared" si="76"/>
        <v>1</v>
      </c>
      <c r="Y1000" s="7">
        <v>300.92579999999998</v>
      </c>
      <c r="Z1000" s="7">
        <v>11</v>
      </c>
      <c r="AA1000" s="7">
        <v>41.29</v>
      </c>
      <c r="AB1000" s="7">
        <v>91543</v>
      </c>
      <c r="AC1000" s="7">
        <f>DataSheet!$E1633-DataSheet!$D1633</f>
        <v>10.66</v>
      </c>
      <c r="AD1000" s="12" t="str">
        <f>_xlfn.IFS(DataSheet!$O1633="Central","Chris",DataSheet!$O1633="East","Erin",DataSheet!$O1633="South","Sam",DataSheet!$O1633="West","William.")</f>
        <v>Erin</v>
      </c>
      <c r="AE1000">
        <f t="shared" si="79"/>
        <v>1</v>
      </c>
    </row>
    <row r="1001" spans="1:31" ht="15.75" customHeight="1" x14ac:dyDescent="0.3">
      <c r="A1001" s="7">
        <v>1808</v>
      </c>
      <c r="B1001" s="7" t="s">
        <v>1796</v>
      </c>
      <c r="C1001" s="7" t="s">
        <v>61</v>
      </c>
      <c r="D1001" s="7">
        <v>0.01</v>
      </c>
      <c r="E1001" s="7">
        <v>8.1199999999999992</v>
      </c>
      <c r="F1001" s="7">
        <v>2.83</v>
      </c>
      <c r="G1001" s="7" t="s">
        <v>31</v>
      </c>
      <c r="H1001" s="7" t="s">
        <v>44</v>
      </c>
      <c r="I1001" s="7" t="s">
        <v>81</v>
      </c>
      <c r="J1001" s="7" t="s">
        <v>184</v>
      </c>
      <c r="K1001" s="7" t="s">
        <v>55</v>
      </c>
      <c r="L1001" s="7" t="s">
        <v>829</v>
      </c>
      <c r="M1001" s="7">
        <v>0.77</v>
      </c>
      <c r="N1001" s="7" t="s">
        <v>37</v>
      </c>
      <c r="O1001" s="7" t="s">
        <v>57</v>
      </c>
      <c r="P1001" s="7" t="s">
        <v>650</v>
      </c>
      <c r="Q1001" s="7" t="s">
        <v>1797</v>
      </c>
      <c r="R1001" s="7">
        <v>26101</v>
      </c>
      <c r="S1001" s="8">
        <v>42080</v>
      </c>
      <c r="T1001" s="9">
        <f t="shared" si="77"/>
        <v>0</v>
      </c>
      <c r="U1001" s="10" t="str">
        <f t="shared" si="78"/>
        <v>no repeat</v>
      </c>
      <c r="V1001" s="11" t="str">
        <f t="shared" si="75"/>
        <v>March</v>
      </c>
      <c r="W1001" s="8">
        <v>42081</v>
      </c>
      <c r="X1001" s="11">
        <f t="shared" si="76"/>
        <v>1</v>
      </c>
      <c r="Y1001" s="7">
        <v>-40.76</v>
      </c>
      <c r="Z1001" s="7">
        <v>10</v>
      </c>
      <c r="AA1001" s="7">
        <v>88.64</v>
      </c>
      <c r="AB1001" s="7">
        <v>89251</v>
      </c>
      <c r="AC1001" s="7">
        <f>DataSheet!$E835-DataSheet!$D835</f>
        <v>8.3099999999999987</v>
      </c>
      <c r="AD1001" s="12" t="str">
        <f>_xlfn.IFS(DataSheet!$O835="Central","Chris",DataSheet!$O835="East","Erin",DataSheet!$O835="South","Sam",DataSheet!$O835="West","William.")</f>
        <v>Erin</v>
      </c>
      <c r="AE1001">
        <f t="shared" si="79"/>
        <v>1</v>
      </c>
    </row>
    <row r="1002" spans="1:31" ht="15.75" customHeight="1" x14ac:dyDescent="0.3">
      <c r="A1002" s="12">
        <v>1814</v>
      </c>
      <c r="B1002" s="12" t="s">
        <v>1798</v>
      </c>
      <c r="C1002" s="12" t="s">
        <v>42</v>
      </c>
      <c r="D1002" s="12">
        <v>0.09</v>
      </c>
      <c r="E1002" s="12">
        <v>77.510000000000005</v>
      </c>
      <c r="F1002" s="12">
        <v>4</v>
      </c>
      <c r="G1002" s="12" t="s">
        <v>31</v>
      </c>
      <c r="H1002" s="12" t="s">
        <v>44</v>
      </c>
      <c r="I1002" s="12" t="s">
        <v>81</v>
      </c>
      <c r="J1002" s="12" t="s">
        <v>184</v>
      </c>
      <c r="K1002" s="12" t="s">
        <v>63</v>
      </c>
      <c r="L1002" s="12" t="s">
        <v>1799</v>
      </c>
      <c r="M1002" s="12">
        <v>0.76</v>
      </c>
      <c r="N1002" s="12" t="s">
        <v>37</v>
      </c>
      <c r="O1002" s="12" t="s">
        <v>140</v>
      </c>
      <c r="P1002" s="12" t="s">
        <v>673</v>
      </c>
      <c r="Q1002" s="12" t="s">
        <v>1800</v>
      </c>
      <c r="R1002" s="12">
        <v>38654</v>
      </c>
      <c r="S1002" s="13">
        <v>42147</v>
      </c>
      <c r="T1002" s="9">
        <f t="shared" si="77"/>
        <v>1</v>
      </c>
      <c r="U1002" s="10">
        <f t="shared" si="78"/>
        <v>0</v>
      </c>
      <c r="V1002" s="11" t="str">
        <f t="shared" si="75"/>
        <v>May</v>
      </c>
      <c r="W1002" s="13">
        <v>42149</v>
      </c>
      <c r="X1002" s="11">
        <f t="shared" si="76"/>
        <v>2</v>
      </c>
      <c r="Y1002" s="12">
        <v>-986.524</v>
      </c>
      <c r="Z1002" s="12">
        <v>17</v>
      </c>
      <c r="AA1002" s="12">
        <v>1300.54</v>
      </c>
      <c r="AB1002" s="12">
        <v>90524</v>
      </c>
      <c r="AC1002" s="12">
        <f>DataSheet!$E1558-DataSheet!$D1558</f>
        <v>47.97</v>
      </c>
      <c r="AD1002" s="12" t="str">
        <f>_xlfn.IFS(DataSheet!$O1558="Central","Chris",DataSheet!$O1558="East","Erin",DataSheet!$O1558="South","Sam",DataSheet!$O1558="West","William.")</f>
        <v>Sam</v>
      </c>
      <c r="AE1002">
        <f t="shared" si="79"/>
        <v>2</v>
      </c>
    </row>
    <row r="1003" spans="1:31" ht="15.75" customHeight="1" x14ac:dyDescent="0.3">
      <c r="A1003" s="7">
        <v>1814</v>
      </c>
      <c r="B1003" s="7" t="s">
        <v>1798</v>
      </c>
      <c r="C1003" s="7" t="s">
        <v>42</v>
      </c>
      <c r="D1003" s="7">
        <v>0</v>
      </c>
      <c r="E1003" s="7">
        <v>2.88</v>
      </c>
      <c r="F1003" s="7">
        <v>0.7</v>
      </c>
      <c r="G1003" s="7" t="s">
        <v>53</v>
      </c>
      <c r="H1003" s="7" t="s">
        <v>44</v>
      </c>
      <c r="I1003" s="7" t="s">
        <v>33</v>
      </c>
      <c r="J1003" s="7" t="s">
        <v>34</v>
      </c>
      <c r="K1003" s="7" t="s">
        <v>35</v>
      </c>
      <c r="L1003" s="7" t="s">
        <v>369</v>
      </c>
      <c r="M1003" s="7">
        <v>0.56000000000000005</v>
      </c>
      <c r="N1003" s="7" t="s">
        <v>37</v>
      </c>
      <c r="O1003" s="7" t="s">
        <v>140</v>
      </c>
      <c r="P1003" s="7" t="s">
        <v>673</v>
      </c>
      <c r="Q1003" s="7" t="s">
        <v>1800</v>
      </c>
      <c r="R1003" s="7">
        <v>38654</v>
      </c>
      <c r="S1003" s="8">
        <v>42147</v>
      </c>
      <c r="T1003" s="9">
        <f t="shared" si="77"/>
        <v>0</v>
      </c>
      <c r="U1003" s="10" t="str">
        <f t="shared" si="78"/>
        <v>no repeat</v>
      </c>
      <c r="V1003" s="11" t="str">
        <f t="shared" si="75"/>
        <v>May</v>
      </c>
      <c r="W1003" s="8">
        <v>42149</v>
      </c>
      <c r="X1003" s="11">
        <f t="shared" si="76"/>
        <v>2</v>
      </c>
      <c r="Y1003" s="7">
        <v>-141.666</v>
      </c>
      <c r="Z1003" s="7">
        <v>13</v>
      </c>
      <c r="AA1003" s="7">
        <v>38.06</v>
      </c>
      <c r="AB1003" s="7">
        <v>90524</v>
      </c>
      <c r="AC1003" s="7">
        <f>DataSheet!$E1559-DataSheet!$D1559</f>
        <v>2.79</v>
      </c>
      <c r="AD1003" s="12" t="str">
        <f>_xlfn.IFS(DataSheet!$O1559="Central","Chris",DataSheet!$O1559="East","Erin",DataSheet!$O1559="South","Sam",DataSheet!$O1559="West","William.")</f>
        <v>Chris</v>
      </c>
      <c r="AE1003">
        <f t="shared" si="79"/>
        <v>2</v>
      </c>
    </row>
    <row r="1004" spans="1:31" ht="15.75" customHeight="1" x14ac:dyDescent="0.3">
      <c r="A1004" s="12">
        <v>1815</v>
      </c>
      <c r="B1004" s="12" t="s">
        <v>1801</v>
      </c>
      <c r="C1004" s="12" t="s">
        <v>61</v>
      </c>
      <c r="D1004" s="12">
        <v>0.06</v>
      </c>
      <c r="E1004" s="12">
        <v>90.97</v>
      </c>
      <c r="F1004" s="12">
        <v>14</v>
      </c>
      <c r="G1004" s="12" t="s">
        <v>43</v>
      </c>
      <c r="H1004" s="12" t="s">
        <v>44</v>
      </c>
      <c r="I1004" s="12" t="s">
        <v>81</v>
      </c>
      <c r="J1004" s="12" t="s">
        <v>89</v>
      </c>
      <c r="K1004" s="12" t="s">
        <v>47</v>
      </c>
      <c r="L1004" s="12" t="s">
        <v>1802</v>
      </c>
      <c r="M1004" s="12">
        <v>0.36</v>
      </c>
      <c r="N1004" s="12" t="s">
        <v>37</v>
      </c>
      <c r="O1004" s="12" t="s">
        <v>140</v>
      </c>
      <c r="P1004" s="12" t="s">
        <v>673</v>
      </c>
      <c r="Q1004" s="12" t="s">
        <v>1803</v>
      </c>
      <c r="R1004" s="12">
        <v>39208</v>
      </c>
      <c r="S1004" s="13">
        <v>42046</v>
      </c>
      <c r="T1004" s="9">
        <f t="shared" si="77"/>
        <v>0</v>
      </c>
      <c r="U1004" s="10" t="str">
        <f t="shared" si="78"/>
        <v>no repeat</v>
      </c>
      <c r="V1004" s="11" t="str">
        <f t="shared" si="75"/>
        <v>February</v>
      </c>
      <c r="W1004" s="13">
        <v>42047</v>
      </c>
      <c r="X1004" s="11">
        <f t="shared" si="76"/>
        <v>1</v>
      </c>
      <c r="Y1004" s="12">
        <v>47.334000000000003</v>
      </c>
      <c r="Z1004" s="12">
        <v>14</v>
      </c>
      <c r="AA1004" s="12">
        <v>1263.3499999999999</v>
      </c>
      <c r="AB1004" s="12">
        <v>90525</v>
      </c>
      <c r="AC1004" s="12">
        <f>DataSheet!$E488-DataSheet!$D488</f>
        <v>5.6099999999999994</v>
      </c>
      <c r="AD1004" s="12" t="str">
        <f>_xlfn.IFS(DataSheet!$O488="Central","Chris",DataSheet!$O488="East","Erin",DataSheet!$O488="South","Sam",DataSheet!$O488="West","William.")</f>
        <v>William.</v>
      </c>
      <c r="AE1004">
        <f t="shared" si="79"/>
        <v>1</v>
      </c>
    </row>
    <row r="1005" spans="1:31" ht="15.75" customHeight="1" x14ac:dyDescent="0.3">
      <c r="A1005" s="12">
        <v>1816</v>
      </c>
      <c r="B1005" s="12" t="s">
        <v>1804</v>
      </c>
      <c r="C1005" s="12" t="s">
        <v>109</v>
      </c>
      <c r="D1005" s="12">
        <v>0.01</v>
      </c>
      <c r="E1005" s="12">
        <v>10.48</v>
      </c>
      <c r="F1005" s="12">
        <v>2.89</v>
      </c>
      <c r="G1005" s="12" t="s">
        <v>53</v>
      </c>
      <c r="H1005" s="12" t="s">
        <v>118</v>
      </c>
      <c r="I1005" s="12" t="s">
        <v>33</v>
      </c>
      <c r="J1005" s="12" t="s">
        <v>34</v>
      </c>
      <c r="K1005" s="12" t="s">
        <v>55</v>
      </c>
      <c r="L1005" s="12" t="s">
        <v>1805</v>
      </c>
      <c r="M1005" s="12">
        <v>0.6</v>
      </c>
      <c r="N1005" s="12" t="s">
        <v>37</v>
      </c>
      <c r="O1005" s="12" t="s">
        <v>65</v>
      </c>
      <c r="P1005" s="12" t="s">
        <v>304</v>
      </c>
      <c r="Q1005" s="12" t="s">
        <v>159</v>
      </c>
      <c r="R1005" s="12">
        <v>48187</v>
      </c>
      <c r="S1005" s="13">
        <v>42040</v>
      </c>
      <c r="T1005" s="9">
        <f t="shared" si="77"/>
        <v>0</v>
      </c>
      <c r="U1005" s="10" t="str">
        <f t="shared" si="78"/>
        <v>no repeat</v>
      </c>
      <c r="V1005" s="11" t="str">
        <f t="shared" si="75"/>
        <v>February</v>
      </c>
      <c r="W1005" s="13">
        <v>42042</v>
      </c>
      <c r="X1005" s="11">
        <f t="shared" si="76"/>
        <v>2</v>
      </c>
      <c r="Y1005" s="12">
        <v>60.561599999999999</v>
      </c>
      <c r="Z1005" s="12">
        <v>19</v>
      </c>
      <c r="AA1005" s="12">
        <v>202.38</v>
      </c>
      <c r="AB1005" s="12">
        <v>85990</v>
      </c>
      <c r="AC1005" s="12">
        <f>DataSheet!$E418-DataSheet!$D418</f>
        <v>101.32</v>
      </c>
      <c r="AD1005" s="12" t="str">
        <f>_xlfn.IFS(DataSheet!$O418="Central","Chris",DataSheet!$O418="East","Erin",DataSheet!$O418="South","Sam",DataSheet!$O418="West","William.")</f>
        <v>Erin</v>
      </c>
      <c r="AE1005">
        <f t="shared" si="79"/>
        <v>1</v>
      </c>
    </row>
    <row r="1006" spans="1:31" ht="15.75" customHeight="1" x14ac:dyDescent="0.3">
      <c r="A1006" s="12">
        <v>1818</v>
      </c>
      <c r="B1006" s="12" t="s">
        <v>1806</v>
      </c>
      <c r="C1006" s="12" t="s">
        <v>42</v>
      </c>
      <c r="D1006" s="12">
        <v>0.06</v>
      </c>
      <c r="E1006" s="12">
        <v>17.98</v>
      </c>
      <c r="F1006" s="12">
        <v>8.51</v>
      </c>
      <c r="G1006" s="12" t="s">
        <v>53</v>
      </c>
      <c r="H1006" s="12" t="s">
        <v>118</v>
      </c>
      <c r="I1006" s="12" t="s">
        <v>81</v>
      </c>
      <c r="J1006" s="12" t="s">
        <v>89</v>
      </c>
      <c r="K1006" s="12" t="s">
        <v>90</v>
      </c>
      <c r="L1006" s="12" t="s">
        <v>111</v>
      </c>
      <c r="M1006" s="12">
        <v>0.4</v>
      </c>
      <c r="N1006" s="12" t="s">
        <v>37</v>
      </c>
      <c r="O1006" s="12" t="s">
        <v>65</v>
      </c>
      <c r="P1006" s="12" t="s">
        <v>304</v>
      </c>
      <c r="Q1006" s="12" t="s">
        <v>1807</v>
      </c>
      <c r="R1006" s="12">
        <v>48126</v>
      </c>
      <c r="S1006" s="13">
        <v>42109</v>
      </c>
      <c r="T1006" s="9">
        <f t="shared" si="77"/>
        <v>1</v>
      </c>
      <c r="U1006" s="10">
        <f t="shared" si="78"/>
        <v>0</v>
      </c>
      <c r="V1006" s="11" t="str">
        <f t="shared" si="75"/>
        <v>April</v>
      </c>
      <c r="W1006" s="13">
        <v>42111</v>
      </c>
      <c r="X1006" s="11">
        <f t="shared" si="76"/>
        <v>2</v>
      </c>
      <c r="Y1006" s="12">
        <v>-47.243088</v>
      </c>
      <c r="Z1006" s="12">
        <v>3</v>
      </c>
      <c r="AA1006" s="12">
        <v>56.38</v>
      </c>
      <c r="AB1006" s="12">
        <v>85991</v>
      </c>
      <c r="AC1006" s="12">
        <f>DataSheet!$E1168-DataSheet!$D1168</f>
        <v>124.46</v>
      </c>
      <c r="AD1006" s="12" t="str">
        <f>_xlfn.IFS(DataSheet!$O1168="Central","Chris",DataSheet!$O1168="East","Erin",DataSheet!$O1168="South","Sam",DataSheet!$O1168="West","William.")</f>
        <v>Sam</v>
      </c>
      <c r="AE1006">
        <f t="shared" si="79"/>
        <v>2</v>
      </c>
    </row>
    <row r="1007" spans="1:31" ht="15.75" customHeight="1" x14ac:dyDescent="0.3">
      <c r="A1007" s="7">
        <v>1818</v>
      </c>
      <c r="B1007" s="7" t="s">
        <v>1806</v>
      </c>
      <c r="C1007" s="7" t="s">
        <v>42</v>
      </c>
      <c r="D1007" s="7">
        <v>0.1</v>
      </c>
      <c r="E1007" s="7">
        <v>9.99</v>
      </c>
      <c r="F1007" s="7">
        <v>4.78</v>
      </c>
      <c r="G1007" s="7" t="s">
        <v>31</v>
      </c>
      <c r="H1007" s="7" t="s">
        <v>118</v>
      </c>
      <c r="I1007" s="7" t="s">
        <v>33</v>
      </c>
      <c r="J1007" s="7" t="s">
        <v>97</v>
      </c>
      <c r="K1007" s="7" t="s">
        <v>63</v>
      </c>
      <c r="L1007" s="7" t="s">
        <v>1808</v>
      </c>
      <c r="M1007" s="7">
        <v>0.4</v>
      </c>
      <c r="N1007" s="7" t="s">
        <v>37</v>
      </c>
      <c r="O1007" s="7" t="s">
        <v>65</v>
      </c>
      <c r="P1007" s="7" t="s">
        <v>304</v>
      </c>
      <c r="Q1007" s="7" t="s">
        <v>1807</v>
      </c>
      <c r="R1007" s="7">
        <v>48126</v>
      </c>
      <c r="S1007" s="8">
        <v>42109</v>
      </c>
      <c r="T1007" s="9">
        <f t="shared" si="77"/>
        <v>0</v>
      </c>
      <c r="U1007" s="10" t="str">
        <f t="shared" si="78"/>
        <v>no repeat</v>
      </c>
      <c r="V1007" s="11" t="str">
        <f t="shared" si="75"/>
        <v>April</v>
      </c>
      <c r="W1007" s="8">
        <v>42112</v>
      </c>
      <c r="X1007" s="11">
        <f t="shared" si="76"/>
        <v>3</v>
      </c>
      <c r="Y1007" s="7">
        <v>9.1539999999999999</v>
      </c>
      <c r="Z1007" s="7">
        <v>12</v>
      </c>
      <c r="AA1007" s="7">
        <v>119.13</v>
      </c>
      <c r="AB1007" s="7">
        <v>85991</v>
      </c>
      <c r="AC1007" s="7">
        <f>DataSheet!$E1169-DataSheet!$D1169</f>
        <v>5.8800000000000008</v>
      </c>
      <c r="AD1007" s="12" t="str">
        <f>_xlfn.IFS(DataSheet!$O1169="Central","Chris",DataSheet!$O1169="East","Erin",DataSheet!$O1169="South","Sam",DataSheet!$O1169="West","William.")</f>
        <v>Chris</v>
      </c>
      <c r="AE1007">
        <f t="shared" si="79"/>
        <v>2</v>
      </c>
    </row>
    <row r="1008" spans="1:31" ht="15.75" customHeight="1" x14ac:dyDescent="0.3">
      <c r="A1008" s="7">
        <v>1821</v>
      </c>
      <c r="B1008" s="7" t="s">
        <v>1809</v>
      </c>
      <c r="C1008" s="7" t="s">
        <v>109</v>
      </c>
      <c r="D1008" s="7">
        <v>0.01</v>
      </c>
      <c r="E1008" s="7">
        <v>10.48</v>
      </c>
      <c r="F1008" s="7">
        <v>2.89</v>
      </c>
      <c r="G1008" s="7" t="s">
        <v>53</v>
      </c>
      <c r="H1008" s="7" t="s">
        <v>118</v>
      </c>
      <c r="I1008" s="7" t="s">
        <v>33</v>
      </c>
      <c r="J1008" s="7" t="s">
        <v>34</v>
      </c>
      <c r="K1008" s="7" t="s">
        <v>55</v>
      </c>
      <c r="L1008" s="7" t="s">
        <v>1805</v>
      </c>
      <c r="M1008" s="7">
        <v>0.6</v>
      </c>
      <c r="N1008" s="7" t="s">
        <v>37</v>
      </c>
      <c r="O1008" s="7" t="s">
        <v>57</v>
      </c>
      <c r="P1008" s="7" t="s">
        <v>75</v>
      </c>
      <c r="Q1008" s="7" t="s">
        <v>94</v>
      </c>
      <c r="R1008" s="7">
        <v>10177</v>
      </c>
      <c r="S1008" s="8">
        <v>42040</v>
      </c>
      <c r="T1008" s="9">
        <f t="shared" si="77"/>
        <v>1</v>
      </c>
      <c r="U1008" s="10">
        <f t="shared" si="78"/>
        <v>69</v>
      </c>
      <c r="V1008" s="11" t="str">
        <f t="shared" si="75"/>
        <v>February</v>
      </c>
      <c r="W1008" s="8">
        <v>42042</v>
      </c>
      <c r="X1008" s="11">
        <f t="shared" si="76"/>
        <v>2</v>
      </c>
      <c r="Y1008" s="7">
        <v>40.92</v>
      </c>
      <c r="Z1008" s="7">
        <v>76</v>
      </c>
      <c r="AA1008" s="7">
        <v>809.51</v>
      </c>
      <c r="AB1008" s="7">
        <v>34435</v>
      </c>
      <c r="AC1008" s="7">
        <f>DataSheet!$E419-DataSheet!$D419</f>
        <v>350.92</v>
      </c>
      <c r="AD1008" s="12" t="str">
        <f>_xlfn.IFS(DataSheet!$O419="Central","Chris",DataSheet!$O419="East","Erin",DataSheet!$O419="South","Sam",DataSheet!$O419="West","William.")</f>
        <v>Erin</v>
      </c>
      <c r="AE1008">
        <f t="shared" si="79"/>
        <v>5</v>
      </c>
    </row>
    <row r="1009" spans="1:31" ht="15.75" customHeight="1" x14ac:dyDescent="0.3">
      <c r="A1009" s="12">
        <v>1821</v>
      </c>
      <c r="B1009" s="12" t="s">
        <v>1809</v>
      </c>
      <c r="C1009" s="12" t="s">
        <v>42</v>
      </c>
      <c r="D1009" s="12">
        <v>7.0000000000000007E-2</v>
      </c>
      <c r="E1009" s="12">
        <v>18.649999999999999</v>
      </c>
      <c r="F1009" s="12">
        <v>3.77</v>
      </c>
      <c r="G1009" s="12" t="s">
        <v>53</v>
      </c>
      <c r="H1009" s="12" t="s">
        <v>118</v>
      </c>
      <c r="I1009" s="12" t="s">
        <v>45</v>
      </c>
      <c r="J1009" s="12" t="s">
        <v>54</v>
      </c>
      <c r="K1009" s="12" t="s">
        <v>55</v>
      </c>
      <c r="L1009" s="12" t="s">
        <v>1810</v>
      </c>
      <c r="M1009" s="12">
        <v>0.39</v>
      </c>
      <c r="N1009" s="12" t="s">
        <v>37</v>
      </c>
      <c r="O1009" s="12" t="s">
        <v>57</v>
      </c>
      <c r="P1009" s="12" t="s">
        <v>75</v>
      </c>
      <c r="Q1009" s="12" t="s">
        <v>94</v>
      </c>
      <c r="R1009" s="12">
        <v>10177</v>
      </c>
      <c r="S1009" s="13">
        <v>42109</v>
      </c>
      <c r="T1009" s="9">
        <f t="shared" si="77"/>
        <v>1</v>
      </c>
      <c r="U1009" s="10">
        <f t="shared" si="78"/>
        <v>0</v>
      </c>
      <c r="V1009" s="11" t="str">
        <f t="shared" si="75"/>
        <v>April</v>
      </c>
      <c r="W1009" s="13">
        <v>42110</v>
      </c>
      <c r="X1009" s="11">
        <f t="shared" si="76"/>
        <v>1</v>
      </c>
      <c r="Y1009" s="12">
        <v>149.72</v>
      </c>
      <c r="Z1009" s="12">
        <v>34</v>
      </c>
      <c r="AA1009" s="12">
        <v>643.64</v>
      </c>
      <c r="AB1009" s="12">
        <v>47108</v>
      </c>
      <c r="AC1009" s="12">
        <f>DataSheet!$E1170-DataSheet!$D1170</f>
        <v>150.88999999999999</v>
      </c>
      <c r="AD1009" s="12" t="str">
        <f>_xlfn.IFS(DataSheet!$O1170="Central","Chris",DataSheet!$O1170="East","Erin",DataSheet!$O1170="South","Sam",DataSheet!$O1170="West","William.")</f>
        <v>Chris</v>
      </c>
      <c r="AE1009">
        <f t="shared" si="79"/>
        <v>5</v>
      </c>
    </row>
    <row r="1010" spans="1:31" ht="15.75" customHeight="1" x14ac:dyDescent="0.3">
      <c r="A1010" s="7">
        <v>1821</v>
      </c>
      <c r="B1010" s="7" t="s">
        <v>1809</v>
      </c>
      <c r="C1010" s="7" t="s">
        <v>42</v>
      </c>
      <c r="D1010" s="7">
        <v>0.06</v>
      </c>
      <c r="E1010" s="7">
        <v>17.98</v>
      </c>
      <c r="F1010" s="7">
        <v>8.51</v>
      </c>
      <c r="G1010" s="7" t="s">
        <v>53</v>
      </c>
      <c r="H1010" s="7" t="s">
        <v>118</v>
      </c>
      <c r="I1010" s="7" t="s">
        <v>81</v>
      </c>
      <c r="J1010" s="7" t="s">
        <v>89</v>
      </c>
      <c r="K1010" s="7" t="s">
        <v>90</v>
      </c>
      <c r="L1010" s="7" t="s">
        <v>111</v>
      </c>
      <c r="M1010" s="7">
        <v>0.4</v>
      </c>
      <c r="N1010" s="7" t="s">
        <v>37</v>
      </c>
      <c r="O1010" s="7" t="s">
        <v>57</v>
      </c>
      <c r="P1010" s="7" t="s">
        <v>75</v>
      </c>
      <c r="Q1010" s="7" t="s">
        <v>94</v>
      </c>
      <c r="R1010" s="7">
        <v>10177</v>
      </c>
      <c r="S1010" s="8">
        <v>42109</v>
      </c>
      <c r="T1010" s="9">
        <f t="shared" si="77"/>
        <v>1</v>
      </c>
      <c r="U1010" s="10">
        <f t="shared" si="78"/>
        <v>0</v>
      </c>
      <c r="V1010" s="11" t="str">
        <f t="shared" si="75"/>
        <v>April</v>
      </c>
      <c r="W1010" s="8">
        <v>42111</v>
      </c>
      <c r="X1010" s="11">
        <f t="shared" si="76"/>
        <v>2</v>
      </c>
      <c r="Y1010" s="7">
        <v>-52.492319999999999</v>
      </c>
      <c r="Z1010" s="7">
        <v>13</v>
      </c>
      <c r="AA1010" s="7">
        <v>244.31</v>
      </c>
      <c r="AB1010" s="7">
        <v>47108</v>
      </c>
      <c r="AC1010" s="7">
        <f>DataSheet!$E1171-DataSheet!$D1171</f>
        <v>30.37</v>
      </c>
      <c r="AD1010" s="12" t="str">
        <f>_xlfn.IFS(DataSheet!$O1171="Central","Chris",DataSheet!$O1171="East","Erin",DataSheet!$O1171="South","Sam",DataSheet!$O1171="West","William.")</f>
        <v>Chris</v>
      </c>
      <c r="AE1010">
        <f t="shared" si="79"/>
        <v>5</v>
      </c>
    </row>
    <row r="1011" spans="1:31" ht="15.75" customHeight="1" x14ac:dyDescent="0.3">
      <c r="A1011" s="12">
        <v>1821</v>
      </c>
      <c r="B1011" s="12" t="s">
        <v>1809</v>
      </c>
      <c r="C1011" s="12" t="s">
        <v>42</v>
      </c>
      <c r="D1011" s="12">
        <v>0.1</v>
      </c>
      <c r="E1011" s="12">
        <v>9.99</v>
      </c>
      <c r="F1011" s="12">
        <v>4.78</v>
      </c>
      <c r="G1011" s="12" t="s">
        <v>31</v>
      </c>
      <c r="H1011" s="12" t="s">
        <v>118</v>
      </c>
      <c r="I1011" s="12" t="s">
        <v>33</v>
      </c>
      <c r="J1011" s="12" t="s">
        <v>97</v>
      </c>
      <c r="K1011" s="12" t="s">
        <v>63</v>
      </c>
      <c r="L1011" s="12" t="s">
        <v>1808</v>
      </c>
      <c r="M1011" s="12">
        <v>0.4</v>
      </c>
      <c r="N1011" s="12" t="s">
        <v>37</v>
      </c>
      <c r="O1011" s="12" t="s">
        <v>57</v>
      </c>
      <c r="P1011" s="12" t="s">
        <v>75</v>
      </c>
      <c r="Q1011" s="12" t="s">
        <v>94</v>
      </c>
      <c r="R1011" s="12">
        <v>10177</v>
      </c>
      <c r="S1011" s="13">
        <v>42109</v>
      </c>
      <c r="T1011" s="9">
        <f t="shared" si="77"/>
        <v>1</v>
      </c>
      <c r="U1011" s="10">
        <f t="shared" si="78"/>
        <v>0</v>
      </c>
      <c r="V1011" s="11" t="str">
        <f t="shared" si="75"/>
        <v>April</v>
      </c>
      <c r="W1011" s="13">
        <v>42112</v>
      </c>
      <c r="X1011" s="11">
        <f t="shared" si="76"/>
        <v>3</v>
      </c>
      <c r="Y1011" s="12">
        <v>7.96</v>
      </c>
      <c r="Z1011" s="12">
        <v>47</v>
      </c>
      <c r="AA1011" s="12">
        <v>466.58</v>
      </c>
      <c r="AB1011" s="12">
        <v>47108</v>
      </c>
      <c r="AC1011" s="12">
        <f>DataSheet!$E1172-DataSheet!$D1172</f>
        <v>28.979999999999997</v>
      </c>
      <c r="AD1011" s="12" t="str">
        <f>_xlfn.IFS(DataSheet!$O1172="Central","Chris",DataSheet!$O1172="East","Erin",DataSheet!$O1172="South","Sam",DataSheet!$O1172="West","William.")</f>
        <v>William.</v>
      </c>
      <c r="AE1011">
        <f t="shared" si="79"/>
        <v>5</v>
      </c>
    </row>
    <row r="1012" spans="1:31" ht="15.75" customHeight="1" x14ac:dyDescent="0.3">
      <c r="A1012" s="7">
        <v>1821</v>
      </c>
      <c r="B1012" s="7" t="s">
        <v>1809</v>
      </c>
      <c r="C1012" s="7" t="s">
        <v>42</v>
      </c>
      <c r="D1012" s="7">
        <v>0.08</v>
      </c>
      <c r="E1012" s="7">
        <v>175.99</v>
      </c>
      <c r="F1012" s="7">
        <v>8.99</v>
      </c>
      <c r="G1012" s="7" t="s">
        <v>31</v>
      </c>
      <c r="H1012" s="7" t="s">
        <v>118</v>
      </c>
      <c r="I1012" s="7" t="s">
        <v>81</v>
      </c>
      <c r="J1012" s="7" t="s">
        <v>82</v>
      </c>
      <c r="K1012" s="7" t="s">
        <v>63</v>
      </c>
      <c r="L1012" s="7" t="s">
        <v>171</v>
      </c>
      <c r="M1012" s="7">
        <v>0.56999999999999995</v>
      </c>
      <c r="N1012" s="7" t="s">
        <v>37</v>
      </c>
      <c r="O1012" s="7" t="s">
        <v>57</v>
      </c>
      <c r="P1012" s="7" t="s">
        <v>75</v>
      </c>
      <c r="Q1012" s="7" t="s">
        <v>94</v>
      </c>
      <c r="R1012" s="7">
        <v>10177</v>
      </c>
      <c r="S1012" s="8">
        <v>42109</v>
      </c>
      <c r="T1012" s="9">
        <f t="shared" si="77"/>
        <v>0</v>
      </c>
      <c r="U1012" s="10" t="str">
        <f t="shared" si="78"/>
        <v>no repeat</v>
      </c>
      <c r="V1012" s="11" t="str">
        <f t="shared" si="75"/>
        <v>April</v>
      </c>
      <c r="W1012" s="8">
        <v>42110</v>
      </c>
      <c r="X1012" s="11">
        <f t="shared" si="76"/>
        <v>1</v>
      </c>
      <c r="Y1012" s="7">
        <v>-459.08280000000002</v>
      </c>
      <c r="Z1012" s="7">
        <v>16</v>
      </c>
      <c r="AA1012" s="7">
        <v>2290.69</v>
      </c>
      <c r="AB1012" s="7">
        <v>47108</v>
      </c>
      <c r="AC1012" s="7">
        <f>DataSheet!$E1173-DataSheet!$D1173</f>
        <v>6.98</v>
      </c>
      <c r="AD1012" s="12" t="str">
        <f>_xlfn.IFS(DataSheet!$O1173="Central","Chris",DataSheet!$O1173="East","Erin",DataSheet!$O1173="South","Sam",DataSheet!$O1173="West","William.")</f>
        <v>Sam</v>
      </c>
      <c r="AE1012">
        <f t="shared" si="79"/>
        <v>5</v>
      </c>
    </row>
    <row r="1013" spans="1:31" ht="15.75" customHeight="1" x14ac:dyDescent="0.3">
      <c r="A1013" s="7">
        <v>1826</v>
      </c>
      <c r="B1013" s="7" t="s">
        <v>1811</v>
      </c>
      <c r="C1013" s="7" t="s">
        <v>61</v>
      </c>
      <c r="D1013" s="7">
        <v>0.1</v>
      </c>
      <c r="E1013" s="7">
        <v>52.99</v>
      </c>
      <c r="F1013" s="7">
        <v>19.989999999999998</v>
      </c>
      <c r="G1013" s="7" t="s">
        <v>31</v>
      </c>
      <c r="H1013" s="7" t="s">
        <v>32</v>
      </c>
      <c r="I1013" s="7" t="s">
        <v>33</v>
      </c>
      <c r="J1013" s="7" t="s">
        <v>145</v>
      </c>
      <c r="K1013" s="7" t="s">
        <v>63</v>
      </c>
      <c r="L1013" s="7" t="s">
        <v>1812</v>
      </c>
      <c r="M1013" s="7">
        <v>0.81</v>
      </c>
      <c r="N1013" s="7" t="s">
        <v>37</v>
      </c>
      <c r="O1013" s="7" t="s">
        <v>65</v>
      </c>
      <c r="P1013" s="7" t="s">
        <v>334</v>
      </c>
      <c r="Q1013" s="7" t="s">
        <v>1813</v>
      </c>
      <c r="R1013" s="7">
        <v>52722</v>
      </c>
      <c r="S1013" s="8">
        <v>42112</v>
      </c>
      <c r="T1013" s="9">
        <f t="shared" si="77"/>
        <v>1</v>
      </c>
      <c r="U1013" s="10">
        <f t="shared" si="78"/>
        <v>24</v>
      </c>
      <c r="V1013" s="11" t="str">
        <f t="shared" si="75"/>
        <v>April</v>
      </c>
      <c r="W1013" s="8">
        <v>42113</v>
      </c>
      <c r="X1013" s="11">
        <f t="shared" si="76"/>
        <v>1</v>
      </c>
      <c r="Y1013" s="7">
        <v>-517.16999999999996</v>
      </c>
      <c r="Z1013" s="7">
        <v>7</v>
      </c>
      <c r="AA1013" s="7">
        <v>337.59</v>
      </c>
      <c r="AB1013" s="7">
        <v>86958</v>
      </c>
      <c r="AC1013" s="7">
        <f>DataSheet!$E1195-DataSheet!$D1195</f>
        <v>2.86</v>
      </c>
      <c r="AD1013" s="12" t="str">
        <f>_xlfn.IFS(DataSheet!$O1195="Central","Chris",DataSheet!$O1195="East","Erin",DataSheet!$O1195="South","Sam",DataSheet!$O1195="West","William.")</f>
        <v>Erin</v>
      </c>
      <c r="AE1013">
        <f t="shared" si="79"/>
        <v>2</v>
      </c>
    </row>
    <row r="1014" spans="1:31" ht="15.75" customHeight="1" x14ac:dyDescent="0.3">
      <c r="A1014" s="7">
        <v>1826</v>
      </c>
      <c r="B1014" s="7" t="s">
        <v>1811</v>
      </c>
      <c r="C1014" s="7" t="s">
        <v>61</v>
      </c>
      <c r="D1014" s="7">
        <v>0</v>
      </c>
      <c r="E1014" s="7">
        <v>9.27</v>
      </c>
      <c r="F1014" s="7">
        <v>4.3899999999999997</v>
      </c>
      <c r="G1014" s="7" t="s">
        <v>53</v>
      </c>
      <c r="H1014" s="7" t="s">
        <v>32</v>
      </c>
      <c r="I1014" s="7" t="s">
        <v>33</v>
      </c>
      <c r="J1014" s="7" t="s">
        <v>97</v>
      </c>
      <c r="K1014" s="7" t="s">
        <v>35</v>
      </c>
      <c r="L1014" s="7" t="s">
        <v>1814</v>
      </c>
      <c r="M1014" s="7">
        <v>0.38</v>
      </c>
      <c r="N1014" s="7" t="s">
        <v>37</v>
      </c>
      <c r="O1014" s="7" t="s">
        <v>65</v>
      </c>
      <c r="P1014" s="7" t="s">
        <v>334</v>
      </c>
      <c r="Q1014" s="7" t="s">
        <v>1813</v>
      </c>
      <c r="R1014" s="7">
        <v>52722</v>
      </c>
      <c r="S1014" s="8">
        <v>42136</v>
      </c>
      <c r="T1014" s="9">
        <f t="shared" si="77"/>
        <v>0</v>
      </c>
      <c r="U1014" s="10" t="str">
        <f t="shared" si="78"/>
        <v>no repeat</v>
      </c>
      <c r="V1014" s="11" t="str">
        <f t="shared" si="75"/>
        <v>May</v>
      </c>
      <c r="W1014" s="8">
        <v>42138</v>
      </c>
      <c r="X1014" s="11">
        <f t="shared" si="76"/>
        <v>2</v>
      </c>
      <c r="Y1014" s="7">
        <v>-7.61</v>
      </c>
      <c r="Z1014" s="7">
        <v>1</v>
      </c>
      <c r="AA1014" s="7">
        <v>10.65</v>
      </c>
      <c r="AB1014" s="7">
        <v>86959</v>
      </c>
      <c r="AC1014" s="7">
        <f>DataSheet!$E1431-DataSheet!$D1431</f>
        <v>22.939999999999998</v>
      </c>
      <c r="AD1014" s="12" t="str">
        <f>_xlfn.IFS(DataSheet!$O1431="Central","Chris",DataSheet!$O1431="East","Erin",DataSheet!$O1431="South","Sam",DataSheet!$O1431="West","William.")</f>
        <v>William.</v>
      </c>
      <c r="AE1014">
        <f t="shared" si="79"/>
        <v>2</v>
      </c>
    </row>
    <row r="1015" spans="1:31" ht="15.75" customHeight="1" x14ac:dyDescent="0.3">
      <c r="A1015" s="12">
        <v>1827</v>
      </c>
      <c r="B1015" s="12" t="s">
        <v>1815</v>
      </c>
      <c r="C1015" s="12" t="s">
        <v>42</v>
      </c>
      <c r="D1015" s="12">
        <v>0</v>
      </c>
      <c r="E1015" s="12">
        <v>5.98</v>
      </c>
      <c r="F1015" s="12">
        <v>0.96</v>
      </c>
      <c r="G1015" s="12" t="s">
        <v>53</v>
      </c>
      <c r="H1015" s="12" t="s">
        <v>32</v>
      </c>
      <c r="I1015" s="12" t="s">
        <v>33</v>
      </c>
      <c r="J1015" s="12" t="s">
        <v>34</v>
      </c>
      <c r="K1015" s="12" t="s">
        <v>35</v>
      </c>
      <c r="L1015" s="12" t="s">
        <v>1816</v>
      </c>
      <c r="M1015" s="12">
        <v>0.6</v>
      </c>
      <c r="N1015" s="12" t="s">
        <v>37</v>
      </c>
      <c r="O1015" s="12" t="s">
        <v>65</v>
      </c>
      <c r="P1015" s="12" t="s">
        <v>334</v>
      </c>
      <c r="Q1015" s="12" t="s">
        <v>154</v>
      </c>
      <c r="R1015" s="12">
        <v>52601</v>
      </c>
      <c r="S1015" s="13">
        <v>42054</v>
      </c>
      <c r="T1015" s="9">
        <f t="shared" si="77"/>
        <v>1</v>
      </c>
      <c r="U1015" s="10">
        <f t="shared" si="78"/>
        <v>58</v>
      </c>
      <c r="V1015" s="11" t="str">
        <f t="shared" si="75"/>
        <v>February</v>
      </c>
      <c r="W1015" s="13">
        <v>42055</v>
      </c>
      <c r="X1015" s="11">
        <f t="shared" si="76"/>
        <v>1</v>
      </c>
      <c r="Y1015" s="12">
        <v>38.039700000000003</v>
      </c>
      <c r="Z1015" s="12">
        <v>9</v>
      </c>
      <c r="AA1015" s="12">
        <v>55.13</v>
      </c>
      <c r="AB1015" s="12">
        <v>86956</v>
      </c>
      <c r="AC1015" s="12">
        <f>DataSheet!$E578-DataSheet!$D578</f>
        <v>83.05</v>
      </c>
      <c r="AD1015" s="12" t="str">
        <f>_xlfn.IFS(DataSheet!$O578="Central","Chris",DataSheet!$O578="East","Erin",DataSheet!$O578="South","Sam",DataSheet!$O578="West","William.")</f>
        <v>Erin</v>
      </c>
      <c r="AE1015">
        <f t="shared" si="79"/>
        <v>3</v>
      </c>
    </row>
    <row r="1016" spans="1:31" ht="15.75" customHeight="1" x14ac:dyDescent="0.3">
      <c r="A1016" s="12">
        <v>1827</v>
      </c>
      <c r="B1016" s="12" t="s">
        <v>1815</v>
      </c>
      <c r="C1016" s="12" t="s">
        <v>61</v>
      </c>
      <c r="D1016" s="12">
        <v>7.0000000000000007E-2</v>
      </c>
      <c r="E1016" s="12">
        <v>100.98</v>
      </c>
      <c r="F1016" s="12">
        <v>57.38</v>
      </c>
      <c r="G1016" s="12" t="s">
        <v>43</v>
      </c>
      <c r="H1016" s="12" t="s">
        <v>32</v>
      </c>
      <c r="I1016" s="12" t="s">
        <v>45</v>
      </c>
      <c r="J1016" s="12" t="s">
        <v>195</v>
      </c>
      <c r="K1016" s="12" t="s">
        <v>125</v>
      </c>
      <c r="L1016" s="12" t="s">
        <v>1817</v>
      </c>
      <c r="M1016" s="12">
        <v>0.78</v>
      </c>
      <c r="N1016" s="12" t="s">
        <v>37</v>
      </c>
      <c r="O1016" s="12" t="s">
        <v>65</v>
      </c>
      <c r="P1016" s="12" t="s">
        <v>334</v>
      </c>
      <c r="Q1016" s="12" t="s">
        <v>154</v>
      </c>
      <c r="R1016" s="12">
        <v>52601</v>
      </c>
      <c r="S1016" s="13">
        <v>42112</v>
      </c>
      <c r="T1016" s="9">
        <f t="shared" si="77"/>
        <v>1</v>
      </c>
      <c r="U1016" s="10">
        <f t="shared" si="78"/>
        <v>0</v>
      </c>
      <c r="V1016" s="11" t="str">
        <f t="shared" si="75"/>
        <v>April</v>
      </c>
      <c r="W1016" s="13">
        <v>42115</v>
      </c>
      <c r="X1016" s="11">
        <f t="shared" si="76"/>
        <v>3</v>
      </c>
      <c r="Y1016" s="12">
        <v>-429.86</v>
      </c>
      <c r="Z1016" s="12">
        <v>2</v>
      </c>
      <c r="AA1016" s="12">
        <v>215.32</v>
      </c>
      <c r="AB1016" s="12">
        <v>86958</v>
      </c>
      <c r="AC1016" s="12">
        <f>DataSheet!$E1196-DataSheet!$D1196</f>
        <v>1.48</v>
      </c>
      <c r="AD1016" s="12" t="str">
        <f>_xlfn.IFS(DataSheet!$O1196="Central","Chris",DataSheet!$O1196="East","Erin",DataSheet!$O1196="South","Sam",DataSheet!$O1196="West","William.")</f>
        <v>Sam</v>
      </c>
      <c r="AE1016">
        <f t="shared" si="79"/>
        <v>3</v>
      </c>
    </row>
    <row r="1017" spans="1:31" ht="15.75" customHeight="1" x14ac:dyDescent="0.3">
      <c r="A1017" s="7">
        <v>1827</v>
      </c>
      <c r="B1017" s="7" t="s">
        <v>1815</v>
      </c>
      <c r="C1017" s="7" t="s">
        <v>61</v>
      </c>
      <c r="D1017" s="7">
        <v>0.03</v>
      </c>
      <c r="E1017" s="7">
        <v>85.99</v>
      </c>
      <c r="F1017" s="7">
        <v>0.99</v>
      </c>
      <c r="G1017" s="7" t="s">
        <v>53</v>
      </c>
      <c r="H1017" s="7" t="s">
        <v>32</v>
      </c>
      <c r="I1017" s="7" t="s">
        <v>81</v>
      </c>
      <c r="J1017" s="7" t="s">
        <v>82</v>
      </c>
      <c r="K1017" s="7" t="s">
        <v>35</v>
      </c>
      <c r="L1017" s="7" t="s">
        <v>421</v>
      </c>
      <c r="M1017" s="7">
        <v>0.55000000000000004</v>
      </c>
      <c r="N1017" s="7" t="s">
        <v>37</v>
      </c>
      <c r="O1017" s="7" t="s">
        <v>65</v>
      </c>
      <c r="P1017" s="7" t="s">
        <v>334</v>
      </c>
      <c r="Q1017" s="7" t="s">
        <v>154</v>
      </c>
      <c r="R1017" s="7">
        <v>52601</v>
      </c>
      <c r="S1017" s="8">
        <v>42112</v>
      </c>
      <c r="T1017" s="9">
        <f t="shared" si="77"/>
        <v>0</v>
      </c>
      <c r="U1017" s="10" t="str">
        <f t="shared" si="78"/>
        <v>no repeat</v>
      </c>
      <c r="V1017" s="11" t="str">
        <f t="shared" si="75"/>
        <v>April</v>
      </c>
      <c r="W1017" s="8">
        <v>42114</v>
      </c>
      <c r="X1017" s="11">
        <f t="shared" si="76"/>
        <v>2</v>
      </c>
      <c r="Y1017" s="7">
        <v>264.16649999999998</v>
      </c>
      <c r="Z1017" s="7">
        <v>5</v>
      </c>
      <c r="AA1017" s="7">
        <v>382.85</v>
      </c>
      <c r="AB1017" s="7">
        <v>86958</v>
      </c>
      <c r="AC1017" s="7">
        <f>DataSheet!$E1197-DataSheet!$D1197</f>
        <v>16.89</v>
      </c>
      <c r="AD1017" s="12" t="str">
        <f>_xlfn.IFS(DataSheet!$O1197="Central","Chris",DataSheet!$O1197="East","Erin",DataSheet!$O1197="South","Sam",DataSheet!$O1197="West","William.")</f>
        <v>Chris</v>
      </c>
      <c r="AE1017">
        <f t="shared" si="79"/>
        <v>3</v>
      </c>
    </row>
    <row r="1018" spans="1:31" ht="15.75" customHeight="1" x14ac:dyDescent="0.3">
      <c r="A1018" s="12">
        <v>1828</v>
      </c>
      <c r="B1018" s="12" t="s">
        <v>1818</v>
      </c>
      <c r="C1018" s="12" t="s">
        <v>109</v>
      </c>
      <c r="D1018" s="12">
        <v>0.05</v>
      </c>
      <c r="E1018" s="12">
        <v>7.1</v>
      </c>
      <c r="F1018" s="12">
        <v>6.05</v>
      </c>
      <c r="G1018" s="12" t="s">
        <v>53</v>
      </c>
      <c r="H1018" s="12" t="s">
        <v>32</v>
      </c>
      <c r="I1018" s="12" t="s">
        <v>33</v>
      </c>
      <c r="J1018" s="12" t="s">
        <v>113</v>
      </c>
      <c r="K1018" s="12" t="s">
        <v>63</v>
      </c>
      <c r="L1018" s="12" t="s">
        <v>653</v>
      </c>
      <c r="M1018" s="12">
        <v>0.39</v>
      </c>
      <c r="N1018" s="12" t="s">
        <v>37</v>
      </c>
      <c r="O1018" s="12" t="s">
        <v>65</v>
      </c>
      <c r="P1018" s="12" t="s">
        <v>334</v>
      </c>
      <c r="Q1018" s="12" t="s">
        <v>1819</v>
      </c>
      <c r="R1018" s="12">
        <v>50613</v>
      </c>
      <c r="S1018" s="13">
        <v>42010</v>
      </c>
      <c r="T1018" s="9">
        <f t="shared" si="77"/>
        <v>1</v>
      </c>
      <c r="U1018" s="10">
        <f t="shared" si="78"/>
        <v>0</v>
      </c>
      <c r="V1018" s="11" t="str">
        <f t="shared" si="75"/>
        <v>January</v>
      </c>
      <c r="W1018" s="13">
        <v>42010</v>
      </c>
      <c r="X1018" s="11">
        <f t="shared" si="76"/>
        <v>0</v>
      </c>
      <c r="Y1018" s="12">
        <v>-101.246</v>
      </c>
      <c r="Z1018" s="12">
        <v>14</v>
      </c>
      <c r="AA1018" s="12">
        <v>100.99</v>
      </c>
      <c r="AB1018" s="12">
        <v>86960</v>
      </c>
      <c r="AC1018" s="12">
        <f>DataSheet!$E72-DataSheet!$D72</f>
        <v>2.0500000000000003</v>
      </c>
      <c r="AD1018" s="12" t="str">
        <f>_xlfn.IFS(DataSheet!$O72="Central","Chris",DataSheet!$O72="East","Erin",DataSheet!$O72="South","Sam",DataSheet!$O72="West","William.")</f>
        <v>William.</v>
      </c>
      <c r="AE1018">
        <f t="shared" si="79"/>
        <v>3</v>
      </c>
    </row>
    <row r="1019" spans="1:31" ht="15.75" customHeight="1" x14ac:dyDescent="0.3">
      <c r="A1019" s="7">
        <v>1828</v>
      </c>
      <c r="B1019" s="7" t="s">
        <v>1818</v>
      </c>
      <c r="C1019" s="7" t="s">
        <v>109</v>
      </c>
      <c r="D1019" s="7">
        <v>0.04</v>
      </c>
      <c r="E1019" s="7">
        <v>20.95</v>
      </c>
      <c r="F1019" s="7">
        <v>4</v>
      </c>
      <c r="G1019" s="7" t="s">
        <v>53</v>
      </c>
      <c r="H1019" s="7" t="s">
        <v>32</v>
      </c>
      <c r="I1019" s="7" t="s">
        <v>81</v>
      </c>
      <c r="J1019" s="7" t="s">
        <v>184</v>
      </c>
      <c r="K1019" s="7" t="s">
        <v>63</v>
      </c>
      <c r="L1019" s="7" t="s">
        <v>1590</v>
      </c>
      <c r="M1019" s="7">
        <v>0.6</v>
      </c>
      <c r="N1019" s="7" t="s">
        <v>37</v>
      </c>
      <c r="O1019" s="7" t="s">
        <v>65</v>
      </c>
      <c r="P1019" s="7" t="s">
        <v>334</v>
      </c>
      <c r="Q1019" s="7" t="s">
        <v>1819</v>
      </c>
      <c r="R1019" s="7">
        <v>50613</v>
      </c>
      <c r="S1019" s="8">
        <v>42010</v>
      </c>
      <c r="T1019" s="9">
        <f t="shared" si="77"/>
        <v>1</v>
      </c>
      <c r="U1019" s="10">
        <f t="shared" si="78"/>
        <v>44</v>
      </c>
      <c r="V1019" s="11" t="str">
        <f t="shared" si="75"/>
        <v>January</v>
      </c>
      <c r="W1019" s="8">
        <v>42015</v>
      </c>
      <c r="X1019" s="11">
        <f t="shared" si="76"/>
        <v>5</v>
      </c>
      <c r="Y1019" s="7">
        <v>-1.88</v>
      </c>
      <c r="Z1019" s="7">
        <v>7</v>
      </c>
      <c r="AA1019" s="7">
        <v>142.06</v>
      </c>
      <c r="AB1019" s="7">
        <v>86960</v>
      </c>
      <c r="AC1019" s="7">
        <f>DataSheet!$E73-DataSheet!$D73</f>
        <v>6.25</v>
      </c>
      <c r="AD1019" s="12" t="str">
        <f>_xlfn.IFS(DataSheet!$O73="Central","Chris",DataSheet!$O73="East","Erin",DataSheet!$O73="South","Sam",DataSheet!$O73="West","William.")</f>
        <v>William.</v>
      </c>
      <c r="AE1019">
        <f t="shared" si="79"/>
        <v>3</v>
      </c>
    </row>
    <row r="1020" spans="1:31" ht="15.75" customHeight="1" x14ac:dyDescent="0.3">
      <c r="A1020" s="7">
        <v>1828</v>
      </c>
      <c r="B1020" s="7" t="s">
        <v>1818</v>
      </c>
      <c r="C1020" s="7" t="s">
        <v>42</v>
      </c>
      <c r="D1020" s="7">
        <v>0.02</v>
      </c>
      <c r="E1020" s="7">
        <v>5.98</v>
      </c>
      <c r="F1020" s="7">
        <v>5.46</v>
      </c>
      <c r="G1020" s="7" t="s">
        <v>53</v>
      </c>
      <c r="H1020" s="7" t="s">
        <v>32</v>
      </c>
      <c r="I1020" s="7" t="s">
        <v>33</v>
      </c>
      <c r="J1020" s="7" t="s">
        <v>97</v>
      </c>
      <c r="K1020" s="7" t="s">
        <v>63</v>
      </c>
      <c r="L1020" s="7" t="s">
        <v>1052</v>
      </c>
      <c r="M1020" s="7">
        <v>0.36</v>
      </c>
      <c r="N1020" s="7" t="s">
        <v>37</v>
      </c>
      <c r="O1020" s="7" t="s">
        <v>65</v>
      </c>
      <c r="P1020" s="7" t="s">
        <v>334</v>
      </c>
      <c r="Q1020" s="7" t="s">
        <v>1819</v>
      </c>
      <c r="R1020" s="7">
        <v>50613</v>
      </c>
      <c r="S1020" s="8">
        <v>42054</v>
      </c>
      <c r="T1020" s="9">
        <f t="shared" si="77"/>
        <v>0</v>
      </c>
      <c r="U1020" s="10" t="str">
        <f t="shared" si="78"/>
        <v>no repeat</v>
      </c>
      <c r="V1020" s="11" t="str">
        <f t="shared" si="75"/>
        <v>February</v>
      </c>
      <c r="W1020" s="8">
        <v>42055</v>
      </c>
      <c r="X1020" s="11">
        <f t="shared" si="76"/>
        <v>1</v>
      </c>
      <c r="Y1020" s="7">
        <v>-47.12</v>
      </c>
      <c r="Z1020" s="7">
        <v>7</v>
      </c>
      <c r="AA1020" s="7">
        <v>44.8</v>
      </c>
      <c r="AB1020" s="7">
        <v>86956</v>
      </c>
      <c r="AC1020" s="7">
        <f>DataSheet!$E579-DataSheet!$D579</f>
        <v>125.92</v>
      </c>
      <c r="AD1020" s="12" t="str">
        <f>_xlfn.IFS(DataSheet!$O579="Central","Chris",DataSheet!$O579="East","Erin",DataSheet!$O579="South","Sam",DataSheet!$O579="West","William.")</f>
        <v>Erin</v>
      </c>
      <c r="AE1020">
        <f t="shared" si="79"/>
        <v>3</v>
      </c>
    </row>
    <row r="1021" spans="1:31" ht="15.75" customHeight="1" x14ac:dyDescent="0.3">
      <c r="A1021" s="12">
        <v>1829</v>
      </c>
      <c r="B1021" s="12" t="s">
        <v>1820</v>
      </c>
      <c r="C1021" s="12" t="s">
        <v>109</v>
      </c>
      <c r="D1021" s="12">
        <v>0.05</v>
      </c>
      <c r="E1021" s="12">
        <v>39.06</v>
      </c>
      <c r="F1021" s="12">
        <v>10.55</v>
      </c>
      <c r="G1021" s="12" t="s">
        <v>53</v>
      </c>
      <c r="H1021" s="12" t="s">
        <v>32</v>
      </c>
      <c r="I1021" s="12" t="s">
        <v>33</v>
      </c>
      <c r="J1021" s="12" t="s">
        <v>113</v>
      </c>
      <c r="K1021" s="12" t="s">
        <v>63</v>
      </c>
      <c r="L1021" s="12" t="s">
        <v>1132</v>
      </c>
      <c r="M1021" s="12">
        <v>0.37</v>
      </c>
      <c r="N1021" s="12" t="s">
        <v>37</v>
      </c>
      <c r="O1021" s="12" t="s">
        <v>65</v>
      </c>
      <c r="P1021" s="12" t="s">
        <v>334</v>
      </c>
      <c r="Q1021" s="12" t="s">
        <v>1821</v>
      </c>
      <c r="R1021" s="12">
        <v>52402</v>
      </c>
      <c r="S1021" s="13">
        <v>42010</v>
      </c>
      <c r="T1021" s="9">
        <f t="shared" si="77"/>
        <v>1</v>
      </c>
      <c r="U1021" s="10">
        <f t="shared" si="78"/>
        <v>0</v>
      </c>
      <c r="V1021" s="11" t="str">
        <f t="shared" si="75"/>
        <v>January</v>
      </c>
      <c r="W1021" s="13">
        <v>42017</v>
      </c>
      <c r="X1021" s="11">
        <f t="shared" si="76"/>
        <v>7</v>
      </c>
      <c r="Y1021" s="12">
        <v>250.98060000000001</v>
      </c>
      <c r="Z1021" s="12">
        <v>9</v>
      </c>
      <c r="AA1021" s="12">
        <v>363.74</v>
      </c>
      <c r="AB1021" s="12">
        <v>86960</v>
      </c>
      <c r="AC1021" s="12">
        <f>DataSheet!$E74-DataSheet!$D74</f>
        <v>205.9</v>
      </c>
      <c r="AD1021" s="12" t="str">
        <f>_xlfn.IFS(DataSheet!$O74="Central","Chris",DataSheet!$O74="East","Erin",DataSheet!$O74="South","Sam",DataSheet!$O74="West","William.")</f>
        <v>William.</v>
      </c>
      <c r="AE1021">
        <f t="shared" si="79"/>
        <v>4</v>
      </c>
    </row>
    <row r="1022" spans="1:31" ht="15.75" customHeight="1" x14ac:dyDescent="0.3">
      <c r="A1022" s="7">
        <v>1829</v>
      </c>
      <c r="B1022" s="7" t="s">
        <v>1820</v>
      </c>
      <c r="C1022" s="7" t="s">
        <v>109</v>
      </c>
      <c r="D1022" s="7">
        <v>0.04</v>
      </c>
      <c r="E1022" s="7">
        <v>3.52</v>
      </c>
      <c r="F1022" s="7">
        <v>6.83</v>
      </c>
      <c r="G1022" s="7" t="s">
        <v>53</v>
      </c>
      <c r="H1022" s="7" t="s">
        <v>32</v>
      </c>
      <c r="I1022" s="7" t="s">
        <v>33</v>
      </c>
      <c r="J1022" s="7" t="s">
        <v>113</v>
      </c>
      <c r="K1022" s="7" t="s">
        <v>63</v>
      </c>
      <c r="L1022" s="7" t="s">
        <v>1822</v>
      </c>
      <c r="M1022" s="7">
        <v>0.38</v>
      </c>
      <c r="N1022" s="7" t="s">
        <v>37</v>
      </c>
      <c r="O1022" s="7" t="s">
        <v>65</v>
      </c>
      <c r="P1022" s="7" t="s">
        <v>334</v>
      </c>
      <c r="Q1022" s="7" t="s">
        <v>1821</v>
      </c>
      <c r="R1022" s="7">
        <v>52402</v>
      </c>
      <c r="S1022" s="8">
        <v>42010</v>
      </c>
      <c r="T1022" s="9">
        <f t="shared" si="77"/>
        <v>1</v>
      </c>
      <c r="U1022" s="10">
        <f t="shared" si="78"/>
        <v>0</v>
      </c>
      <c r="V1022" s="11" t="str">
        <f t="shared" si="75"/>
        <v>January</v>
      </c>
      <c r="W1022" s="8">
        <v>42019</v>
      </c>
      <c r="X1022" s="11">
        <f t="shared" si="76"/>
        <v>9</v>
      </c>
      <c r="Y1022" s="7">
        <v>-57.753</v>
      </c>
      <c r="Z1022" s="7">
        <v>4</v>
      </c>
      <c r="AA1022" s="7">
        <v>15.93</v>
      </c>
      <c r="AB1022" s="7">
        <v>86960</v>
      </c>
      <c r="AC1022" s="7">
        <f>DataSheet!$E75-DataSheet!$D75</f>
        <v>8.51</v>
      </c>
      <c r="AD1022" s="12" t="str">
        <f>_xlfn.IFS(DataSheet!$O75="Central","Chris",DataSheet!$O75="East","Erin",DataSheet!$O75="South","Sam",DataSheet!$O75="West","William.")</f>
        <v>Sam</v>
      </c>
      <c r="AE1022">
        <f t="shared" si="79"/>
        <v>4</v>
      </c>
    </row>
    <row r="1023" spans="1:31" ht="15.75" customHeight="1" x14ac:dyDescent="0.3">
      <c r="A1023" s="12">
        <v>1829</v>
      </c>
      <c r="B1023" s="12" t="s">
        <v>1820</v>
      </c>
      <c r="C1023" s="12" t="s">
        <v>109</v>
      </c>
      <c r="D1023" s="12">
        <v>0.02</v>
      </c>
      <c r="E1023" s="12">
        <v>15.51</v>
      </c>
      <c r="F1023" s="12">
        <v>17.78</v>
      </c>
      <c r="G1023" s="12" t="s">
        <v>53</v>
      </c>
      <c r="H1023" s="12" t="s">
        <v>32</v>
      </c>
      <c r="I1023" s="12" t="s">
        <v>33</v>
      </c>
      <c r="J1023" s="12" t="s">
        <v>145</v>
      </c>
      <c r="K1023" s="12" t="s">
        <v>63</v>
      </c>
      <c r="L1023" s="12" t="s">
        <v>693</v>
      </c>
      <c r="M1023" s="12">
        <v>0.59</v>
      </c>
      <c r="N1023" s="12" t="s">
        <v>37</v>
      </c>
      <c r="O1023" s="12" t="s">
        <v>65</v>
      </c>
      <c r="P1023" s="12" t="s">
        <v>334</v>
      </c>
      <c r="Q1023" s="12" t="s">
        <v>1821</v>
      </c>
      <c r="R1023" s="12">
        <v>52402</v>
      </c>
      <c r="S1023" s="13">
        <v>42010</v>
      </c>
      <c r="T1023" s="9">
        <f t="shared" si="77"/>
        <v>1</v>
      </c>
      <c r="U1023" s="10">
        <f t="shared" si="78"/>
        <v>78</v>
      </c>
      <c r="V1023" s="11" t="str">
        <f t="shared" si="75"/>
        <v>January</v>
      </c>
      <c r="W1023" s="13">
        <v>42017</v>
      </c>
      <c r="X1023" s="11">
        <f t="shared" si="76"/>
        <v>7</v>
      </c>
      <c r="Y1023" s="12">
        <v>-47.97</v>
      </c>
      <c r="Z1023" s="12">
        <v>1</v>
      </c>
      <c r="AA1023" s="12">
        <v>21.28</v>
      </c>
      <c r="AB1023" s="12">
        <v>86960</v>
      </c>
      <c r="AC1023" s="12">
        <f>DataSheet!$E76-DataSheet!$D76</f>
        <v>1.72</v>
      </c>
      <c r="AD1023" s="12" t="str">
        <f>_xlfn.IFS(DataSheet!$O76="Central","Chris",DataSheet!$O76="East","Erin",DataSheet!$O76="South","Sam",DataSheet!$O76="West","William.")</f>
        <v>Chris</v>
      </c>
      <c r="AE1023">
        <f t="shared" si="79"/>
        <v>4</v>
      </c>
    </row>
    <row r="1024" spans="1:31" ht="15.75" customHeight="1" x14ac:dyDescent="0.3">
      <c r="A1024" s="7">
        <v>1829</v>
      </c>
      <c r="B1024" s="7" t="s">
        <v>1820</v>
      </c>
      <c r="C1024" s="7" t="s">
        <v>52</v>
      </c>
      <c r="D1024" s="7">
        <v>0.01</v>
      </c>
      <c r="E1024" s="7">
        <v>10.64</v>
      </c>
      <c r="F1024" s="7">
        <v>5.16</v>
      </c>
      <c r="G1024" s="7" t="s">
        <v>31</v>
      </c>
      <c r="H1024" s="7" t="s">
        <v>32</v>
      </c>
      <c r="I1024" s="7" t="s">
        <v>45</v>
      </c>
      <c r="J1024" s="7" t="s">
        <v>54</v>
      </c>
      <c r="K1024" s="7" t="s">
        <v>63</v>
      </c>
      <c r="L1024" s="7" t="s">
        <v>855</v>
      </c>
      <c r="M1024" s="7">
        <v>0.56999999999999995</v>
      </c>
      <c r="N1024" s="7" t="s">
        <v>37</v>
      </c>
      <c r="O1024" s="7" t="s">
        <v>65</v>
      </c>
      <c r="P1024" s="7" t="s">
        <v>334</v>
      </c>
      <c r="Q1024" s="7" t="s">
        <v>1821</v>
      </c>
      <c r="R1024" s="7">
        <v>52402</v>
      </c>
      <c r="S1024" s="8">
        <v>42088</v>
      </c>
      <c r="T1024" s="9">
        <f t="shared" si="77"/>
        <v>0</v>
      </c>
      <c r="U1024" s="10" t="str">
        <f t="shared" si="78"/>
        <v>no repeat</v>
      </c>
      <c r="V1024" s="11" t="str">
        <f t="shared" si="75"/>
        <v>March</v>
      </c>
      <c r="W1024" s="8">
        <v>42090</v>
      </c>
      <c r="X1024" s="11">
        <f t="shared" si="76"/>
        <v>2</v>
      </c>
      <c r="Y1024" s="7">
        <v>-11.69</v>
      </c>
      <c r="Z1024" s="7">
        <v>5</v>
      </c>
      <c r="AA1024" s="7">
        <v>58.52</v>
      </c>
      <c r="AB1024" s="7">
        <v>86957</v>
      </c>
      <c r="AC1024" s="7">
        <f>DataSheet!$E929-DataSheet!$D929</f>
        <v>4.9000000000000004</v>
      </c>
      <c r="AD1024" s="12" t="str">
        <f>_xlfn.IFS(DataSheet!$O929="Central","Chris",DataSheet!$O929="East","Erin",DataSheet!$O929="South","Sam",DataSheet!$O929="West","William.")</f>
        <v>Chris</v>
      </c>
      <c r="AE1024">
        <f t="shared" si="79"/>
        <v>4</v>
      </c>
    </row>
    <row r="1025" spans="1:31" ht="15.75" customHeight="1" x14ac:dyDescent="0.3">
      <c r="A1025" s="12">
        <v>1836</v>
      </c>
      <c r="B1025" s="12" t="s">
        <v>1823</v>
      </c>
      <c r="C1025" s="12" t="s">
        <v>30</v>
      </c>
      <c r="D1025" s="12">
        <v>0.01</v>
      </c>
      <c r="E1025" s="12">
        <v>155.99</v>
      </c>
      <c r="F1025" s="12">
        <v>8.99</v>
      </c>
      <c r="G1025" s="12" t="s">
        <v>31</v>
      </c>
      <c r="H1025" s="12" t="s">
        <v>32</v>
      </c>
      <c r="I1025" s="12" t="s">
        <v>81</v>
      </c>
      <c r="J1025" s="12" t="s">
        <v>82</v>
      </c>
      <c r="K1025" s="12" t="s">
        <v>63</v>
      </c>
      <c r="L1025" s="12" t="s">
        <v>997</v>
      </c>
      <c r="M1025" s="12">
        <v>0.57999999999999996</v>
      </c>
      <c r="N1025" s="12" t="s">
        <v>37</v>
      </c>
      <c r="O1025" s="12" t="s">
        <v>38</v>
      </c>
      <c r="P1025" s="12" t="s">
        <v>49</v>
      </c>
      <c r="Q1025" s="12" t="s">
        <v>280</v>
      </c>
      <c r="R1025" s="12">
        <v>94110</v>
      </c>
      <c r="S1025" s="13">
        <v>42113</v>
      </c>
      <c r="T1025" s="9">
        <f t="shared" si="77"/>
        <v>0</v>
      </c>
      <c r="U1025" s="10" t="str">
        <f t="shared" si="78"/>
        <v>no repeat</v>
      </c>
      <c r="V1025" s="11" t="str">
        <f t="shared" si="75"/>
        <v>April</v>
      </c>
      <c r="W1025" s="13">
        <v>42114</v>
      </c>
      <c r="X1025" s="11">
        <f t="shared" si="76"/>
        <v>1</v>
      </c>
      <c r="Y1025" s="12">
        <v>-219.07908</v>
      </c>
      <c r="Z1025" s="12">
        <v>5</v>
      </c>
      <c r="AA1025" s="12">
        <v>675.83</v>
      </c>
      <c r="AB1025" s="12">
        <v>86600</v>
      </c>
      <c r="AC1025" s="12">
        <f>DataSheet!$E1202-DataSheet!$D1202</f>
        <v>115.96</v>
      </c>
      <c r="AD1025" s="12" t="str">
        <f>_xlfn.IFS(DataSheet!$O1202="Central","Chris",DataSheet!$O1202="East","Erin",DataSheet!$O1202="South","Sam",DataSheet!$O1202="West","William.")</f>
        <v>Sam</v>
      </c>
      <c r="AE1025">
        <f t="shared" si="79"/>
        <v>1</v>
      </c>
    </row>
    <row r="1026" spans="1:31" ht="15.75" customHeight="1" x14ac:dyDescent="0.3">
      <c r="A1026" s="7">
        <v>1837</v>
      </c>
      <c r="B1026" s="7" t="s">
        <v>1824</v>
      </c>
      <c r="C1026" s="7" t="s">
        <v>30</v>
      </c>
      <c r="D1026" s="7">
        <v>0.01</v>
      </c>
      <c r="E1026" s="7">
        <v>5.98</v>
      </c>
      <c r="F1026" s="7">
        <v>5.46</v>
      </c>
      <c r="G1026" s="7" t="s">
        <v>53</v>
      </c>
      <c r="H1026" s="7" t="s">
        <v>32</v>
      </c>
      <c r="I1026" s="7" t="s">
        <v>33</v>
      </c>
      <c r="J1026" s="7" t="s">
        <v>97</v>
      </c>
      <c r="K1026" s="7" t="s">
        <v>63</v>
      </c>
      <c r="L1026" s="7" t="s">
        <v>1052</v>
      </c>
      <c r="M1026" s="7">
        <v>0.36</v>
      </c>
      <c r="N1026" s="7" t="s">
        <v>37</v>
      </c>
      <c r="O1026" s="7" t="s">
        <v>38</v>
      </c>
      <c r="P1026" s="7" t="s">
        <v>49</v>
      </c>
      <c r="Q1026" s="7" t="s">
        <v>50</v>
      </c>
      <c r="R1026" s="7">
        <v>91776</v>
      </c>
      <c r="S1026" s="8">
        <v>42113</v>
      </c>
      <c r="T1026" s="9">
        <f t="shared" si="77"/>
        <v>0</v>
      </c>
      <c r="U1026" s="10" t="str">
        <f t="shared" si="78"/>
        <v>no repeat</v>
      </c>
      <c r="V1026" s="11" t="str">
        <f t="shared" ref="V1026:V1089" si="80">TEXT(S1026,"mmmm")</f>
        <v>April</v>
      </c>
      <c r="W1026" s="8">
        <v>42115</v>
      </c>
      <c r="X1026" s="11">
        <f t="shared" ref="X1026:X1089" si="81">_xlfn.DAYS(W1026,S1026)</f>
        <v>2</v>
      </c>
      <c r="Y1026" s="7">
        <v>-18.878399999999999</v>
      </c>
      <c r="Z1026" s="7">
        <v>4</v>
      </c>
      <c r="AA1026" s="7">
        <v>28</v>
      </c>
      <c r="AB1026" s="7">
        <v>86600</v>
      </c>
      <c r="AC1026" s="7">
        <f>DataSheet!$E1203-DataSheet!$D1203</f>
        <v>27.45</v>
      </c>
      <c r="AD1026" s="12" t="str">
        <f>_xlfn.IFS(DataSheet!$O1203="Central","Chris",DataSheet!$O1203="East","Erin",DataSheet!$O1203="South","Sam",DataSheet!$O1203="West","William.")</f>
        <v>Erin</v>
      </c>
      <c r="AE1026">
        <f t="shared" si="79"/>
        <v>1</v>
      </c>
    </row>
    <row r="1027" spans="1:31" ht="15.75" customHeight="1" x14ac:dyDescent="0.3">
      <c r="A1027" s="7">
        <v>1840</v>
      </c>
      <c r="B1027" s="7" t="s">
        <v>1825</v>
      </c>
      <c r="C1027" s="7" t="s">
        <v>42</v>
      </c>
      <c r="D1027" s="7">
        <v>7.0000000000000007E-2</v>
      </c>
      <c r="E1027" s="7">
        <v>40.98</v>
      </c>
      <c r="F1027" s="7">
        <v>2.99</v>
      </c>
      <c r="G1027" s="7" t="s">
        <v>53</v>
      </c>
      <c r="H1027" s="7" t="s">
        <v>44</v>
      </c>
      <c r="I1027" s="7" t="s">
        <v>33</v>
      </c>
      <c r="J1027" s="7" t="s">
        <v>113</v>
      </c>
      <c r="K1027" s="7" t="s">
        <v>63</v>
      </c>
      <c r="L1027" s="7" t="s">
        <v>1066</v>
      </c>
      <c r="M1027" s="7">
        <v>0.36</v>
      </c>
      <c r="N1027" s="7" t="s">
        <v>37</v>
      </c>
      <c r="O1027" s="7" t="s">
        <v>57</v>
      </c>
      <c r="P1027" s="7" t="s">
        <v>197</v>
      </c>
      <c r="Q1027" s="7" t="s">
        <v>1826</v>
      </c>
      <c r="R1027" s="7">
        <v>1469</v>
      </c>
      <c r="S1027" s="8">
        <v>42093</v>
      </c>
      <c r="T1027" s="9">
        <f t="shared" ref="T1027:T1090" si="82">IF(A1027=A1028,1,0)</f>
        <v>0</v>
      </c>
      <c r="U1027" s="10" t="str">
        <f t="shared" ref="U1027:U1090" si="83">IF(T1027=1,S1028-S1027,"no repeat")</f>
        <v>no repeat</v>
      </c>
      <c r="V1027" s="11" t="str">
        <f t="shared" si="80"/>
        <v>March</v>
      </c>
      <c r="W1027" s="8">
        <v>42095</v>
      </c>
      <c r="X1027" s="11">
        <f t="shared" si="81"/>
        <v>2</v>
      </c>
      <c r="Y1027" s="7">
        <v>369.20519999999999</v>
      </c>
      <c r="Z1027" s="7">
        <v>13</v>
      </c>
      <c r="AA1027" s="7">
        <v>535.08000000000004</v>
      </c>
      <c r="AB1027" s="7">
        <v>86599</v>
      </c>
      <c r="AC1027" s="7">
        <f>DataSheet!$E1003-DataSheet!$D1003</f>
        <v>2.88</v>
      </c>
      <c r="AD1027" s="12" t="str">
        <f>_xlfn.IFS(DataSheet!$O1003="Central","Chris",DataSheet!$O1003="East","Erin",DataSheet!$O1003="South","Sam",DataSheet!$O1003="West","William.")</f>
        <v>Sam</v>
      </c>
      <c r="AE1027">
        <f t="shared" si="79"/>
        <v>1</v>
      </c>
    </row>
    <row r="1028" spans="1:31" ht="15.75" customHeight="1" x14ac:dyDescent="0.3">
      <c r="A1028" s="12">
        <v>1849</v>
      </c>
      <c r="B1028" s="12" t="s">
        <v>1827</v>
      </c>
      <c r="C1028" s="12" t="s">
        <v>30</v>
      </c>
      <c r="D1028" s="12">
        <v>0.09</v>
      </c>
      <c r="E1028" s="12">
        <v>35.99</v>
      </c>
      <c r="F1028" s="12">
        <v>1.1000000000000001</v>
      </c>
      <c r="G1028" s="12" t="s">
        <v>53</v>
      </c>
      <c r="H1028" s="12" t="s">
        <v>118</v>
      </c>
      <c r="I1028" s="12" t="s">
        <v>81</v>
      </c>
      <c r="J1028" s="12" t="s">
        <v>82</v>
      </c>
      <c r="K1028" s="12" t="s">
        <v>63</v>
      </c>
      <c r="L1028" s="12" t="s">
        <v>937</v>
      </c>
      <c r="M1028" s="12">
        <v>0.55000000000000004</v>
      </c>
      <c r="N1028" s="12" t="s">
        <v>37</v>
      </c>
      <c r="O1028" s="12" t="s">
        <v>140</v>
      </c>
      <c r="P1028" s="12" t="s">
        <v>1278</v>
      </c>
      <c r="Q1028" s="12" t="s">
        <v>1828</v>
      </c>
      <c r="R1028" s="12">
        <v>36330</v>
      </c>
      <c r="S1028" s="13">
        <v>42095</v>
      </c>
      <c r="T1028" s="9">
        <f t="shared" si="82"/>
        <v>1</v>
      </c>
      <c r="U1028" s="10">
        <f t="shared" si="83"/>
        <v>0</v>
      </c>
      <c r="V1028" s="11" t="str">
        <f t="shared" si="80"/>
        <v>April</v>
      </c>
      <c r="W1028" s="13">
        <v>42097</v>
      </c>
      <c r="X1028" s="11">
        <f t="shared" si="81"/>
        <v>2</v>
      </c>
      <c r="Y1028" s="12">
        <v>19.350000000000001</v>
      </c>
      <c r="Z1028" s="12">
        <v>8</v>
      </c>
      <c r="AA1028" s="12">
        <v>222.71</v>
      </c>
      <c r="AB1028" s="12">
        <v>89697</v>
      </c>
      <c r="AC1028" s="12">
        <f>DataSheet!$E1010-DataSheet!$D1010</f>
        <v>17.920000000000002</v>
      </c>
      <c r="AD1028" s="12" t="str">
        <f>_xlfn.IFS(DataSheet!$O1010="Central","Chris",DataSheet!$O1010="East","Erin",DataSheet!$O1010="South","Sam",DataSheet!$O1010="West","William.")</f>
        <v>Erin</v>
      </c>
      <c r="AE1028">
        <f t="shared" ref="AE1028:AE1091" si="84">COUNTIF($B$2:$B$1937,$B1028)</f>
        <v>2</v>
      </c>
    </row>
    <row r="1029" spans="1:31" ht="15.75" customHeight="1" x14ac:dyDescent="0.3">
      <c r="A1029" s="7">
        <v>1849</v>
      </c>
      <c r="B1029" s="7" t="s">
        <v>1827</v>
      </c>
      <c r="C1029" s="7" t="s">
        <v>30</v>
      </c>
      <c r="D1029" s="7">
        <v>0.01</v>
      </c>
      <c r="E1029" s="7">
        <v>125.99</v>
      </c>
      <c r="F1029" s="7">
        <v>2.5</v>
      </c>
      <c r="G1029" s="7" t="s">
        <v>53</v>
      </c>
      <c r="H1029" s="7" t="s">
        <v>118</v>
      </c>
      <c r="I1029" s="7" t="s">
        <v>81</v>
      </c>
      <c r="J1029" s="7" t="s">
        <v>82</v>
      </c>
      <c r="K1029" s="7" t="s">
        <v>63</v>
      </c>
      <c r="L1029" s="7" t="s">
        <v>1148</v>
      </c>
      <c r="M1029" s="7">
        <v>0.6</v>
      </c>
      <c r="N1029" s="7" t="s">
        <v>37</v>
      </c>
      <c r="O1029" s="7" t="s">
        <v>140</v>
      </c>
      <c r="P1029" s="7" t="s">
        <v>1278</v>
      </c>
      <c r="Q1029" s="7" t="s">
        <v>1828</v>
      </c>
      <c r="R1029" s="7">
        <v>36330</v>
      </c>
      <c r="S1029" s="8">
        <v>42095</v>
      </c>
      <c r="T1029" s="9">
        <f t="shared" si="82"/>
        <v>0</v>
      </c>
      <c r="U1029" s="10" t="str">
        <f t="shared" si="83"/>
        <v>no repeat</v>
      </c>
      <c r="V1029" s="11" t="str">
        <f t="shared" si="80"/>
        <v>April</v>
      </c>
      <c r="W1029" s="8">
        <v>42096</v>
      </c>
      <c r="X1029" s="11">
        <f t="shared" si="81"/>
        <v>1</v>
      </c>
      <c r="Y1029" s="7">
        <v>-967.83399999999995</v>
      </c>
      <c r="Z1029" s="7">
        <v>2</v>
      </c>
      <c r="AA1029" s="7">
        <v>220.52</v>
      </c>
      <c r="AB1029" s="7">
        <v>89697</v>
      </c>
      <c r="AC1029" s="7">
        <f>DataSheet!$E1011-DataSheet!$D1011</f>
        <v>9.89</v>
      </c>
      <c r="AD1029" s="12" t="str">
        <f>_xlfn.IFS(DataSheet!$O1011="Central","Chris",DataSheet!$O1011="East","Erin",DataSheet!$O1011="South","Sam",DataSheet!$O1011="West","William.")</f>
        <v>Erin</v>
      </c>
      <c r="AE1029">
        <f t="shared" si="84"/>
        <v>2</v>
      </c>
    </row>
    <row r="1030" spans="1:31" ht="15.75" customHeight="1" x14ac:dyDescent="0.3">
      <c r="A1030" s="7">
        <v>1852</v>
      </c>
      <c r="B1030" s="7" t="s">
        <v>1829</v>
      </c>
      <c r="C1030" s="7" t="s">
        <v>42</v>
      </c>
      <c r="D1030" s="7">
        <v>0.06</v>
      </c>
      <c r="E1030" s="7">
        <v>6.48</v>
      </c>
      <c r="F1030" s="7">
        <v>5.14</v>
      </c>
      <c r="G1030" s="7" t="s">
        <v>31</v>
      </c>
      <c r="H1030" s="7" t="s">
        <v>44</v>
      </c>
      <c r="I1030" s="7" t="s">
        <v>33</v>
      </c>
      <c r="J1030" s="7" t="s">
        <v>97</v>
      </c>
      <c r="K1030" s="7" t="s">
        <v>63</v>
      </c>
      <c r="L1030" s="7" t="s">
        <v>940</v>
      </c>
      <c r="M1030" s="7">
        <v>0.37</v>
      </c>
      <c r="N1030" s="7" t="s">
        <v>37</v>
      </c>
      <c r="O1030" s="7" t="s">
        <v>38</v>
      </c>
      <c r="P1030" s="7" t="s">
        <v>49</v>
      </c>
      <c r="Q1030" s="7" t="s">
        <v>1830</v>
      </c>
      <c r="R1030" s="7">
        <v>92008</v>
      </c>
      <c r="S1030" s="8">
        <v>42082</v>
      </c>
      <c r="T1030" s="9">
        <f t="shared" si="82"/>
        <v>0</v>
      </c>
      <c r="U1030" s="10" t="str">
        <f t="shared" si="83"/>
        <v>no repeat</v>
      </c>
      <c r="V1030" s="11" t="str">
        <f t="shared" si="80"/>
        <v>March</v>
      </c>
      <c r="W1030" s="8">
        <v>42084</v>
      </c>
      <c r="X1030" s="11">
        <f t="shared" si="81"/>
        <v>2</v>
      </c>
      <c r="Y1030" s="7">
        <v>-28.45</v>
      </c>
      <c r="Z1030" s="7">
        <v>10</v>
      </c>
      <c r="AA1030" s="7">
        <v>68.34</v>
      </c>
      <c r="AB1030" s="7">
        <v>86847</v>
      </c>
      <c r="AC1030" s="7">
        <f>DataSheet!$E861-DataSheet!$D861</f>
        <v>124.46</v>
      </c>
      <c r="AD1030" s="12" t="str">
        <f>_xlfn.IFS(DataSheet!$O861="Central","Chris",DataSheet!$O861="East","Erin",DataSheet!$O861="South","Sam",DataSheet!$O861="West","William.")</f>
        <v>Sam</v>
      </c>
      <c r="AE1030">
        <f t="shared" si="84"/>
        <v>1</v>
      </c>
    </row>
    <row r="1031" spans="1:31" ht="15.75" customHeight="1" x14ac:dyDescent="0.3">
      <c r="A1031" s="12">
        <v>1854</v>
      </c>
      <c r="B1031" s="12" t="s">
        <v>1831</v>
      </c>
      <c r="C1031" s="12" t="s">
        <v>42</v>
      </c>
      <c r="D1031" s="12">
        <v>0.02</v>
      </c>
      <c r="E1031" s="12">
        <v>30.73</v>
      </c>
      <c r="F1031" s="12">
        <v>4</v>
      </c>
      <c r="G1031" s="12" t="s">
        <v>53</v>
      </c>
      <c r="H1031" s="12" t="s">
        <v>44</v>
      </c>
      <c r="I1031" s="12" t="s">
        <v>81</v>
      </c>
      <c r="J1031" s="12" t="s">
        <v>184</v>
      </c>
      <c r="K1031" s="12" t="s">
        <v>63</v>
      </c>
      <c r="L1031" s="12" t="s">
        <v>292</v>
      </c>
      <c r="M1031" s="12">
        <v>0.75</v>
      </c>
      <c r="N1031" s="12" t="s">
        <v>37</v>
      </c>
      <c r="O1031" s="12" t="s">
        <v>57</v>
      </c>
      <c r="P1031" s="12" t="s">
        <v>232</v>
      </c>
      <c r="Q1031" s="12" t="s">
        <v>689</v>
      </c>
      <c r="R1031" s="12">
        <v>6478</v>
      </c>
      <c r="S1031" s="13">
        <v>42082</v>
      </c>
      <c r="T1031" s="9">
        <f t="shared" si="82"/>
        <v>0</v>
      </c>
      <c r="U1031" s="10" t="str">
        <f t="shared" si="83"/>
        <v>no repeat</v>
      </c>
      <c r="V1031" s="11" t="str">
        <f t="shared" si="80"/>
        <v>March</v>
      </c>
      <c r="W1031" s="13">
        <v>42085</v>
      </c>
      <c r="X1031" s="11">
        <f t="shared" si="81"/>
        <v>3</v>
      </c>
      <c r="Y1031" s="12">
        <v>72.78</v>
      </c>
      <c r="Z1031" s="12">
        <v>16</v>
      </c>
      <c r="AA1031" s="12">
        <v>522.22</v>
      </c>
      <c r="AB1031" s="12">
        <v>86847</v>
      </c>
      <c r="AC1031" s="12">
        <f>DataSheet!$E862-DataSheet!$D862</f>
        <v>10.940000000000001</v>
      </c>
      <c r="AD1031" s="12" t="str">
        <f>_xlfn.IFS(DataSheet!$O862="Central","Chris",DataSheet!$O862="East","Erin",DataSheet!$O862="South","Sam",DataSheet!$O862="West","William.")</f>
        <v>Sam</v>
      </c>
      <c r="AE1031">
        <f t="shared" si="84"/>
        <v>1</v>
      </c>
    </row>
    <row r="1032" spans="1:31" ht="15.75" customHeight="1" x14ac:dyDescent="0.3">
      <c r="A1032" s="7">
        <v>1860</v>
      </c>
      <c r="B1032" s="7" t="s">
        <v>1832</v>
      </c>
      <c r="C1032" s="7" t="s">
        <v>52</v>
      </c>
      <c r="D1032" s="7">
        <v>0.09</v>
      </c>
      <c r="E1032" s="7">
        <v>5.98</v>
      </c>
      <c r="F1032" s="7">
        <v>1.49</v>
      </c>
      <c r="G1032" s="7" t="s">
        <v>53</v>
      </c>
      <c r="H1032" s="7" t="s">
        <v>44</v>
      </c>
      <c r="I1032" s="7" t="s">
        <v>33</v>
      </c>
      <c r="J1032" s="7" t="s">
        <v>113</v>
      </c>
      <c r="K1032" s="7" t="s">
        <v>63</v>
      </c>
      <c r="L1032" s="7" t="s">
        <v>1021</v>
      </c>
      <c r="M1032" s="7">
        <v>0.39</v>
      </c>
      <c r="N1032" s="7" t="s">
        <v>37</v>
      </c>
      <c r="O1032" s="7" t="s">
        <v>57</v>
      </c>
      <c r="P1032" s="7" t="s">
        <v>197</v>
      </c>
      <c r="Q1032" s="7" t="s">
        <v>1833</v>
      </c>
      <c r="R1032" s="7">
        <v>1570</v>
      </c>
      <c r="S1032" s="8">
        <v>42170</v>
      </c>
      <c r="T1032" s="9">
        <f t="shared" si="82"/>
        <v>0</v>
      </c>
      <c r="U1032" s="10" t="str">
        <f t="shared" si="83"/>
        <v>no repeat</v>
      </c>
      <c r="V1032" s="11" t="str">
        <f t="shared" si="80"/>
        <v>June</v>
      </c>
      <c r="W1032" s="8">
        <v>42172</v>
      </c>
      <c r="X1032" s="11">
        <f t="shared" si="81"/>
        <v>2</v>
      </c>
      <c r="Y1032" s="7">
        <v>13.2294</v>
      </c>
      <c r="Z1032" s="7">
        <v>5</v>
      </c>
      <c r="AA1032" s="7">
        <v>28.01</v>
      </c>
      <c r="AB1032" s="7">
        <v>86846</v>
      </c>
      <c r="AC1032" s="7">
        <f>DataSheet!$E1787-DataSheet!$D1787</f>
        <v>320.92</v>
      </c>
      <c r="AD1032" s="12" t="str">
        <f>_xlfn.IFS(DataSheet!$O1787="Central","Chris",DataSheet!$O1787="East","Erin",DataSheet!$O1787="South","Sam",DataSheet!$O1787="West","William.")</f>
        <v>William.</v>
      </c>
      <c r="AE1032">
        <f t="shared" si="84"/>
        <v>1</v>
      </c>
    </row>
    <row r="1033" spans="1:31" ht="15.75" customHeight="1" x14ac:dyDescent="0.3">
      <c r="A1033" s="7">
        <v>1869</v>
      </c>
      <c r="B1033" s="7" t="s">
        <v>1834</v>
      </c>
      <c r="C1033" s="7" t="s">
        <v>42</v>
      </c>
      <c r="D1033" s="7">
        <v>0.08</v>
      </c>
      <c r="E1033" s="7">
        <v>8.09</v>
      </c>
      <c r="F1033" s="7">
        <v>7.96</v>
      </c>
      <c r="G1033" s="7" t="s">
        <v>53</v>
      </c>
      <c r="H1033" s="7" t="s">
        <v>118</v>
      </c>
      <c r="I1033" s="7" t="s">
        <v>45</v>
      </c>
      <c r="J1033" s="7" t="s">
        <v>54</v>
      </c>
      <c r="K1033" s="7" t="s">
        <v>63</v>
      </c>
      <c r="L1033" s="7" t="s">
        <v>161</v>
      </c>
      <c r="M1033" s="7">
        <v>0.49</v>
      </c>
      <c r="N1033" s="7" t="s">
        <v>37</v>
      </c>
      <c r="O1033" s="7" t="s">
        <v>38</v>
      </c>
      <c r="P1033" s="7" t="s">
        <v>370</v>
      </c>
      <c r="Q1033" s="7" t="s">
        <v>1835</v>
      </c>
      <c r="R1033" s="7">
        <v>88310</v>
      </c>
      <c r="S1033" s="8">
        <v>42127</v>
      </c>
      <c r="T1033" s="9">
        <f t="shared" si="82"/>
        <v>0</v>
      </c>
      <c r="U1033" s="10" t="str">
        <f t="shared" si="83"/>
        <v>no repeat</v>
      </c>
      <c r="V1033" s="11" t="str">
        <f t="shared" si="80"/>
        <v>May</v>
      </c>
      <c r="W1033" s="8">
        <v>42128</v>
      </c>
      <c r="X1033" s="11">
        <f t="shared" si="81"/>
        <v>1</v>
      </c>
      <c r="Y1033" s="7">
        <v>-88.82</v>
      </c>
      <c r="Z1033" s="7">
        <v>10</v>
      </c>
      <c r="AA1033" s="7">
        <v>80.349999999999994</v>
      </c>
      <c r="AB1033" s="7">
        <v>89209</v>
      </c>
      <c r="AC1033" s="7">
        <f>DataSheet!$E1357-DataSheet!$D1357</f>
        <v>6.3900000000000006</v>
      </c>
      <c r="AD1033" s="12" t="str">
        <f>_xlfn.IFS(DataSheet!$O1357="Central","Chris",DataSheet!$O1357="East","Erin",DataSheet!$O1357="South","Sam",DataSheet!$O1357="West","William.")</f>
        <v>Chris</v>
      </c>
      <c r="AE1033">
        <f t="shared" si="84"/>
        <v>1</v>
      </c>
    </row>
    <row r="1034" spans="1:31" ht="15.75" customHeight="1" x14ac:dyDescent="0.3">
      <c r="A1034" s="12">
        <v>1873</v>
      </c>
      <c r="B1034" s="12" t="s">
        <v>1836</v>
      </c>
      <c r="C1034" s="12" t="s">
        <v>61</v>
      </c>
      <c r="D1034" s="12">
        <v>0.03</v>
      </c>
      <c r="E1034" s="12">
        <v>90.48</v>
      </c>
      <c r="F1034" s="12">
        <v>19.989999999999998</v>
      </c>
      <c r="G1034" s="12" t="s">
        <v>53</v>
      </c>
      <c r="H1034" s="12" t="s">
        <v>32</v>
      </c>
      <c r="I1034" s="12" t="s">
        <v>33</v>
      </c>
      <c r="J1034" s="12" t="s">
        <v>73</v>
      </c>
      <c r="K1034" s="12" t="s">
        <v>63</v>
      </c>
      <c r="L1034" s="12" t="s">
        <v>1837</v>
      </c>
      <c r="M1034" s="12">
        <v>0.4</v>
      </c>
      <c r="N1034" s="12" t="s">
        <v>37</v>
      </c>
      <c r="O1034" s="12" t="s">
        <v>140</v>
      </c>
      <c r="P1034" s="12" t="s">
        <v>366</v>
      </c>
      <c r="Q1034" s="12" t="s">
        <v>1838</v>
      </c>
      <c r="R1034" s="12">
        <v>33403</v>
      </c>
      <c r="S1034" s="13">
        <v>42021</v>
      </c>
      <c r="T1034" s="9">
        <f t="shared" si="82"/>
        <v>1</v>
      </c>
      <c r="U1034" s="10">
        <f t="shared" si="83"/>
        <v>0</v>
      </c>
      <c r="V1034" s="11" t="str">
        <f t="shared" si="80"/>
        <v>January</v>
      </c>
      <c r="W1034" s="13">
        <v>42023</v>
      </c>
      <c r="X1034" s="11">
        <f t="shared" si="81"/>
        <v>2</v>
      </c>
      <c r="Y1034" s="12">
        <v>15.353999999999999</v>
      </c>
      <c r="Z1034" s="12">
        <v>1</v>
      </c>
      <c r="AA1034" s="12">
        <v>99.69</v>
      </c>
      <c r="AB1034" s="12">
        <v>90099</v>
      </c>
      <c r="AC1034" s="12">
        <f>DataSheet!$E222-DataSheet!$D222</f>
        <v>29.1</v>
      </c>
      <c r="AD1034" s="12" t="str">
        <f>_xlfn.IFS(DataSheet!$O222="Central","Chris",DataSheet!$O222="East","Erin",DataSheet!$O222="South","Sam",DataSheet!$O222="West","William.")</f>
        <v>Chris</v>
      </c>
      <c r="AE1034">
        <f t="shared" si="84"/>
        <v>2</v>
      </c>
    </row>
    <row r="1035" spans="1:31" ht="15.75" customHeight="1" x14ac:dyDescent="0.3">
      <c r="A1035" s="7">
        <v>1873</v>
      </c>
      <c r="B1035" s="7" t="s">
        <v>1836</v>
      </c>
      <c r="C1035" s="7" t="s">
        <v>61</v>
      </c>
      <c r="D1035" s="7">
        <v>0.06</v>
      </c>
      <c r="E1035" s="7">
        <v>22.84</v>
      </c>
      <c r="F1035" s="7">
        <v>8.18</v>
      </c>
      <c r="G1035" s="7" t="s">
        <v>53</v>
      </c>
      <c r="H1035" s="7" t="s">
        <v>32</v>
      </c>
      <c r="I1035" s="7" t="s">
        <v>33</v>
      </c>
      <c r="J1035" s="7" t="s">
        <v>97</v>
      </c>
      <c r="K1035" s="7" t="s">
        <v>63</v>
      </c>
      <c r="L1035" s="7" t="s">
        <v>1839</v>
      </c>
      <c r="M1035" s="7">
        <v>0.39</v>
      </c>
      <c r="N1035" s="7" t="s">
        <v>37</v>
      </c>
      <c r="O1035" s="7" t="s">
        <v>140</v>
      </c>
      <c r="P1035" s="7" t="s">
        <v>366</v>
      </c>
      <c r="Q1035" s="7" t="s">
        <v>1838</v>
      </c>
      <c r="R1035" s="7">
        <v>33403</v>
      </c>
      <c r="S1035" s="8">
        <v>42021</v>
      </c>
      <c r="T1035" s="9">
        <f t="shared" si="82"/>
        <v>0</v>
      </c>
      <c r="U1035" s="10" t="str">
        <f t="shared" si="83"/>
        <v>no repeat</v>
      </c>
      <c r="V1035" s="11" t="str">
        <f t="shared" si="80"/>
        <v>January</v>
      </c>
      <c r="W1035" s="8">
        <v>42021</v>
      </c>
      <c r="X1035" s="11">
        <f t="shared" si="81"/>
        <v>0</v>
      </c>
      <c r="Y1035" s="7">
        <v>-357.92399999999998</v>
      </c>
      <c r="Z1035" s="7">
        <v>7</v>
      </c>
      <c r="AA1035" s="7">
        <v>152.49</v>
      </c>
      <c r="AB1035" s="7">
        <v>90099</v>
      </c>
      <c r="AC1035" s="7">
        <f>DataSheet!$E223-DataSheet!$D223</f>
        <v>178.42</v>
      </c>
      <c r="AD1035" s="12" t="str">
        <f>_xlfn.IFS(DataSheet!$O223="Central","Chris",DataSheet!$O223="East","Erin",DataSheet!$O223="South","Sam",DataSheet!$O223="West","William.")</f>
        <v>William.</v>
      </c>
      <c r="AE1035">
        <f t="shared" si="84"/>
        <v>2</v>
      </c>
    </row>
    <row r="1036" spans="1:31" ht="15.75" customHeight="1" x14ac:dyDescent="0.3">
      <c r="A1036" s="7">
        <v>1875</v>
      </c>
      <c r="B1036" s="7" t="s">
        <v>1840</v>
      </c>
      <c r="C1036" s="7" t="s">
        <v>52</v>
      </c>
      <c r="D1036" s="7">
        <v>0.09</v>
      </c>
      <c r="E1036" s="7">
        <v>95.99</v>
      </c>
      <c r="F1036" s="7">
        <v>4.9000000000000004</v>
      </c>
      <c r="G1036" s="7" t="s">
        <v>53</v>
      </c>
      <c r="H1036" s="7" t="s">
        <v>118</v>
      </c>
      <c r="I1036" s="7" t="s">
        <v>81</v>
      </c>
      <c r="J1036" s="7" t="s">
        <v>82</v>
      </c>
      <c r="K1036" s="7" t="s">
        <v>63</v>
      </c>
      <c r="L1036" s="7" t="s">
        <v>262</v>
      </c>
      <c r="M1036" s="7">
        <v>0.56000000000000005</v>
      </c>
      <c r="N1036" s="7" t="s">
        <v>37</v>
      </c>
      <c r="O1036" s="7" t="s">
        <v>140</v>
      </c>
      <c r="P1036" s="7" t="s">
        <v>141</v>
      </c>
      <c r="Q1036" s="7" t="s">
        <v>1841</v>
      </c>
      <c r="R1036" s="7">
        <v>23320</v>
      </c>
      <c r="S1036" s="8">
        <v>42033</v>
      </c>
      <c r="T1036" s="9">
        <f t="shared" si="82"/>
        <v>0</v>
      </c>
      <c r="U1036" s="10" t="str">
        <f t="shared" si="83"/>
        <v>no repeat</v>
      </c>
      <c r="V1036" s="11" t="str">
        <f t="shared" si="80"/>
        <v>January</v>
      </c>
      <c r="W1036" s="8">
        <v>42035</v>
      </c>
      <c r="X1036" s="11">
        <f t="shared" si="81"/>
        <v>2</v>
      </c>
      <c r="Y1036" s="7">
        <v>34.302</v>
      </c>
      <c r="Z1036" s="7">
        <v>4</v>
      </c>
      <c r="AA1036" s="7">
        <v>320.75</v>
      </c>
      <c r="AB1036" s="7">
        <v>90899</v>
      </c>
      <c r="AC1036" s="7">
        <f>DataSheet!$E341-DataSheet!$D341</f>
        <v>370.95000000000005</v>
      </c>
      <c r="AD1036" s="12" t="str">
        <f>_xlfn.IFS(DataSheet!$O341="Central","Chris",DataSheet!$O341="East","Erin",DataSheet!$O341="South","Sam",DataSheet!$O341="West","William.")</f>
        <v>Chris</v>
      </c>
      <c r="AE1036">
        <f t="shared" si="84"/>
        <v>1</v>
      </c>
    </row>
    <row r="1037" spans="1:31" ht="15.75" customHeight="1" x14ac:dyDescent="0.3">
      <c r="A1037" s="12">
        <v>1882</v>
      </c>
      <c r="B1037" s="12" t="s">
        <v>1842</v>
      </c>
      <c r="C1037" s="12" t="s">
        <v>42</v>
      </c>
      <c r="D1037" s="12">
        <v>0.09</v>
      </c>
      <c r="E1037" s="12">
        <v>5.78</v>
      </c>
      <c r="F1037" s="12">
        <v>5.67</v>
      </c>
      <c r="G1037" s="12" t="s">
        <v>53</v>
      </c>
      <c r="H1037" s="12" t="s">
        <v>44</v>
      </c>
      <c r="I1037" s="12" t="s">
        <v>33</v>
      </c>
      <c r="J1037" s="12" t="s">
        <v>97</v>
      </c>
      <c r="K1037" s="12" t="s">
        <v>63</v>
      </c>
      <c r="L1037" s="12" t="s">
        <v>638</v>
      </c>
      <c r="M1037" s="12">
        <v>0.36</v>
      </c>
      <c r="N1037" s="12" t="s">
        <v>37</v>
      </c>
      <c r="O1037" s="12" t="s">
        <v>57</v>
      </c>
      <c r="P1037" s="12" t="s">
        <v>58</v>
      </c>
      <c r="Q1037" s="12" t="s">
        <v>1843</v>
      </c>
      <c r="R1037" s="12">
        <v>7036</v>
      </c>
      <c r="S1037" s="13">
        <v>42064</v>
      </c>
      <c r="T1037" s="9">
        <f t="shared" si="82"/>
        <v>0</v>
      </c>
      <c r="U1037" s="10" t="str">
        <f t="shared" si="83"/>
        <v>no repeat</v>
      </c>
      <c r="V1037" s="11" t="str">
        <f t="shared" si="80"/>
        <v>March</v>
      </c>
      <c r="W1037" s="13">
        <v>42066</v>
      </c>
      <c r="X1037" s="11">
        <f t="shared" si="81"/>
        <v>2</v>
      </c>
      <c r="Y1037" s="12">
        <v>-7.96</v>
      </c>
      <c r="Z1037" s="12">
        <v>1</v>
      </c>
      <c r="AA1037" s="12">
        <v>11.35</v>
      </c>
      <c r="AB1037" s="12">
        <v>87378</v>
      </c>
      <c r="AC1037" s="12">
        <f>DataSheet!$E694-DataSheet!$D694</f>
        <v>120.88000000000001</v>
      </c>
      <c r="AD1037" s="12" t="str">
        <f>_xlfn.IFS(DataSheet!$O694="Central","Chris",DataSheet!$O694="East","Erin",DataSheet!$O694="South","Sam",DataSheet!$O694="West","William.")</f>
        <v>Chris</v>
      </c>
      <c r="AE1037">
        <f t="shared" si="84"/>
        <v>1</v>
      </c>
    </row>
    <row r="1038" spans="1:31" ht="15.75" customHeight="1" x14ac:dyDescent="0.3">
      <c r="A1038" s="7">
        <v>1885</v>
      </c>
      <c r="B1038" s="7" t="s">
        <v>1844</v>
      </c>
      <c r="C1038" s="7" t="s">
        <v>42</v>
      </c>
      <c r="D1038" s="7">
        <v>0.05</v>
      </c>
      <c r="E1038" s="7">
        <v>535.64</v>
      </c>
      <c r="F1038" s="7">
        <v>14.7</v>
      </c>
      <c r="G1038" s="7" t="s">
        <v>43</v>
      </c>
      <c r="H1038" s="7" t="s">
        <v>44</v>
      </c>
      <c r="I1038" s="7" t="s">
        <v>81</v>
      </c>
      <c r="J1038" s="7" t="s">
        <v>89</v>
      </c>
      <c r="K1038" s="7" t="s">
        <v>47</v>
      </c>
      <c r="L1038" s="7" t="s">
        <v>1845</v>
      </c>
      <c r="M1038" s="7">
        <v>0.59</v>
      </c>
      <c r="N1038" s="7" t="s">
        <v>37</v>
      </c>
      <c r="O1038" s="7" t="s">
        <v>57</v>
      </c>
      <c r="P1038" s="7" t="s">
        <v>472</v>
      </c>
      <c r="Q1038" s="7" t="s">
        <v>1846</v>
      </c>
      <c r="R1038" s="7">
        <v>2806</v>
      </c>
      <c r="S1038" s="8">
        <v>42064</v>
      </c>
      <c r="T1038" s="9">
        <f t="shared" si="82"/>
        <v>0</v>
      </c>
      <c r="U1038" s="10" t="str">
        <f t="shared" si="83"/>
        <v>no repeat</v>
      </c>
      <c r="V1038" s="11" t="str">
        <f t="shared" si="80"/>
        <v>March</v>
      </c>
      <c r="W1038" s="8">
        <v>42066</v>
      </c>
      <c r="X1038" s="11">
        <f t="shared" si="81"/>
        <v>2</v>
      </c>
      <c r="Y1038" s="7">
        <v>4407.4399999999996</v>
      </c>
      <c r="Z1038" s="7">
        <v>15</v>
      </c>
      <c r="AA1038" s="7">
        <v>7029.1</v>
      </c>
      <c r="AB1038" s="7">
        <v>87378</v>
      </c>
      <c r="AC1038" s="7">
        <f>DataSheet!$E695-DataSheet!$D695</f>
        <v>152.45999999999998</v>
      </c>
      <c r="AD1038" s="12" t="str">
        <f>_xlfn.IFS(DataSheet!$O695="Central","Chris",DataSheet!$O695="East","Erin",DataSheet!$O695="South","Sam",DataSheet!$O695="West","William.")</f>
        <v>Chris</v>
      </c>
      <c r="AE1038">
        <f t="shared" si="84"/>
        <v>1</v>
      </c>
    </row>
    <row r="1039" spans="1:31" ht="15.75" customHeight="1" x14ac:dyDescent="0.3">
      <c r="A1039" s="12">
        <v>1889</v>
      </c>
      <c r="B1039" s="12" t="s">
        <v>1847</v>
      </c>
      <c r="C1039" s="12" t="s">
        <v>109</v>
      </c>
      <c r="D1039" s="12">
        <v>0.09</v>
      </c>
      <c r="E1039" s="12">
        <v>78.8</v>
      </c>
      <c r="F1039" s="12">
        <v>35</v>
      </c>
      <c r="G1039" s="12" t="s">
        <v>53</v>
      </c>
      <c r="H1039" s="12" t="s">
        <v>44</v>
      </c>
      <c r="I1039" s="12" t="s">
        <v>33</v>
      </c>
      <c r="J1039" s="12" t="s">
        <v>145</v>
      </c>
      <c r="K1039" s="12" t="s">
        <v>240</v>
      </c>
      <c r="L1039" s="12" t="s">
        <v>1848</v>
      </c>
      <c r="M1039" s="12">
        <v>0.83</v>
      </c>
      <c r="N1039" s="12" t="s">
        <v>37</v>
      </c>
      <c r="O1039" s="12" t="s">
        <v>57</v>
      </c>
      <c r="P1039" s="12" t="s">
        <v>158</v>
      </c>
      <c r="Q1039" s="12" t="s">
        <v>1738</v>
      </c>
      <c r="R1039" s="12">
        <v>45429</v>
      </c>
      <c r="S1039" s="13">
        <v>42111</v>
      </c>
      <c r="T1039" s="9">
        <f t="shared" si="82"/>
        <v>0</v>
      </c>
      <c r="U1039" s="10" t="str">
        <f t="shared" si="83"/>
        <v>no repeat</v>
      </c>
      <c r="V1039" s="11" t="str">
        <f t="shared" si="80"/>
        <v>April</v>
      </c>
      <c r="W1039" s="13">
        <v>42115</v>
      </c>
      <c r="X1039" s="11">
        <f t="shared" si="81"/>
        <v>4</v>
      </c>
      <c r="Y1039" s="12">
        <v>-1025.0172</v>
      </c>
      <c r="Z1039" s="12">
        <v>14</v>
      </c>
      <c r="AA1039" s="12">
        <v>1059.3800000000001</v>
      </c>
      <c r="AB1039" s="12">
        <v>90631</v>
      </c>
      <c r="AC1039" s="12">
        <f>DataSheet!$E1182-DataSheet!$D1182</f>
        <v>243.89999999999998</v>
      </c>
      <c r="AD1039" s="12" t="str">
        <f>_xlfn.IFS(DataSheet!$O1182="Central","Chris",DataSheet!$O1182="East","Erin",DataSheet!$O1182="South","Sam",DataSheet!$O1182="West","William.")</f>
        <v>Chris</v>
      </c>
      <c r="AE1039">
        <f t="shared" si="84"/>
        <v>1</v>
      </c>
    </row>
    <row r="1040" spans="1:31" ht="15.75" customHeight="1" x14ac:dyDescent="0.3">
      <c r="A1040" s="12">
        <v>1891</v>
      </c>
      <c r="B1040" s="12" t="s">
        <v>1849</v>
      </c>
      <c r="C1040" s="12" t="s">
        <v>42</v>
      </c>
      <c r="D1040" s="12">
        <v>0.03</v>
      </c>
      <c r="E1040" s="12">
        <v>320.64</v>
      </c>
      <c r="F1040" s="12">
        <v>29.2</v>
      </c>
      <c r="G1040" s="12" t="s">
        <v>43</v>
      </c>
      <c r="H1040" s="12" t="s">
        <v>44</v>
      </c>
      <c r="I1040" s="12" t="s">
        <v>45</v>
      </c>
      <c r="J1040" s="12" t="s">
        <v>156</v>
      </c>
      <c r="K1040" s="12" t="s">
        <v>125</v>
      </c>
      <c r="L1040" s="12" t="s">
        <v>1850</v>
      </c>
      <c r="M1040" s="12">
        <v>0.66</v>
      </c>
      <c r="N1040" s="12" t="s">
        <v>37</v>
      </c>
      <c r="O1040" s="12" t="s">
        <v>57</v>
      </c>
      <c r="P1040" s="12" t="s">
        <v>158</v>
      </c>
      <c r="Q1040" s="12" t="s">
        <v>1851</v>
      </c>
      <c r="R1040" s="12">
        <v>45801</v>
      </c>
      <c r="S1040" s="13">
        <v>42099</v>
      </c>
      <c r="T1040" s="9">
        <f t="shared" si="82"/>
        <v>0</v>
      </c>
      <c r="U1040" s="10" t="str">
        <f t="shared" si="83"/>
        <v>no repeat</v>
      </c>
      <c r="V1040" s="11" t="str">
        <f t="shared" si="80"/>
        <v>April</v>
      </c>
      <c r="W1040" s="13">
        <v>42101</v>
      </c>
      <c r="X1040" s="11">
        <f t="shared" si="81"/>
        <v>2</v>
      </c>
      <c r="Y1040" s="12">
        <v>429.75435599999997</v>
      </c>
      <c r="Z1040" s="12">
        <v>7</v>
      </c>
      <c r="AA1040" s="12">
        <v>2233.46</v>
      </c>
      <c r="AB1040" s="12">
        <v>90630</v>
      </c>
      <c r="AC1040" s="12">
        <f>DataSheet!$E1056-DataSheet!$D1056</f>
        <v>3.52</v>
      </c>
      <c r="AD1040" s="12" t="str">
        <f>_xlfn.IFS(DataSheet!$O1056="Central","Chris",DataSheet!$O1056="East","Erin",DataSheet!$O1056="South","Sam",DataSheet!$O1056="West","William.")</f>
        <v>Chris</v>
      </c>
      <c r="AE1040">
        <f t="shared" si="84"/>
        <v>1</v>
      </c>
    </row>
    <row r="1041" spans="1:31" ht="15.75" customHeight="1" x14ac:dyDescent="0.3">
      <c r="A1041" s="7">
        <v>1893</v>
      </c>
      <c r="B1041" s="7" t="s">
        <v>1852</v>
      </c>
      <c r="C1041" s="7" t="s">
        <v>109</v>
      </c>
      <c r="D1041" s="7">
        <v>0.03</v>
      </c>
      <c r="E1041" s="7">
        <v>180.98</v>
      </c>
      <c r="F1041" s="7">
        <v>26.2</v>
      </c>
      <c r="G1041" s="7" t="s">
        <v>43</v>
      </c>
      <c r="H1041" s="7" t="s">
        <v>118</v>
      </c>
      <c r="I1041" s="7" t="s">
        <v>45</v>
      </c>
      <c r="J1041" s="7" t="s">
        <v>46</v>
      </c>
      <c r="K1041" s="7" t="s">
        <v>47</v>
      </c>
      <c r="L1041" s="7" t="s">
        <v>245</v>
      </c>
      <c r="M1041" s="7">
        <v>0.59</v>
      </c>
      <c r="N1041" s="7" t="s">
        <v>37</v>
      </c>
      <c r="O1041" s="7" t="s">
        <v>65</v>
      </c>
      <c r="P1041" s="7" t="s">
        <v>509</v>
      </c>
      <c r="Q1041" s="7" t="s">
        <v>1853</v>
      </c>
      <c r="R1041" s="7">
        <v>63119</v>
      </c>
      <c r="S1041" s="8">
        <v>42120</v>
      </c>
      <c r="T1041" s="9">
        <f t="shared" si="82"/>
        <v>0</v>
      </c>
      <c r="U1041" s="10" t="str">
        <f t="shared" si="83"/>
        <v>no repeat</v>
      </c>
      <c r="V1041" s="11" t="str">
        <f t="shared" si="80"/>
        <v>April</v>
      </c>
      <c r="W1041" s="8">
        <v>42124</v>
      </c>
      <c r="X1041" s="11">
        <f t="shared" si="81"/>
        <v>4</v>
      </c>
      <c r="Y1041" s="7">
        <v>588.54</v>
      </c>
      <c r="Z1041" s="7">
        <v>5</v>
      </c>
      <c r="AA1041" s="7">
        <v>928.92</v>
      </c>
      <c r="AB1041" s="7">
        <v>91262</v>
      </c>
      <c r="AC1041" s="7">
        <f>DataSheet!$E1271-DataSheet!$D1271</f>
        <v>12.43</v>
      </c>
      <c r="AD1041" s="12" t="str">
        <f>_xlfn.IFS(DataSheet!$O1271="Central","Chris",DataSheet!$O1271="East","Erin",DataSheet!$O1271="South","Sam",DataSheet!$O1271="West","William.")</f>
        <v>Sam</v>
      </c>
      <c r="AE1041">
        <f t="shared" si="84"/>
        <v>1</v>
      </c>
    </row>
    <row r="1042" spans="1:31" ht="15.75" customHeight="1" x14ac:dyDescent="0.3">
      <c r="A1042" s="7">
        <v>1894</v>
      </c>
      <c r="B1042" s="7" t="s">
        <v>1854</v>
      </c>
      <c r="C1042" s="7" t="s">
        <v>52</v>
      </c>
      <c r="D1042" s="7">
        <v>0</v>
      </c>
      <c r="E1042" s="7">
        <v>300.98</v>
      </c>
      <c r="F1042" s="7">
        <v>164.73</v>
      </c>
      <c r="G1042" s="7" t="s">
        <v>43</v>
      </c>
      <c r="H1042" s="7" t="s">
        <v>44</v>
      </c>
      <c r="I1042" s="7" t="s">
        <v>45</v>
      </c>
      <c r="J1042" s="7" t="s">
        <v>46</v>
      </c>
      <c r="K1042" s="7" t="s">
        <v>47</v>
      </c>
      <c r="L1042" s="7" t="s">
        <v>1488</v>
      </c>
      <c r="M1042" s="7">
        <v>0.56000000000000005</v>
      </c>
      <c r="N1042" s="7" t="s">
        <v>37</v>
      </c>
      <c r="O1042" s="7" t="s">
        <v>65</v>
      </c>
      <c r="P1042" s="7" t="s">
        <v>1855</v>
      </c>
      <c r="Q1042" s="7" t="s">
        <v>1856</v>
      </c>
      <c r="R1042" s="7">
        <v>54915</v>
      </c>
      <c r="S1042" s="8">
        <v>42059</v>
      </c>
      <c r="T1042" s="9">
        <f t="shared" si="82"/>
        <v>1</v>
      </c>
      <c r="U1042" s="10">
        <f t="shared" si="83"/>
        <v>0</v>
      </c>
      <c r="V1042" s="11" t="str">
        <f t="shared" si="80"/>
        <v>February</v>
      </c>
      <c r="W1042" s="8">
        <v>42060</v>
      </c>
      <c r="X1042" s="11">
        <f t="shared" si="81"/>
        <v>1</v>
      </c>
      <c r="Y1042" s="7">
        <v>2653.2914999999998</v>
      </c>
      <c r="Z1042" s="7">
        <v>12</v>
      </c>
      <c r="AA1042" s="7">
        <v>3845.35</v>
      </c>
      <c r="AB1042" s="7">
        <v>91261</v>
      </c>
      <c r="AC1042" s="7">
        <f>DataSheet!$E623-DataSheet!$D623</f>
        <v>55.99</v>
      </c>
      <c r="AD1042" s="12" t="str">
        <f>_xlfn.IFS(DataSheet!$O623="Central","Chris",DataSheet!$O623="East","Erin",DataSheet!$O623="South","Sam",DataSheet!$O623="West","William.")</f>
        <v>William.</v>
      </c>
      <c r="AE1042">
        <f t="shared" si="84"/>
        <v>3</v>
      </c>
    </row>
    <row r="1043" spans="1:31" ht="15.75" customHeight="1" x14ac:dyDescent="0.3">
      <c r="A1043" s="12">
        <v>1894</v>
      </c>
      <c r="B1043" s="12" t="s">
        <v>1854</v>
      </c>
      <c r="C1043" s="12" t="s">
        <v>52</v>
      </c>
      <c r="D1043" s="12">
        <v>0.09</v>
      </c>
      <c r="E1043" s="12">
        <v>2.94</v>
      </c>
      <c r="F1043" s="12">
        <v>0.96</v>
      </c>
      <c r="G1043" s="12" t="s">
        <v>53</v>
      </c>
      <c r="H1043" s="12" t="s">
        <v>44</v>
      </c>
      <c r="I1043" s="12" t="s">
        <v>33</v>
      </c>
      <c r="J1043" s="12" t="s">
        <v>34</v>
      </c>
      <c r="K1043" s="12" t="s">
        <v>35</v>
      </c>
      <c r="L1043" s="12" t="s">
        <v>602</v>
      </c>
      <c r="M1043" s="12">
        <v>0.57999999999999996</v>
      </c>
      <c r="N1043" s="12" t="s">
        <v>37</v>
      </c>
      <c r="O1043" s="12" t="s">
        <v>65</v>
      </c>
      <c r="P1043" s="12" t="s">
        <v>1855</v>
      </c>
      <c r="Q1043" s="12" t="s">
        <v>1856</v>
      </c>
      <c r="R1043" s="12">
        <v>54915</v>
      </c>
      <c r="S1043" s="13">
        <v>42059</v>
      </c>
      <c r="T1043" s="9">
        <f t="shared" si="82"/>
        <v>1</v>
      </c>
      <c r="U1043" s="10">
        <f t="shared" si="83"/>
        <v>22</v>
      </c>
      <c r="V1043" s="11" t="str">
        <f t="shared" si="80"/>
        <v>February</v>
      </c>
      <c r="W1043" s="13">
        <v>42061</v>
      </c>
      <c r="X1043" s="11">
        <f t="shared" si="81"/>
        <v>2</v>
      </c>
      <c r="Y1043" s="12">
        <v>-1.84</v>
      </c>
      <c r="Z1043" s="12">
        <v>1</v>
      </c>
      <c r="AA1043" s="12">
        <v>3.77</v>
      </c>
      <c r="AB1043" s="12">
        <v>91261</v>
      </c>
      <c r="AC1043" s="12">
        <f>DataSheet!$E624-DataSheet!$D624</f>
        <v>64.59</v>
      </c>
      <c r="AD1043" s="12" t="str">
        <f>_xlfn.IFS(DataSheet!$O624="Central","Chris",DataSheet!$O624="East","Erin",DataSheet!$O624="South","Sam",DataSheet!$O624="West","William.")</f>
        <v>William.</v>
      </c>
      <c r="AE1043">
        <f t="shared" si="84"/>
        <v>3</v>
      </c>
    </row>
    <row r="1044" spans="1:31" ht="15.75" customHeight="1" x14ac:dyDescent="0.3">
      <c r="A1044" s="7">
        <v>1894</v>
      </c>
      <c r="B1044" s="7" t="s">
        <v>1854</v>
      </c>
      <c r="C1044" s="7" t="s">
        <v>30</v>
      </c>
      <c r="D1044" s="7">
        <v>0.01</v>
      </c>
      <c r="E1044" s="7">
        <v>26.17</v>
      </c>
      <c r="F1044" s="7">
        <v>1.39</v>
      </c>
      <c r="G1044" s="7" t="s">
        <v>53</v>
      </c>
      <c r="H1044" s="7" t="s">
        <v>118</v>
      </c>
      <c r="I1044" s="7" t="s">
        <v>33</v>
      </c>
      <c r="J1044" s="7" t="s">
        <v>73</v>
      </c>
      <c r="K1044" s="7" t="s">
        <v>63</v>
      </c>
      <c r="L1044" s="7" t="s">
        <v>1857</v>
      </c>
      <c r="M1044" s="7">
        <v>0.38</v>
      </c>
      <c r="N1044" s="7" t="s">
        <v>37</v>
      </c>
      <c r="O1044" s="7" t="s">
        <v>65</v>
      </c>
      <c r="P1044" s="7" t="s">
        <v>1855</v>
      </c>
      <c r="Q1044" s="7" t="s">
        <v>1856</v>
      </c>
      <c r="R1044" s="7">
        <v>54915</v>
      </c>
      <c r="S1044" s="8">
        <v>42081</v>
      </c>
      <c r="T1044" s="9">
        <f t="shared" si="82"/>
        <v>0</v>
      </c>
      <c r="U1044" s="10" t="str">
        <f t="shared" si="83"/>
        <v>no repeat</v>
      </c>
      <c r="V1044" s="11" t="str">
        <f t="shared" si="80"/>
        <v>March</v>
      </c>
      <c r="W1044" s="8">
        <v>42082</v>
      </c>
      <c r="X1044" s="11">
        <f t="shared" si="81"/>
        <v>1</v>
      </c>
      <c r="Y1044" s="7">
        <v>237.04259999999999</v>
      </c>
      <c r="Z1044" s="7">
        <v>13</v>
      </c>
      <c r="AA1044" s="7">
        <v>343.54</v>
      </c>
      <c r="AB1044" s="7">
        <v>91263</v>
      </c>
      <c r="AC1044" s="7">
        <f>DataSheet!$E841-DataSheet!$D841</f>
        <v>145.97</v>
      </c>
      <c r="AD1044" s="12" t="str">
        <f>_xlfn.IFS(DataSheet!$O841="Central","Chris",DataSheet!$O841="East","Erin",DataSheet!$O841="South","Sam",DataSheet!$O841="West","William.")</f>
        <v>Sam</v>
      </c>
      <c r="AE1044">
        <f t="shared" si="84"/>
        <v>3</v>
      </c>
    </row>
    <row r="1045" spans="1:31" ht="15.75" customHeight="1" x14ac:dyDescent="0.3">
      <c r="A1045" s="7">
        <v>1906</v>
      </c>
      <c r="B1045" s="7" t="s">
        <v>1858</v>
      </c>
      <c r="C1045" s="7" t="s">
        <v>109</v>
      </c>
      <c r="D1045" s="7">
        <v>7.0000000000000007E-2</v>
      </c>
      <c r="E1045" s="7">
        <v>172.99</v>
      </c>
      <c r="F1045" s="7">
        <v>19.989999999999998</v>
      </c>
      <c r="G1045" s="7" t="s">
        <v>53</v>
      </c>
      <c r="H1045" s="7" t="s">
        <v>32</v>
      </c>
      <c r="I1045" s="7" t="s">
        <v>33</v>
      </c>
      <c r="J1045" s="7" t="s">
        <v>113</v>
      </c>
      <c r="K1045" s="7" t="s">
        <v>63</v>
      </c>
      <c r="L1045" s="7" t="s">
        <v>1859</v>
      </c>
      <c r="M1045" s="7">
        <v>0.39</v>
      </c>
      <c r="N1045" s="7" t="s">
        <v>37</v>
      </c>
      <c r="O1045" s="7" t="s">
        <v>57</v>
      </c>
      <c r="P1045" s="7" t="s">
        <v>158</v>
      </c>
      <c r="Q1045" s="7" t="s">
        <v>1851</v>
      </c>
      <c r="R1045" s="7">
        <v>45801</v>
      </c>
      <c r="S1045" s="8">
        <v>42141</v>
      </c>
      <c r="T1045" s="9">
        <f t="shared" si="82"/>
        <v>0</v>
      </c>
      <c r="U1045" s="10" t="str">
        <f t="shared" si="83"/>
        <v>no repeat</v>
      </c>
      <c r="V1045" s="11" t="str">
        <f t="shared" si="80"/>
        <v>May</v>
      </c>
      <c r="W1045" s="8">
        <v>42141</v>
      </c>
      <c r="X1045" s="11">
        <f t="shared" si="81"/>
        <v>0</v>
      </c>
      <c r="Y1045" s="7">
        <v>2502.6851999999999</v>
      </c>
      <c r="Z1045" s="7">
        <v>22</v>
      </c>
      <c r="AA1045" s="7">
        <v>3627.08</v>
      </c>
      <c r="AB1045" s="7">
        <v>86500</v>
      </c>
      <c r="AC1045" s="7">
        <f>DataSheet!$E1481-DataSheet!$D1481</f>
        <v>40.94</v>
      </c>
      <c r="AD1045" s="12" t="str">
        <f>_xlfn.IFS(DataSheet!$O1481="Central","Chris",DataSheet!$O1481="East","Erin",DataSheet!$O1481="South","Sam",DataSheet!$O1481="West","William.")</f>
        <v>Sam</v>
      </c>
      <c r="AE1045">
        <f t="shared" si="84"/>
        <v>1</v>
      </c>
    </row>
    <row r="1046" spans="1:31" ht="15.75" customHeight="1" x14ac:dyDescent="0.3">
      <c r="A1046" s="12">
        <v>1907</v>
      </c>
      <c r="B1046" s="12" t="s">
        <v>1860</v>
      </c>
      <c r="C1046" s="12" t="s">
        <v>109</v>
      </c>
      <c r="D1046" s="12">
        <v>0.09</v>
      </c>
      <c r="E1046" s="12">
        <v>7.64</v>
      </c>
      <c r="F1046" s="12">
        <v>1.39</v>
      </c>
      <c r="G1046" s="12" t="s">
        <v>53</v>
      </c>
      <c r="H1046" s="12" t="s">
        <v>32</v>
      </c>
      <c r="I1046" s="12" t="s">
        <v>33</v>
      </c>
      <c r="J1046" s="12" t="s">
        <v>73</v>
      </c>
      <c r="K1046" s="12" t="s">
        <v>63</v>
      </c>
      <c r="L1046" s="12" t="s">
        <v>1239</v>
      </c>
      <c r="M1046" s="12">
        <v>0.36</v>
      </c>
      <c r="N1046" s="12" t="s">
        <v>37</v>
      </c>
      <c r="O1046" s="12" t="s">
        <v>57</v>
      </c>
      <c r="P1046" s="12" t="s">
        <v>158</v>
      </c>
      <c r="Q1046" s="12" t="s">
        <v>1861</v>
      </c>
      <c r="R1046" s="12">
        <v>44052</v>
      </c>
      <c r="S1046" s="13">
        <v>42141</v>
      </c>
      <c r="T1046" s="9">
        <f t="shared" si="82"/>
        <v>0</v>
      </c>
      <c r="U1046" s="10" t="str">
        <f t="shared" si="83"/>
        <v>no repeat</v>
      </c>
      <c r="V1046" s="11" t="str">
        <f t="shared" si="80"/>
        <v>May</v>
      </c>
      <c r="W1046" s="13">
        <v>42150</v>
      </c>
      <c r="X1046" s="11">
        <f t="shared" si="81"/>
        <v>9</v>
      </c>
      <c r="Y1046" s="12">
        <v>0.68799999999999994</v>
      </c>
      <c r="Z1046" s="12">
        <v>1</v>
      </c>
      <c r="AA1046" s="12">
        <v>8.34</v>
      </c>
      <c r="AB1046" s="12">
        <v>86500</v>
      </c>
      <c r="AC1046" s="12">
        <f>DataSheet!$E1482-DataSheet!$D1482</f>
        <v>41.839999999999996</v>
      </c>
      <c r="AD1046" s="12" t="str">
        <f>_xlfn.IFS(DataSheet!$O1482="Central","Chris",DataSheet!$O1482="East","Erin",DataSheet!$O1482="South","Sam",DataSheet!$O1482="West","William.")</f>
        <v>William.</v>
      </c>
      <c r="AE1046">
        <f t="shared" si="84"/>
        <v>1</v>
      </c>
    </row>
    <row r="1047" spans="1:31" ht="15.75" customHeight="1" x14ac:dyDescent="0.3">
      <c r="A1047" s="12">
        <v>1910</v>
      </c>
      <c r="B1047" s="12" t="s">
        <v>1862</v>
      </c>
      <c r="C1047" s="12" t="s">
        <v>42</v>
      </c>
      <c r="D1047" s="12">
        <v>0.02</v>
      </c>
      <c r="E1047" s="12">
        <v>29.17</v>
      </c>
      <c r="F1047" s="12">
        <v>6.27</v>
      </c>
      <c r="G1047" s="12" t="s">
        <v>53</v>
      </c>
      <c r="H1047" s="12" t="s">
        <v>44</v>
      </c>
      <c r="I1047" s="12" t="s">
        <v>33</v>
      </c>
      <c r="J1047" s="12" t="s">
        <v>113</v>
      </c>
      <c r="K1047" s="12" t="s">
        <v>63</v>
      </c>
      <c r="L1047" s="12" t="s">
        <v>528</v>
      </c>
      <c r="M1047" s="12">
        <v>0.37</v>
      </c>
      <c r="N1047" s="12" t="s">
        <v>37</v>
      </c>
      <c r="O1047" s="12" t="s">
        <v>140</v>
      </c>
      <c r="P1047" s="12" t="s">
        <v>391</v>
      </c>
      <c r="Q1047" s="12" t="s">
        <v>1863</v>
      </c>
      <c r="R1047" s="12">
        <v>30269</v>
      </c>
      <c r="S1047" s="13">
        <v>42005</v>
      </c>
      <c r="T1047" s="9">
        <f t="shared" si="82"/>
        <v>0</v>
      </c>
      <c r="U1047" s="10" t="str">
        <f t="shared" si="83"/>
        <v>no repeat</v>
      </c>
      <c r="V1047" s="11" t="str">
        <f t="shared" si="80"/>
        <v>January</v>
      </c>
      <c r="W1047" s="13">
        <v>42006</v>
      </c>
      <c r="X1047" s="11">
        <f t="shared" si="81"/>
        <v>1</v>
      </c>
      <c r="Y1047" s="12">
        <v>36.905999999999999</v>
      </c>
      <c r="Z1047" s="12">
        <v>2</v>
      </c>
      <c r="AA1047" s="12">
        <v>63.32</v>
      </c>
      <c r="AB1047" s="12">
        <v>91371</v>
      </c>
      <c r="AC1047" s="12">
        <f>DataSheet!$E8-DataSheet!$D8</f>
        <v>3.5300000000000002</v>
      </c>
      <c r="AD1047" s="12" t="str">
        <f>_xlfn.IFS(DataSheet!$O8="Central","Chris",DataSheet!$O8="East","Erin",DataSheet!$O8="South","Sam",DataSheet!$O8="West","William.")</f>
        <v>Chris</v>
      </c>
      <c r="AE1047">
        <f t="shared" si="84"/>
        <v>1</v>
      </c>
    </row>
    <row r="1048" spans="1:31" ht="15.75" customHeight="1" x14ac:dyDescent="0.3">
      <c r="A1048" s="12">
        <v>1916</v>
      </c>
      <c r="B1048" s="12" t="s">
        <v>1864</v>
      </c>
      <c r="C1048" s="12" t="s">
        <v>52</v>
      </c>
      <c r="D1048" s="12">
        <v>0.03</v>
      </c>
      <c r="E1048" s="12">
        <v>11.99</v>
      </c>
      <c r="F1048" s="12">
        <v>5.99</v>
      </c>
      <c r="G1048" s="12" t="s">
        <v>53</v>
      </c>
      <c r="H1048" s="12" t="s">
        <v>44</v>
      </c>
      <c r="I1048" s="12" t="s">
        <v>81</v>
      </c>
      <c r="J1048" s="12" t="s">
        <v>89</v>
      </c>
      <c r="K1048" s="12" t="s">
        <v>90</v>
      </c>
      <c r="L1048" s="12" t="s">
        <v>1865</v>
      </c>
      <c r="M1048" s="12">
        <v>0.36</v>
      </c>
      <c r="N1048" s="12" t="s">
        <v>37</v>
      </c>
      <c r="O1048" s="12" t="s">
        <v>140</v>
      </c>
      <c r="P1048" s="12" t="s">
        <v>960</v>
      </c>
      <c r="Q1048" s="12" t="s">
        <v>1866</v>
      </c>
      <c r="R1048" s="12">
        <v>72209</v>
      </c>
      <c r="S1048" s="13">
        <v>42062</v>
      </c>
      <c r="T1048" s="9">
        <f t="shared" si="82"/>
        <v>1</v>
      </c>
      <c r="U1048" s="10">
        <f t="shared" si="83"/>
        <v>48</v>
      </c>
      <c r="V1048" s="11" t="str">
        <f t="shared" si="80"/>
        <v>February</v>
      </c>
      <c r="W1048" s="13">
        <v>42063</v>
      </c>
      <c r="X1048" s="11">
        <f t="shared" si="81"/>
        <v>1</v>
      </c>
      <c r="Y1048" s="12">
        <v>-216.02979999999999</v>
      </c>
      <c r="Z1048" s="12">
        <v>7</v>
      </c>
      <c r="AA1048" s="12">
        <v>83.72</v>
      </c>
      <c r="AB1048" s="12">
        <v>85893</v>
      </c>
      <c r="AC1048" s="12">
        <f>DataSheet!$E652-DataSheet!$D652</f>
        <v>175.93</v>
      </c>
      <c r="AD1048" s="12" t="str">
        <f>_xlfn.IFS(DataSheet!$O652="Central","Chris",DataSheet!$O652="East","Erin",DataSheet!$O652="South","Sam",DataSheet!$O652="West","William.")</f>
        <v>Erin</v>
      </c>
      <c r="AE1048">
        <f t="shared" si="84"/>
        <v>2</v>
      </c>
    </row>
    <row r="1049" spans="1:31" ht="15.75" customHeight="1" x14ac:dyDescent="0.3">
      <c r="A1049" s="7">
        <v>1916</v>
      </c>
      <c r="B1049" s="7" t="s">
        <v>1864</v>
      </c>
      <c r="C1049" s="7" t="s">
        <v>30</v>
      </c>
      <c r="D1049" s="7">
        <v>0.01</v>
      </c>
      <c r="E1049" s="7">
        <v>125.99</v>
      </c>
      <c r="F1049" s="7">
        <v>8.99</v>
      </c>
      <c r="G1049" s="7" t="s">
        <v>53</v>
      </c>
      <c r="H1049" s="7" t="s">
        <v>44</v>
      </c>
      <c r="I1049" s="7" t="s">
        <v>81</v>
      </c>
      <c r="J1049" s="7" t="s">
        <v>82</v>
      </c>
      <c r="K1049" s="7" t="s">
        <v>63</v>
      </c>
      <c r="L1049" s="7" t="s">
        <v>858</v>
      </c>
      <c r="M1049" s="7">
        <v>0.55000000000000004</v>
      </c>
      <c r="N1049" s="7" t="s">
        <v>37</v>
      </c>
      <c r="O1049" s="7" t="s">
        <v>140</v>
      </c>
      <c r="P1049" s="7" t="s">
        <v>960</v>
      </c>
      <c r="Q1049" s="7" t="s">
        <v>1866</v>
      </c>
      <c r="R1049" s="7">
        <v>72209</v>
      </c>
      <c r="S1049" s="8">
        <v>42110</v>
      </c>
      <c r="T1049" s="9">
        <f t="shared" si="82"/>
        <v>0</v>
      </c>
      <c r="U1049" s="10" t="str">
        <f t="shared" si="83"/>
        <v>no repeat</v>
      </c>
      <c r="V1049" s="11" t="str">
        <f t="shared" si="80"/>
        <v>April</v>
      </c>
      <c r="W1049" s="8">
        <v>42112</v>
      </c>
      <c r="X1049" s="11">
        <f t="shared" si="81"/>
        <v>2</v>
      </c>
      <c r="Y1049" s="7">
        <v>-45.472000000000001</v>
      </c>
      <c r="Z1049" s="7">
        <v>9</v>
      </c>
      <c r="AA1049" s="7">
        <v>1011.44</v>
      </c>
      <c r="AB1049" s="7">
        <v>85895</v>
      </c>
      <c r="AC1049" s="7">
        <f>DataSheet!$E1175-DataSheet!$D1175</f>
        <v>5.4300000000000006</v>
      </c>
      <c r="AD1049" s="12" t="str">
        <f>_xlfn.IFS(DataSheet!$O1175="Central","Chris",DataSheet!$O1175="East","Erin",DataSheet!$O1175="South","Sam",DataSheet!$O1175="West","William.")</f>
        <v>William.</v>
      </c>
      <c r="AE1049">
        <f t="shared" si="84"/>
        <v>2</v>
      </c>
    </row>
    <row r="1050" spans="1:31" ht="15.75" customHeight="1" x14ac:dyDescent="0.3">
      <c r="A1050" s="7">
        <v>1917</v>
      </c>
      <c r="B1050" s="7" t="s">
        <v>1867</v>
      </c>
      <c r="C1050" s="7" t="s">
        <v>30</v>
      </c>
      <c r="D1050" s="7">
        <v>0.08</v>
      </c>
      <c r="E1050" s="7">
        <v>22.23</v>
      </c>
      <c r="F1050" s="7">
        <v>3.63</v>
      </c>
      <c r="G1050" s="7" t="s">
        <v>53</v>
      </c>
      <c r="H1050" s="7" t="s">
        <v>44</v>
      </c>
      <c r="I1050" s="7" t="s">
        <v>45</v>
      </c>
      <c r="J1050" s="7" t="s">
        <v>54</v>
      </c>
      <c r="K1050" s="7" t="s">
        <v>55</v>
      </c>
      <c r="L1050" s="7" t="s">
        <v>1868</v>
      </c>
      <c r="M1050" s="7">
        <v>0.52</v>
      </c>
      <c r="N1050" s="7" t="s">
        <v>37</v>
      </c>
      <c r="O1050" s="7" t="s">
        <v>140</v>
      </c>
      <c r="P1050" s="7" t="s">
        <v>960</v>
      </c>
      <c r="Q1050" s="7" t="s">
        <v>1869</v>
      </c>
      <c r="R1050" s="7">
        <v>72113</v>
      </c>
      <c r="S1050" s="8">
        <v>42064</v>
      </c>
      <c r="T1050" s="9">
        <f t="shared" si="82"/>
        <v>1</v>
      </c>
      <c r="U1050" s="10">
        <f t="shared" si="83"/>
        <v>26</v>
      </c>
      <c r="V1050" s="11" t="str">
        <f t="shared" si="80"/>
        <v>March</v>
      </c>
      <c r="W1050" s="8">
        <v>42066</v>
      </c>
      <c r="X1050" s="11">
        <f t="shared" si="81"/>
        <v>2</v>
      </c>
      <c r="Y1050" s="7">
        <v>-29.61</v>
      </c>
      <c r="Z1050" s="7">
        <v>10</v>
      </c>
      <c r="AA1050" s="7">
        <v>210.33</v>
      </c>
      <c r="AB1050" s="7">
        <v>85897</v>
      </c>
      <c r="AC1050" s="7">
        <f>DataSheet!$E691-DataSheet!$D691</f>
        <v>4.9700000000000006</v>
      </c>
      <c r="AD1050" s="12" t="str">
        <f>_xlfn.IFS(DataSheet!$O691="Central","Chris",DataSheet!$O691="East","Erin",DataSheet!$O691="South","Sam",DataSheet!$O691="West","William.")</f>
        <v>Erin</v>
      </c>
      <c r="AE1050">
        <f t="shared" si="84"/>
        <v>2</v>
      </c>
    </row>
    <row r="1051" spans="1:31" ht="15.75" customHeight="1" x14ac:dyDescent="0.3">
      <c r="A1051" s="12">
        <v>1917</v>
      </c>
      <c r="B1051" s="12" t="s">
        <v>1867</v>
      </c>
      <c r="C1051" s="12" t="s">
        <v>61</v>
      </c>
      <c r="D1051" s="12">
        <v>0.08</v>
      </c>
      <c r="E1051" s="12">
        <v>18.7</v>
      </c>
      <c r="F1051" s="12">
        <v>8.99</v>
      </c>
      <c r="G1051" s="12" t="s">
        <v>53</v>
      </c>
      <c r="H1051" s="12" t="s">
        <v>44</v>
      </c>
      <c r="I1051" s="12" t="s">
        <v>45</v>
      </c>
      <c r="J1051" s="12" t="s">
        <v>54</v>
      </c>
      <c r="K1051" s="12" t="s">
        <v>55</v>
      </c>
      <c r="L1051" s="12" t="s">
        <v>1870</v>
      </c>
      <c r="M1051" s="12">
        <v>0.47</v>
      </c>
      <c r="N1051" s="12" t="s">
        <v>37</v>
      </c>
      <c r="O1051" s="12" t="s">
        <v>140</v>
      </c>
      <c r="P1051" s="12" t="s">
        <v>960</v>
      </c>
      <c r="Q1051" s="12" t="s">
        <v>1869</v>
      </c>
      <c r="R1051" s="12">
        <v>72113</v>
      </c>
      <c r="S1051" s="13">
        <v>42090</v>
      </c>
      <c r="T1051" s="9">
        <f t="shared" si="82"/>
        <v>0</v>
      </c>
      <c r="U1051" s="10" t="str">
        <f t="shared" si="83"/>
        <v>no repeat</v>
      </c>
      <c r="V1051" s="11" t="str">
        <f t="shared" si="80"/>
        <v>March</v>
      </c>
      <c r="W1051" s="13">
        <v>42091</v>
      </c>
      <c r="X1051" s="11">
        <f t="shared" si="81"/>
        <v>1</v>
      </c>
      <c r="Y1051" s="12">
        <v>16.136399999999998</v>
      </c>
      <c r="Z1051" s="12">
        <v>7</v>
      </c>
      <c r="AA1051" s="12">
        <v>132.22999999999999</v>
      </c>
      <c r="AB1051" s="12">
        <v>85894</v>
      </c>
      <c r="AC1051" s="12">
        <f>DataSheet!$E966-DataSheet!$D966</f>
        <v>30.96</v>
      </c>
      <c r="AD1051" s="12" t="str">
        <f>_xlfn.IFS(DataSheet!$O966="Central","Chris",DataSheet!$O966="East","Erin",DataSheet!$O966="South","Sam",DataSheet!$O966="West","William.")</f>
        <v>Erin</v>
      </c>
      <c r="AE1051">
        <f t="shared" si="84"/>
        <v>2</v>
      </c>
    </row>
    <row r="1052" spans="1:31" ht="15.75" customHeight="1" x14ac:dyDescent="0.3">
      <c r="A1052" s="12">
        <v>1918</v>
      </c>
      <c r="B1052" s="12" t="s">
        <v>1871</v>
      </c>
      <c r="C1052" s="12" t="s">
        <v>109</v>
      </c>
      <c r="D1052" s="12">
        <v>0.1</v>
      </c>
      <c r="E1052" s="12">
        <v>10.44</v>
      </c>
      <c r="F1052" s="12">
        <v>5.75</v>
      </c>
      <c r="G1052" s="12" t="s">
        <v>31</v>
      </c>
      <c r="H1052" s="12" t="s">
        <v>44</v>
      </c>
      <c r="I1052" s="12" t="s">
        <v>33</v>
      </c>
      <c r="J1052" s="12" t="s">
        <v>113</v>
      </c>
      <c r="K1052" s="12" t="s">
        <v>63</v>
      </c>
      <c r="L1052" s="12" t="s">
        <v>1872</v>
      </c>
      <c r="M1052" s="12">
        <v>0.39</v>
      </c>
      <c r="N1052" s="12" t="s">
        <v>37</v>
      </c>
      <c r="O1052" s="12" t="s">
        <v>140</v>
      </c>
      <c r="P1052" s="12" t="s">
        <v>960</v>
      </c>
      <c r="Q1052" s="12" t="s">
        <v>1873</v>
      </c>
      <c r="R1052" s="12">
        <v>72450</v>
      </c>
      <c r="S1052" s="13">
        <v>42098</v>
      </c>
      <c r="T1052" s="9">
        <f t="shared" si="82"/>
        <v>0</v>
      </c>
      <c r="U1052" s="10" t="str">
        <f t="shared" si="83"/>
        <v>no repeat</v>
      </c>
      <c r="V1052" s="11" t="str">
        <f t="shared" si="80"/>
        <v>April</v>
      </c>
      <c r="W1052" s="13">
        <v>42105</v>
      </c>
      <c r="X1052" s="11">
        <f t="shared" si="81"/>
        <v>7</v>
      </c>
      <c r="Y1052" s="12">
        <v>125.724</v>
      </c>
      <c r="Z1052" s="12">
        <v>17</v>
      </c>
      <c r="AA1052" s="12">
        <v>168.04</v>
      </c>
      <c r="AB1052" s="12">
        <v>85898</v>
      </c>
      <c r="AC1052" s="12">
        <f>DataSheet!$E1030-DataSheet!$D1030</f>
        <v>6.4200000000000008</v>
      </c>
      <c r="AD1052" s="12" t="str">
        <f>_xlfn.IFS(DataSheet!$O1030="Central","Chris",DataSheet!$O1030="East","Erin",DataSheet!$O1030="South","Sam",DataSheet!$O1030="West","William.")</f>
        <v>William.</v>
      </c>
      <c r="AE1052">
        <f t="shared" si="84"/>
        <v>1</v>
      </c>
    </row>
    <row r="1053" spans="1:31" ht="15.75" customHeight="1" x14ac:dyDescent="0.3">
      <c r="A1053" s="7">
        <v>1919</v>
      </c>
      <c r="B1053" s="7" t="s">
        <v>1874</v>
      </c>
      <c r="C1053" s="7" t="s">
        <v>30</v>
      </c>
      <c r="D1053" s="7">
        <v>0</v>
      </c>
      <c r="E1053" s="7">
        <v>195.99</v>
      </c>
      <c r="F1053" s="7">
        <v>8.99</v>
      </c>
      <c r="G1053" s="7" t="s">
        <v>53</v>
      </c>
      <c r="H1053" s="7" t="s">
        <v>44</v>
      </c>
      <c r="I1053" s="7" t="s">
        <v>81</v>
      </c>
      <c r="J1053" s="7" t="s">
        <v>82</v>
      </c>
      <c r="K1053" s="7" t="s">
        <v>63</v>
      </c>
      <c r="L1053" s="7" t="s">
        <v>736</v>
      </c>
      <c r="M1053" s="7">
        <v>0.6</v>
      </c>
      <c r="N1053" s="7" t="s">
        <v>37</v>
      </c>
      <c r="O1053" s="7" t="s">
        <v>140</v>
      </c>
      <c r="P1053" s="7" t="s">
        <v>960</v>
      </c>
      <c r="Q1053" s="7" t="s">
        <v>1875</v>
      </c>
      <c r="R1053" s="7">
        <v>71603</v>
      </c>
      <c r="S1053" s="8">
        <v>42059</v>
      </c>
      <c r="T1053" s="9">
        <f t="shared" si="82"/>
        <v>0</v>
      </c>
      <c r="U1053" s="10" t="str">
        <f t="shared" si="83"/>
        <v>no repeat</v>
      </c>
      <c r="V1053" s="11" t="str">
        <f t="shared" si="80"/>
        <v>February</v>
      </c>
      <c r="W1053" s="8">
        <v>42060</v>
      </c>
      <c r="X1053" s="11">
        <f t="shared" si="81"/>
        <v>1</v>
      </c>
      <c r="Y1053" s="7">
        <v>114.88200000000001</v>
      </c>
      <c r="Z1053" s="7">
        <v>5</v>
      </c>
      <c r="AA1053" s="7">
        <v>882.93</v>
      </c>
      <c r="AB1053" s="7">
        <v>85896</v>
      </c>
      <c r="AC1053" s="7">
        <f>DataSheet!$E625-DataSheet!$D625</f>
        <v>19.940000000000001</v>
      </c>
      <c r="AD1053" s="12" t="str">
        <f>_xlfn.IFS(DataSheet!$O625="Central","Chris",DataSheet!$O625="East","Erin",DataSheet!$O625="South","Sam",DataSheet!$O625="West","William.")</f>
        <v>William.</v>
      </c>
      <c r="AE1053">
        <f t="shared" si="84"/>
        <v>1</v>
      </c>
    </row>
    <row r="1054" spans="1:31" ht="15.75" customHeight="1" x14ac:dyDescent="0.3">
      <c r="A1054" s="7">
        <v>1927</v>
      </c>
      <c r="B1054" s="7" t="s">
        <v>1876</v>
      </c>
      <c r="C1054" s="7" t="s">
        <v>30</v>
      </c>
      <c r="D1054" s="7">
        <v>0.02</v>
      </c>
      <c r="E1054" s="7">
        <v>259.70999999999998</v>
      </c>
      <c r="F1054" s="7">
        <v>66.67</v>
      </c>
      <c r="G1054" s="7" t="s">
        <v>43</v>
      </c>
      <c r="H1054" s="7" t="s">
        <v>44</v>
      </c>
      <c r="I1054" s="7" t="s">
        <v>45</v>
      </c>
      <c r="J1054" s="7" t="s">
        <v>156</v>
      </c>
      <c r="K1054" s="7" t="s">
        <v>125</v>
      </c>
      <c r="L1054" s="7" t="s">
        <v>346</v>
      </c>
      <c r="M1054" s="7">
        <v>0.65</v>
      </c>
      <c r="N1054" s="7" t="s">
        <v>37</v>
      </c>
      <c r="O1054" s="7" t="s">
        <v>140</v>
      </c>
      <c r="P1054" s="7" t="s">
        <v>934</v>
      </c>
      <c r="Q1054" s="7" t="s">
        <v>1575</v>
      </c>
      <c r="R1054" s="7">
        <v>29611</v>
      </c>
      <c r="S1054" s="8">
        <v>42041</v>
      </c>
      <c r="T1054" s="9">
        <f t="shared" si="82"/>
        <v>0</v>
      </c>
      <c r="U1054" s="10" t="str">
        <f t="shared" si="83"/>
        <v>no repeat</v>
      </c>
      <c r="V1054" s="11" t="str">
        <f t="shared" si="80"/>
        <v>February</v>
      </c>
      <c r="W1054" s="8">
        <v>42041</v>
      </c>
      <c r="X1054" s="11">
        <f t="shared" si="81"/>
        <v>0</v>
      </c>
      <c r="Y1054" s="7">
        <v>-14.448</v>
      </c>
      <c r="Z1054" s="7">
        <v>8</v>
      </c>
      <c r="AA1054" s="7">
        <v>1757.15</v>
      </c>
      <c r="AB1054" s="7">
        <v>88579</v>
      </c>
      <c r="AC1054" s="7">
        <f>DataSheet!$E433-DataSheet!$D433</f>
        <v>218.69</v>
      </c>
      <c r="AD1054" s="12" t="str">
        <f>_xlfn.IFS(DataSheet!$O433="Central","Chris",DataSheet!$O433="East","Erin",DataSheet!$O433="South","Sam",DataSheet!$O433="West","William.")</f>
        <v>William.</v>
      </c>
      <c r="AE1054">
        <f t="shared" si="84"/>
        <v>1</v>
      </c>
    </row>
    <row r="1055" spans="1:31" ht="15.75" customHeight="1" x14ac:dyDescent="0.3">
      <c r="A1055" s="12">
        <v>1928</v>
      </c>
      <c r="B1055" s="12" t="s">
        <v>1877</v>
      </c>
      <c r="C1055" s="12" t="s">
        <v>42</v>
      </c>
      <c r="D1055" s="12">
        <v>0.1</v>
      </c>
      <c r="E1055" s="12">
        <v>1889.99</v>
      </c>
      <c r="F1055" s="12">
        <v>19.989999999999998</v>
      </c>
      <c r="G1055" s="12" t="s">
        <v>53</v>
      </c>
      <c r="H1055" s="12" t="s">
        <v>44</v>
      </c>
      <c r="I1055" s="12" t="s">
        <v>33</v>
      </c>
      <c r="J1055" s="12" t="s">
        <v>113</v>
      </c>
      <c r="K1055" s="12" t="s">
        <v>63</v>
      </c>
      <c r="L1055" s="12" t="s">
        <v>1878</v>
      </c>
      <c r="M1055" s="12">
        <v>0.36</v>
      </c>
      <c r="N1055" s="12" t="s">
        <v>37</v>
      </c>
      <c r="O1055" s="12" t="s">
        <v>140</v>
      </c>
      <c r="P1055" s="12" t="s">
        <v>934</v>
      </c>
      <c r="Q1055" s="12" t="s">
        <v>1879</v>
      </c>
      <c r="R1055" s="12">
        <v>29651</v>
      </c>
      <c r="S1055" s="13">
        <v>42025</v>
      </c>
      <c r="T1055" s="9">
        <f t="shared" si="82"/>
        <v>0</v>
      </c>
      <c r="U1055" s="10" t="str">
        <f t="shared" si="83"/>
        <v>no repeat</v>
      </c>
      <c r="V1055" s="11" t="str">
        <f t="shared" si="80"/>
        <v>January</v>
      </c>
      <c r="W1055" s="13">
        <v>42025</v>
      </c>
      <c r="X1055" s="11">
        <f t="shared" si="81"/>
        <v>0</v>
      </c>
      <c r="Y1055" s="12">
        <v>-42.545999999999999</v>
      </c>
      <c r="Z1055" s="12">
        <v>1</v>
      </c>
      <c r="AA1055" s="12">
        <v>1786.04</v>
      </c>
      <c r="AB1055" s="12">
        <v>88580</v>
      </c>
      <c r="AC1055" s="12">
        <f>DataSheet!$E264-DataSheet!$D264</f>
        <v>8.26</v>
      </c>
      <c r="AD1055" s="12" t="str">
        <f>_xlfn.IFS(DataSheet!$O264="Central","Chris",DataSheet!$O264="East","Erin",DataSheet!$O264="South","Sam",DataSheet!$O264="West","William.")</f>
        <v>William.</v>
      </c>
      <c r="AE1055">
        <f t="shared" si="84"/>
        <v>1</v>
      </c>
    </row>
    <row r="1056" spans="1:31" ht="15.75" customHeight="1" x14ac:dyDescent="0.3">
      <c r="A1056" s="12">
        <v>1933</v>
      </c>
      <c r="B1056" s="12" t="s">
        <v>1880</v>
      </c>
      <c r="C1056" s="12" t="s">
        <v>109</v>
      </c>
      <c r="D1056" s="12">
        <v>0.06</v>
      </c>
      <c r="E1056" s="12">
        <v>3.58</v>
      </c>
      <c r="F1056" s="12">
        <v>1.63</v>
      </c>
      <c r="G1056" s="12" t="s">
        <v>53</v>
      </c>
      <c r="H1056" s="12" t="s">
        <v>32</v>
      </c>
      <c r="I1056" s="12" t="s">
        <v>33</v>
      </c>
      <c r="J1056" s="12" t="s">
        <v>70</v>
      </c>
      <c r="K1056" s="12" t="s">
        <v>35</v>
      </c>
      <c r="L1056" s="12" t="s">
        <v>71</v>
      </c>
      <c r="M1056" s="12">
        <v>0.36</v>
      </c>
      <c r="N1056" s="12" t="s">
        <v>37</v>
      </c>
      <c r="O1056" s="12" t="s">
        <v>65</v>
      </c>
      <c r="P1056" s="12" t="s">
        <v>134</v>
      </c>
      <c r="Q1056" s="12" t="s">
        <v>1881</v>
      </c>
      <c r="R1056" s="12">
        <v>75043</v>
      </c>
      <c r="S1056" s="13">
        <v>42113</v>
      </c>
      <c r="T1056" s="9">
        <f t="shared" si="82"/>
        <v>0</v>
      </c>
      <c r="U1056" s="10" t="str">
        <f t="shared" si="83"/>
        <v>no repeat</v>
      </c>
      <c r="V1056" s="11" t="str">
        <f t="shared" si="80"/>
        <v>April</v>
      </c>
      <c r="W1056" s="13">
        <v>42117</v>
      </c>
      <c r="X1056" s="11">
        <f t="shared" si="81"/>
        <v>4</v>
      </c>
      <c r="Y1056" s="12">
        <v>14</v>
      </c>
      <c r="Z1056" s="12">
        <v>10</v>
      </c>
      <c r="AA1056" s="12">
        <v>34.76</v>
      </c>
      <c r="AB1056" s="12">
        <v>86687</v>
      </c>
      <c r="AC1056" s="12">
        <f>DataSheet!$E1206-DataSheet!$D1206</f>
        <v>100.89</v>
      </c>
      <c r="AD1056" s="12" t="str">
        <f>_xlfn.IFS(DataSheet!$O1206="Central","Chris",DataSheet!$O1206="East","Erin",DataSheet!$O1206="South","Sam",DataSheet!$O1206="West","William.")</f>
        <v>Erin</v>
      </c>
      <c r="AE1056">
        <f t="shared" si="84"/>
        <v>1</v>
      </c>
    </row>
    <row r="1057" spans="1:31" ht="15.75" customHeight="1" x14ac:dyDescent="0.3">
      <c r="A1057" s="7">
        <v>1934</v>
      </c>
      <c r="B1057" s="7" t="s">
        <v>1882</v>
      </c>
      <c r="C1057" s="7" t="s">
        <v>109</v>
      </c>
      <c r="D1057" s="7">
        <v>0.04</v>
      </c>
      <c r="E1057" s="7">
        <v>180.98</v>
      </c>
      <c r="F1057" s="7">
        <v>30</v>
      </c>
      <c r="G1057" s="7" t="s">
        <v>43</v>
      </c>
      <c r="H1057" s="7" t="s">
        <v>44</v>
      </c>
      <c r="I1057" s="7" t="s">
        <v>45</v>
      </c>
      <c r="J1057" s="7" t="s">
        <v>46</v>
      </c>
      <c r="K1057" s="7" t="s">
        <v>47</v>
      </c>
      <c r="L1057" s="7" t="s">
        <v>1883</v>
      </c>
      <c r="M1057" s="7">
        <v>0.69</v>
      </c>
      <c r="N1057" s="7" t="s">
        <v>37</v>
      </c>
      <c r="O1057" s="7" t="s">
        <v>65</v>
      </c>
      <c r="P1057" s="7" t="s">
        <v>134</v>
      </c>
      <c r="Q1057" s="7" t="s">
        <v>885</v>
      </c>
      <c r="R1057" s="7">
        <v>78626</v>
      </c>
      <c r="S1057" s="8">
        <v>42154</v>
      </c>
      <c r="T1057" s="9">
        <f t="shared" si="82"/>
        <v>0</v>
      </c>
      <c r="U1057" s="10" t="str">
        <f t="shared" si="83"/>
        <v>no repeat</v>
      </c>
      <c r="V1057" s="11" t="str">
        <f t="shared" si="80"/>
        <v>May</v>
      </c>
      <c r="W1057" s="8">
        <v>42154</v>
      </c>
      <c r="X1057" s="11">
        <f t="shared" si="81"/>
        <v>0</v>
      </c>
      <c r="Y1057" s="7">
        <v>52.988</v>
      </c>
      <c r="Z1057" s="7">
        <v>3</v>
      </c>
      <c r="AA1057" s="7">
        <v>561.65</v>
      </c>
      <c r="AB1057" s="7">
        <v>86688</v>
      </c>
      <c r="AC1057" s="7">
        <f>DataSheet!$E1627-DataSheet!$D1627</f>
        <v>6.4300000000000006</v>
      </c>
      <c r="AD1057" s="12" t="str">
        <f>_xlfn.IFS(DataSheet!$O1627="Central","Chris",DataSheet!$O1627="East","Erin",DataSheet!$O1627="South","Sam",DataSheet!$O1627="West","William.")</f>
        <v>Erin</v>
      </c>
      <c r="AE1057">
        <f t="shared" si="84"/>
        <v>1</v>
      </c>
    </row>
    <row r="1058" spans="1:31" ht="15.75" customHeight="1" x14ac:dyDescent="0.3">
      <c r="A1058" s="12">
        <v>1935</v>
      </c>
      <c r="B1058" s="12" t="s">
        <v>1884</v>
      </c>
      <c r="C1058" s="12" t="s">
        <v>52</v>
      </c>
      <c r="D1058" s="12">
        <v>0.01</v>
      </c>
      <c r="E1058" s="12">
        <v>42.98</v>
      </c>
      <c r="F1058" s="12">
        <v>4.62</v>
      </c>
      <c r="G1058" s="12" t="s">
        <v>31</v>
      </c>
      <c r="H1058" s="12" t="s">
        <v>32</v>
      </c>
      <c r="I1058" s="12" t="s">
        <v>33</v>
      </c>
      <c r="J1058" s="12" t="s">
        <v>258</v>
      </c>
      <c r="K1058" s="12" t="s">
        <v>63</v>
      </c>
      <c r="L1058" s="12" t="s">
        <v>1885</v>
      </c>
      <c r="M1058" s="12">
        <v>0.56000000000000005</v>
      </c>
      <c r="N1058" s="12" t="s">
        <v>37</v>
      </c>
      <c r="O1058" s="12" t="s">
        <v>65</v>
      </c>
      <c r="P1058" s="12" t="s">
        <v>134</v>
      </c>
      <c r="Q1058" s="12" t="s">
        <v>1886</v>
      </c>
      <c r="R1058" s="12">
        <v>75051</v>
      </c>
      <c r="S1058" s="13">
        <v>42102</v>
      </c>
      <c r="T1058" s="9">
        <f t="shared" si="82"/>
        <v>1</v>
      </c>
      <c r="U1058" s="10">
        <f t="shared" si="83"/>
        <v>52</v>
      </c>
      <c r="V1058" s="11" t="str">
        <f t="shared" si="80"/>
        <v>April</v>
      </c>
      <c r="W1058" s="13">
        <v>42104</v>
      </c>
      <c r="X1058" s="11">
        <f t="shared" si="81"/>
        <v>2</v>
      </c>
      <c r="Y1058" s="12">
        <v>285.47370000000001</v>
      </c>
      <c r="Z1058" s="12">
        <v>9</v>
      </c>
      <c r="AA1058" s="12">
        <v>413.73</v>
      </c>
      <c r="AB1058" s="12">
        <v>86686</v>
      </c>
      <c r="AC1058" s="12">
        <f>DataSheet!$E1092-DataSheet!$D1092</f>
        <v>20.93</v>
      </c>
      <c r="AD1058" s="12" t="str">
        <f>_xlfn.IFS(DataSheet!$O1092="Central","Chris",DataSheet!$O1092="East","Erin",DataSheet!$O1092="South","Sam",DataSheet!$O1092="West","William.")</f>
        <v>William.</v>
      </c>
      <c r="AE1058">
        <f t="shared" si="84"/>
        <v>4</v>
      </c>
    </row>
    <row r="1059" spans="1:31" ht="15.75" customHeight="1" x14ac:dyDescent="0.3">
      <c r="A1059" s="12">
        <v>1935</v>
      </c>
      <c r="B1059" s="12" t="s">
        <v>1884</v>
      </c>
      <c r="C1059" s="12" t="s">
        <v>109</v>
      </c>
      <c r="D1059" s="12">
        <v>0.06</v>
      </c>
      <c r="E1059" s="12">
        <v>3.25</v>
      </c>
      <c r="F1059" s="12">
        <v>49</v>
      </c>
      <c r="G1059" s="12" t="s">
        <v>53</v>
      </c>
      <c r="H1059" s="12" t="s">
        <v>44</v>
      </c>
      <c r="I1059" s="12" t="s">
        <v>33</v>
      </c>
      <c r="J1059" s="12" t="s">
        <v>258</v>
      </c>
      <c r="K1059" s="12" t="s">
        <v>240</v>
      </c>
      <c r="L1059" s="12" t="s">
        <v>1887</v>
      </c>
      <c r="M1059" s="12">
        <v>0.56000000000000005</v>
      </c>
      <c r="N1059" s="12" t="s">
        <v>37</v>
      </c>
      <c r="O1059" s="12" t="s">
        <v>65</v>
      </c>
      <c r="P1059" s="12" t="s">
        <v>134</v>
      </c>
      <c r="Q1059" s="12" t="s">
        <v>1886</v>
      </c>
      <c r="R1059" s="12">
        <v>75051</v>
      </c>
      <c r="S1059" s="13">
        <v>42154</v>
      </c>
      <c r="T1059" s="9">
        <f t="shared" si="82"/>
        <v>1</v>
      </c>
      <c r="U1059" s="10">
        <f t="shared" si="83"/>
        <v>0</v>
      </c>
      <c r="V1059" s="11" t="str">
        <f t="shared" si="80"/>
        <v>May</v>
      </c>
      <c r="W1059" s="13">
        <v>42160</v>
      </c>
      <c r="X1059" s="11">
        <f t="shared" si="81"/>
        <v>6</v>
      </c>
      <c r="Y1059" s="12">
        <v>10.507999999999999</v>
      </c>
      <c r="Z1059" s="12">
        <v>2</v>
      </c>
      <c r="AA1059" s="12">
        <v>55.6</v>
      </c>
      <c r="AB1059" s="12">
        <v>86688</v>
      </c>
      <c r="AC1059" s="12">
        <f>DataSheet!$E1628-DataSheet!$D1628</f>
        <v>28.919999999999998</v>
      </c>
      <c r="AD1059" s="12" t="str">
        <f>_xlfn.IFS(DataSheet!$O1628="Central","Chris",DataSheet!$O1628="East","Erin",DataSheet!$O1628="South","Sam",DataSheet!$O1628="West","William.")</f>
        <v>Erin</v>
      </c>
      <c r="AE1059">
        <f t="shared" si="84"/>
        <v>4</v>
      </c>
    </row>
    <row r="1060" spans="1:31" ht="15.75" customHeight="1" x14ac:dyDescent="0.3">
      <c r="A1060" s="7">
        <v>1935</v>
      </c>
      <c r="B1060" s="7" t="s">
        <v>1884</v>
      </c>
      <c r="C1060" s="7" t="s">
        <v>109</v>
      </c>
      <c r="D1060" s="7">
        <v>0.01</v>
      </c>
      <c r="E1060" s="7">
        <v>110.98</v>
      </c>
      <c r="F1060" s="7">
        <v>13.99</v>
      </c>
      <c r="G1060" s="7" t="s">
        <v>53</v>
      </c>
      <c r="H1060" s="7" t="s">
        <v>44</v>
      </c>
      <c r="I1060" s="7" t="s">
        <v>45</v>
      </c>
      <c r="J1060" s="7" t="s">
        <v>54</v>
      </c>
      <c r="K1060" s="7" t="s">
        <v>90</v>
      </c>
      <c r="L1060" s="7" t="s">
        <v>1888</v>
      </c>
      <c r="M1060" s="7">
        <v>0.69</v>
      </c>
      <c r="N1060" s="7" t="s">
        <v>37</v>
      </c>
      <c r="O1060" s="7" t="s">
        <v>65</v>
      </c>
      <c r="P1060" s="7" t="s">
        <v>134</v>
      </c>
      <c r="Q1060" s="7" t="s">
        <v>1886</v>
      </c>
      <c r="R1060" s="7">
        <v>75051</v>
      </c>
      <c r="S1060" s="8">
        <v>42154</v>
      </c>
      <c r="T1060" s="9">
        <f t="shared" si="82"/>
        <v>1</v>
      </c>
      <c r="U1060" s="10">
        <f t="shared" si="83"/>
        <v>0</v>
      </c>
      <c r="V1060" s="11" t="str">
        <f t="shared" si="80"/>
        <v>May</v>
      </c>
      <c r="W1060" s="8">
        <v>42159</v>
      </c>
      <c r="X1060" s="11">
        <f t="shared" si="81"/>
        <v>5</v>
      </c>
      <c r="Y1060" s="7">
        <v>1448.7309</v>
      </c>
      <c r="Z1060" s="7">
        <v>19</v>
      </c>
      <c r="AA1060" s="7">
        <v>2099.61</v>
      </c>
      <c r="AB1060" s="7">
        <v>86688</v>
      </c>
      <c r="AC1060" s="7">
        <f>DataSheet!$E1629-DataSheet!$D1629</f>
        <v>363.16</v>
      </c>
      <c r="AD1060" s="12" t="str">
        <f>_xlfn.IFS(DataSheet!$O1629="Central","Chris",DataSheet!$O1629="East","Erin",DataSheet!$O1629="South","Sam",DataSheet!$O1629="West","William.")</f>
        <v>Erin</v>
      </c>
      <c r="AE1060">
        <f t="shared" si="84"/>
        <v>4</v>
      </c>
    </row>
    <row r="1061" spans="1:31" ht="15.75" customHeight="1" x14ac:dyDescent="0.3">
      <c r="A1061" s="12">
        <v>1935</v>
      </c>
      <c r="B1061" s="12" t="s">
        <v>1884</v>
      </c>
      <c r="C1061" s="12" t="s">
        <v>109</v>
      </c>
      <c r="D1061" s="12">
        <v>0.05</v>
      </c>
      <c r="E1061" s="12">
        <v>3.95</v>
      </c>
      <c r="F1061" s="12">
        <v>2</v>
      </c>
      <c r="G1061" s="12" t="s">
        <v>31</v>
      </c>
      <c r="H1061" s="12" t="s">
        <v>44</v>
      </c>
      <c r="I1061" s="12" t="s">
        <v>33</v>
      </c>
      <c r="J1061" s="12" t="s">
        <v>70</v>
      </c>
      <c r="K1061" s="12" t="s">
        <v>35</v>
      </c>
      <c r="L1061" s="12" t="s">
        <v>1352</v>
      </c>
      <c r="M1061" s="12">
        <v>0.53</v>
      </c>
      <c r="N1061" s="12" t="s">
        <v>37</v>
      </c>
      <c r="O1061" s="12" t="s">
        <v>65</v>
      </c>
      <c r="P1061" s="12" t="s">
        <v>134</v>
      </c>
      <c r="Q1061" s="12" t="s">
        <v>1886</v>
      </c>
      <c r="R1061" s="12">
        <v>75051</v>
      </c>
      <c r="S1061" s="13">
        <v>42154</v>
      </c>
      <c r="T1061" s="9">
        <f t="shared" si="82"/>
        <v>0</v>
      </c>
      <c r="U1061" s="10" t="str">
        <f t="shared" si="83"/>
        <v>no repeat</v>
      </c>
      <c r="V1061" s="11" t="str">
        <f t="shared" si="80"/>
        <v>May</v>
      </c>
      <c r="W1061" s="13">
        <v>42162</v>
      </c>
      <c r="X1061" s="11">
        <f t="shared" si="81"/>
        <v>8</v>
      </c>
      <c r="Y1061" s="12">
        <v>1.004</v>
      </c>
      <c r="Z1061" s="12">
        <v>23</v>
      </c>
      <c r="AA1061" s="12">
        <v>96.6</v>
      </c>
      <c r="AB1061" s="12">
        <v>86688</v>
      </c>
      <c r="AC1061" s="12">
        <f>DataSheet!$E1630-DataSheet!$D1630</f>
        <v>63.89</v>
      </c>
      <c r="AD1061" s="12" t="str">
        <f>_xlfn.IFS(DataSheet!$O1630="Central","Chris",DataSheet!$O1630="East","Erin",DataSheet!$O1630="South","Sam",DataSheet!$O1630="West","William.")</f>
        <v>Erin</v>
      </c>
      <c r="AE1061">
        <f t="shared" si="84"/>
        <v>4</v>
      </c>
    </row>
    <row r="1062" spans="1:31" ht="15.75" customHeight="1" x14ac:dyDescent="0.3">
      <c r="A1062" s="7">
        <v>1938</v>
      </c>
      <c r="B1062" s="7" t="s">
        <v>1889</v>
      </c>
      <c r="C1062" s="7" t="s">
        <v>61</v>
      </c>
      <c r="D1062" s="7">
        <v>0.1</v>
      </c>
      <c r="E1062" s="7">
        <v>152.47999999999999</v>
      </c>
      <c r="F1062" s="7">
        <v>4</v>
      </c>
      <c r="G1062" s="7" t="s">
        <v>31</v>
      </c>
      <c r="H1062" s="7" t="s">
        <v>32</v>
      </c>
      <c r="I1062" s="7" t="s">
        <v>81</v>
      </c>
      <c r="J1062" s="7" t="s">
        <v>184</v>
      </c>
      <c r="K1062" s="7" t="s">
        <v>63</v>
      </c>
      <c r="L1062" s="7" t="s">
        <v>612</v>
      </c>
      <c r="M1062" s="7">
        <v>0.79</v>
      </c>
      <c r="N1062" s="7" t="s">
        <v>37</v>
      </c>
      <c r="O1062" s="7" t="s">
        <v>65</v>
      </c>
      <c r="P1062" s="7" t="s">
        <v>187</v>
      </c>
      <c r="Q1062" s="7" t="s">
        <v>1890</v>
      </c>
      <c r="R1062" s="7">
        <v>66801</v>
      </c>
      <c r="S1062" s="8">
        <v>42085</v>
      </c>
      <c r="T1062" s="9">
        <f t="shared" si="82"/>
        <v>0</v>
      </c>
      <c r="U1062" s="10" t="str">
        <f t="shared" si="83"/>
        <v>no repeat</v>
      </c>
      <c r="V1062" s="11" t="str">
        <f t="shared" si="80"/>
        <v>March</v>
      </c>
      <c r="W1062" s="8">
        <v>42086</v>
      </c>
      <c r="X1062" s="11">
        <f t="shared" si="81"/>
        <v>1</v>
      </c>
      <c r="Y1062" s="7">
        <v>-521.09</v>
      </c>
      <c r="Z1062" s="7">
        <v>4</v>
      </c>
      <c r="AA1062" s="7">
        <v>558.16999999999996</v>
      </c>
      <c r="AB1062" s="7">
        <v>88870</v>
      </c>
      <c r="AC1062" s="7">
        <f>DataSheet!$E895-DataSheet!$D895</f>
        <v>55.879999999999995</v>
      </c>
      <c r="AD1062" s="12" t="str">
        <f>_xlfn.IFS(DataSheet!$O895="Central","Chris",DataSheet!$O895="East","Erin",DataSheet!$O895="South","Sam",DataSheet!$O895="West","William.")</f>
        <v>Erin</v>
      </c>
      <c r="AE1062">
        <f t="shared" si="84"/>
        <v>1</v>
      </c>
    </row>
    <row r="1063" spans="1:31" ht="15.75" customHeight="1" x14ac:dyDescent="0.3">
      <c r="A1063" s="12">
        <v>1940</v>
      </c>
      <c r="B1063" s="12" t="s">
        <v>1891</v>
      </c>
      <c r="C1063" s="12" t="s">
        <v>61</v>
      </c>
      <c r="D1063" s="12">
        <v>0.08</v>
      </c>
      <c r="E1063" s="12">
        <v>6.84</v>
      </c>
      <c r="F1063" s="12">
        <v>8.3699999999999992</v>
      </c>
      <c r="G1063" s="12" t="s">
        <v>53</v>
      </c>
      <c r="H1063" s="12" t="s">
        <v>32</v>
      </c>
      <c r="I1063" s="12" t="s">
        <v>33</v>
      </c>
      <c r="J1063" s="12" t="s">
        <v>178</v>
      </c>
      <c r="K1063" s="12" t="s">
        <v>55</v>
      </c>
      <c r="L1063" s="12" t="s">
        <v>1696</v>
      </c>
      <c r="M1063" s="12">
        <v>0.57999999999999996</v>
      </c>
      <c r="N1063" s="12" t="s">
        <v>37</v>
      </c>
      <c r="O1063" s="12" t="s">
        <v>38</v>
      </c>
      <c r="P1063" s="12" t="s">
        <v>216</v>
      </c>
      <c r="Q1063" s="12" t="s">
        <v>1892</v>
      </c>
      <c r="R1063" s="12">
        <v>84020</v>
      </c>
      <c r="S1063" s="13">
        <v>42085</v>
      </c>
      <c r="T1063" s="9">
        <f t="shared" si="82"/>
        <v>1</v>
      </c>
      <c r="U1063" s="10">
        <f t="shared" si="83"/>
        <v>28</v>
      </c>
      <c r="V1063" s="11" t="str">
        <f t="shared" si="80"/>
        <v>March</v>
      </c>
      <c r="W1063" s="13">
        <v>42087</v>
      </c>
      <c r="X1063" s="11">
        <f t="shared" si="81"/>
        <v>2</v>
      </c>
      <c r="Y1063" s="12">
        <v>-29.49</v>
      </c>
      <c r="Z1063" s="12">
        <v>1</v>
      </c>
      <c r="AA1063" s="12">
        <v>8.39</v>
      </c>
      <c r="AB1063" s="12">
        <v>88870</v>
      </c>
      <c r="AC1063" s="12">
        <f>DataSheet!$E896-DataSheet!$D896</f>
        <v>16.059999999999999</v>
      </c>
      <c r="AD1063" s="12" t="str">
        <f>_xlfn.IFS(DataSheet!$O896="Central","Chris",DataSheet!$O896="East","Erin",DataSheet!$O896="South","Sam",DataSheet!$O896="West","William.")</f>
        <v>Erin</v>
      </c>
      <c r="AE1063">
        <f t="shared" si="84"/>
        <v>3</v>
      </c>
    </row>
    <row r="1064" spans="1:31" ht="15.75" customHeight="1" x14ac:dyDescent="0.3">
      <c r="A1064" s="7">
        <v>1940</v>
      </c>
      <c r="B1064" s="7" t="s">
        <v>1891</v>
      </c>
      <c r="C1064" s="7" t="s">
        <v>109</v>
      </c>
      <c r="D1064" s="7">
        <v>0</v>
      </c>
      <c r="E1064" s="7">
        <v>78.650000000000006</v>
      </c>
      <c r="F1064" s="7">
        <v>13.99</v>
      </c>
      <c r="G1064" s="7" t="s">
        <v>53</v>
      </c>
      <c r="H1064" s="7" t="s">
        <v>32</v>
      </c>
      <c r="I1064" s="7" t="s">
        <v>33</v>
      </c>
      <c r="J1064" s="7" t="s">
        <v>258</v>
      </c>
      <c r="K1064" s="7" t="s">
        <v>90</v>
      </c>
      <c r="L1064" s="7" t="s">
        <v>1893</v>
      </c>
      <c r="M1064" s="7">
        <v>0.52</v>
      </c>
      <c r="N1064" s="7" t="s">
        <v>37</v>
      </c>
      <c r="O1064" s="7" t="s">
        <v>38</v>
      </c>
      <c r="P1064" s="7" t="s">
        <v>216</v>
      </c>
      <c r="Q1064" s="7" t="s">
        <v>1892</v>
      </c>
      <c r="R1064" s="7">
        <v>84020</v>
      </c>
      <c r="S1064" s="8">
        <v>42113</v>
      </c>
      <c r="T1064" s="9">
        <f t="shared" si="82"/>
        <v>1</v>
      </c>
      <c r="U1064" s="10">
        <f t="shared" si="83"/>
        <v>0</v>
      </c>
      <c r="V1064" s="11" t="str">
        <f t="shared" si="80"/>
        <v>April</v>
      </c>
      <c r="W1064" s="8">
        <v>42120</v>
      </c>
      <c r="X1064" s="11">
        <f t="shared" si="81"/>
        <v>7</v>
      </c>
      <c r="Y1064" s="7">
        <v>386.00670000000002</v>
      </c>
      <c r="Z1064" s="7">
        <v>7</v>
      </c>
      <c r="AA1064" s="7">
        <v>559.42999999999995</v>
      </c>
      <c r="AB1064" s="7">
        <v>88871</v>
      </c>
      <c r="AC1064" s="7">
        <f>DataSheet!$E1207-DataSheet!$D1207</f>
        <v>13.4</v>
      </c>
      <c r="AD1064" s="12" t="str">
        <f>_xlfn.IFS(DataSheet!$O1207="Central","Chris",DataSheet!$O1207="East","Erin",DataSheet!$O1207="South","Sam",DataSheet!$O1207="West","William.")</f>
        <v>Erin</v>
      </c>
      <c r="AE1064">
        <f t="shared" si="84"/>
        <v>3</v>
      </c>
    </row>
    <row r="1065" spans="1:31" ht="15.75" customHeight="1" x14ac:dyDescent="0.3">
      <c r="A1065" s="12">
        <v>1940</v>
      </c>
      <c r="B1065" s="12" t="s">
        <v>1891</v>
      </c>
      <c r="C1065" s="12" t="s">
        <v>109</v>
      </c>
      <c r="D1065" s="12">
        <v>0.08</v>
      </c>
      <c r="E1065" s="12">
        <v>122.99</v>
      </c>
      <c r="F1065" s="12">
        <v>70.2</v>
      </c>
      <c r="G1065" s="12" t="s">
        <v>43</v>
      </c>
      <c r="H1065" s="12" t="s">
        <v>32</v>
      </c>
      <c r="I1065" s="12" t="s">
        <v>45</v>
      </c>
      <c r="J1065" s="12" t="s">
        <v>46</v>
      </c>
      <c r="K1065" s="12" t="s">
        <v>47</v>
      </c>
      <c r="L1065" s="12" t="s">
        <v>151</v>
      </c>
      <c r="M1065" s="12">
        <v>0.74</v>
      </c>
      <c r="N1065" s="12" t="s">
        <v>37</v>
      </c>
      <c r="O1065" s="12" t="s">
        <v>38</v>
      </c>
      <c r="P1065" s="12" t="s">
        <v>216</v>
      </c>
      <c r="Q1065" s="12" t="s">
        <v>1892</v>
      </c>
      <c r="R1065" s="12">
        <v>84020</v>
      </c>
      <c r="S1065" s="13">
        <v>42113</v>
      </c>
      <c r="T1065" s="9">
        <f t="shared" si="82"/>
        <v>0</v>
      </c>
      <c r="U1065" s="10" t="str">
        <f t="shared" si="83"/>
        <v>no repeat</v>
      </c>
      <c r="V1065" s="11" t="str">
        <f t="shared" si="80"/>
        <v>April</v>
      </c>
      <c r="W1065" s="13">
        <v>42118</v>
      </c>
      <c r="X1065" s="11">
        <f t="shared" si="81"/>
        <v>5</v>
      </c>
      <c r="Y1065" s="12">
        <v>-1867.97</v>
      </c>
      <c r="Z1065" s="12">
        <v>10</v>
      </c>
      <c r="AA1065" s="12">
        <v>1216.52</v>
      </c>
      <c r="AB1065" s="12">
        <v>88871</v>
      </c>
      <c r="AC1065" s="12">
        <f>DataSheet!$E1208-DataSheet!$D1208</f>
        <v>25.95</v>
      </c>
      <c r="AD1065" s="12" t="str">
        <f>_xlfn.IFS(DataSheet!$O1208="Central","Chris",DataSheet!$O1208="East","Erin",DataSheet!$O1208="South","Sam",DataSheet!$O1208="West","William.")</f>
        <v>Erin</v>
      </c>
      <c r="AE1065">
        <f t="shared" si="84"/>
        <v>3</v>
      </c>
    </row>
    <row r="1066" spans="1:31" ht="15.75" customHeight="1" x14ac:dyDescent="0.3">
      <c r="A1066" s="7">
        <v>1946</v>
      </c>
      <c r="B1066" s="7" t="s">
        <v>1894</v>
      </c>
      <c r="C1066" s="7" t="s">
        <v>61</v>
      </c>
      <c r="D1066" s="7">
        <v>0.08</v>
      </c>
      <c r="E1066" s="7">
        <v>90.98</v>
      </c>
      <c r="F1066" s="7">
        <v>56.2</v>
      </c>
      <c r="G1066" s="7" t="s">
        <v>53</v>
      </c>
      <c r="H1066" s="7" t="s">
        <v>118</v>
      </c>
      <c r="I1066" s="7" t="s">
        <v>45</v>
      </c>
      <c r="J1066" s="7" t="s">
        <v>54</v>
      </c>
      <c r="K1066" s="7" t="s">
        <v>90</v>
      </c>
      <c r="L1066" s="7" t="s">
        <v>1062</v>
      </c>
      <c r="M1066" s="7">
        <v>0.74</v>
      </c>
      <c r="N1066" s="7" t="s">
        <v>37</v>
      </c>
      <c r="O1066" s="7" t="s">
        <v>57</v>
      </c>
      <c r="P1066" s="7" t="s">
        <v>238</v>
      </c>
      <c r="Q1066" s="7" t="s">
        <v>1895</v>
      </c>
      <c r="R1066" s="7">
        <v>15228</v>
      </c>
      <c r="S1066" s="8">
        <v>42030</v>
      </c>
      <c r="T1066" s="9">
        <f t="shared" si="82"/>
        <v>1</v>
      </c>
      <c r="U1066" s="10">
        <f t="shared" si="83"/>
        <v>0</v>
      </c>
      <c r="V1066" s="11" t="str">
        <f t="shared" si="80"/>
        <v>January</v>
      </c>
      <c r="W1066" s="8">
        <v>42032</v>
      </c>
      <c r="X1066" s="11">
        <f t="shared" si="81"/>
        <v>2</v>
      </c>
      <c r="Y1066" s="7">
        <v>-1920.9336000000001</v>
      </c>
      <c r="Z1066" s="7">
        <v>12</v>
      </c>
      <c r="AA1066" s="7">
        <v>1058.3599999999999</v>
      </c>
      <c r="AB1066" s="7">
        <v>86331</v>
      </c>
      <c r="AC1066" s="7">
        <f>DataSheet!$E313-DataSheet!$D313</f>
        <v>15.47</v>
      </c>
      <c r="AD1066" s="12" t="str">
        <f>_xlfn.IFS(DataSheet!$O313="Central","Chris",DataSheet!$O313="East","Erin",DataSheet!$O313="South","Sam",DataSheet!$O313="West","William.")</f>
        <v>Erin</v>
      </c>
      <c r="AE1066">
        <f t="shared" si="84"/>
        <v>2</v>
      </c>
    </row>
    <row r="1067" spans="1:31" ht="15.75" customHeight="1" x14ac:dyDescent="0.3">
      <c r="A1067" s="12">
        <v>1946</v>
      </c>
      <c r="B1067" s="12" t="s">
        <v>1894</v>
      </c>
      <c r="C1067" s="12" t="s">
        <v>61</v>
      </c>
      <c r="D1067" s="12">
        <v>7.0000000000000007E-2</v>
      </c>
      <c r="E1067" s="12">
        <v>5.98</v>
      </c>
      <c r="F1067" s="12">
        <v>5.35</v>
      </c>
      <c r="G1067" s="12" t="s">
        <v>53</v>
      </c>
      <c r="H1067" s="12" t="s">
        <v>118</v>
      </c>
      <c r="I1067" s="12" t="s">
        <v>33</v>
      </c>
      <c r="J1067" s="12" t="s">
        <v>97</v>
      </c>
      <c r="K1067" s="12" t="s">
        <v>63</v>
      </c>
      <c r="L1067" s="12" t="s">
        <v>1436</v>
      </c>
      <c r="M1067" s="12">
        <v>0.4</v>
      </c>
      <c r="N1067" s="12" t="s">
        <v>37</v>
      </c>
      <c r="O1067" s="12" t="s">
        <v>57</v>
      </c>
      <c r="P1067" s="12" t="s">
        <v>238</v>
      </c>
      <c r="Q1067" s="12" t="s">
        <v>1895</v>
      </c>
      <c r="R1067" s="12">
        <v>15228</v>
      </c>
      <c r="S1067" s="13">
        <v>42030</v>
      </c>
      <c r="T1067" s="9">
        <f t="shared" si="82"/>
        <v>0</v>
      </c>
      <c r="U1067" s="10" t="str">
        <f t="shared" si="83"/>
        <v>no repeat</v>
      </c>
      <c r="V1067" s="11" t="str">
        <f t="shared" si="80"/>
        <v>January</v>
      </c>
      <c r="W1067" s="13">
        <v>42032</v>
      </c>
      <c r="X1067" s="11">
        <f t="shared" si="81"/>
        <v>2</v>
      </c>
      <c r="Y1067" s="12">
        <v>-37.175199999999997</v>
      </c>
      <c r="Z1067" s="12">
        <v>3</v>
      </c>
      <c r="AA1067" s="12">
        <v>18.309999999999999</v>
      </c>
      <c r="AB1067" s="12">
        <v>86331</v>
      </c>
      <c r="AC1067" s="12">
        <f>DataSheet!$E314-DataSheet!$D314</f>
        <v>13.84</v>
      </c>
      <c r="AD1067" s="12" t="str">
        <f>_xlfn.IFS(DataSheet!$O314="Central","Chris",DataSheet!$O314="East","Erin",DataSheet!$O314="South","Sam",DataSheet!$O314="West","William.")</f>
        <v>Erin</v>
      </c>
      <c r="AE1067">
        <f t="shared" si="84"/>
        <v>2</v>
      </c>
    </row>
    <row r="1068" spans="1:31" ht="15.75" customHeight="1" x14ac:dyDescent="0.3">
      <c r="A1068" s="7">
        <v>1949</v>
      </c>
      <c r="B1068" s="7" t="s">
        <v>1896</v>
      </c>
      <c r="C1068" s="7" t="s">
        <v>109</v>
      </c>
      <c r="D1068" s="7">
        <v>0.05</v>
      </c>
      <c r="E1068" s="7">
        <v>424.21</v>
      </c>
      <c r="F1068" s="7">
        <v>110.2</v>
      </c>
      <c r="G1068" s="7" t="s">
        <v>43</v>
      </c>
      <c r="H1068" s="7" t="s">
        <v>62</v>
      </c>
      <c r="I1068" s="7" t="s">
        <v>45</v>
      </c>
      <c r="J1068" s="7" t="s">
        <v>156</v>
      </c>
      <c r="K1068" s="7" t="s">
        <v>125</v>
      </c>
      <c r="L1068" s="7" t="s">
        <v>1897</v>
      </c>
      <c r="M1068" s="7">
        <v>0.67</v>
      </c>
      <c r="N1068" s="7" t="s">
        <v>37</v>
      </c>
      <c r="O1068" s="7" t="s">
        <v>38</v>
      </c>
      <c r="P1068" s="7" t="s">
        <v>86</v>
      </c>
      <c r="Q1068" s="7" t="s">
        <v>1898</v>
      </c>
      <c r="R1068" s="7">
        <v>59715</v>
      </c>
      <c r="S1068" s="8">
        <v>42036</v>
      </c>
      <c r="T1068" s="9">
        <f t="shared" si="82"/>
        <v>0</v>
      </c>
      <c r="U1068" s="10" t="str">
        <f t="shared" si="83"/>
        <v>no repeat</v>
      </c>
      <c r="V1068" s="11" t="str">
        <f t="shared" si="80"/>
        <v>February</v>
      </c>
      <c r="W1068" s="8">
        <v>42040</v>
      </c>
      <c r="X1068" s="11">
        <f t="shared" si="81"/>
        <v>4</v>
      </c>
      <c r="Y1068" s="7">
        <v>-213.40280000000001</v>
      </c>
      <c r="Z1068" s="7">
        <v>12</v>
      </c>
      <c r="AA1068" s="7">
        <v>4935.22</v>
      </c>
      <c r="AB1068" s="7">
        <v>90415</v>
      </c>
      <c r="AC1068" s="7">
        <f>DataSheet!$E371-DataSheet!$D371</f>
        <v>161.49</v>
      </c>
      <c r="AD1068" s="12" t="str">
        <f>_xlfn.IFS(DataSheet!$O371="Central","Chris",DataSheet!$O371="East","Erin",DataSheet!$O371="South","Sam",DataSheet!$O371="West","William.")</f>
        <v>Chris</v>
      </c>
      <c r="AE1068">
        <f t="shared" si="84"/>
        <v>1</v>
      </c>
    </row>
    <row r="1069" spans="1:31" ht="15.75" customHeight="1" x14ac:dyDescent="0.3">
      <c r="A1069" s="7">
        <v>1950</v>
      </c>
      <c r="B1069" s="7" t="s">
        <v>1899</v>
      </c>
      <c r="C1069" s="7" t="s">
        <v>42</v>
      </c>
      <c r="D1069" s="7">
        <v>0.01</v>
      </c>
      <c r="E1069" s="7">
        <v>6.68</v>
      </c>
      <c r="F1069" s="7">
        <v>4.91</v>
      </c>
      <c r="G1069" s="7" t="s">
        <v>53</v>
      </c>
      <c r="H1069" s="7" t="s">
        <v>62</v>
      </c>
      <c r="I1069" s="7" t="s">
        <v>33</v>
      </c>
      <c r="J1069" s="7" t="s">
        <v>97</v>
      </c>
      <c r="K1069" s="7" t="s">
        <v>63</v>
      </c>
      <c r="L1069" s="7" t="s">
        <v>1900</v>
      </c>
      <c r="M1069" s="7">
        <v>0.37</v>
      </c>
      <c r="N1069" s="7" t="s">
        <v>37</v>
      </c>
      <c r="O1069" s="7" t="s">
        <v>38</v>
      </c>
      <c r="P1069" s="7" t="s">
        <v>86</v>
      </c>
      <c r="Q1069" s="7" t="s">
        <v>1901</v>
      </c>
      <c r="R1069" s="7">
        <v>59750</v>
      </c>
      <c r="S1069" s="8">
        <v>42010</v>
      </c>
      <c r="T1069" s="9">
        <f t="shared" si="82"/>
        <v>0</v>
      </c>
      <c r="U1069" s="10" t="str">
        <f t="shared" si="83"/>
        <v>no repeat</v>
      </c>
      <c r="V1069" s="11" t="str">
        <f t="shared" si="80"/>
        <v>January</v>
      </c>
      <c r="W1069" s="8">
        <v>42012</v>
      </c>
      <c r="X1069" s="11">
        <f t="shared" si="81"/>
        <v>2</v>
      </c>
      <c r="Y1069" s="7">
        <v>-15.48</v>
      </c>
      <c r="Z1069" s="7">
        <v>7</v>
      </c>
      <c r="AA1069" s="7">
        <v>51.03</v>
      </c>
      <c r="AB1069" s="7">
        <v>90414</v>
      </c>
      <c r="AC1069" s="7">
        <f>DataSheet!$E85-DataSheet!$D85</f>
        <v>180.92</v>
      </c>
      <c r="AD1069" s="12" t="str">
        <f>_xlfn.IFS(DataSheet!$O85="Central","Chris",DataSheet!$O85="East","Erin",DataSheet!$O85="South","Sam",DataSheet!$O85="West","William.")</f>
        <v>Chris</v>
      </c>
      <c r="AE1069">
        <f t="shared" si="84"/>
        <v>1</v>
      </c>
    </row>
    <row r="1070" spans="1:31" ht="15.75" customHeight="1" x14ac:dyDescent="0.3">
      <c r="A1070" s="7">
        <v>1956</v>
      </c>
      <c r="B1070" s="7" t="s">
        <v>1902</v>
      </c>
      <c r="C1070" s="7" t="s">
        <v>30</v>
      </c>
      <c r="D1070" s="7">
        <v>0.09</v>
      </c>
      <c r="E1070" s="7">
        <v>40.98</v>
      </c>
      <c r="F1070" s="7">
        <v>6.5</v>
      </c>
      <c r="G1070" s="7" t="s">
        <v>53</v>
      </c>
      <c r="H1070" s="7" t="s">
        <v>118</v>
      </c>
      <c r="I1070" s="7" t="s">
        <v>81</v>
      </c>
      <c r="J1070" s="7" t="s">
        <v>184</v>
      </c>
      <c r="K1070" s="7" t="s">
        <v>63</v>
      </c>
      <c r="L1070" s="7" t="s">
        <v>1270</v>
      </c>
      <c r="M1070" s="7">
        <v>0.74</v>
      </c>
      <c r="N1070" s="7" t="s">
        <v>37</v>
      </c>
      <c r="O1070" s="7" t="s">
        <v>38</v>
      </c>
      <c r="P1070" s="7" t="s">
        <v>260</v>
      </c>
      <c r="Q1070" s="7" t="s">
        <v>341</v>
      </c>
      <c r="R1070" s="7">
        <v>80027</v>
      </c>
      <c r="S1070" s="8">
        <v>42174</v>
      </c>
      <c r="T1070" s="9">
        <f t="shared" si="82"/>
        <v>0</v>
      </c>
      <c r="U1070" s="10" t="str">
        <f t="shared" si="83"/>
        <v>no repeat</v>
      </c>
      <c r="V1070" s="11" t="str">
        <f t="shared" si="80"/>
        <v>June</v>
      </c>
      <c r="W1070" s="8">
        <v>42176</v>
      </c>
      <c r="X1070" s="11">
        <f t="shared" si="81"/>
        <v>2</v>
      </c>
      <c r="Y1070" s="7">
        <v>-50.244999999999997</v>
      </c>
      <c r="Z1070" s="7">
        <v>19</v>
      </c>
      <c r="AA1070" s="7">
        <v>746.91</v>
      </c>
      <c r="AB1070" s="7">
        <v>89820</v>
      </c>
      <c r="AC1070" s="7">
        <f>DataSheet!$E1827-DataSheet!$D1827</f>
        <v>6.6499999999999995</v>
      </c>
      <c r="AD1070" s="12" t="str">
        <f>_xlfn.IFS(DataSheet!$O1827="Central","Chris",DataSheet!$O1827="East","Erin",DataSheet!$O1827="South","Sam",DataSheet!$O1827="West","William.")</f>
        <v>Sam</v>
      </c>
      <c r="AE1070">
        <f t="shared" si="84"/>
        <v>1</v>
      </c>
    </row>
    <row r="1071" spans="1:31" ht="15.75" customHeight="1" x14ac:dyDescent="0.3">
      <c r="A1071" s="7">
        <v>1957</v>
      </c>
      <c r="B1071" s="7" t="s">
        <v>1903</v>
      </c>
      <c r="C1071" s="7" t="s">
        <v>30</v>
      </c>
      <c r="D1071" s="7">
        <v>0.09</v>
      </c>
      <c r="E1071" s="7">
        <v>77.510000000000005</v>
      </c>
      <c r="F1071" s="7">
        <v>4</v>
      </c>
      <c r="G1071" s="7" t="s">
        <v>53</v>
      </c>
      <c r="H1071" s="7" t="s">
        <v>118</v>
      </c>
      <c r="I1071" s="7" t="s">
        <v>81</v>
      </c>
      <c r="J1071" s="7" t="s">
        <v>184</v>
      </c>
      <c r="K1071" s="7" t="s">
        <v>63</v>
      </c>
      <c r="L1071" s="7" t="s">
        <v>1799</v>
      </c>
      <c r="M1071" s="7">
        <v>0.76</v>
      </c>
      <c r="N1071" s="7" t="s">
        <v>37</v>
      </c>
      <c r="O1071" s="7" t="s">
        <v>65</v>
      </c>
      <c r="P1071" s="7" t="s">
        <v>509</v>
      </c>
      <c r="Q1071" s="7" t="s">
        <v>1563</v>
      </c>
      <c r="R1071" s="7">
        <v>63130</v>
      </c>
      <c r="S1071" s="8">
        <v>42101</v>
      </c>
      <c r="T1071" s="9">
        <f t="shared" si="82"/>
        <v>0</v>
      </c>
      <c r="U1071" s="10" t="str">
        <f t="shared" si="83"/>
        <v>no repeat</v>
      </c>
      <c r="V1071" s="11" t="str">
        <f t="shared" si="80"/>
        <v>April</v>
      </c>
      <c r="W1071" s="8">
        <v>42103</v>
      </c>
      <c r="X1071" s="11">
        <f t="shared" si="81"/>
        <v>2</v>
      </c>
      <c r="Y1071" s="7">
        <v>-387.1044</v>
      </c>
      <c r="Z1071" s="7">
        <v>1</v>
      </c>
      <c r="AA1071" s="7">
        <v>77.47</v>
      </c>
      <c r="AB1071" s="7">
        <v>89818</v>
      </c>
      <c r="AC1071" s="7">
        <f>DataSheet!$E1075-DataSheet!$D1075</f>
        <v>48.019999999999996</v>
      </c>
      <c r="AD1071" s="12" t="str">
        <f>_xlfn.IFS(DataSheet!$O1075="Central","Chris",DataSheet!$O1075="East","Erin",DataSheet!$O1075="South","Sam",DataSheet!$O1075="West","William.")</f>
        <v>Sam</v>
      </c>
      <c r="AE1071">
        <f t="shared" si="84"/>
        <v>1</v>
      </c>
    </row>
    <row r="1072" spans="1:31" ht="15.75" customHeight="1" x14ac:dyDescent="0.3">
      <c r="A1072" s="7">
        <v>1958</v>
      </c>
      <c r="B1072" s="7" t="s">
        <v>1904</v>
      </c>
      <c r="C1072" s="7" t="s">
        <v>109</v>
      </c>
      <c r="D1072" s="7">
        <v>0.09</v>
      </c>
      <c r="E1072" s="7">
        <v>30.98</v>
      </c>
      <c r="F1072" s="7">
        <v>6.5</v>
      </c>
      <c r="G1072" s="7" t="s">
        <v>31</v>
      </c>
      <c r="H1072" s="7" t="s">
        <v>118</v>
      </c>
      <c r="I1072" s="7" t="s">
        <v>81</v>
      </c>
      <c r="J1072" s="7" t="s">
        <v>184</v>
      </c>
      <c r="K1072" s="7" t="s">
        <v>63</v>
      </c>
      <c r="L1072" s="7" t="s">
        <v>1905</v>
      </c>
      <c r="M1072" s="7">
        <v>0.64</v>
      </c>
      <c r="N1072" s="7" t="s">
        <v>37</v>
      </c>
      <c r="O1072" s="7" t="s">
        <v>38</v>
      </c>
      <c r="P1072" s="7" t="s">
        <v>106</v>
      </c>
      <c r="Q1072" s="7" t="s">
        <v>908</v>
      </c>
      <c r="R1072" s="7">
        <v>97068</v>
      </c>
      <c r="S1072" s="8">
        <v>42173</v>
      </c>
      <c r="T1072" s="9">
        <f t="shared" si="82"/>
        <v>0</v>
      </c>
      <c r="U1072" s="10" t="str">
        <f t="shared" si="83"/>
        <v>no repeat</v>
      </c>
      <c r="V1072" s="11" t="str">
        <f t="shared" si="80"/>
        <v>June</v>
      </c>
      <c r="W1072" s="8">
        <v>42177</v>
      </c>
      <c r="X1072" s="11">
        <f t="shared" si="81"/>
        <v>4</v>
      </c>
      <c r="Y1072" s="7">
        <v>-55.97</v>
      </c>
      <c r="Z1072" s="7">
        <v>7</v>
      </c>
      <c r="AA1072" s="7">
        <v>204.34</v>
      </c>
      <c r="AB1072" s="7">
        <v>89819</v>
      </c>
      <c r="AC1072" s="7">
        <f>DataSheet!$E1819-DataSheet!$D1819</f>
        <v>200.94</v>
      </c>
      <c r="AD1072" s="12" t="str">
        <f>_xlfn.IFS(DataSheet!$O1819="Central","Chris",DataSheet!$O1819="East","Erin",DataSheet!$O1819="South","Sam",DataSheet!$O1819="West","William.")</f>
        <v>Chris</v>
      </c>
      <c r="AE1072">
        <f t="shared" si="84"/>
        <v>1</v>
      </c>
    </row>
    <row r="1073" spans="1:31" ht="15.75" customHeight="1" x14ac:dyDescent="0.3">
      <c r="A1073" s="7">
        <v>1959</v>
      </c>
      <c r="B1073" s="7" t="s">
        <v>1906</v>
      </c>
      <c r="C1073" s="7" t="s">
        <v>52</v>
      </c>
      <c r="D1073" s="7">
        <v>0</v>
      </c>
      <c r="E1073" s="7">
        <v>20.28</v>
      </c>
      <c r="F1073" s="7">
        <v>14.39</v>
      </c>
      <c r="G1073" s="7" t="s">
        <v>53</v>
      </c>
      <c r="H1073" s="7" t="s">
        <v>32</v>
      </c>
      <c r="I1073" s="7" t="s">
        <v>45</v>
      </c>
      <c r="J1073" s="7" t="s">
        <v>54</v>
      </c>
      <c r="K1073" s="7" t="s">
        <v>63</v>
      </c>
      <c r="L1073" s="7" t="s">
        <v>1907</v>
      </c>
      <c r="M1073" s="7">
        <v>0.47</v>
      </c>
      <c r="N1073" s="7" t="s">
        <v>37</v>
      </c>
      <c r="O1073" s="7" t="s">
        <v>140</v>
      </c>
      <c r="P1073" s="7" t="s">
        <v>366</v>
      </c>
      <c r="Q1073" s="7" t="s">
        <v>450</v>
      </c>
      <c r="R1073" s="7">
        <v>33916</v>
      </c>
      <c r="S1073" s="8">
        <v>42026</v>
      </c>
      <c r="T1073" s="9">
        <f t="shared" si="82"/>
        <v>1</v>
      </c>
      <c r="U1073" s="10">
        <f t="shared" si="83"/>
        <v>86</v>
      </c>
      <c r="V1073" s="11" t="str">
        <f t="shared" si="80"/>
        <v>January</v>
      </c>
      <c r="W1073" s="8">
        <v>42026</v>
      </c>
      <c r="X1073" s="11">
        <f t="shared" si="81"/>
        <v>0</v>
      </c>
      <c r="Y1073" s="7">
        <v>-66.247299999999996</v>
      </c>
      <c r="Z1073" s="7">
        <v>9</v>
      </c>
      <c r="AA1073" s="7">
        <v>206.04</v>
      </c>
      <c r="AB1073" s="7">
        <v>28225</v>
      </c>
      <c r="AC1073" s="7">
        <f>DataSheet!$E271-DataSheet!$D271</f>
        <v>20.97</v>
      </c>
      <c r="AD1073" s="12" t="str">
        <f>_xlfn.IFS(DataSheet!$O271="Central","Chris",DataSheet!$O271="East","Erin",DataSheet!$O271="South","Sam",DataSheet!$O271="West","William.")</f>
        <v>Sam</v>
      </c>
      <c r="AE1073">
        <f t="shared" si="84"/>
        <v>4</v>
      </c>
    </row>
    <row r="1074" spans="1:31" ht="15.75" customHeight="1" x14ac:dyDescent="0.3">
      <c r="A1074" s="12">
        <v>1959</v>
      </c>
      <c r="B1074" s="12" t="s">
        <v>1906</v>
      </c>
      <c r="C1074" s="12" t="s">
        <v>109</v>
      </c>
      <c r="D1074" s="12">
        <v>0.02</v>
      </c>
      <c r="E1074" s="12">
        <v>9.99</v>
      </c>
      <c r="F1074" s="12">
        <v>11.59</v>
      </c>
      <c r="G1074" s="12" t="s">
        <v>53</v>
      </c>
      <c r="H1074" s="12" t="s">
        <v>44</v>
      </c>
      <c r="I1074" s="12" t="s">
        <v>33</v>
      </c>
      <c r="J1074" s="12" t="s">
        <v>97</v>
      </c>
      <c r="K1074" s="12" t="s">
        <v>63</v>
      </c>
      <c r="L1074" s="12" t="s">
        <v>1908</v>
      </c>
      <c r="M1074" s="12">
        <v>0.4</v>
      </c>
      <c r="N1074" s="12" t="s">
        <v>37</v>
      </c>
      <c r="O1074" s="12" t="s">
        <v>140</v>
      </c>
      <c r="P1074" s="12" t="s">
        <v>366</v>
      </c>
      <c r="Q1074" s="12" t="s">
        <v>450</v>
      </c>
      <c r="R1074" s="12">
        <v>33916</v>
      </c>
      <c r="S1074" s="13">
        <v>42112</v>
      </c>
      <c r="T1074" s="9">
        <f t="shared" si="82"/>
        <v>1</v>
      </c>
      <c r="U1074" s="10">
        <f t="shared" si="83"/>
        <v>0</v>
      </c>
      <c r="V1074" s="11" t="str">
        <f t="shared" si="80"/>
        <v>April</v>
      </c>
      <c r="W1074" s="13">
        <v>42121</v>
      </c>
      <c r="X1074" s="11">
        <f t="shared" si="81"/>
        <v>9</v>
      </c>
      <c r="Y1074" s="12">
        <v>-171.15770000000001</v>
      </c>
      <c r="Z1074" s="12">
        <v>43</v>
      </c>
      <c r="AA1074" s="12">
        <v>475.42</v>
      </c>
      <c r="AB1074" s="12">
        <v>26342</v>
      </c>
      <c r="AC1074" s="12">
        <f>DataSheet!$E1190-DataSheet!$D1190</f>
        <v>159.22</v>
      </c>
      <c r="AD1074" s="12" t="str">
        <f>_xlfn.IFS(DataSheet!$O1190="Central","Chris",DataSheet!$O1190="East","Erin",DataSheet!$O1190="South","Sam",DataSheet!$O1190="West","William.")</f>
        <v>Erin</v>
      </c>
      <c r="AE1074">
        <f t="shared" si="84"/>
        <v>4</v>
      </c>
    </row>
    <row r="1075" spans="1:31" ht="15.75" customHeight="1" x14ac:dyDescent="0.3">
      <c r="A1075" s="7">
        <v>1959</v>
      </c>
      <c r="B1075" s="7" t="s">
        <v>1906</v>
      </c>
      <c r="C1075" s="7" t="s">
        <v>109</v>
      </c>
      <c r="D1075" s="7">
        <v>0.02</v>
      </c>
      <c r="E1075" s="7">
        <v>48.04</v>
      </c>
      <c r="F1075" s="7">
        <v>5.79</v>
      </c>
      <c r="G1075" s="7" t="s">
        <v>53</v>
      </c>
      <c r="H1075" s="7" t="s">
        <v>44</v>
      </c>
      <c r="I1075" s="7" t="s">
        <v>33</v>
      </c>
      <c r="J1075" s="7" t="s">
        <v>97</v>
      </c>
      <c r="K1075" s="7" t="s">
        <v>63</v>
      </c>
      <c r="L1075" s="7" t="s">
        <v>866</v>
      </c>
      <c r="M1075" s="7">
        <v>0.37</v>
      </c>
      <c r="N1075" s="7" t="s">
        <v>37</v>
      </c>
      <c r="O1075" s="7" t="s">
        <v>140</v>
      </c>
      <c r="P1075" s="7" t="s">
        <v>366</v>
      </c>
      <c r="Q1075" s="7" t="s">
        <v>450</v>
      </c>
      <c r="R1075" s="7">
        <v>33916</v>
      </c>
      <c r="S1075" s="8">
        <v>42112</v>
      </c>
      <c r="T1075" s="9">
        <f t="shared" si="82"/>
        <v>1</v>
      </c>
      <c r="U1075" s="10">
        <f t="shared" si="83"/>
        <v>0</v>
      </c>
      <c r="V1075" s="11" t="str">
        <f t="shared" si="80"/>
        <v>April</v>
      </c>
      <c r="W1075" s="8">
        <v>42117</v>
      </c>
      <c r="X1075" s="11">
        <f t="shared" si="81"/>
        <v>5</v>
      </c>
      <c r="Y1075" s="7">
        <v>624.23900000000003</v>
      </c>
      <c r="Z1075" s="7">
        <v>74</v>
      </c>
      <c r="AA1075" s="7">
        <v>3598.82</v>
      </c>
      <c r="AB1075" s="7">
        <v>26342</v>
      </c>
      <c r="AC1075" s="7">
        <f>DataSheet!$E1191-DataSheet!$D1191</f>
        <v>55.93</v>
      </c>
      <c r="AD1075" s="12" t="str">
        <f>_xlfn.IFS(DataSheet!$O1191="Central","Chris",DataSheet!$O1191="East","Erin",DataSheet!$O1191="South","Sam",DataSheet!$O1191="West","William.")</f>
        <v>Erin</v>
      </c>
      <c r="AE1075">
        <f t="shared" si="84"/>
        <v>4</v>
      </c>
    </row>
    <row r="1076" spans="1:31" ht="15.75" customHeight="1" x14ac:dyDescent="0.3">
      <c r="A1076" s="12">
        <v>1959</v>
      </c>
      <c r="B1076" s="12" t="s">
        <v>1906</v>
      </c>
      <c r="C1076" s="12" t="s">
        <v>109</v>
      </c>
      <c r="D1076" s="12">
        <v>0.04</v>
      </c>
      <c r="E1076" s="12">
        <v>6.68</v>
      </c>
      <c r="F1076" s="12">
        <v>4.91</v>
      </c>
      <c r="G1076" s="12" t="s">
        <v>53</v>
      </c>
      <c r="H1076" s="12" t="s">
        <v>44</v>
      </c>
      <c r="I1076" s="12" t="s">
        <v>33</v>
      </c>
      <c r="J1076" s="12" t="s">
        <v>97</v>
      </c>
      <c r="K1076" s="12" t="s">
        <v>63</v>
      </c>
      <c r="L1076" s="12" t="s">
        <v>1900</v>
      </c>
      <c r="M1076" s="12">
        <v>0.37</v>
      </c>
      <c r="N1076" s="12" t="s">
        <v>37</v>
      </c>
      <c r="O1076" s="12" t="s">
        <v>140</v>
      </c>
      <c r="P1076" s="12" t="s">
        <v>366</v>
      </c>
      <c r="Q1076" s="12" t="s">
        <v>450</v>
      </c>
      <c r="R1076" s="12">
        <v>33916</v>
      </c>
      <c r="S1076" s="13">
        <v>42112</v>
      </c>
      <c r="T1076" s="9">
        <f t="shared" si="82"/>
        <v>0</v>
      </c>
      <c r="U1076" s="10" t="str">
        <f t="shared" si="83"/>
        <v>no repeat</v>
      </c>
      <c r="V1076" s="11" t="str">
        <f t="shared" si="80"/>
        <v>April</v>
      </c>
      <c r="W1076" s="13">
        <v>42119</v>
      </c>
      <c r="X1076" s="11">
        <f t="shared" si="81"/>
        <v>7</v>
      </c>
      <c r="Y1076" s="12">
        <v>-14.3241</v>
      </c>
      <c r="Z1076" s="12">
        <v>5</v>
      </c>
      <c r="AA1076" s="12">
        <v>41.22</v>
      </c>
      <c r="AB1076" s="12">
        <v>26342</v>
      </c>
      <c r="AC1076" s="12">
        <f>DataSheet!$E1192-DataSheet!$D1192</f>
        <v>5.37</v>
      </c>
      <c r="AD1076" s="12" t="str">
        <f>_xlfn.IFS(DataSheet!$O1192="Central","Chris",DataSheet!$O1192="East","Erin",DataSheet!$O1192="South","Sam",DataSheet!$O1192="West","William.")</f>
        <v>William.</v>
      </c>
      <c r="AE1076">
        <f t="shared" si="84"/>
        <v>4</v>
      </c>
    </row>
    <row r="1077" spans="1:31" ht="15.75" customHeight="1" x14ac:dyDescent="0.3">
      <c r="A1077" s="7">
        <v>1962</v>
      </c>
      <c r="B1077" s="7" t="s">
        <v>1909</v>
      </c>
      <c r="C1077" s="7" t="s">
        <v>109</v>
      </c>
      <c r="D1077" s="7">
        <v>0.02</v>
      </c>
      <c r="E1077" s="7">
        <v>48.04</v>
      </c>
      <c r="F1077" s="7">
        <v>5.79</v>
      </c>
      <c r="G1077" s="7" t="s">
        <v>53</v>
      </c>
      <c r="H1077" s="7" t="s">
        <v>44</v>
      </c>
      <c r="I1077" s="7" t="s">
        <v>33</v>
      </c>
      <c r="J1077" s="7" t="s">
        <v>97</v>
      </c>
      <c r="K1077" s="7" t="s">
        <v>63</v>
      </c>
      <c r="L1077" s="7" t="s">
        <v>866</v>
      </c>
      <c r="M1077" s="7">
        <v>0.37</v>
      </c>
      <c r="N1077" s="7" t="s">
        <v>37</v>
      </c>
      <c r="O1077" s="7" t="s">
        <v>65</v>
      </c>
      <c r="P1077" s="7" t="s">
        <v>304</v>
      </c>
      <c r="Q1077" s="7" t="s">
        <v>1910</v>
      </c>
      <c r="R1077" s="7">
        <v>48601</v>
      </c>
      <c r="S1077" s="8">
        <v>42112</v>
      </c>
      <c r="T1077" s="9">
        <f t="shared" si="82"/>
        <v>1</v>
      </c>
      <c r="U1077" s="10">
        <f t="shared" si="83"/>
        <v>0</v>
      </c>
      <c r="V1077" s="11" t="str">
        <f t="shared" si="80"/>
        <v>April</v>
      </c>
      <c r="W1077" s="8">
        <v>42117</v>
      </c>
      <c r="X1077" s="11">
        <f t="shared" si="81"/>
        <v>5</v>
      </c>
      <c r="Y1077" s="7">
        <v>604.01909999999998</v>
      </c>
      <c r="Z1077" s="7">
        <v>18</v>
      </c>
      <c r="AA1077" s="7">
        <v>875.39</v>
      </c>
      <c r="AB1077" s="7">
        <v>88857</v>
      </c>
      <c r="AC1077" s="7">
        <f>DataSheet!$E1193-DataSheet!$D1193</f>
        <v>3.23</v>
      </c>
      <c r="AD1077" s="12" t="str">
        <f>_xlfn.IFS(DataSheet!$O1193="Central","Chris",DataSheet!$O1193="East","Erin",DataSheet!$O1193="South","Sam",DataSheet!$O1193="West","William.")</f>
        <v>William.</v>
      </c>
      <c r="AE1077">
        <f t="shared" si="84"/>
        <v>2</v>
      </c>
    </row>
    <row r="1078" spans="1:31" ht="15.75" customHeight="1" x14ac:dyDescent="0.3">
      <c r="A1078" s="12">
        <v>1962</v>
      </c>
      <c r="B1078" s="12" t="s">
        <v>1909</v>
      </c>
      <c r="C1078" s="12" t="s">
        <v>109</v>
      </c>
      <c r="D1078" s="12">
        <v>0.04</v>
      </c>
      <c r="E1078" s="12">
        <v>6.68</v>
      </c>
      <c r="F1078" s="12">
        <v>4.91</v>
      </c>
      <c r="G1078" s="12" t="s">
        <v>53</v>
      </c>
      <c r="H1078" s="12" t="s">
        <v>44</v>
      </c>
      <c r="I1078" s="12" t="s">
        <v>33</v>
      </c>
      <c r="J1078" s="12" t="s">
        <v>97</v>
      </c>
      <c r="K1078" s="12" t="s">
        <v>63</v>
      </c>
      <c r="L1078" s="12" t="s">
        <v>1900</v>
      </c>
      <c r="M1078" s="12">
        <v>0.37</v>
      </c>
      <c r="N1078" s="12" t="s">
        <v>37</v>
      </c>
      <c r="O1078" s="12" t="s">
        <v>65</v>
      </c>
      <c r="P1078" s="12" t="s">
        <v>304</v>
      </c>
      <c r="Q1078" s="12" t="s">
        <v>1910</v>
      </c>
      <c r="R1078" s="12">
        <v>48601</v>
      </c>
      <c r="S1078" s="13">
        <v>42112</v>
      </c>
      <c r="T1078" s="9">
        <f t="shared" si="82"/>
        <v>0</v>
      </c>
      <c r="U1078" s="10" t="str">
        <f t="shared" si="83"/>
        <v>no repeat</v>
      </c>
      <c r="V1078" s="11" t="str">
        <f t="shared" si="80"/>
        <v>April</v>
      </c>
      <c r="W1078" s="13">
        <v>42119</v>
      </c>
      <c r="X1078" s="11">
        <f t="shared" si="81"/>
        <v>7</v>
      </c>
      <c r="Y1078" s="12">
        <v>-11.631600000000001</v>
      </c>
      <c r="Z1078" s="12">
        <v>1</v>
      </c>
      <c r="AA1078" s="12">
        <v>8.24</v>
      </c>
      <c r="AB1078" s="12">
        <v>88857</v>
      </c>
      <c r="AC1078" s="12">
        <f>DataSheet!$E1194-DataSheet!$D1194</f>
        <v>2.69</v>
      </c>
      <c r="AD1078" s="12" t="str">
        <f>_xlfn.IFS(DataSheet!$O1194="Central","Chris",DataSheet!$O1194="East","Erin",DataSheet!$O1194="South","Sam",DataSheet!$O1194="West","William.")</f>
        <v>Erin</v>
      </c>
      <c r="AE1078">
        <f t="shared" si="84"/>
        <v>2</v>
      </c>
    </row>
    <row r="1079" spans="1:31" ht="15.75" customHeight="1" x14ac:dyDescent="0.3">
      <c r="A1079" s="7">
        <v>1967</v>
      </c>
      <c r="B1079" s="7" t="s">
        <v>1911</v>
      </c>
      <c r="C1079" s="7" t="s">
        <v>61</v>
      </c>
      <c r="D1079" s="7">
        <v>0.01</v>
      </c>
      <c r="E1079" s="7">
        <v>78.650000000000006</v>
      </c>
      <c r="F1079" s="7">
        <v>13.99</v>
      </c>
      <c r="G1079" s="7" t="s">
        <v>31</v>
      </c>
      <c r="H1079" s="7" t="s">
        <v>62</v>
      </c>
      <c r="I1079" s="7" t="s">
        <v>33</v>
      </c>
      <c r="J1079" s="7" t="s">
        <v>258</v>
      </c>
      <c r="K1079" s="7" t="s">
        <v>90</v>
      </c>
      <c r="L1079" s="7" t="s">
        <v>1893</v>
      </c>
      <c r="M1079" s="7">
        <v>0.52</v>
      </c>
      <c r="N1079" s="7" t="s">
        <v>37</v>
      </c>
      <c r="O1079" s="7" t="s">
        <v>65</v>
      </c>
      <c r="P1079" s="7" t="s">
        <v>334</v>
      </c>
      <c r="Q1079" s="7" t="s">
        <v>1572</v>
      </c>
      <c r="R1079" s="7">
        <v>52732</v>
      </c>
      <c r="S1079" s="8">
        <v>42081</v>
      </c>
      <c r="T1079" s="9">
        <f t="shared" si="82"/>
        <v>0</v>
      </c>
      <c r="U1079" s="10" t="str">
        <f t="shared" si="83"/>
        <v>no repeat</v>
      </c>
      <c r="V1079" s="11" t="str">
        <f t="shared" si="80"/>
        <v>March</v>
      </c>
      <c r="W1079" s="8">
        <v>42082</v>
      </c>
      <c r="X1079" s="11">
        <f t="shared" si="81"/>
        <v>1</v>
      </c>
      <c r="Y1079" s="7">
        <v>442.36590000000001</v>
      </c>
      <c r="Z1079" s="7">
        <v>8</v>
      </c>
      <c r="AA1079" s="7">
        <v>641.11</v>
      </c>
      <c r="AB1079" s="7">
        <v>89456</v>
      </c>
      <c r="AC1079" s="7">
        <f>DataSheet!$E843-DataSheet!$D843</f>
        <v>5.76</v>
      </c>
      <c r="AD1079" s="12" t="str">
        <f>_xlfn.IFS(DataSheet!$O843="Central","Chris",DataSheet!$O843="East","Erin",DataSheet!$O843="South","Sam",DataSheet!$O843="West","William.")</f>
        <v>Sam</v>
      </c>
      <c r="AE1079">
        <f t="shared" si="84"/>
        <v>1</v>
      </c>
    </row>
    <row r="1080" spans="1:31" ht="15.75" customHeight="1" x14ac:dyDescent="0.3">
      <c r="A1080" s="12">
        <v>1971</v>
      </c>
      <c r="B1080" s="12" t="s">
        <v>1912</v>
      </c>
      <c r="C1080" s="12" t="s">
        <v>61</v>
      </c>
      <c r="D1080" s="12">
        <v>0.02</v>
      </c>
      <c r="E1080" s="12">
        <v>11.58</v>
      </c>
      <c r="F1080" s="12">
        <v>5.72</v>
      </c>
      <c r="G1080" s="12" t="s">
        <v>53</v>
      </c>
      <c r="H1080" s="12" t="s">
        <v>32</v>
      </c>
      <c r="I1080" s="12" t="s">
        <v>33</v>
      </c>
      <c r="J1080" s="12" t="s">
        <v>73</v>
      </c>
      <c r="K1080" s="12" t="s">
        <v>63</v>
      </c>
      <c r="L1080" s="12" t="s">
        <v>688</v>
      </c>
      <c r="M1080" s="12">
        <v>0.35</v>
      </c>
      <c r="N1080" s="12" t="s">
        <v>37</v>
      </c>
      <c r="O1080" s="12" t="s">
        <v>140</v>
      </c>
      <c r="P1080" s="12" t="s">
        <v>673</v>
      </c>
      <c r="Q1080" s="12" t="s">
        <v>1913</v>
      </c>
      <c r="R1080" s="12">
        <v>38801</v>
      </c>
      <c r="S1080" s="13">
        <v>42022</v>
      </c>
      <c r="T1080" s="9">
        <f t="shared" si="82"/>
        <v>0</v>
      </c>
      <c r="U1080" s="10" t="str">
        <f t="shared" si="83"/>
        <v>no repeat</v>
      </c>
      <c r="V1080" s="11" t="str">
        <f t="shared" si="80"/>
        <v>January</v>
      </c>
      <c r="W1080" s="13">
        <v>42023</v>
      </c>
      <c r="X1080" s="11">
        <f t="shared" si="81"/>
        <v>1</v>
      </c>
      <c r="Y1080" s="12">
        <v>-259.75599999999997</v>
      </c>
      <c r="Z1080" s="12">
        <v>3</v>
      </c>
      <c r="AA1080" s="12">
        <v>35.479999999999997</v>
      </c>
      <c r="AB1080" s="12">
        <v>91550</v>
      </c>
      <c r="AC1080" s="12">
        <f>DataSheet!$E234-DataSheet!$D234</f>
        <v>200.94</v>
      </c>
      <c r="AD1080" s="12" t="str">
        <f>_xlfn.IFS(DataSheet!$O234="Central","Chris",DataSheet!$O234="East","Erin",DataSheet!$O234="South","Sam",DataSheet!$O234="West","William.")</f>
        <v>Chris</v>
      </c>
      <c r="AE1080">
        <f t="shared" si="84"/>
        <v>1</v>
      </c>
    </row>
    <row r="1081" spans="1:31" ht="15.75" customHeight="1" x14ac:dyDescent="0.3">
      <c r="A1081" s="7">
        <v>1972</v>
      </c>
      <c r="B1081" s="7" t="s">
        <v>1914</v>
      </c>
      <c r="C1081" s="7" t="s">
        <v>61</v>
      </c>
      <c r="D1081" s="7">
        <v>0.05</v>
      </c>
      <c r="E1081" s="7">
        <v>350.99</v>
      </c>
      <c r="F1081" s="7">
        <v>39</v>
      </c>
      <c r="G1081" s="7" t="s">
        <v>43</v>
      </c>
      <c r="H1081" s="7" t="s">
        <v>32</v>
      </c>
      <c r="I1081" s="7" t="s">
        <v>45</v>
      </c>
      <c r="J1081" s="7" t="s">
        <v>46</v>
      </c>
      <c r="K1081" s="7" t="s">
        <v>47</v>
      </c>
      <c r="L1081" s="7" t="s">
        <v>1269</v>
      </c>
      <c r="M1081" s="7">
        <v>0.55000000000000004</v>
      </c>
      <c r="N1081" s="7" t="s">
        <v>37</v>
      </c>
      <c r="O1081" s="7" t="s">
        <v>57</v>
      </c>
      <c r="P1081" s="7" t="s">
        <v>238</v>
      </c>
      <c r="Q1081" s="7" t="s">
        <v>1915</v>
      </c>
      <c r="R1081" s="7">
        <v>19090</v>
      </c>
      <c r="S1081" s="8">
        <v>42022</v>
      </c>
      <c r="T1081" s="9">
        <f t="shared" si="82"/>
        <v>1</v>
      </c>
      <c r="U1081" s="10">
        <f t="shared" si="83"/>
        <v>0</v>
      </c>
      <c r="V1081" s="11" t="str">
        <f t="shared" si="80"/>
        <v>January</v>
      </c>
      <c r="W1081" s="8">
        <v>42024</v>
      </c>
      <c r="X1081" s="11">
        <f t="shared" si="81"/>
        <v>2</v>
      </c>
      <c r="Y1081" s="7">
        <v>1469.7275999999999</v>
      </c>
      <c r="Z1081" s="7">
        <v>6</v>
      </c>
      <c r="AA1081" s="7">
        <v>2130.04</v>
      </c>
      <c r="AB1081" s="7">
        <v>91550</v>
      </c>
      <c r="AC1081" s="7">
        <f>DataSheet!$E235-DataSheet!$D235</f>
        <v>8.870000000000001</v>
      </c>
      <c r="AD1081" s="12" t="str">
        <f>_xlfn.IFS(DataSheet!$O235="Central","Chris",DataSheet!$O235="East","Erin",DataSheet!$O235="South","Sam",DataSheet!$O235="West","William.")</f>
        <v>William.</v>
      </c>
      <c r="AE1081">
        <f t="shared" si="84"/>
        <v>2</v>
      </c>
    </row>
    <row r="1082" spans="1:31" ht="15.75" customHeight="1" x14ac:dyDescent="0.3">
      <c r="A1082" s="12">
        <v>1972</v>
      </c>
      <c r="B1082" s="12" t="s">
        <v>1914</v>
      </c>
      <c r="C1082" s="12" t="s">
        <v>61</v>
      </c>
      <c r="D1082" s="12">
        <v>0.04</v>
      </c>
      <c r="E1082" s="12">
        <v>15.99</v>
      </c>
      <c r="F1082" s="12">
        <v>9.4</v>
      </c>
      <c r="G1082" s="12" t="s">
        <v>31</v>
      </c>
      <c r="H1082" s="12" t="s">
        <v>32</v>
      </c>
      <c r="I1082" s="12" t="s">
        <v>81</v>
      </c>
      <c r="J1082" s="12" t="s">
        <v>89</v>
      </c>
      <c r="K1082" s="12" t="s">
        <v>63</v>
      </c>
      <c r="L1082" s="12" t="s">
        <v>1766</v>
      </c>
      <c r="M1082" s="12">
        <v>0.49</v>
      </c>
      <c r="N1082" s="12" t="s">
        <v>37</v>
      </c>
      <c r="O1082" s="12" t="s">
        <v>57</v>
      </c>
      <c r="P1082" s="12" t="s">
        <v>238</v>
      </c>
      <c r="Q1082" s="12" t="s">
        <v>1915</v>
      </c>
      <c r="R1082" s="12">
        <v>19090</v>
      </c>
      <c r="S1082" s="13">
        <v>42022</v>
      </c>
      <c r="T1082" s="9">
        <f t="shared" si="82"/>
        <v>0</v>
      </c>
      <c r="U1082" s="10" t="str">
        <f t="shared" si="83"/>
        <v>no repeat</v>
      </c>
      <c r="V1082" s="11" t="str">
        <f t="shared" si="80"/>
        <v>January</v>
      </c>
      <c r="W1082" s="13">
        <v>42024</v>
      </c>
      <c r="X1082" s="11">
        <f t="shared" si="81"/>
        <v>2</v>
      </c>
      <c r="Y1082" s="12">
        <v>-83.553060000000002</v>
      </c>
      <c r="Z1082" s="12">
        <v>5</v>
      </c>
      <c r="AA1082" s="12">
        <v>82.8</v>
      </c>
      <c r="AB1082" s="12">
        <v>91550</v>
      </c>
      <c r="AC1082" s="12">
        <f>DataSheet!$E236-DataSheet!$D236</f>
        <v>2.82</v>
      </c>
      <c r="AD1082" s="12" t="str">
        <f>_xlfn.IFS(DataSheet!$O236="Central","Chris",DataSheet!$O236="East","Erin",DataSheet!$O236="South","Sam",DataSheet!$O236="West","William.")</f>
        <v>William.</v>
      </c>
      <c r="AE1082">
        <f t="shared" si="84"/>
        <v>2</v>
      </c>
    </row>
    <row r="1083" spans="1:31" ht="15.75" customHeight="1" x14ac:dyDescent="0.3">
      <c r="A1083" s="12">
        <v>1974</v>
      </c>
      <c r="B1083" s="12" t="s">
        <v>1916</v>
      </c>
      <c r="C1083" s="12" t="s">
        <v>61</v>
      </c>
      <c r="D1083" s="12">
        <v>0.09</v>
      </c>
      <c r="E1083" s="12">
        <v>20.48</v>
      </c>
      <c r="F1083" s="12">
        <v>6.32</v>
      </c>
      <c r="G1083" s="12" t="s">
        <v>53</v>
      </c>
      <c r="H1083" s="12" t="s">
        <v>118</v>
      </c>
      <c r="I1083" s="12" t="s">
        <v>33</v>
      </c>
      <c r="J1083" s="12" t="s">
        <v>258</v>
      </c>
      <c r="K1083" s="12" t="s">
        <v>63</v>
      </c>
      <c r="L1083" s="12" t="s">
        <v>1917</v>
      </c>
      <c r="M1083" s="12">
        <v>0.57999999999999996</v>
      </c>
      <c r="N1083" s="12" t="s">
        <v>37</v>
      </c>
      <c r="O1083" s="12" t="s">
        <v>65</v>
      </c>
      <c r="P1083" s="12" t="s">
        <v>304</v>
      </c>
      <c r="Q1083" s="12" t="s">
        <v>1918</v>
      </c>
      <c r="R1083" s="12">
        <v>48127</v>
      </c>
      <c r="S1083" s="13">
        <v>42144</v>
      </c>
      <c r="T1083" s="9">
        <f t="shared" si="82"/>
        <v>1</v>
      </c>
      <c r="U1083" s="10">
        <f t="shared" si="83"/>
        <v>0</v>
      </c>
      <c r="V1083" s="11" t="str">
        <f t="shared" si="80"/>
        <v>May</v>
      </c>
      <c r="W1083" s="13">
        <v>42145</v>
      </c>
      <c r="X1083" s="11">
        <f t="shared" si="81"/>
        <v>1</v>
      </c>
      <c r="Y1083" s="12">
        <v>-16.89</v>
      </c>
      <c r="Z1083" s="12">
        <v>5</v>
      </c>
      <c r="AA1083" s="12">
        <v>99.02</v>
      </c>
      <c r="AB1083" s="12">
        <v>89040</v>
      </c>
      <c r="AC1083" s="12">
        <f>DataSheet!$E1512-DataSheet!$D1512</f>
        <v>2.5300000000000002</v>
      </c>
      <c r="AD1083" s="12" t="str">
        <f>_xlfn.IFS(DataSheet!$O1512="Central","Chris",DataSheet!$O1512="East","Erin",DataSheet!$O1512="South","Sam",DataSheet!$O1512="West","William.")</f>
        <v>Sam</v>
      </c>
      <c r="AE1083">
        <f t="shared" si="84"/>
        <v>2</v>
      </c>
    </row>
    <row r="1084" spans="1:31" ht="15.75" customHeight="1" x14ac:dyDescent="0.3">
      <c r="A1084" s="7">
        <v>1974</v>
      </c>
      <c r="B1084" s="7" t="s">
        <v>1916</v>
      </c>
      <c r="C1084" s="7" t="s">
        <v>61</v>
      </c>
      <c r="D1084" s="7">
        <v>0.06</v>
      </c>
      <c r="E1084" s="7">
        <v>15.67</v>
      </c>
      <c r="F1084" s="7">
        <v>1.39</v>
      </c>
      <c r="G1084" s="7" t="s">
        <v>53</v>
      </c>
      <c r="H1084" s="7" t="s">
        <v>118</v>
      </c>
      <c r="I1084" s="7" t="s">
        <v>33</v>
      </c>
      <c r="J1084" s="7" t="s">
        <v>73</v>
      </c>
      <c r="K1084" s="7" t="s">
        <v>63</v>
      </c>
      <c r="L1084" s="7" t="s">
        <v>1699</v>
      </c>
      <c r="M1084" s="7">
        <v>0.38</v>
      </c>
      <c r="N1084" s="7" t="s">
        <v>37</v>
      </c>
      <c r="O1084" s="7" t="s">
        <v>65</v>
      </c>
      <c r="P1084" s="7" t="s">
        <v>304</v>
      </c>
      <c r="Q1084" s="7" t="s">
        <v>1918</v>
      </c>
      <c r="R1084" s="7">
        <v>48127</v>
      </c>
      <c r="S1084" s="8">
        <v>42144</v>
      </c>
      <c r="T1084" s="9">
        <f t="shared" si="82"/>
        <v>0</v>
      </c>
      <c r="U1084" s="10" t="str">
        <f t="shared" si="83"/>
        <v>no repeat</v>
      </c>
      <c r="V1084" s="11" t="str">
        <f t="shared" si="80"/>
        <v>May</v>
      </c>
      <c r="W1084" s="8">
        <v>42145</v>
      </c>
      <c r="X1084" s="11">
        <f t="shared" si="81"/>
        <v>1</v>
      </c>
      <c r="Y1084" s="7">
        <v>25.51</v>
      </c>
      <c r="Z1084" s="7">
        <v>3</v>
      </c>
      <c r="AA1084" s="7">
        <v>46.4</v>
      </c>
      <c r="AB1084" s="7">
        <v>89040</v>
      </c>
      <c r="AC1084" s="7">
        <f>DataSheet!$E1513-DataSheet!$D1513</f>
        <v>65.959999999999994</v>
      </c>
      <c r="AD1084" s="12" t="str">
        <f>_xlfn.IFS(DataSheet!$O1513="Central","Chris",DataSheet!$O1513="East","Erin",DataSheet!$O1513="South","Sam",DataSheet!$O1513="West","William.")</f>
        <v>Sam</v>
      </c>
      <c r="AE1084">
        <f t="shared" si="84"/>
        <v>2</v>
      </c>
    </row>
    <row r="1085" spans="1:31" ht="15.75" customHeight="1" x14ac:dyDescent="0.3">
      <c r="A1085" s="12">
        <v>1976</v>
      </c>
      <c r="B1085" s="12" t="s">
        <v>1919</v>
      </c>
      <c r="C1085" s="12" t="s">
        <v>52</v>
      </c>
      <c r="D1085" s="12">
        <v>0.05</v>
      </c>
      <c r="E1085" s="12">
        <v>70.98</v>
      </c>
      <c r="F1085" s="12">
        <v>46.74</v>
      </c>
      <c r="G1085" s="12" t="s">
        <v>43</v>
      </c>
      <c r="H1085" s="12" t="s">
        <v>118</v>
      </c>
      <c r="I1085" s="12" t="s">
        <v>45</v>
      </c>
      <c r="J1085" s="12" t="s">
        <v>195</v>
      </c>
      <c r="K1085" s="12" t="s">
        <v>125</v>
      </c>
      <c r="L1085" s="12" t="s">
        <v>869</v>
      </c>
      <c r="M1085" s="12">
        <v>0.56000000000000005</v>
      </c>
      <c r="N1085" s="12" t="s">
        <v>37</v>
      </c>
      <c r="O1085" s="12" t="s">
        <v>65</v>
      </c>
      <c r="P1085" s="12" t="s">
        <v>304</v>
      </c>
      <c r="Q1085" s="12" t="s">
        <v>1920</v>
      </c>
      <c r="R1085" s="12">
        <v>48823</v>
      </c>
      <c r="S1085" s="13">
        <v>42014</v>
      </c>
      <c r="T1085" s="9">
        <f t="shared" si="82"/>
        <v>1</v>
      </c>
      <c r="U1085" s="10">
        <f t="shared" si="83"/>
        <v>0</v>
      </c>
      <c r="V1085" s="11" t="str">
        <f t="shared" si="80"/>
        <v>January</v>
      </c>
      <c r="W1085" s="13">
        <v>42015</v>
      </c>
      <c r="X1085" s="11">
        <f t="shared" si="81"/>
        <v>1</v>
      </c>
      <c r="Y1085" s="12">
        <v>-850.65239999999994</v>
      </c>
      <c r="Z1085" s="12">
        <v>8</v>
      </c>
      <c r="AA1085" s="12">
        <v>551.51</v>
      </c>
      <c r="AB1085" s="12">
        <v>89039</v>
      </c>
      <c r="AC1085" s="12">
        <f>DataSheet!$E126-DataSheet!$D126</f>
        <v>119.94</v>
      </c>
      <c r="AD1085" s="12" t="str">
        <f>_xlfn.IFS(DataSheet!$O126="Central","Chris",DataSheet!$O126="East","Erin",DataSheet!$O126="South","Sam",DataSheet!$O126="West","William.")</f>
        <v>William.</v>
      </c>
      <c r="AE1085">
        <f t="shared" si="84"/>
        <v>3</v>
      </c>
    </row>
    <row r="1086" spans="1:31" ht="15.75" customHeight="1" x14ac:dyDescent="0.3">
      <c r="A1086" s="7">
        <v>1976</v>
      </c>
      <c r="B1086" s="7" t="s">
        <v>1919</v>
      </c>
      <c r="C1086" s="7" t="s">
        <v>52</v>
      </c>
      <c r="D1086" s="7">
        <v>0.05</v>
      </c>
      <c r="E1086" s="7">
        <v>11.55</v>
      </c>
      <c r="F1086" s="7">
        <v>2.36</v>
      </c>
      <c r="G1086" s="7" t="s">
        <v>53</v>
      </c>
      <c r="H1086" s="7" t="s">
        <v>118</v>
      </c>
      <c r="I1086" s="7" t="s">
        <v>33</v>
      </c>
      <c r="J1086" s="7" t="s">
        <v>34</v>
      </c>
      <c r="K1086" s="7" t="s">
        <v>35</v>
      </c>
      <c r="L1086" s="7" t="s">
        <v>316</v>
      </c>
      <c r="M1086" s="7">
        <v>0.55000000000000004</v>
      </c>
      <c r="N1086" s="7" t="s">
        <v>37</v>
      </c>
      <c r="O1086" s="7" t="s">
        <v>65</v>
      </c>
      <c r="P1086" s="7" t="s">
        <v>304</v>
      </c>
      <c r="Q1086" s="7" t="s">
        <v>1920</v>
      </c>
      <c r="R1086" s="7">
        <v>48823</v>
      </c>
      <c r="S1086" s="8">
        <v>42014</v>
      </c>
      <c r="T1086" s="9">
        <f t="shared" si="82"/>
        <v>1</v>
      </c>
      <c r="U1086" s="10">
        <f t="shared" si="83"/>
        <v>72</v>
      </c>
      <c r="V1086" s="11" t="str">
        <f t="shared" si="80"/>
        <v>January</v>
      </c>
      <c r="W1086" s="8">
        <v>42016</v>
      </c>
      <c r="X1086" s="11">
        <f t="shared" si="81"/>
        <v>2</v>
      </c>
      <c r="Y1086" s="7">
        <v>98.525099999999995</v>
      </c>
      <c r="Z1086" s="7">
        <v>12</v>
      </c>
      <c r="AA1086" s="7">
        <v>142.79</v>
      </c>
      <c r="AB1086" s="7">
        <v>89039</v>
      </c>
      <c r="AC1086" s="7">
        <f>DataSheet!$E127-DataSheet!$D127</f>
        <v>60.86</v>
      </c>
      <c r="AD1086" s="12" t="str">
        <f>_xlfn.IFS(DataSheet!$O127="Central","Chris",DataSheet!$O127="East","Erin",DataSheet!$O127="South","Sam",DataSheet!$O127="West","William.")</f>
        <v>Sam</v>
      </c>
      <c r="AE1086">
        <f t="shared" si="84"/>
        <v>3</v>
      </c>
    </row>
    <row r="1087" spans="1:31" ht="15.75" customHeight="1" x14ac:dyDescent="0.3">
      <c r="A1087" s="12">
        <v>1976</v>
      </c>
      <c r="B1087" s="12" t="s">
        <v>1919</v>
      </c>
      <c r="C1087" s="12" t="s">
        <v>52</v>
      </c>
      <c r="D1087" s="12">
        <v>0.06</v>
      </c>
      <c r="E1087" s="12">
        <v>40.99</v>
      </c>
      <c r="F1087" s="12">
        <v>17.48</v>
      </c>
      <c r="G1087" s="12" t="s">
        <v>53</v>
      </c>
      <c r="H1087" s="12" t="s">
        <v>118</v>
      </c>
      <c r="I1087" s="12" t="s">
        <v>33</v>
      </c>
      <c r="J1087" s="12" t="s">
        <v>97</v>
      </c>
      <c r="K1087" s="12" t="s">
        <v>63</v>
      </c>
      <c r="L1087" s="12" t="s">
        <v>1106</v>
      </c>
      <c r="M1087" s="12">
        <v>0.36</v>
      </c>
      <c r="N1087" s="12" t="s">
        <v>37</v>
      </c>
      <c r="O1087" s="12" t="s">
        <v>65</v>
      </c>
      <c r="P1087" s="12" t="s">
        <v>304</v>
      </c>
      <c r="Q1087" s="12" t="s">
        <v>1920</v>
      </c>
      <c r="R1087" s="12">
        <v>48823</v>
      </c>
      <c r="S1087" s="13">
        <v>42086</v>
      </c>
      <c r="T1087" s="9">
        <f t="shared" si="82"/>
        <v>0</v>
      </c>
      <c r="U1087" s="10" t="str">
        <f t="shared" si="83"/>
        <v>no repeat</v>
      </c>
      <c r="V1087" s="11" t="str">
        <f t="shared" si="80"/>
        <v>March</v>
      </c>
      <c r="W1087" s="13">
        <v>42088</v>
      </c>
      <c r="X1087" s="11">
        <f t="shared" si="81"/>
        <v>2</v>
      </c>
      <c r="Y1087" s="12">
        <v>214.23</v>
      </c>
      <c r="Z1087" s="12">
        <v>14</v>
      </c>
      <c r="AA1087" s="12">
        <v>585.08000000000004</v>
      </c>
      <c r="AB1087" s="12">
        <v>89041</v>
      </c>
      <c r="AC1087" s="12">
        <f>DataSheet!$E900-DataSheet!$D900</f>
        <v>5.95</v>
      </c>
      <c r="AD1087" s="12" t="str">
        <f>_xlfn.IFS(DataSheet!$O900="Central","Chris",DataSheet!$O900="East","Erin",DataSheet!$O900="South","Sam",DataSheet!$O900="West","William.")</f>
        <v>Sam</v>
      </c>
      <c r="AE1087">
        <f t="shared" si="84"/>
        <v>3</v>
      </c>
    </row>
    <row r="1088" spans="1:31" ht="15.75" customHeight="1" x14ac:dyDescent="0.3">
      <c r="A1088" s="7">
        <v>1979</v>
      </c>
      <c r="B1088" s="7" t="s">
        <v>1921</v>
      </c>
      <c r="C1088" s="7" t="s">
        <v>42</v>
      </c>
      <c r="D1088" s="7">
        <v>0.05</v>
      </c>
      <c r="E1088" s="7">
        <v>20.99</v>
      </c>
      <c r="F1088" s="7">
        <v>3.3</v>
      </c>
      <c r="G1088" s="7" t="s">
        <v>53</v>
      </c>
      <c r="H1088" s="7" t="s">
        <v>32</v>
      </c>
      <c r="I1088" s="7" t="s">
        <v>81</v>
      </c>
      <c r="J1088" s="7" t="s">
        <v>82</v>
      </c>
      <c r="K1088" s="7" t="s">
        <v>55</v>
      </c>
      <c r="L1088" s="7" t="s">
        <v>897</v>
      </c>
      <c r="M1088" s="7">
        <v>0.81</v>
      </c>
      <c r="N1088" s="7" t="s">
        <v>37</v>
      </c>
      <c r="O1088" s="7" t="s">
        <v>38</v>
      </c>
      <c r="P1088" s="7" t="s">
        <v>260</v>
      </c>
      <c r="Q1088" s="7" t="s">
        <v>1922</v>
      </c>
      <c r="R1088" s="7">
        <v>80122</v>
      </c>
      <c r="S1088" s="8">
        <v>42129</v>
      </c>
      <c r="T1088" s="9">
        <f t="shared" si="82"/>
        <v>0</v>
      </c>
      <c r="U1088" s="10" t="str">
        <f t="shared" si="83"/>
        <v>no repeat</v>
      </c>
      <c r="V1088" s="11" t="str">
        <f t="shared" si="80"/>
        <v>May</v>
      </c>
      <c r="W1088" s="8">
        <v>42130</v>
      </c>
      <c r="X1088" s="11">
        <f t="shared" si="81"/>
        <v>1</v>
      </c>
      <c r="Y1088" s="7">
        <v>21.883400000000002</v>
      </c>
      <c r="Z1088" s="7">
        <v>4</v>
      </c>
      <c r="AA1088" s="7">
        <v>72.75</v>
      </c>
      <c r="AB1088" s="7">
        <v>87757</v>
      </c>
      <c r="AC1088" s="7">
        <f>DataSheet!$E1381-DataSheet!$D1381</f>
        <v>71.350000000000009</v>
      </c>
      <c r="AD1088" s="12" t="str">
        <f>_xlfn.IFS(DataSheet!$O1381="Central","Chris",DataSheet!$O1381="East","Erin",DataSheet!$O1381="South","Sam",DataSheet!$O1381="West","William.")</f>
        <v>Sam</v>
      </c>
      <c r="AE1088">
        <f t="shared" si="84"/>
        <v>1</v>
      </c>
    </row>
    <row r="1089" spans="1:31" ht="15.75" customHeight="1" x14ac:dyDescent="0.3">
      <c r="A1089" s="7">
        <v>1984</v>
      </c>
      <c r="B1089" s="7" t="s">
        <v>1923</v>
      </c>
      <c r="C1089" s="7" t="s">
        <v>42</v>
      </c>
      <c r="D1089" s="7">
        <v>0.1</v>
      </c>
      <c r="E1089" s="7">
        <v>7.37</v>
      </c>
      <c r="F1089" s="7">
        <v>5.53</v>
      </c>
      <c r="G1089" s="7" t="s">
        <v>53</v>
      </c>
      <c r="H1089" s="7" t="s">
        <v>118</v>
      </c>
      <c r="I1089" s="7" t="s">
        <v>81</v>
      </c>
      <c r="J1089" s="7" t="s">
        <v>184</v>
      </c>
      <c r="K1089" s="7" t="s">
        <v>55</v>
      </c>
      <c r="L1089" s="7" t="s">
        <v>307</v>
      </c>
      <c r="M1089" s="7">
        <v>0.69</v>
      </c>
      <c r="N1089" s="7" t="s">
        <v>37</v>
      </c>
      <c r="O1089" s="7" t="s">
        <v>140</v>
      </c>
      <c r="P1089" s="7" t="s">
        <v>934</v>
      </c>
      <c r="Q1089" s="7" t="s">
        <v>935</v>
      </c>
      <c r="R1089" s="7">
        <v>29915</v>
      </c>
      <c r="S1089" s="8">
        <v>42140</v>
      </c>
      <c r="T1089" s="9">
        <f t="shared" si="82"/>
        <v>0</v>
      </c>
      <c r="U1089" s="10" t="str">
        <f t="shared" si="83"/>
        <v>no repeat</v>
      </c>
      <c r="V1089" s="11" t="str">
        <f t="shared" si="80"/>
        <v>May</v>
      </c>
      <c r="W1089" s="8">
        <v>42140</v>
      </c>
      <c r="X1089" s="11">
        <f t="shared" si="81"/>
        <v>0</v>
      </c>
      <c r="Y1089" s="7">
        <v>290.202</v>
      </c>
      <c r="Z1089" s="7">
        <v>38</v>
      </c>
      <c r="AA1089" s="7">
        <v>269.33</v>
      </c>
      <c r="AB1089" s="7">
        <v>91258</v>
      </c>
      <c r="AC1089" s="7">
        <f>DataSheet!$E1475-DataSheet!$D1475</f>
        <v>20.169999999999998</v>
      </c>
      <c r="AD1089" s="12" t="str">
        <f>_xlfn.IFS(DataSheet!$O1475="Central","Chris",DataSheet!$O1475="East","Erin",DataSheet!$O1475="South","Sam",DataSheet!$O1475="West","William.")</f>
        <v>Erin</v>
      </c>
      <c r="AE1089">
        <f t="shared" si="84"/>
        <v>1</v>
      </c>
    </row>
    <row r="1090" spans="1:31" ht="15.75" customHeight="1" x14ac:dyDescent="0.3">
      <c r="A1090" s="12">
        <v>1986</v>
      </c>
      <c r="B1090" s="12" t="s">
        <v>1924</v>
      </c>
      <c r="C1090" s="12" t="s">
        <v>42</v>
      </c>
      <c r="D1090" s="12">
        <v>0.01</v>
      </c>
      <c r="E1090" s="12">
        <v>15.31</v>
      </c>
      <c r="F1090" s="12">
        <v>8.7799999999999994</v>
      </c>
      <c r="G1090" s="12" t="s">
        <v>53</v>
      </c>
      <c r="H1090" s="12" t="s">
        <v>44</v>
      </c>
      <c r="I1090" s="12" t="s">
        <v>33</v>
      </c>
      <c r="J1090" s="12" t="s">
        <v>145</v>
      </c>
      <c r="K1090" s="12" t="s">
        <v>63</v>
      </c>
      <c r="L1090" s="12" t="s">
        <v>1925</v>
      </c>
      <c r="M1090" s="12">
        <v>0.56999999999999995</v>
      </c>
      <c r="N1090" s="12" t="s">
        <v>37</v>
      </c>
      <c r="O1090" s="12" t="s">
        <v>65</v>
      </c>
      <c r="P1090" s="12" t="s">
        <v>134</v>
      </c>
      <c r="Q1090" s="12" t="s">
        <v>1926</v>
      </c>
      <c r="R1090" s="12">
        <v>79701</v>
      </c>
      <c r="S1090" s="13">
        <v>42130</v>
      </c>
      <c r="T1090" s="9">
        <f t="shared" si="82"/>
        <v>1</v>
      </c>
      <c r="U1090" s="10">
        <f t="shared" si="83"/>
        <v>0</v>
      </c>
      <c r="V1090" s="11" t="str">
        <f t="shared" ref="V1090:V1153" si="85">TEXT(S1090,"mmmm")</f>
        <v>May</v>
      </c>
      <c r="W1090" s="13">
        <v>42131</v>
      </c>
      <c r="X1090" s="11">
        <f t="shared" ref="X1090:X1153" si="86">_xlfn.DAYS(W1090,S1090)</f>
        <v>1</v>
      </c>
      <c r="Y1090" s="12">
        <v>12.146000000000001</v>
      </c>
      <c r="Z1090" s="12">
        <v>23</v>
      </c>
      <c r="AA1090" s="12">
        <v>377</v>
      </c>
      <c r="AB1090" s="12">
        <v>90888</v>
      </c>
      <c r="AC1090" s="12">
        <f>DataSheet!$E1384-DataSheet!$D1384</f>
        <v>3.04</v>
      </c>
      <c r="AD1090" s="12" t="str">
        <f>_xlfn.IFS(DataSheet!$O1384="Central","Chris",DataSheet!$O1384="East","Erin",DataSheet!$O1384="South","Sam",DataSheet!$O1384="West","William.")</f>
        <v>Sam</v>
      </c>
      <c r="AE1090">
        <f t="shared" si="84"/>
        <v>2</v>
      </c>
    </row>
    <row r="1091" spans="1:31" ht="15.75" customHeight="1" x14ac:dyDescent="0.3">
      <c r="A1091" s="7">
        <v>1986</v>
      </c>
      <c r="B1091" s="7" t="s">
        <v>1924</v>
      </c>
      <c r="C1091" s="7" t="s">
        <v>42</v>
      </c>
      <c r="D1091" s="7">
        <v>0.05</v>
      </c>
      <c r="E1091" s="7">
        <v>7.99</v>
      </c>
      <c r="F1091" s="7">
        <v>5.03</v>
      </c>
      <c r="G1091" s="7" t="s">
        <v>31</v>
      </c>
      <c r="H1091" s="7" t="s">
        <v>44</v>
      </c>
      <c r="I1091" s="7" t="s">
        <v>81</v>
      </c>
      <c r="J1091" s="7" t="s">
        <v>82</v>
      </c>
      <c r="K1091" s="7" t="s">
        <v>90</v>
      </c>
      <c r="L1091" s="7" t="s">
        <v>434</v>
      </c>
      <c r="M1091" s="7">
        <v>0.6</v>
      </c>
      <c r="N1091" s="7" t="s">
        <v>37</v>
      </c>
      <c r="O1091" s="7" t="s">
        <v>65</v>
      </c>
      <c r="P1091" s="7" t="s">
        <v>134</v>
      </c>
      <c r="Q1091" s="7" t="s">
        <v>1926</v>
      </c>
      <c r="R1091" s="7">
        <v>79701</v>
      </c>
      <c r="S1091" s="8">
        <v>42130</v>
      </c>
      <c r="T1091" s="9">
        <f t="shared" ref="T1091:T1154" si="87">IF(A1091=A1092,1,0)</f>
        <v>0</v>
      </c>
      <c r="U1091" s="10" t="str">
        <f t="shared" ref="U1091:U1154" si="88">IF(T1091=1,S1092-S1091,"no repeat")</f>
        <v>no repeat</v>
      </c>
      <c r="V1091" s="11" t="str">
        <f t="shared" si="85"/>
        <v>May</v>
      </c>
      <c r="W1091" s="8">
        <v>42132</v>
      </c>
      <c r="X1091" s="11">
        <f t="shared" si="86"/>
        <v>2</v>
      </c>
      <c r="Y1091" s="7">
        <v>5.6870000000000003</v>
      </c>
      <c r="Z1091" s="7">
        <v>4</v>
      </c>
      <c r="AA1091" s="7">
        <v>42.99</v>
      </c>
      <c r="AB1091" s="7">
        <v>90888</v>
      </c>
      <c r="AC1091" s="7">
        <f>DataSheet!$E1385-DataSheet!$D1385</f>
        <v>2.6799999999999997</v>
      </c>
      <c r="AD1091" s="12" t="str">
        <f>_xlfn.IFS(DataSheet!$O1385="Central","Chris",DataSheet!$O1385="East","Erin",DataSheet!$O1385="South","Sam",DataSheet!$O1385="West","William.")</f>
        <v>Sam</v>
      </c>
      <c r="AE1091">
        <f t="shared" si="84"/>
        <v>2</v>
      </c>
    </row>
    <row r="1092" spans="1:31" ht="15.75" customHeight="1" x14ac:dyDescent="0.3">
      <c r="A1092" s="7">
        <v>1988</v>
      </c>
      <c r="B1092" s="7" t="s">
        <v>1927</v>
      </c>
      <c r="C1092" s="7" t="s">
        <v>30</v>
      </c>
      <c r="D1092" s="7">
        <v>0.05</v>
      </c>
      <c r="E1092" s="7">
        <v>20.98</v>
      </c>
      <c r="F1092" s="7">
        <v>21.2</v>
      </c>
      <c r="G1092" s="7" t="s">
        <v>53</v>
      </c>
      <c r="H1092" s="7" t="s">
        <v>44</v>
      </c>
      <c r="I1092" s="7" t="s">
        <v>45</v>
      </c>
      <c r="J1092" s="7" t="s">
        <v>54</v>
      </c>
      <c r="K1092" s="7" t="s">
        <v>90</v>
      </c>
      <c r="L1092" s="7" t="s">
        <v>1928</v>
      </c>
      <c r="M1092" s="7">
        <v>0.78</v>
      </c>
      <c r="N1092" s="7" t="s">
        <v>37</v>
      </c>
      <c r="O1092" s="7" t="s">
        <v>38</v>
      </c>
      <c r="P1092" s="7" t="s">
        <v>216</v>
      </c>
      <c r="Q1092" s="7" t="s">
        <v>1892</v>
      </c>
      <c r="R1092" s="7">
        <v>84020</v>
      </c>
      <c r="S1092" s="8">
        <v>42007</v>
      </c>
      <c r="T1092" s="9">
        <f t="shared" si="87"/>
        <v>0</v>
      </c>
      <c r="U1092" s="10" t="str">
        <f t="shared" si="88"/>
        <v>no repeat</v>
      </c>
      <c r="V1092" s="11" t="str">
        <f t="shared" si="85"/>
        <v>January</v>
      </c>
      <c r="W1092" s="8">
        <v>42008</v>
      </c>
      <c r="X1092" s="11">
        <f t="shared" si="86"/>
        <v>1</v>
      </c>
      <c r="Y1092" s="7">
        <v>-181.102</v>
      </c>
      <c r="Z1092" s="7">
        <v>3</v>
      </c>
      <c r="AA1092" s="7">
        <v>65.69</v>
      </c>
      <c r="AB1092" s="7">
        <v>89999</v>
      </c>
      <c r="AC1092" s="7">
        <f>DataSheet!$E29-DataSheet!$D29</f>
        <v>3502.0699999999997</v>
      </c>
      <c r="AD1092" s="12" t="str">
        <f>_xlfn.IFS(DataSheet!$O29="Central","Chris",DataSheet!$O29="East","Erin",DataSheet!$O29="South","Sam",DataSheet!$O29="West","William.")</f>
        <v>William.</v>
      </c>
      <c r="AE1092">
        <f t="shared" ref="AE1092:AE1155" si="89">COUNTIF($B$2:$B$1937,$B1092)</f>
        <v>1</v>
      </c>
    </row>
    <row r="1093" spans="1:31" ht="15.75" customHeight="1" x14ac:dyDescent="0.3">
      <c r="A1093" s="7">
        <v>1989</v>
      </c>
      <c r="B1093" s="7" t="s">
        <v>1929</v>
      </c>
      <c r="C1093" s="7" t="s">
        <v>42</v>
      </c>
      <c r="D1093" s="7">
        <v>0.04</v>
      </c>
      <c r="E1093" s="7">
        <v>355.98</v>
      </c>
      <c r="F1093" s="7">
        <v>58.92</v>
      </c>
      <c r="G1093" s="7" t="s">
        <v>43</v>
      </c>
      <c r="H1093" s="7" t="s">
        <v>44</v>
      </c>
      <c r="I1093" s="7" t="s">
        <v>45</v>
      </c>
      <c r="J1093" s="7" t="s">
        <v>46</v>
      </c>
      <c r="K1093" s="7" t="s">
        <v>47</v>
      </c>
      <c r="L1093" s="7" t="s">
        <v>1294</v>
      </c>
      <c r="M1093" s="7">
        <v>0.64</v>
      </c>
      <c r="N1093" s="7" t="s">
        <v>37</v>
      </c>
      <c r="O1093" s="7" t="s">
        <v>38</v>
      </c>
      <c r="P1093" s="7" t="s">
        <v>216</v>
      </c>
      <c r="Q1093" s="7" t="s">
        <v>1930</v>
      </c>
      <c r="R1093" s="7">
        <v>84117</v>
      </c>
      <c r="S1093" s="8">
        <v>42025</v>
      </c>
      <c r="T1093" s="9">
        <f t="shared" si="87"/>
        <v>1</v>
      </c>
      <c r="U1093" s="10">
        <f t="shared" si="88"/>
        <v>0</v>
      </c>
      <c r="V1093" s="11" t="str">
        <f t="shared" si="85"/>
        <v>January</v>
      </c>
      <c r="W1093" s="8">
        <v>42026</v>
      </c>
      <c r="X1093" s="11">
        <f t="shared" si="86"/>
        <v>1</v>
      </c>
      <c r="Y1093" s="7">
        <v>882.93</v>
      </c>
      <c r="Z1093" s="7">
        <v>8</v>
      </c>
      <c r="AA1093" s="7">
        <v>2748.21</v>
      </c>
      <c r="AB1093" s="7">
        <v>90000</v>
      </c>
      <c r="AC1093" s="7">
        <f>DataSheet!$E265-DataSheet!$D265</f>
        <v>2.86</v>
      </c>
      <c r="AD1093" s="12" t="str">
        <f>_xlfn.IFS(DataSheet!$O265="Central","Chris",DataSheet!$O265="East","Erin",DataSheet!$O265="South","Sam",DataSheet!$O265="West","William.")</f>
        <v>William.</v>
      </c>
      <c r="AE1093">
        <f t="shared" si="89"/>
        <v>5</v>
      </c>
    </row>
    <row r="1094" spans="1:31" ht="15.75" customHeight="1" x14ac:dyDescent="0.3">
      <c r="A1094" s="12">
        <v>1989</v>
      </c>
      <c r="B1094" s="12" t="s">
        <v>1929</v>
      </c>
      <c r="C1094" s="12" t="s">
        <v>42</v>
      </c>
      <c r="D1094" s="12">
        <v>0.09</v>
      </c>
      <c r="E1094" s="12">
        <v>19.98</v>
      </c>
      <c r="F1094" s="12">
        <v>8.68</v>
      </c>
      <c r="G1094" s="12" t="s">
        <v>53</v>
      </c>
      <c r="H1094" s="12" t="s">
        <v>44</v>
      </c>
      <c r="I1094" s="12" t="s">
        <v>33</v>
      </c>
      <c r="J1094" s="12" t="s">
        <v>97</v>
      </c>
      <c r="K1094" s="12" t="s">
        <v>63</v>
      </c>
      <c r="L1094" s="12" t="s">
        <v>1223</v>
      </c>
      <c r="M1094" s="12">
        <v>0.37</v>
      </c>
      <c r="N1094" s="12" t="s">
        <v>37</v>
      </c>
      <c r="O1094" s="12" t="s">
        <v>38</v>
      </c>
      <c r="P1094" s="12" t="s">
        <v>216</v>
      </c>
      <c r="Q1094" s="12" t="s">
        <v>1930</v>
      </c>
      <c r="R1094" s="12">
        <v>84117</v>
      </c>
      <c r="S1094" s="13">
        <v>42025</v>
      </c>
      <c r="T1094" s="9">
        <f t="shared" si="87"/>
        <v>1</v>
      </c>
      <c r="U1094" s="10">
        <f t="shared" si="88"/>
        <v>99</v>
      </c>
      <c r="V1094" s="11" t="str">
        <f t="shared" si="85"/>
        <v>January</v>
      </c>
      <c r="W1094" s="13">
        <v>42026</v>
      </c>
      <c r="X1094" s="11">
        <f t="shared" si="86"/>
        <v>1</v>
      </c>
      <c r="Y1094" s="12">
        <v>6.6803999999999997</v>
      </c>
      <c r="Z1094" s="12">
        <v>5</v>
      </c>
      <c r="AA1094" s="12">
        <v>93.19</v>
      </c>
      <c r="AB1094" s="12">
        <v>90000</v>
      </c>
      <c r="AC1094" s="12">
        <f>DataSheet!$E266-DataSheet!$D266</f>
        <v>1360.1200000000001</v>
      </c>
      <c r="AD1094" s="12" t="str">
        <f>_xlfn.IFS(DataSheet!$O266="Central","Chris",DataSheet!$O266="East","Erin",DataSheet!$O266="South","Sam",DataSheet!$O266="West","William.")</f>
        <v>William.</v>
      </c>
      <c r="AE1094">
        <f t="shared" si="89"/>
        <v>5</v>
      </c>
    </row>
    <row r="1095" spans="1:31" ht="15.75" customHeight="1" x14ac:dyDescent="0.3">
      <c r="A1095" s="12">
        <v>1989</v>
      </c>
      <c r="B1095" s="12" t="s">
        <v>1929</v>
      </c>
      <c r="C1095" s="12" t="s">
        <v>61</v>
      </c>
      <c r="D1095" s="12">
        <v>0.1</v>
      </c>
      <c r="E1095" s="12">
        <v>1.6</v>
      </c>
      <c r="F1095" s="12">
        <v>1.29</v>
      </c>
      <c r="G1095" s="12" t="s">
        <v>53</v>
      </c>
      <c r="H1095" s="12" t="s">
        <v>44</v>
      </c>
      <c r="I1095" s="12" t="s">
        <v>33</v>
      </c>
      <c r="J1095" s="12" t="s">
        <v>34</v>
      </c>
      <c r="K1095" s="12" t="s">
        <v>35</v>
      </c>
      <c r="L1095" s="12" t="s">
        <v>1931</v>
      </c>
      <c r="M1095" s="12">
        <v>0.42</v>
      </c>
      <c r="N1095" s="12" t="s">
        <v>37</v>
      </c>
      <c r="O1095" s="12" t="s">
        <v>38</v>
      </c>
      <c r="P1095" s="12" t="s">
        <v>216</v>
      </c>
      <c r="Q1095" s="12" t="s">
        <v>1930</v>
      </c>
      <c r="R1095" s="12">
        <v>84117</v>
      </c>
      <c r="S1095" s="13">
        <v>42124</v>
      </c>
      <c r="T1095" s="9">
        <f t="shared" si="87"/>
        <v>1</v>
      </c>
      <c r="U1095" s="10">
        <f t="shared" si="88"/>
        <v>15</v>
      </c>
      <c r="V1095" s="11" t="str">
        <f t="shared" si="85"/>
        <v>April</v>
      </c>
      <c r="W1095" s="13">
        <v>42124</v>
      </c>
      <c r="X1095" s="11">
        <f t="shared" si="86"/>
        <v>0</v>
      </c>
      <c r="Y1095" s="12">
        <v>-14.990399999999999</v>
      </c>
      <c r="Z1095" s="12">
        <v>11</v>
      </c>
      <c r="AA1095" s="12">
        <v>16.88</v>
      </c>
      <c r="AB1095" s="12">
        <v>90003</v>
      </c>
      <c r="AC1095" s="12">
        <f>DataSheet!$E1324-DataSheet!$D1324</f>
        <v>105.23</v>
      </c>
      <c r="AD1095" s="12" t="str">
        <f>_xlfn.IFS(DataSheet!$O1324="Central","Chris",DataSheet!$O1324="East","Erin",DataSheet!$O1324="South","Sam",DataSheet!$O1324="West","William.")</f>
        <v>Sam</v>
      </c>
      <c r="AE1095">
        <f t="shared" si="89"/>
        <v>5</v>
      </c>
    </row>
    <row r="1096" spans="1:31" ht="15.75" customHeight="1" x14ac:dyDescent="0.3">
      <c r="A1096" s="7">
        <v>1989</v>
      </c>
      <c r="B1096" s="7" t="s">
        <v>1929</v>
      </c>
      <c r="C1096" s="7" t="s">
        <v>30</v>
      </c>
      <c r="D1096" s="7">
        <v>0.01</v>
      </c>
      <c r="E1096" s="7">
        <v>30.98</v>
      </c>
      <c r="F1096" s="7">
        <v>6.5</v>
      </c>
      <c r="G1096" s="7" t="s">
        <v>53</v>
      </c>
      <c r="H1096" s="7" t="s">
        <v>32</v>
      </c>
      <c r="I1096" s="7" t="s">
        <v>81</v>
      </c>
      <c r="J1096" s="7" t="s">
        <v>184</v>
      </c>
      <c r="K1096" s="7" t="s">
        <v>63</v>
      </c>
      <c r="L1096" s="7" t="s">
        <v>1905</v>
      </c>
      <c r="M1096" s="7">
        <v>0.64</v>
      </c>
      <c r="N1096" s="7" t="s">
        <v>37</v>
      </c>
      <c r="O1096" s="7" t="s">
        <v>38</v>
      </c>
      <c r="P1096" s="7" t="s">
        <v>216</v>
      </c>
      <c r="Q1096" s="7" t="s">
        <v>1930</v>
      </c>
      <c r="R1096" s="7">
        <v>84117</v>
      </c>
      <c r="S1096" s="8">
        <v>42139</v>
      </c>
      <c r="T1096" s="9">
        <f t="shared" si="87"/>
        <v>1</v>
      </c>
      <c r="U1096" s="10">
        <f t="shared" si="88"/>
        <v>0</v>
      </c>
      <c r="V1096" s="11" t="str">
        <f t="shared" si="85"/>
        <v>May</v>
      </c>
      <c r="W1096" s="8">
        <v>42140</v>
      </c>
      <c r="X1096" s="11">
        <f t="shared" si="86"/>
        <v>1</v>
      </c>
      <c r="Y1096" s="7">
        <v>46.29</v>
      </c>
      <c r="Z1096" s="7">
        <v>11</v>
      </c>
      <c r="AA1096" s="7">
        <v>363.37</v>
      </c>
      <c r="AB1096" s="7">
        <v>90001</v>
      </c>
      <c r="AC1096" s="7">
        <f>DataSheet!$E1453-DataSheet!$D1453</f>
        <v>8.56</v>
      </c>
      <c r="AD1096" s="12" t="str">
        <f>_xlfn.IFS(DataSheet!$O1453="Central","Chris",DataSheet!$O1453="East","Erin",DataSheet!$O1453="South","Sam",DataSheet!$O1453="West","William.")</f>
        <v>Sam</v>
      </c>
      <c r="AE1096">
        <f t="shared" si="89"/>
        <v>5</v>
      </c>
    </row>
    <row r="1097" spans="1:31" ht="15.75" customHeight="1" x14ac:dyDescent="0.3">
      <c r="A1097" s="12">
        <v>1989</v>
      </c>
      <c r="B1097" s="12" t="s">
        <v>1929</v>
      </c>
      <c r="C1097" s="12" t="s">
        <v>30</v>
      </c>
      <c r="D1097" s="12">
        <v>0.01</v>
      </c>
      <c r="E1097" s="12">
        <v>40.99</v>
      </c>
      <c r="F1097" s="12">
        <v>19.989999999999998</v>
      </c>
      <c r="G1097" s="12" t="s">
        <v>53</v>
      </c>
      <c r="H1097" s="12" t="s">
        <v>32</v>
      </c>
      <c r="I1097" s="12" t="s">
        <v>33</v>
      </c>
      <c r="J1097" s="12" t="s">
        <v>97</v>
      </c>
      <c r="K1097" s="12" t="s">
        <v>63</v>
      </c>
      <c r="L1097" s="12" t="s">
        <v>1932</v>
      </c>
      <c r="M1097" s="12">
        <v>0.36</v>
      </c>
      <c r="N1097" s="12" t="s">
        <v>37</v>
      </c>
      <c r="O1097" s="12" t="s">
        <v>38</v>
      </c>
      <c r="P1097" s="12" t="s">
        <v>216</v>
      </c>
      <c r="Q1097" s="12" t="s">
        <v>1930</v>
      </c>
      <c r="R1097" s="12">
        <v>84117</v>
      </c>
      <c r="S1097" s="13">
        <v>42139</v>
      </c>
      <c r="T1097" s="9">
        <f t="shared" si="87"/>
        <v>0</v>
      </c>
      <c r="U1097" s="10" t="str">
        <f t="shared" si="88"/>
        <v>no repeat</v>
      </c>
      <c r="V1097" s="11" t="str">
        <f t="shared" si="85"/>
        <v>May</v>
      </c>
      <c r="W1097" s="13">
        <v>42142</v>
      </c>
      <c r="X1097" s="11">
        <f t="shared" si="86"/>
        <v>3</v>
      </c>
      <c r="Y1097" s="12">
        <v>177.79</v>
      </c>
      <c r="Z1097" s="12">
        <v>11</v>
      </c>
      <c r="AA1097" s="12">
        <v>480.75</v>
      </c>
      <c r="AB1097" s="12">
        <v>90001</v>
      </c>
      <c r="AC1097" s="12">
        <f>DataSheet!$E1454-DataSheet!$D1454</f>
        <v>3.5700000000000003</v>
      </c>
      <c r="AD1097" s="12" t="str">
        <f>_xlfn.IFS(DataSheet!$O1454="Central","Chris",DataSheet!$O1454="East","Erin",DataSheet!$O1454="South","Sam",DataSheet!$O1454="West","William.")</f>
        <v>Sam</v>
      </c>
      <c r="AE1097">
        <f t="shared" si="89"/>
        <v>5</v>
      </c>
    </row>
    <row r="1098" spans="1:31" ht="15.75" customHeight="1" x14ac:dyDescent="0.3">
      <c r="A1098" s="12">
        <v>1991</v>
      </c>
      <c r="B1098" s="12" t="s">
        <v>1933</v>
      </c>
      <c r="C1098" s="12" t="s">
        <v>61</v>
      </c>
      <c r="D1098" s="12">
        <v>0</v>
      </c>
      <c r="E1098" s="12">
        <v>47.9</v>
      </c>
      <c r="F1098" s="12">
        <v>5.86</v>
      </c>
      <c r="G1098" s="12" t="s">
        <v>53</v>
      </c>
      <c r="H1098" s="12" t="s">
        <v>44</v>
      </c>
      <c r="I1098" s="12" t="s">
        <v>33</v>
      </c>
      <c r="J1098" s="12" t="s">
        <v>97</v>
      </c>
      <c r="K1098" s="12" t="s">
        <v>63</v>
      </c>
      <c r="L1098" s="12" t="s">
        <v>1934</v>
      </c>
      <c r="M1098" s="12">
        <v>0.37</v>
      </c>
      <c r="N1098" s="12" t="s">
        <v>37</v>
      </c>
      <c r="O1098" s="12" t="s">
        <v>38</v>
      </c>
      <c r="P1098" s="12" t="s">
        <v>216</v>
      </c>
      <c r="Q1098" s="12" t="s">
        <v>1935</v>
      </c>
      <c r="R1098" s="12">
        <v>84118</v>
      </c>
      <c r="S1098" s="13">
        <v>42057</v>
      </c>
      <c r="T1098" s="9">
        <f t="shared" si="87"/>
        <v>0</v>
      </c>
      <c r="U1098" s="10" t="str">
        <f t="shared" si="88"/>
        <v>no repeat</v>
      </c>
      <c r="V1098" s="11" t="str">
        <f t="shared" si="85"/>
        <v>February</v>
      </c>
      <c r="W1098" s="13">
        <v>42059</v>
      </c>
      <c r="X1098" s="11">
        <f t="shared" si="86"/>
        <v>2</v>
      </c>
      <c r="Y1098" s="12">
        <v>638.38109999999995</v>
      </c>
      <c r="Z1098" s="12">
        <v>18</v>
      </c>
      <c r="AA1098" s="12">
        <v>925.19</v>
      </c>
      <c r="AB1098" s="12">
        <v>90002</v>
      </c>
      <c r="AC1098" s="12">
        <f>DataSheet!$E606-DataSheet!$D606</f>
        <v>30.360000000000003</v>
      </c>
      <c r="AD1098" s="12" t="str">
        <f>_xlfn.IFS(DataSheet!$O606="Central","Chris",DataSheet!$O606="East","Erin",DataSheet!$O606="South","Sam",DataSheet!$O606="West","William.")</f>
        <v>Erin</v>
      </c>
      <c r="AE1098">
        <f t="shared" si="89"/>
        <v>1</v>
      </c>
    </row>
    <row r="1099" spans="1:31" ht="15.75" customHeight="1" x14ac:dyDescent="0.3">
      <c r="A1099" s="12">
        <v>1997</v>
      </c>
      <c r="B1099" s="12" t="s">
        <v>1936</v>
      </c>
      <c r="C1099" s="12" t="s">
        <v>42</v>
      </c>
      <c r="D1099" s="12">
        <v>0.1</v>
      </c>
      <c r="E1099" s="12">
        <v>125.99</v>
      </c>
      <c r="F1099" s="12">
        <v>8.99</v>
      </c>
      <c r="G1099" s="12" t="s">
        <v>53</v>
      </c>
      <c r="H1099" s="12" t="s">
        <v>118</v>
      </c>
      <c r="I1099" s="12" t="s">
        <v>81</v>
      </c>
      <c r="J1099" s="12" t="s">
        <v>82</v>
      </c>
      <c r="K1099" s="12" t="s">
        <v>63</v>
      </c>
      <c r="L1099" s="12" t="s">
        <v>900</v>
      </c>
      <c r="M1099" s="12">
        <v>0.56999999999999995</v>
      </c>
      <c r="N1099" s="12" t="s">
        <v>37</v>
      </c>
      <c r="O1099" s="12" t="s">
        <v>140</v>
      </c>
      <c r="P1099" s="12" t="s">
        <v>934</v>
      </c>
      <c r="Q1099" s="12" t="s">
        <v>935</v>
      </c>
      <c r="R1099" s="12">
        <v>29915</v>
      </c>
      <c r="S1099" s="13">
        <v>42029</v>
      </c>
      <c r="T1099" s="9">
        <f t="shared" si="87"/>
        <v>1</v>
      </c>
      <c r="U1099" s="10">
        <f t="shared" si="88"/>
        <v>102</v>
      </c>
      <c r="V1099" s="11" t="str">
        <f t="shared" si="85"/>
        <v>January</v>
      </c>
      <c r="W1099" s="13">
        <v>42032</v>
      </c>
      <c r="X1099" s="11">
        <f t="shared" si="86"/>
        <v>3</v>
      </c>
      <c r="Y1099" s="12">
        <v>17.652000000000001</v>
      </c>
      <c r="Z1099" s="12">
        <v>4</v>
      </c>
      <c r="AA1099" s="12">
        <v>408.66</v>
      </c>
      <c r="AB1099" s="12">
        <v>90333</v>
      </c>
      <c r="AC1099" s="12">
        <f>DataSheet!$E298-DataSheet!$D298</f>
        <v>2036.41</v>
      </c>
      <c r="AD1099" s="12" t="str">
        <f>_xlfn.IFS(DataSheet!$O298="Central","Chris",DataSheet!$O298="East","Erin",DataSheet!$O298="South","Sam",DataSheet!$O298="West","William.")</f>
        <v>William.</v>
      </c>
      <c r="AE1099">
        <f t="shared" si="89"/>
        <v>3</v>
      </c>
    </row>
    <row r="1100" spans="1:31" ht="15.75" customHeight="1" x14ac:dyDescent="0.3">
      <c r="A1100" s="12">
        <v>1997</v>
      </c>
      <c r="B1100" s="12" t="s">
        <v>1936</v>
      </c>
      <c r="C1100" s="12" t="s">
        <v>61</v>
      </c>
      <c r="D1100" s="12">
        <v>0.01</v>
      </c>
      <c r="E1100" s="12">
        <v>16.48</v>
      </c>
      <c r="F1100" s="12">
        <v>1.99</v>
      </c>
      <c r="G1100" s="12" t="s">
        <v>53</v>
      </c>
      <c r="H1100" s="12" t="s">
        <v>118</v>
      </c>
      <c r="I1100" s="12" t="s">
        <v>81</v>
      </c>
      <c r="J1100" s="12" t="s">
        <v>184</v>
      </c>
      <c r="K1100" s="12" t="s">
        <v>55</v>
      </c>
      <c r="L1100" s="12" t="s">
        <v>1471</v>
      </c>
      <c r="M1100" s="12">
        <v>0.42</v>
      </c>
      <c r="N1100" s="12" t="s">
        <v>37</v>
      </c>
      <c r="O1100" s="12" t="s">
        <v>140</v>
      </c>
      <c r="P1100" s="12" t="s">
        <v>934</v>
      </c>
      <c r="Q1100" s="12" t="s">
        <v>935</v>
      </c>
      <c r="R1100" s="12">
        <v>29915</v>
      </c>
      <c r="S1100" s="13">
        <v>42131</v>
      </c>
      <c r="T1100" s="9">
        <f t="shared" si="87"/>
        <v>1</v>
      </c>
      <c r="U1100" s="10">
        <f t="shared" si="88"/>
        <v>26</v>
      </c>
      <c r="V1100" s="11" t="str">
        <f t="shared" si="85"/>
        <v>May</v>
      </c>
      <c r="W1100" s="13">
        <v>42132</v>
      </c>
      <c r="X1100" s="11">
        <f t="shared" si="86"/>
        <v>1</v>
      </c>
      <c r="Y1100" s="12">
        <v>739.67399999999998</v>
      </c>
      <c r="Z1100" s="12">
        <v>7</v>
      </c>
      <c r="AA1100" s="12">
        <v>122.93</v>
      </c>
      <c r="AB1100" s="12">
        <v>90334</v>
      </c>
      <c r="AC1100" s="12">
        <f>DataSheet!$E1392-DataSheet!$D1392</f>
        <v>348.12</v>
      </c>
      <c r="AD1100" s="12" t="str">
        <f>_xlfn.IFS(DataSheet!$O1392="Central","Chris",DataSheet!$O1392="East","Erin",DataSheet!$O1392="South","Sam",DataSheet!$O1392="West","William.")</f>
        <v>William.</v>
      </c>
      <c r="AE1100">
        <f t="shared" si="89"/>
        <v>3</v>
      </c>
    </row>
    <row r="1101" spans="1:31" ht="15.75" customHeight="1" x14ac:dyDescent="0.3">
      <c r="A1101" s="7">
        <v>1997</v>
      </c>
      <c r="B1101" s="7" t="s">
        <v>1936</v>
      </c>
      <c r="C1101" s="7" t="s">
        <v>109</v>
      </c>
      <c r="D1101" s="7">
        <v>0</v>
      </c>
      <c r="E1101" s="7">
        <v>24.92</v>
      </c>
      <c r="F1101" s="7">
        <v>12.98</v>
      </c>
      <c r="G1101" s="7" t="s">
        <v>53</v>
      </c>
      <c r="H1101" s="7" t="s">
        <v>118</v>
      </c>
      <c r="I1101" s="7" t="s">
        <v>33</v>
      </c>
      <c r="J1101" s="7" t="s">
        <v>113</v>
      </c>
      <c r="K1101" s="7" t="s">
        <v>63</v>
      </c>
      <c r="L1101" s="7" t="s">
        <v>1937</v>
      </c>
      <c r="M1101" s="7">
        <v>0.39</v>
      </c>
      <c r="N1101" s="7" t="s">
        <v>37</v>
      </c>
      <c r="O1101" s="7" t="s">
        <v>140</v>
      </c>
      <c r="P1101" s="7" t="s">
        <v>934</v>
      </c>
      <c r="Q1101" s="7" t="s">
        <v>935</v>
      </c>
      <c r="R1101" s="7">
        <v>29915</v>
      </c>
      <c r="S1101" s="8">
        <v>42157</v>
      </c>
      <c r="T1101" s="9">
        <f t="shared" si="87"/>
        <v>0</v>
      </c>
      <c r="U1101" s="10" t="str">
        <f t="shared" si="88"/>
        <v>no repeat</v>
      </c>
      <c r="V1101" s="11" t="str">
        <f t="shared" si="85"/>
        <v>June</v>
      </c>
      <c r="W1101" s="8">
        <v>42157</v>
      </c>
      <c r="X1101" s="11">
        <f t="shared" si="86"/>
        <v>0</v>
      </c>
      <c r="Y1101" s="7">
        <v>-23.155999999999999</v>
      </c>
      <c r="Z1101" s="7">
        <v>1</v>
      </c>
      <c r="AA1101" s="7">
        <v>32.659999999999997</v>
      </c>
      <c r="AB1101" s="7">
        <v>90335</v>
      </c>
      <c r="AC1101" s="7">
        <f>DataSheet!$E1651-DataSheet!$D1651</f>
        <v>5.5600000000000005</v>
      </c>
      <c r="AD1101" s="12" t="str">
        <f>_xlfn.IFS(DataSheet!$O1651="Central","Chris",DataSheet!$O1651="East","Erin",DataSheet!$O1651="South","Sam",DataSheet!$O1651="West","William.")</f>
        <v>Sam</v>
      </c>
      <c r="AE1101">
        <f t="shared" si="89"/>
        <v>3</v>
      </c>
    </row>
    <row r="1102" spans="1:31" ht="15.75" customHeight="1" x14ac:dyDescent="0.3">
      <c r="A1102" s="7">
        <v>1998</v>
      </c>
      <c r="B1102" s="7" t="s">
        <v>1938</v>
      </c>
      <c r="C1102" s="7" t="s">
        <v>42</v>
      </c>
      <c r="D1102" s="7">
        <v>0.06</v>
      </c>
      <c r="E1102" s="7">
        <v>4.42</v>
      </c>
      <c r="F1102" s="7">
        <v>4.99</v>
      </c>
      <c r="G1102" s="7" t="s">
        <v>53</v>
      </c>
      <c r="H1102" s="7" t="s">
        <v>32</v>
      </c>
      <c r="I1102" s="7" t="s">
        <v>33</v>
      </c>
      <c r="J1102" s="7" t="s">
        <v>73</v>
      </c>
      <c r="K1102" s="7" t="s">
        <v>63</v>
      </c>
      <c r="L1102" s="7" t="s">
        <v>74</v>
      </c>
      <c r="M1102" s="7">
        <v>0.38</v>
      </c>
      <c r="N1102" s="7" t="s">
        <v>37</v>
      </c>
      <c r="O1102" s="7" t="s">
        <v>57</v>
      </c>
      <c r="P1102" s="7" t="s">
        <v>75</v>
      </c>
      <c r="Q1102" s="7" t="s">
        <v>1939</v>
      </c>
      <c r="R1102" s="7">
        <v>11758</v>
      </c>
      <c r="S1102" s="8">
        <v>42158</v>
      </c>
      <c r="T1102" s="9">
        <f t="shared" si="87"/>
        <v>0</v>
      </c>
      <c r="U1102" s="10" t="str">
        <f t="shared" si="88"/>
        <v>no repeat</v>
      </c>
      <c r="V1102" s="11" t="str">
        <f t="shared" si="85"/>
        <v>June</v>
      </c>
      <c r="W1102" s="8">
        <v>42160</v>
      </c>
      <c r="X1102" s="11">
        <f t="shared" si="86"/>
        <v>2</v>
      </c>
      <c r="Y1102" s="7">
        <v>-10.435</v>
      </c>
      <c r="Z1102" s="7">
        <v>3</v>
      </c>
      <c r="AA1102" s="7">
        <v>14.85</v>
      </c>
      <c r="AB1102" s="7">
        <v>90568</v>
      </c>
      <c r="AC1102" s="7">
        <f>DataSheet!$E1667-DataSheet!$D1667</f>
        <v>4.6899999999999995</v>
      </c>
      <c r="AD1102" s="12" t="str">
        <f>_xlfn.IFS(DataSheet!$O1667="Central","Chris",DataSheet!$O1667="East","Erin",DataSheet!$O1667="South","Sam",DataSheet!$O1667="West","William.")</f>
        <v>William.</v>
      </c>
      <c r="AE1102">
        <f t="shared" si="89"/>
        <v>1</v>
      </c>
    </row>
    <row r="1103" spans="1:31" ht="15.75" customHeight="1" x14ac:dyDescent="0.3">
      <c r="A1103" s="7">
        <v>2004</v>
      </c>
      <c r="B1103" s="7" t="s">
        <v>1940</v>
      </c>
      <c r="C1103" s="7" t="s">
        <v>61</v>
      </c>
      <c r="D1103" s="7">
        <v>0.06</v>
      </c>
      <c r="E1103" s="7">
        <v>4.24</v>
      </c>
      <c r="F1103" s="7">
        <v>5.41</v>
      </c>
      <c r="G1103" s="7" t="s">
        <v>53</v>
      </c>
      <c r="H1103" s="7" t="s">
        <v>44</v>
      </c>
      <c r="I1103" s="7" t="s">
        <v>33</v>
      </c>
      <c r="J1103" s="7" t="s">
        <v>113</v>
      </c>
      <c r="K1103" s="7" t="s">
        <v>63</v>
      </c>
      <c r="L1103" s="7" t="s">
        <v>114</v>
      </c>
      <c r="M1103" s="7">
        <v>0.35</v>
      </c>
      <c r="N1103" s="7" t="s">
        <v>37</v>
      </c>
      <c r="O1103" s="7" t="s">
        <v>38</v>
      </c>
      <c r="P1103" s="7" t="s">
        <v>86</v>
      </c>
      <c r="Q1103" s="7" t="s">
        <v>1898</v>
      </c>
      <c r="R1103" s="7">
        <v>59715</v>
      </c>
      <c r="S1103" s="8">
        <v>42111</v>
      </c>
      <c r="T1103" s="9">
        <f t="shared" si="87"/>
        <v>1</v>
      </c>
      <c r="U1103" s="10">
        <f t="shared" si="88"/>
        <v>0</v>
      </c>
      <c r="V1103" s="11" t="str">
        <f t="shared" si="85"/>
        <v>April</v>
      </c>
      <c r="W1103" s="8">
        <v>42113</v>
      </c>
      <c r="X1103" s="11">
        <f t="shared" si="86"/>
        <v>2</v>
      </c>
      <c r="Y1103" s="7">
        <v>-78.916679999999999</v>
      </c>
      <c r="Z1103" s="7">
        <v>10</v>
      </c>
      <c r="AA1103" s="7">
        <v>45</v>
      </c>
      <c r="AB1103" s="7">
        <v>91277</v>
      </c>
      <c r="AC1103" s="7">
        <f>DataSheet!$E1185-DataSheet!$D1185</f>
        <v>442.09</v>
      </c>
      <c r="AD1103" s="12" t="str">
        <f>_xlfn.IFS(DataSheet!$O1185="Central","Chris",DataSheet!$O1185="East","Erin",DataSheet!$O1185="South","Sam",DataSheet!$O1185="West","William.")</f>
        <v>Chris</v>
      </c>
      <c r="AE1103">
        <f t="shared" si="89"/>
        <v>2</v>
      </c>
    </row>
    <row r="1104" spans="1:31" ht="15.75" customHeight="1" x14ac:dyDescent="0.3">
      <c r="A1104" s="12">
        <v>2004</v>
      </c>
      <c r="B1104" s="12" t="s">
        <v>1940</v>
      </c>
      <c r="C1104" s="12" t="s">
        <v>61</v>
      </c>
      <c r="D1104" s="12">
        <v>0.04</v>
      </c>
      <c r="E1104" s="12">
        <v>6783.02</v>
      </c>
      <c r="F1104" s="12">
        <v>24.49</v>
      </c>
      <c r="G1104" s="12" t="s">
        <v>53</v>
      </c>
      <c r="H1104" s="12" t="s">
        <v>44</v>
      </c>
      <c r="I1104" s="12" t="s">
        <v>81</v>
      </c>
      <c r="J1104" s="12" t="s">
        <v>89</v>
      </c>
      <c r="K1104" s="12" t="s">
        <v>240</v>
      </c>
      <c r="L1104" s="12" t="s">
        <v>1277</v>
      </c>
      <c r="M1104" s="12">
        <v>0.39</v>
      </c>
      <c r="N1104" s="12" t="s">
        <v>37</v>
      </c>
      <c r="O1104" s="12" t="s">
        <v>38</v>
      </c>
      <c r="P1104" s="12" t="s">
        <v>86</v>
      </c>
      <c r="Q1104" s="12" t="s">
        <v>1898</v>
      </c>
      <c r="R1104" s="12">
        <v>59715</v>
      </c>
      <c r="S1104" s="13">
        <v>42111</v>
      </c>
      <c r="T1104" s="9">
        <f t="shared" si="87"/>
        <v>0</v>
      </c>
      <c r="U1104" s="10" t="str">
        <f t="shared" si="88"/>
        <v>no repeat</v>
      </c>
      <c r="V1104" s="11" t="str">
        <f t="shared" si="85"/>
        <v>April</v>
      </c>
      <c r="W1104" s="13">
        <v>42113</v>
      </c>
      <c r="X1104" s="11">
        <f t="shared" si="86"/>
        <v>2</v>
      </c>
      <c r="Y1104" s="12">
        <v>-13562.637408000001</v>
      </c>
      <c r="Z1104" s="12">
        <v>1</v>
      </c>
      <c r="AA1104" s="12">
        <v>6569.07</v>
      </c>
      <c r="AB1104" s="12">
        <v>91277</v>
      </c>
      <c r="AC1104" s="12">
        <f>DataSheet!$E1186-DataSheet!$D1186</f>
        <v>30.86</v>
      </c>
      <c r="AD1104" s="12" t="str">
        <f>_xlfn.IFS(DataSheet!$O1186="Central","Chris",DataSheet!$O1186="East","Erin",DataSheet!$O1186="South","Sam",DataSheet!$O1186="West","William.")</f>
        <v>Chris</v>
      </c>
      <c r="AE1104">
        <f t="shared" si="89"/>
        <v>2</v>
      </c>
    </row>
    <row r="1105" spans="1:31" ht="15.75" customHeight="1" x14ac:dyDescent="0.3">
      <c r="A1105" s="7">
        <v>2006</v>
      </c>
      <c r="B1105" s="7" t="s">
        <v>1941</v>
      </c>
      <c r="C1105" s="7" t="s">
        <v>42</v>
      </c>
      <c r="D1105" s="7">
        <v>0.03</v>
      </c>
      <c r="E1105" s="7">
        <v>5.78</v>
      </c>
      <c r="F1105" s="7">
        <v>5.37</v>
      </c>
      <c r="G1105" s="7" t="s">
        <v>53</v>
      </c>
      <c r="H1105" s="7" t="s">
        <v>44</v>
      </c>
      <c r="I1105" s="7" t="s">
        <v>33</v>
      </c>
      <c r="J1105" s="7" t="s">
        <v>97</v>
      </c>
      <c r="K1105" s="7" t="s">
        <v>63</v>
      </c>
      <c r="L1105" s="7" t="s">
        <v>1942</v>
      </c>
      <c r="M1105" s="7">
        <v>0.36</v>
      </c>
      <c r="N1105" s="7" t="s">
        <v>37</v>
      </c>
      <c r="O1105" s="7" t="s">
        <v>38</v>
      </c>
      <c r="P1105" s="7" t="s">
        <v>260</v>
      </c>
      <c r="Q1105" s="7" t="s">
        <v>1943</v>
      </c>
      <c r="R1105" s="7">
        <v>81301</v>
      </c>
      <c r="S1105" s="8">
        <v>42068</v>
      </c>
      <c r="T1105" s="9">
        <f t="shared" si="87"/>
        <v>0</v>
      </c>
      <c r="U1105" s="10" t="str">
        <f t="shared" si="88"/>
        <v>no repeat</v>
      </c>
      <c r="V1105" s="11" t="str">
        <f t="shared" si="85"/>
        <v>March</v>
      </c>
      <c r="W1105" s="8">
        <v>42069</v>
      </c>
      <c r="X1105" s="11">
        <f t="shared" si="86"/>
        <v>1</v>
      </c>
      <c r="Y1105" s="7">
        <v>-63.35</v>
      </c>
      <c r="Z1105" s="7">
        <v>15</v>
      </c>
      <c r="AA1105" s="7">
        <v>88.22</v>
      </c>
      <c r="AB1105" s="7">
        <v>88798</v>
      </c>
      <c r="AC1105" s="7">
        <f>DataSheet!$E727-DataSheet!$D727</f>
        <v>40.909999999999997</v>
      </c>
      <c r="AD1105" s="12" t="str">
        <f>_xlfn.IFS(DataSheet!$O727="Central","Chris",DataSheet!$O727="East","Erin",DataSheet!$O727="South","Sam",DataSheet!$O727="West","William.")</f>
        <v>Chris</v>
      </c>
      <c r="AE1105">
        <f t="shared" si="89"/>
        <v>1</v>
      </c>
    </row>
    <row r="1106" spans="1:31" ht="15.75" customHeight="1" x14ac:dyDescent="0.3">
      <c r="A1106" s="7">
        <v>2014</v>
      </c>
      <c r="B1106" s="7" t="s">
        <v>1944</v>
      </c>
      <c r="C1106" s="7" t="s">
        <v>30</v>
      </c>
      <c r="D1106" s="7">
        <v>7.0000000000000007E-2</v>
      </c>
      <c r="E1106" s="7">
        <v>39.479999999999997</v>
      </c>
      <c r="F1106" s="7">
        <v>1.99</v>
      </c>
      <c r="G1106" s="7" t="s">
        <v>53</v>
      </c>
      <c r="H1106" s="7" t="s">
        <v>44</v>
      </c>
      <c r="I1106" s="7" t="s">
        <v>81</v>
      </c>
      <c r="J1106" s="7" t="s">
        <v>184</v>
      </c>
      <c r="K1106" s="7" t="s">
        <v>55</v>
      </c>
      <c r="L1106" s="7" t="s">
        <v>707</v>
      </c>
      <c r="M1106" s="7">
        <v>0.54</v>
      </c>
      <c r="N1106" s="7" t="s">
        <v>37</v>
      </c>
      <c r="O1106" s="7" t="s">
        <v>65</v>
      </c>
      <c r="P1106" s="7" t="s">
        <v>334</v>
      </c>
      <c r="Q1106" s="7" t="s">
        <v>1945</v>
      </c>
      <c r="R1106" s="7">
        <v>51503</v>
      </c>
      <c r="S1106" s="8">
        <v>42085</v>
      </c>
      <c r="T1106" s="9">
        <f t="shared" si="87"/>
        <v>1</v>
      </c>
      <c r="U1106" s="10">
        <f t="shared" si="88"/>
        <v>0</v>
      </c>
      <c r="V1106" s="11" t="str">
        <f t="shared" si="85"/>
        <v>March</v>
      </c>
      <c r="W1106" s="8">
        <v>42087</v>
      </c>
      <c r="X1106" s="11">
        <f t="shared" si="86"/>
        <v>2</v>
      </c>
      <c r="Y1106" s="7">
        <v>88.72</v>
      </c>
      <c r="Z1106" s="7">
        <v>4</v>
      </c>
      <c r="AA1106" s="7">
        <v>151.27000000000001</v>
      </c>
      <c r="AB1106" s="7">
        <v>88367</v>
      </c>
      <c r="AC1106" s="7">
        <f>DataSheet!$E889-DataSheet!$D889</f>
        <v>45.97</v>
      </c>
      <c r="AD1106" s="12" t="str">
        <f>_xlfn.IFS(DataSheet!$O889="Central","Chris",DataSheet!$O889="East","Erin",DataSheet!$O889="South","Sam",DataSheet!$O889="West","William.")</f>
        <v>Erin</v>
      </c>
      <c r="AE1106">
        <f t="shared" si="89"/>
        <v>3</v>
      </c>
    </row>
    <row r="1107" spans="1:31" ht="15.75" customHeight="1" x14ac:dyDescent="0.3">
      <c r="A1107" s="12">
        <v>2014</v>
      </c>
      <c r="B1107" s="12" t="s">
        <v>1944</v>
      </c>
      <c r="C1107" s="12" t="s">
        <v>30</v>
      </c>
      <c r="D1107" s="12">
        <v>0</v>
      </c>
      <c r="E1107" s="12">
        <v>4.91</v>
      </c>
      <c r="F1107" s="12">
        <v>0.5</v>
      </c>
      <c r="G1107" s="12" t="s">
        <v>53</v>
      </c>
      <c r="H1107" s="12" t="s">
        <v>44</v>
      </c>
      <c r="I1107" s="12" t="s">
        <v>33</v>
      </c>
      <c r="J1107" s="12" t="s">
        <v>138</v>
      </c>
      <c r="K1107" s="12" t="s">
        <v>63</v>
      </c>
      <c r="L1107" s="12" t="s">
        <v>165</v>
      </c>
      <c r="M1107" s="12">
        <v>0.36</v>
      </c>
      <c r="N1107" s="12" t="s">
        <v>37</v>
      </c>
      <c r="O1107" s="12" t="s">
        <v>65</v>
      </c>
      <c r="P1107" s="12" t="s">
        <v>334</v>
      </c>
      <c r="Q1107" s="12" t="s">
        <v>1945</v>
      </c>
      <c r="R1107" s="12">
        <v>51503</v>
      </c>
      <c r="S1107" s="13">
        <v>42085</v>
      </c>
      <c r="T1107" s="9">
        <f t="shared" si="87"/>
        <v>1</v>
      </c>
      <c r="U1107" s="10">
        <f t="shared" si="88"/>
        <v>13</v>
      </c>
      <c r="V1107" s="11" t="str">
        <f t="shared" si="85"/>
        <v>March</v>
      </c>
      <c r="W1107" s="13">
        <v>42087</v>
      </c>
      <c r="X1107" s="11">
        <f t="shared" si="86"/>
        <v>2</v>
      </c>
      <c r="Y1107" s="12">
        <v>7.2519</v>
      </c>
      <c r="Z1107" s="12">
        <v>2</v>
      </c>
      <c r="AA1107" s="12">
        <v>10.51</v>
      </c>
      <c r="AB1107" s="12">
        <v>88367</v>
      </c>
      <c r="AC1107" s="12">
        <f>DataSheet!$E890-DataSheet!$D890</f>
        <v>14.95</v>
      </c>
      <c r="AD1107" s="12" t="str">
        <f>_xlfn.IFS(DataSheet!$O890="Central","Chris",DataSheet!$O890="East","Erin",DataSheet!$O890="South","Sam",DataSheet!$O890="West","William.")</f>
        <v>Chris</v>
      </c>
      <c r="AE1107">
        <f t="shared" si="89"/>
        <v>3</v>
      </c>
    </row>
    <row r="1108" spans="1:31" ht="15.75" customHeight="1" x14ac:dyDescent="0.3">
      <c r="A1108" s="7">
        <v>2014</v>
      </c>
      <c r="B1108" s="7" t="s">
        <v>1944</v>
      </c>
      <c r="C1108" s="7" t="s">
        <v>52</v>
      </c>
      <c r="D1108" s="7">
        <v>0.06</v>
      </c>
      <c r="E1108" s="7">
        <v>6.48</v>
      </c>
      <c r="F1108" s="7">
        <v>7.49</v>
      </c>
      <c r="G1108" s="7" t="s">
        <v>53</v>
      </c>
      <c r="H1108" s="7" t="s">
        <v>44</v>
      </c>
      <c r="I1108" s="7" t="s">
        <v>33</v>
      </c>
      <c r="J1108" s="7" t="s">
        <v>97</v>
      </c>
      <c r="K1108" s="7" t="s">
        <v>63</v>
      </c>
      <c r="L1108" s="7" t="s">
        <v>1946</v>
      </c>
      <c r="M1108" s="7">
        <v>0.37</v>
      </c>
      <c r="N1108" s="7" t="s">
        <v>37</v>
      </c>
      <c r="O1108" s="7" t="s">
        <v>65</v>
      </c>
      <c r="P1108" s="7" t="s">
        <v>334</v>
      </c>
      <c r="Q1108" s="7" t="s">
        <v>1945</v>
      </c>
      <c r="R1108" s="7">
        <v>51503</v>
      </c>
      <c r="S1108" s="8">
        <v>42098</v>
      </c>
      <c r="T1108" s="9">
        <f t="shared" si="87"/>
        <v>0</v>
      </c>
      <c r="U1108" s="10" t="str">
        <f t="shared" si="88"/>
        <v>no repeat</v>
      </c>
      <c r="V1108" s="11" t="str">
        <f t="shared" si="85"/>
        <v>April</v>
      </c>
      <c r="W1108" s="8">
        <v>42098</v>
      </c>
      <c r="X1108" s="11">
        <f t="shared" si="86"/>
        <v>0</v>
      </c>
      <c r="Y1108" s="7">
        <v>-191.49</v>
      </c>
      <c r="Z1108" s="7">
        <v>12</v>
      </c>
      <c r="AA1108" s="7">
        <v>74.930000000000007</v>
      </c>
      <c r="AB1108" s="7">
        <v>88368</v>
      </c>
      <c r="AC1108" s="7">
        <f>DataSheet!$E1025-DataSheet!$D1025</f>
        <v>155.98000000000002</v>
      </c>
      <c r="AD1108" s="12" t="str">
        <f>_xlfn.IFS(DataSheet!$O1025="Central","Chris",DataSheet!$O1025="East","Erin",DataSheet!$O1025="South","Sam",DataSheet!$O1025="West","William.")</f>
        <v>William.</v>
      </c>
      <c r="AE1108">
        <f t="shared" si="89"/>
        <v>3</v>
      </c>
    </row>
    <row r="1109" spans="1:31" ht="15.75" customHeight="1" x14ac:dyDescent="0.3">
      <c r="A1109" s="7">
        <v>2016</v>
      </c>
      <c r="B1109" s="7" t="s">
        <v>1947</v>
      </c>
      <c r="C1109" s="7" t="s">
        <v>61</v>
      </c>
      <c r="D1109" s="7">
        <v>0.1</v>
      </c>
      <c r="E1109" s="7">
        <v>10.48</v>
      </c>
      <c r="F1109" s="7">
        <v>2.89</v>
      </c>
      <c r="G1109" s="7" t="s">
        <v>53</v>
      </c>
      <c r="H1109" s="7" t="s">
        <v>32</v>
      </c>
      <c r="I1109" s="7" t="s">
        <v>33</v>
      </c>
      <c r="J1109" s="7" t="s">
        <v>34</v>
      </c>
      <c r="K1109" s="7" t="s">
        <v>55</v>
      </c>
      <c r="L1109" s="7" t="s">
        <v>1805</v>
      </c>
      <c r="M1109" s="7">
        <v>0.6</v>
      </c>
      <c r="N1109" s="7" t="s">
        <v>37</v>
      </c>
      <c r="O1109" s="7" t="s">
        <v>65</v>
      </c>
      <c r="P1109" s="7" t="s">
        <v>304</v>
      </c>
      <c r="Q1109" s="7" t="s">
        <v>733</v>
      </c>
      <c r="R1109" s="7">
        <v>48195</v>
      </c>
      <c r="S1109" s="8">
        <v>42173</v>
      </c>
      <c r="T1109" s="9">
        <f t="shared" si="87"/>
        <v>0</v>
      </c>
      <c r="U1109" s="10" t="str">
        <f t="shared" si="88"/>
        <v>no repeat</v>
      </c>
      <c r="V1109" s="11" t="str">
        <f t="shared" si="85"/>
        <v>June</v>
      </c>
      <c r="W1109" s="8">
        <v>42174</v>
      </c>
      <c r="X1109" s="11">
        <f t="shared" si="86"/>
        <v>1</v>
      </c>
      <c r="Y1109" s="7">
        <v>-8.9039999999999999</v>
      </c>
      <c r="Z1109" s="7">
        <v>4</v>
      </c>
      <c r="AA1109" s="7">
        <v>40.29</v>
      </c>
      <c r="AB1109" s="7">
        <v>86874</v>
      </c>
      <c r="AC1109" s="7">
        <f>DataSheet!$E1823-DataSheet!$D1823</f>
        <v>35.39</v>
      </c>
      <c r="AD1109" s="12" t="str">
        <f>_xlfn.IFS(DataSheet!$O1823="Central","Chris",DataSheet!$O1823="East","Erin",DataSheet!$O1823="South","Sam",DataSheet!$O1823="West","William.")</f>
        <v>William.</v>
      </c>
      <c r="AE1109">
        <f t="shared" si="89"/>
        <v>1</v>
      </c>
    </row>
    <row r="1110" spans="1:31" ht="15.75" customHeight="1" x14ac:dyDescent="0.3">
      <c r="A1110" s="7">
        <v>2020</v>
      </c>
      <c r="B1110" s="7" t="s">
        <v>1948</v>
      </c>
      <c r="C1110" s="7" t="s">
        <v>52</v>
      </c>
      <c r="D1110" s="7">
        <v>0.02</v>
      </c>
      <c r="E1110" s="7">
        <v>120.98</v>
      </c>
      <c r="F1110" s="7">
        <v>58.64</v>
      </c>
      <c r="G1110" s="7" t="s">
        <v>43</v>
      </c>
      <c r="H1110" s="7" t="s">
        <v>44</v>
      </c>
      <c r="I1110" s="7" t="s">
        <v>45</v>
      </c>
      <c r="J1110" s="7" t="s">
        <v>195</v>
      </c>
      <c r="K1110" s="7" t="s">
        <v>125</v>
      </c>
      <c r="L1110" s="7" t="s">
        <v>1949</v>
      </c>
      <c r="M1110" s="7">
        <v>0.75</v>
      </c>
      <c r="N1110" s="7" t="s">
        <v>37</v>
      </c>
      <c r="O1110" s="7" t="s">
        <v>57</v>
      </c>
      <c r="P1110" s="7" t="s">
        <v>238</v>
      </c>
      <c r="Q1110" s="7" t="s">
        <v>1950</v>
      </c>
      <c r="R1110" s="7">
        <v>15239</v>
      </c>
      <c r="S1110" s="8">
        <v>42048</v>
      </c>
      <c r="T1110" s="9">
        <f t="shared" si="87"/>
        <v>0</v>
      </c>
      <c r="U1110" s="10" t="str">
        <f t="shared" si="88"/>
        <v>no repeat</v>
      </c>
      <c r="V1110" s="11" t="str">
        <f t="shared" si="85"/>
        <v>February</v>
      </c>
      <c r="W1110" s="8">
        <v>42050</v>
      </c>
      <c r="X1110" s="11">
        <f t="shared" si="86"/>
        <v>2</v>
      </c>
      <c r="Y1110" s="7">
        <v>-1330.5</v>
      </c>
      <c r="Z1110" s="7">
        <v>11</v>
      </c>
      <c r="AA1110" s="7">
        <v>1370.99</v>
      </c>
      <c r="AB1110" s="7">
        <v>86933</v>
      </c>
      <c r="AC1110" s="7">
        <f>DataSheet!$E503-DataSheet!$D503</f>
        <v>90.929999999999993</v>
      </c>
      <c r="AD1110" s="12" t="str">
        <f>_xlfn.IFS(DataSheet!$O503="Central","Chris",DataSheet!$O503="East","Erin",DataSheet!$O503="South","Sam",DataSheet!$O503="West","William.")</f>
        <v>Erin</v>
      </c>
      <c r="AE1110">
        <f t="shared" si="89"/>
        <v>1</v>
      </c>
    </row>
    <row r="1111" spans="1:31" ht="15.75" customHeight="1" x14ac:dyDescent="0.3">
      <c r="A1111" s="7">
        <v>2030</v>
      </c>
      <c r="B1111" s="7" t="s">
        <v>1951</v>
      </c>
      <c r="C1111" s="7" t="s">
        <v>52</v>
      </c>
      <c r="D1111" s="7">
        <v>0.04</v>
      </c>
      <c r="E1111" s="7">
        <v>120.97</v>
      </c>
      <c r="F1111" s="7">
        <v>7.11</v>
      </c>
      <c r="G1111" s="7" t="s">
        <v>53</v>
      </c>
      <c r="H1111" s="7" t="s">
        <v>32</v>
      </c>
      <c r="I1111" s="7" t="s">
        <v>81</v>
      </c>
      <c r="J1111" s="7" t="s">
        <v>89</v>
      </c>
      <c r="K1111" s="7" t="s">
        <v>90</v>
      </c>
      <c r="L1111" s="7" t="s">
        <v>1952</v>
      </c>
      <c r="M1111" s="7">
        <v>0.36</v>
      </c>
      <c r="N1111" s="7" t="s">
        <v>37</v>
      </c>
      <c r="O1111" s="7" t="s">
        <v>65</v>
      </c>
      <c r="P1111" s="7" t="s">
        <v>134</v>
      </c>
      <c r="Q1111" s="7" t="s">
        <v>1575</v>
      </c>
      <c r="R1111" s="7">
        <v>75401</v>
      </c>
      <c r="S1111" s="8">
        <v>42080</v>
      </c>
      <c r="T1111" s="9">
        <f t="shared" si="87"/>
        <v>1</v>
      </c>
      <c r="U1111" s="10">
        <f t="shared" si="88"/>
        <v>0</v>
      </c>
      <c r="V1111" s="11" t="str">
        <f t="shared" si="85"/>
        <v>March</v>
      </c>
      <c r="W1111" s="8">
        <v>42080</v>
      </c>
      <c r="X1111" s="11">
        <f t="shared" si="86"/>
        <v>0</v>
      </c>
      <c r="Y1111" s="7">
        <v>1320.5496000000001</v>
      </c>
      <c r="Z1111" s="7">
        <v>16</v>
      </c>
      <c r="AA1111" s="7">
        <v>1913.84</v>
      </c>
      <c r="AB1111" s="7">
        <v>91059</v>
      </c>
      <c r="AC1111" s="7">
        <f>DataSheet!$E829-DataSheet!$D829</f>
        <v>193.17</v>
      </c>
      <c r="AD1111" s="12" t="str">
        <f>_xlfn.IFS(DataSheet!$O829="Central","Chris",DataSheet!$O829="East","Erin",DataSheet!$O829="South","Sam",DataSheet!$O829="West","William.")</f>
        <v>Chris</v>
      </c>
      <c r="AE1111">
        <f t="shared" si="89"/>
        <v>3</v>
      </c>
    </row>
    <row r="1112" spans="1:31" ht="15.75" customHeight="1" x14ac:dyDescent="0.3">
      <c r="A1112" s="12">
        <v>2030</v>
      </c>
      <c r="B1112" s="12" t="s">
        <v>1951</v>
      </c>
      <c r="C1112" s="12" t="s">
        <v>52</v>
      </c>
      <c r="D1112" s="12">
        <v>0</v>
      </c>
      <c r="E1112" s="12">
        <v>195.99</v>
      </c>
      <c r="F1112" s="12">
        <v>4.2</v>
      </c>
      <c r="G1112" s="12" t="s">
        <v>53</v>
      </c>
      <c r="H1112" s="12" t="s">
        <v>32</v>
      </c>
      <c r="I1112" s="12" t="s">
        <v>81</v>
      </c>
      <c r="J1112" s="12" t="s">
        <v>82</v>
      </c>
      <c r="K1112" s="12" t="s">
        <v>63</v>
      </c>
      <c r="L1112" s="12" t="s">
        <v>1953</v>
      </c>
      <c r="M1112" s="12">
        <v>0.6</v>
      </c>
      <c r="N1112" s="12" t="s">
        <v>37</v>
      </c>
      <c r="O1112" s="12" t="s">
        <v>65</v>
      </c>
      <c r="P1112" s="12" t="s">
        <v>134</v>
      </c>
      <c r="Q1112" s="12" t="s">
        <v>1575</v>
      </c>
      <c r="R1112" s="12">
        <v>75401</v>
      </c>
      <c r="S1112" s="13">
        <v>42080</v>
      </c>
      <c r="T1112" s="9">
        <f t="shared" si="87"/>
        <v>1</v>
      </c>
      <c r="U1112" s="10">
        <f t="shared" si="88"/>
        <v>1</v>
      </c>
      <c r="V1112" s="11" t="str">
        <f t="shared" si="85"/>
        <v>March</v>
      </c>
      <c r="W1112" s="13">
        <v>42082</v>
      </c>
      <c r="X1112" s="11">
        <f t="shared" si="86"/>
        <v>2</v>
      </c>
      <c r="Y1112" s="12">
        <v>1585.5029999999999</v>
      </c>
      <c r="Z1112" s="12">
        <v>16</v>
      </c>
      <c r="AA1112" s="12">
        <v>2692.12</v>
      </c>
      <c r="AB1112" s="12">
        <v>91059</v>
      </c>
      <c r="AC1112" s="12">
        <f>DataSheet!$E830-DataSheet!$D830</f>
        <v>20.91</v>
      </c>
      <c r="AD1112" s="12" t="str">
        <f>_xlfn.IFS(DataSheet!$O830="Central","Chris",DataSheet!$O830="East","Erin",DataSheet!$O830="South","Sam",DataSheet!$O830="West","William.")</f>
        <v>Chris</v>
      </c>
      <c r="AE1112">
        <f t="shared" si="89"/>
        <v>3</v>
      </c>
    </row>
    <row r="1113" spans="1:31" ht="15.75" customHeight="1" x14ac:dyDescent="0.3">
      <c r="A1113" s="12">
        <v>2030</v>
      </c>
      <c r="B1113" s="12" t="s">
        <v>1951</v>
      </c>
      <c r="C1113" s="12" t="s">
        <v>61</v>
      </c>
      <c r="D1113" s="12">
        <v>0.03</v>
      </c>
      <c r="E1113" s="12">
        <v>55.98</v>
      </c>
      <c r="F1113" s="12">
        <v>4.8600000000000003</v>
      </c>
      <c r="G1113" s="12" t="s">
        <v>53</v>
      </c>
      <c r="H1113" s="12" t="s">
        <v>32</v>
      </c>
      <c r="I1113" s="12" t="s">
        <v>33</v>
      </c>
      <c r="J1113" s="12" t="s">
        <v>97</v>
      </c>
      <c r="K1113" s="12" t="s">
        <v>63</v>
      </c>
      <c r="L1113" s="12" t="s">
        <v>615</v>
      </c>
      <c r="M1113" s="12">
        <v>0.36</v>
      </c>
      <c r="N1113" s="12" t="s">
        <v>37</v>
      </c>
      <c r="O1113" s="12" t="s">
        <v>65</v>
      </c>
      <c r="P1113" s="12" t="s">
        <v>134</v>
      </c>
      <c r="Q1113" s="12" t="s">
        <v>1575</v>
      </c>
      <c r="R1113" s="12">
        <v>75401</v>
      </c>
      <c r="S1113" s="13">
        <v>42081</v>
      </c>
      <c r="T1113" s="9">
        <f t="shared" si="87"/>
        <v>0</v>
      </c>
      <c r="U1113" s="10" t="str">
        <f t="shared" si="88"/>
        <v>no repeat</v>
      </c>
      <c r="V1113" s="11" t="str">
        <f t="shared" si="85"/>
        <v>March</v>
      </c>
      <c r="W1113" s="13">
        <v>42083</v>
      </c>
      <c r="X1113" s="11">
        <f t="shared" si="86"/>
        <v>2</v>
      </c>
      <c r="Y1113" s="12">
        <v>526.04219999999998</v>
      </c>
      <c r="Z1113" s="12">
        <v>13</v>
      </c>
      <c r="AA1113" s="12">
        <v>762.38</v>
      </c>
      <c r="AB1113" s="12">
        <v>91060</v>
      </c>
      <c r="AC1113" s="12">
        <f>DataSheet!$E844-DataSheet!$D844</f>
        <v>205.99</v>
      </c>
      <c r="AD1113" s="12" t="str">
        <f>_xlfn.IFS(DataSheet!$O844="Central","Chris",DataSheet!$O844="East","Erin",DataSheet!$O844="South","Sam",DataSheet!$O844="West","William.")</f>
        <v>Sam</v>
      </c>
      <c r="AE1113">
        <f t="shared" si="89"/>
        <v>3</v>
      </c>
    </row>
    <row r="1114" spans="1:31" ht="15.75" customHeight="1" x14ac:dyDescent="0.3">
      <c r="A1114" s="12">
        <v>2035</v>
      </c>
      <c r="B1114" s="12" t="s">
        <v>1954</v>
      </c>
      <c r="C1114" s="12" t="s">
        <v>52</v>
      </c>
      <c r="D1114" s="12">
        <v>0.1</v>
      </c>
      <c r="E1114" s="12">
        <v>1.89</v>
      </c>
      <c r="F1114" s="12">
        <v>0.76</v>
      </c>
      <c r="G1114" s="12" t="s">
        <v>53</v>
      </c>
      <c r="H1114" s="12" t="s">
        <v>118</v>
      </c>
      <c r="I1114" s="12" t="s">
        <v>33</v>
      </c>
      <c r="J1114" s="12" t="s">
        <v>70</v>
      </c>
      <c r="K1114" s="12" t="s">
        <v>35</v>
      </c>
      <c r="L1114" s="12" t="s">
        <v>1955</v>
      </c>
      <c r="M1114" s="12">
        <v>0.83</v>
      </c>
      <c r="N1114" s="12" t="s">
        <v>37</v>
      </c>
      <c r="O1114" s="12" t="s">
        <v>140</v>
      </c>
      <c r="P1114" s="12" t="s">
        <v>366</v>
      </c>
      <c r="Q1114" s="12" t="s">
        <v>1838</v>
      </c>
      <c r="R1114" s="12">
        <v>33403</v>
      </c>
      <c r="S1114" s="13">
        <v>42142</v>
      </c>
      <c r="T1114" s="9">
        <f t="shared" si="87"/>
        <v>0</v>
      </c>
      <c r="U1114" s="10" t="str">
        <f t="shared" si="88"/>
        <v>no repeat</v>
      </c>
      <c r="V1114" s="11" t="str">
        <f t="shared" si="85"/>
        <v>May</v>
      </c>
      <c r="W1114" s="13">
        <v>42144</v>
      </c>
      <c r="X1114" s="11">
        <f t="shared" si="86"/>
        <v>2</v>
      </c>
      <c r="Y1114" s="12">
        <v>-40.432000000000002</v>
      </c>
      <c r="Z1114" s="12">
        <v>20</v>
      </c>
      <c r="AA1114" s="12">
        <v>36.72</v>
      </c>
      <c r="AB1114" s="12">
        <v>87117</v>
      </c>
      <c r="AC1114" s="12">
        <f>DataSheet!$E1488-DataSheet!$D1488</f>
        <v>100.92</v>
      </c>
      <c r="AD1114" s="12" t="str">
        <f>_xlfn.IFS(DataSheet!$O1488="Central","Chris",DataSheet!$O1488="East","Erin",DataSheet!$O1488="South","Sam",DataSheet!$O1488="West","William.")</f>
        <v>William.</v>
      </c>
      <c r="AE1114">
        <f t="shared" si="89"/>
        <v>1</v>
      </c>
    </row>
    <row r="1115" spans="1:31" ht="15.75" customHeight="1" x14ac:dyDescent="0.3">
      <c r="A1115" s="7">
        <v>2037</v>
      </c>
      <c r="B1115" s="7" t="s">
        <v>1956</v>
      </c>
      <c r="C1115" s="7" t="s">
        <v>42</v>
      </c>
      <c r="D1115" s="7">
        <v>0</v>
      </c>
      <c r="E1115" s="7">
        <v>73.98</v>
      </c>
      <c r="F1115" s="7">
        <v>14.52</v>
      </c>
      <c r="G1115" s="7" t="s">
        <v>53</v>
      </c>
      <c r="H1115" s="7" t="s">
        <v>62</v>
      </c>
      <c r="I1115" s="7" t="s">
        <v>81</v>
      </c>
      <c r="J1115" s="7" t="s">
        <v>184</v>
      </c>
      <c r="K1115" s="7" t="s">
        <v>63</v>
      </c>
      <c r="L1115" s="7" t="s">
        <v>1140</v>
      </c>
      <c r="M1115" s="7">
        <v>0.65</v>
      </c>
      <c r="N1115" s="7" t="s">
        <v>37</v>
      </c>
      <c r="O1115" s="7" t="s">
        <v>38</v>
      </c>
      <c r="P1115" s="7" t="s">
        <v>86</v>
      </c>
      <c r="Q1115" s="7" t="s">
        <v>1898</v>
      </c>
      <c r="R1115" s="7">
        <v>59715</v>
      </c>
      <c r="S1115" s="8">
        <v>42075</v>
      </c>
      <c r="T1115" s="9">
        <f t="shared" si="87"/>
        <v>0</v>
      </c>
      <c r="U1115" s="10" t="str">
        <f t="shared" si="88"/>
        <v>no repeat</v>
      </c>
      <c r="V1115" s="11" t="str">
        <f t="shared" si="85"/>
        <v>March</v>
      </c>
      <c r="W1115" s="8">
        <v>42077</v>
      </c>
      <c r="X1115" s="11">
        <f t="shared" si="86"/>
        <v>2</v>
      </c>
      <c r="Y1115" s="7">
        <v>-88.61</v>
      </c>
      <c r="Z1115" s="7">
        <v>4</v>
      </c>
      <c r="AA1115" s="7">
        <v>305.70999999999998</v>
      </c>
      <c r="AB1115" s="7">
        <v>89333</v>
      </c>
      <c r="AC1115" s="7">
        <f>DataSheet!$E781-DataSheet!$D781</f>
        <v>2.52</v>
      </c>
      <c r="AD1115" s="12" t="str">
        <f>_xlfn.IFS(DataSheet!$O781="Central","Chris",DataSheet!$O781="East","Erin",DataSheet!$O781="South","Sam",DataSheet!$O781="West","William.")</f>
        <v>William.</v>
      </c>
      <c r="AE1115">
        <f t="shared" si="89"/>
        <v>1</v>
      </c>
    </row>
    <row r="1116" spans="1:31" ht="15.75" customHeight="1" x14ac:dyDescent="0.3">
      <c r="A1116" s="12">
        <v>2038</v>
      </c>
      <c r="B1116" s="12" t="s">
        <v>1957</v>
      </c>
      <c r="C1116" s="12" t="s">
        <v>30</v>
      </c>
      <c r="D1116" s="12">
        <v>0.06</v>
      </c>
      <c r="E1116" s="12">
        <v>40.99</v>
      </c>
      <c r="F1116" s="12">
        <v>17.48</v>
      </c>
      <c r="G1116" s="12" t="s">
        <v>53</v>
      </c>
      <c r="H1116" s="12" t="s">
        <v>62</v>
      </c>
      <c r="I1116" s="12" t="s">
        <v>33</v>
      </c>
      <c r="J1116" s="12" t="s">
        <v>97</v>
      </c>
      <c r="K1116" s="12" t="s">
        <v>63</v>
      </c>
      <c r="L1116" s="12" t="s">
        <v>1106</v>
      </c>
      <c r="M1116" s="12">
        <v>0.36</v>
      </c>
      <c r="N1116" s="12" t="s">
        <v>37</v>
      </c>
      <c r="O1116" s="12" t="s">
        <v>57</v>
      </c>
      <c r="P1116" s="12" t="s">
        <v>75</v>
      </c>
      <c r="Q1116" s="12" t="s">
        <v>1958</v>
      </c>
      <c r="R1116" s="12">
        <v>10550</v>
      </c>
      <c r="S1116" s="13">
        <v>42115</v>
      </c>
      <c r="T1116" s="9">
        <f t="shared" si="87"/>
        <v>0</v>
      </c>
      <c r="U1116" s="10" t="str">
        <f t="shared" si="88"/>
        <v>no repeat</v>
      </c>
      <c r="V1116" s="11" t="str">
        <f t="shared" si="85"/>
        <v>April</v>
      </c>
      <c r="W1116" s="13">
        <v>42115</v>
      </c>
      <c r="X1116" s="11">
        <f t="shared" si="86"/>
        <v>0</v>
      </c>
      <c r="Y1116" s="12">
        <v>109.16</v>
      </c>
      <c r="Z1116" s="12">
        <v>7</v>
      </c>
      <c r="AA1116" s="12">
        <v>277.12</v>
      </c>
      <c r="AB1116" s="12">
        <v>89334</v>
      </c>
      <c r="AC1116" s="12">
        <f>DataSheet!$E1224-DataSheet!$D1224</f>
        <v>6.4700000000000006</v>
      </c>
      <c r="AD1116" s="12" t="str">
        <f>_xlfn.IFS(DataSheet!$O1224="Central","Chris",DataSheet!$O1224="East","Erin",DataSheet!$O1224="South","Sam",DataSheet!$O1224="West","William.")</f>
        <v>Erin</v>
      </c>
      <c r="AE1116">
        <f t="shared" si="89"/>
        <v>1</v>
      </c>
    </row>
    <row r="1117" spans="1:31" ht="15.75" customHeight="1" x14ac:dyDescent="0.3">
      <c r="A1117" s="12">
        <v>2044</v>
      </c>
      <c r="B1117" s="12" t="s">
        <v>1959</v>
      </c>
      <c r="C1117" s="12" t="s">
        <v>109</v>
      </c>
      <c r="D1117" s="12">
        <v>0.09</v>
      </c>
      <c r="E1117" s="12">
        <v>20.99</v>
      </c>
      <c r="F1117" s="12">
        <v>2.5</v>
      </c>
      <c r="G1117" s="12" t="s">
        <v>53</v>
      </c>
      <c r="H1117" s="12" t="s">
        <v>32</v>
      </c>
      <c r="I1117" s="12" t="s">
        <v>81</v>
      </c>
      <c r="J1117" s="12" t="s">
        <v>82</v>
      </c>
      <c r="K1117" s="12" t="s">
        <v>35</v>
      </c>
      <c r="L1117" s="12" t="s">
        <v>1170</v>
      </c>
      <c r="M1117" s="12">
        <v>0.81</v>
      </c>
      <c r="N1117" s="12" t="s">
        <v>37</v>
      </c>
      <c r="O1117" s="12" t="s">
        <v>140</v>
      </c>
      <c r="P1117" s="12" t="s">
        <v>960</v>
      </c>
      <c r="Q1117" s="12" t="s">
        <v>1960</v>
      </c>
      <c r="R1117" s="12">
        <v>72756</v>
      </c>
      <c r="S1117" s="13">
        <v>42179</v>
      </c>
      <c r="T1117" s="9">
        <f t="shared" si="87"/>
        <v>0</v>
      </c>
      <c r="U1117" s="10" t="str">
        <f t="shared" si="88"/>
        <v>no repeat</v>
      </c>
      <c r="V1117" s="11" t="str">
        <f t="shared" si="85"/>
        <v>June</v>
      </c>
      <c r="W1117" s="13">
        <v>42186</v>
      </c>
      <c r="X1117" s="11">
        <f t="shared" si="86"/>
        <v>7</v>
      </c>
      <c r="Y1117" s="12">
        <v>-136.12200000000001</v>
      </c>
      <c r="Z1117" s="12">
        <v>6</v>
      </c>
      <c r="AA1117" s="12">
        <v>100.11</v>
      </c>
      <c r="AB1117" s="12">
        <v>88692</v>
      </c>
      <c r="AC1117" s="12">
        <f>DataSheet!$E1878-DataSheet!$D1878</f>
        <v>6.4300000000000006</v>
      </c>
      <c r="AD1117" s="12" t="str">
        <f>_xlfn.IFS(DataSheet!$O1878="Central","Chris",DataSheet!$O1878="East","Erin",DataSheet!$O1878="South","Sam",DataSheet!$O1878="West","William.")</f>
        <v>William.</v>
      </c>
      <c r="AE1117">
        <f t="shared" si="89"/>
        <v>1</v>
      </c>
    </row>
    <row r="1118" spans="1:31" ht="15.75" customHeight="1" x14ac:dyDescent="0.3">
      <c r="A1118" s="7">
        <v>2046</v>
      </c>
      <c r="B1118" s="7" t="s">
        <v>1961</v>
      </c>
      <c r="C1118" s="7" t="s">
        <v>52</v>
      </c>
      <c r="D1118" s="7">
        <v>0.04</v>
      </c>
      <c r="E1118" s="7">
        <v>4.28</v>
      </c>
      <c r="F1118" s="7">
        <v>5.68</v>
      </c>
      <c r="G1118" s="7" t="s">
        <v>53</v>
      </c>
      <c r="H1118" s="7" t="s">
        <v>32</v>
      </c>
      <c r="I1118" s="7" t="s">
        <v>33</v>
      </c>
      <c r="J1118" s="7" t="s">
        <v>97</v>
      </c>
      <c r="K1118" s="7" t="s">
        <v>63</v>
      </c>
      <c r="L1118" s="7" t="s">
        <v>1962</v>
      </c>
      <c r="M1118" s="7">
        <v>0.4</v>
      </c>
      <c r="N1118" s="7" t="s">
        <v>37</v>
      </c>
      <c r="O1118" s="7" t="s">
        <v>65</v>
      </c>
      <c r="P1118" s="7" t="s">
        <v>187</v>
      </c>
      <c r="Q1118" s="7" t="s">
        <v>1963</v>
      </c>
      <c r="R1118" s="7">
        <v>67901</v>
      </c>
      <c r="S1118" s="8">
        <v>42167</v>
      </c>
      <c r="T1118" s="9">
        <f t="shared" si="87"/>
        <v>1</v>
      </c>
      <c r="U1118" s="10">
        <f t="shared" si="88"/>
        <v>0</v>
      </c>
      <c r="V1118" s="11" t="str">
        <f t="shared" si="85"/>
        <v>June</v>
      </c>
      <c r="W1118" s="8">
        <v>42169</v>
      </c>
      <c r="X1118" s="11">
        <f t="shared" si="86"/>
        <v>2</v>
      </c>
      <c r="Y1118" s="7">
        <v>-27.375</v>
      </c>
      <c r="Z1118" s="7">
        <v>7</v>
      </c>
      <c r="AA1118" s="7">
        <v>31.54</v>
      </c>
      <c r="AB1118" s="7">
        <v>88219</v>
      </c>
      <c r="AC1118" s="7">
        <f>DataSheet!$E1749-DataSheet!$D1749</f>
        <v>262.09000000000003</v>
      </c>
      <c r="AD1118" s="12" t="str">
        <f>_xlfn.IFS(DataSheet!$O1749="Central","Chris",DataSheet!$O1749="East","Erin",DataSheet!$O1749="South","Sam",DataSheet!$O1749="West","William.")</f>
        <v>Erin</v>
      </c>
      <c r="AE1118">
        <f t="shared" si="89"/>
        <v>4</v>
      </c>
    </row>
    <row r="1119" spans="1:31" ht="15.75" customHeight="1" x14ac:dyDescent="0.3">
      <c r="A1119" s="12">
        <v>2046</v>
      </c>
      <c r="B1119" s="12" t="s">
        <v>1961</v>
      </c>
      <c r="C1119" s="12" t="s">
        <v>52</v>
      </c>
      <c r="D1119" s="12">
        <v>0.06</v>
      </c>
      <c r="E1119" s="12">
        <v>376.13</v>
      </c>
      <c r="F1119" s="12">
        <v>85.63</v>
      </c>
      <c r="G1119" s="12" t="s">
        <v>43</v>
      </c>
      <c r="H1119" s="12" t="s">
        <v>32</v>
      </c>
      <c r="I1119" s="12" t="s">
        <v>45</v>
      </c>
      <c r="J1119" s="12" t="s">
        <v>156</v>
      </c>
      <c r="K1119" s="12" t="s">
        <v>125</v>
      </c>
      <c r="L1119" s="12" t="s">
        <v>1964</v>
      </c>
      <c r="M1119" s="12">
        <v>0.74</v>
      </c>
      <c r="N1119" s="12" t="s">
        <v>37</v>
      </c>
      <c r="O1119" s="12" t="s">
        <v>65</v>
      </c>
      <c r="P1119" s="12" t="s">
        <v>187</v>
      </c>
      <c r="Q1119" s="12" t="s">
        <v>1963</v>
      </c>
      <c r="R1119" s="12">
        <v>67901</v>
      </c>
      <c r="S1119" s="13">
        <v>42167</v>
      </c>
      <c r="T1119" s="9">
        <f t="shared" si="87"/>
        <v>1</v>
      </c>
      <c r="U1119" s="10">
        <f t="shared" si="88"/>
        <v>0</v>
      </c>
      <c r="V1119" s="11" t="str">
        <f t="shared" si="85"/>
        <v>June</v>
      </c>
      <c r="W1119" s="13">
        <v>42169</v>
      </c>
      <c r="X1119" s="11">
        <f t="shared" si="86"/>
        <v>2</v>
      </c>
      <c r="Y1119" s="12">
        <v>-435.75749999999999</v>
      </c>
      <c r="Z1119" s="12">
        <v>13</v>
      </c>
      <c r="AA1119" s="12">
        <v>4634.6899999999996</v>
      </c>
      <c r="AB1119" s="12">
        <v>88219</v>
      </c>
      <c r="AC1119" s="12">
        <f>DataSheet!$E1750-DataSheet!$D1750</f>
        <v>33.85</v>
      </c>
      <c r="AD1119" s="12" t="str">
        <f>_xlfn.IFS(DataSheet!$O1750="Central","Chris",DataSheet!$O1750="East","Erin",DataSheet!$O1750="South","Sam",DataSheet!$O1750="West","William.")</f>
        <v>Erin</v>
      </c>
      <c r="AE1119">
        <f t="shared" si="89"/>
        <v>4</v>
      </c>
    </row>
    <row r="1120" spans="1:31" ht="15.75" customHeight="1" x14ac:dyDescent="0.3">
      <c r="A1120" s="7">
        <v>2046</v>
      </c>
      <c r="B1120" s="7" t="s">
        <v>1961</v>
      </c>
      <c r="C1120" s="7" t="s">
        <v>52</v>
      </c>
      <c r="D1120" s="7">
        <v>0.06</v>
      </c>
      <c r="E1120" s="7">
        <v>424.21</v>
      </c>
      <c r="F1120" s="7">
        <v>110.2</v>
      </c>
      <c r="G1120" s="7" t="s">
        <v>43</v>
      </c>
      <c r="H1120" s="7" t="s">
        <v>32</v>
      </c>
      <c r="I1120" s="7" t="s">
        <v>45</v>
      </c>
      <c r="J1120" s="7" t="s">
        <v>156</v>
      </c>
      <c r="K1120" s="7" t="s">
        <v>125</v>
      </c>
      <c r="L1120" s="7" t="s">
        <v>1897</v>
      </c>
      <c r="M1120" s="7">
        <v>0.67</v>
      </c>
      <c r="N1120" s="7" t="s">
        <v>37</v>
      </c>
      <c r="O1120" s="7" t="s">
        <v>65</v>
      </c>
      <c r="P1120" s="7" t="s">
        <v>187</v>
      </c>
      <c r="Q1120" s="7" t="s">
        <v>1963</v>
      </c>
      <c r="R1120" s="7">
        <v>67901</v>
      </c>
      <c r="S1120" s="8">
        <v>42167</v>
      </c>
      <c r="T1120" s="9">
        <f t="shared" si="87"/>
        <v>1</v>
      </c>
      <c r="U1120" s="10">
        <f t="shared" si="88"/>
        <v>0</v>
      </c>
      <c r="V1120" s="11" t="str">
        <f t="shared" si="85"/>
        <v>June</v>
      </c>
      <c r="W1120" s="8">
        <v>42168</v>
      </c>
      <c r="X1120" s="11">
        <f t="shared" si="86"/>
        <v>1</v>
      </c>
      <c r="Y1120" s="7">
        <v>682.53</v>
      </c>
      <c r="Z1120" s="7">
        <v>17</v>
      </c>
      <c r="AA1120" s="7">
        <v>7304.03</v>
      </c>
      <c r="AB1120" s="7">
        <v>88219</v>
      </c>
      <c r="AC1120" s="7">
        <f>DataSheet!$E1751-DataSheet!$D1751</f>
        <v>2.83</v>
      </c>
      <c r="AD1120" s="12" t="str">
        <f>_xlfn.IFS(DataSheet!$O1751="Central","Chris",DataSheet!$O1751="East","Erin",DataSheet!$O1751="South","Sam",DataSheet!$O1751="West","William.")</f>
        <v>Erin</v>
      </c>
      <c r="AE1120">
        <f t="shared" si="89"/>
        <v>4</v>
      </c>
    </row>
    <row r="1121" spans="1:31" ht="15.75" customHeight="1" x14ac:dyDescent="0.3">
      <c r="A1121" s="12">
        <v>2046</v>
      </c>
      <c r="B1121" s="12" t="s">
        <v>1961</v>
      </c>
      <c r="C1121" s="12" t="s">
        <v>52</v>
      </c>
      <c r="D1121" s="12">
        <v>0.06</v>
      </c>
      <c r="E1121" s="12">
        <v>195.99</v>
      </c>
      <c r="F1121" s="12">
        <v>8.99</v>
      </c>
      <c r="G1121" s="12" t="s">
        <v>53</v>
      </c>
      <c r="H1121" s="12" t="s">
        <v>32</v>
      </c>
      <c r="I1121" s="12" t="s">
        <v>81</v>
      </c>
      <c r="J1121" s="12" t="s">
        <v>82</v>
      </c>
      <c r="K1121" s="12" t="s">
        <v>63</v>
      </c>
      <c r="L1121" s="12" t="s">
        <v>736</v>
      </c>
      <c r="M1121" s="12">
        <v>0.6</v>
      </c>
      <c r="N1121" s="12" t="s">
        <v>37</v>
      </c>
      <c r="O1121" s="12" t="s">
        <v>65</v>
      </c>
      <c r="P1121" s="12" t="s">
        <v>187</v>
      </c>
      <c r="Q1121" s="12" t="s">
        <v>1963</v>
      </c>
      <c r="R1121" s="12">
        <v>67901</v>
      </c>
      <c r="S1121" s="13">
        <v>42167</v>
      </c>
      <c r="T1121" s="9">
        <f t="shared" si="87"/>
        <v>0</v>
      </c>
      <c r="U1121" s="10" t="str">
        <f t="shared" si="88"/>
        <v>no repeat</v>
      </c>
      <c r="V1121" s="11" t="str">
        <f t="shared" si="85"/>
        <v>June</v>
      </c>
      <c r="W1121" s="13">
        <v>42169</v>
      </c>
      <c r="X1121" s="11">
        <f t="shared" si="86"/>
        <v>2</v>
      </c>
      <c r="Y1121" s="12">
        <v>-277.22199999999998</v>
      </c>
      <c r="Z1121" s="12">
        <v>4</v>
      </c>
      <c r="AA1121" s="12">
        <v>632.65</v>
      </c>
      <c r="AB1121" s="12">
        <v>88219</v>
      </c>
      <c r="AC1121" s="12">
        <f>DataSheet!$E1752-DataSheet!$D1752</f>
        <v>35.39</v>
      </c>
      <c r="AD1121" s="12" t="str">
        <f>_xlfn.IFS(DataSheet!$O1752="Central","Chris",DataSheet!$O1752="East","Erin",DataSheet!$O1752="South","Sam",DataSheet!$O1752="West","William.")</f>
        <v>Erin</v>
      </c>
      <c r="AE1121">
        <f t="shared" si="89"/>
        <v>4</v>
      </c>
    </row>
    <row r="1122" spans="1:31" ht="15.75" customHeight="1" x14ac:dyDescent="0.3">
      <c r="A1122" s="7">
        <v>2049</v>
      </c>
      <c r="B1122" s="7" t="s">
        <v>1965</v>
      </c>
      <c r="C1122" s="7" t="s">
        <v>30</v>
      </c>
      <c r="D1122" s="7">
        <v>0.03</v>
      </c>
      <c r="E1122" s="7">
        <v>15.28</v>
      </c>
      <c r="F1122" s="7">
        <v>1.99</v>
      </c>
      <c r="G1122" s="7" t="s">
        <v>53</v>
      </c>
      <c r="H1122" s="7" t="s">
        <v>32</v>
      </c>
      <c r="I1122" s="7" t="s">
        <v>81</v>
      </c>
      <c r="J1122" s="7" t="s">
        <v>184</v>
      </c>
      <c r="K1122" s="7" t="s">
        <v>55</v>
      </c>
      <c r="L1122" s="7" t="s">
        <v>337</v>
      </c>
      <c r="M1122" s="7">
        <v>0.42</v>
      </c>
      <c r="N1122" s="7" t="s">
        <v>37</v>
      </c>
      <c r="O1122" s="7" t="s">
        <v>140</v>
      </c>
      <c r="P1122" s="7" t="s">
        <v>141</v>
      </c>
      <c r="Q1122" s="7" t="s">
        <v>1966</v>
      </c>
      <c r="R1122" s="7">
        <v>22801</v>
      </c>
      <c r="S1122" s="8">
        <v>42176</v>
      </c>
      <c r="T1122" s="9">
        <f t="shared" si="87"/>
        <v>1</v>
      </c>
      <c r="U1122" s="10">
        <f t="shared" si="88"/>
        <v>0</v>
      </c>
      <c r="V1122" s="11" t="str">
        <f t="shared" si="85"/>
        <v>June</v>
      </c>
      <c r="W1122" s="8">
        <v>42178</v>
      </c>
      <c r="X1122" s="11">
        <f t="shared" si="86"/>
        <v>2</v>
      </c>
      <c r="Y1122" s="7">
        <v>-266.68599999999998</v>
      </c>
      <c r="Z1122" s="7">
        <v>19</v>
      </c>
      <c r="AA1122" s="7">
        <v>290.98</v>
      </c>
      <c r="AB1122" s="7">
        <v>88220</v>
      </c>
      <c r="AC1122" s="7">
        <f>DataSheet!$E1849-DataSheet!$D1849</f>
        <v>25.38</v>
      </c>
      <c r="AD1122" s="12" t="str">
        <f>_xlfn.IFS(DataSheet!$O1849="Central","Chris",DataSheet!$O1849="East","Erin",DataSheet!$O1849="South","Sam",DataSheet!$O1849="West","William.")</f>
        <v>William.</v>
      </c>
      <c r="AE1122">
        <f t="shared" si="89"/>
        <v>2</v>
      </c>
    </row>
    <row r="1123" spans="1:31" ht="15.75" customHeight="1" x14ac:dyDescent="0.3">
      <c r="A1123" s="12">
        <v>2049</v>
      </c>
      <c r="B1123" s="12" t="s">
        <v>1965</v>
      </c>
      <c r="C1123" s="12" t="s">
        <v>30</v>
      </c>
      <c r="D1123" s="12">
        <v>0.09</v>
      </c>
      <c r="E1123" s="12">
        <v>1.76</v>
      </c>
      <c r="F1123" s="12">
        <v>0.7</v>
      </c>
      <c r="G1123" s="12" t="s">
        <v>53</v>
      </c>
      <c r="H1123" s="12" t="s">
        <v>32</v>
      </c>
      <c r="I1123" s="12" t="s">
        <v>33</v>
      </c>
      <c r="J1123" s="12" t="s">
        <v>34</v>
      </c>
      <c r="K1123" s="12" t="s">
        <v>35</v>
      </c>
      <c r="L1123" s="12" t="s">
        <v>1967</v>
      </c>
      <c r="M1123" s="12">
        <v>0.56000000000000005</v>
      </c>
      <c r="N1123" s="12" t="s">
        <v>37</v>
      </c>
      <c r="O1123" s="12" t="s">
        <v>140</v>
      </c>
      <c r="P1123" s="12" t="s">
        <v>141</v>
      </c>
      <c r="Q1123" s="12" t="s">
        <v>1966</v>
      </c>
      <c r="R1123" s="12">
        <v>22801</v>
      </c>
      <c r="S1123" s="13">
        <v>42176</v>
      </c>
      <c r="T1123" s="9">
        <f t="shared" si="87"/>
        <v>0</v>
      </c>
      <c r="U1123" s="10" t="str">
        <f t="shared" si="88"/>
        <v>no repeat</v>
      </c>
      <c r="V1123" s="11" t="str">
        <f t="shared" si="85"/>
        <v>June</v>
      </c>
      <c r="W1123" s="13">
        <v>42179</v>
      </c>
      <c r="X1123" s="11">
        <f t="shared" si="86"/>
        <v>3</v>
      </c>
      <c r="Y1123" s="12">
        <v>-12.278</v>
      </c>
      <c r="Z1123" s="12">
        <v>13</v>
      </c>
      <c r="AA1123" s="12">
        <v>21.77</v>
      </c>
      <c r="AB1123" s="12">
        <v>88220</v>
      </c>
      <c r="AC1123" s="12">
        <f>DataSheet!$E1850-DataSheet!$D1850</f>
        <v>55.919999999999995</v>
      </c>
      <c r="AD1123" s="12" t="str">
        <f>_xlfn.IFS(DataSheet!$O1850="Central","Chris",DataSheet!$O1850="East","Erin",DataSheet!$O1850="South","Sam",DataSheet!$O1850="West","William.")</f>
        <v>William.</v>
      </c>
      <c r="AE1123">
        <f t="shared" si="89"/>
        <v>2</v>
      </c>
    </row>
    <row r="1124" spans="1:31" ht="15.75" customHeight="1" x14ac:dyDescent="0.3">
      <c r="A1124" s="12">
        <v>2052</v>
      </c>
      <c r="B1124" s="12" t="s">
        <v>1968</v>
      </c>
      <c r="C1124" s="12" t="s">
        <v>42</v>
      </c>
      <c r="D1124" s="12">
        <v>7.0000000000000007E-2</v>
      </c>
      <c r="E1124" s="12">
        <v>31.78</v>
      </c>
      <c r="F1124" s="12">
        <v>1.99</v>
      </c>
      <c r="G1124" s="12" t="s">
        <v>53</v>
      </c>
      <c r="H1124" s="12" t="s">
        <v>44</v>
      </c>
      <c r="I1124" s="12" t="s">
        <v>81</v>
      </c>
      <c r="J1124" s="12" t="s">
        <v>184</v>
      </c>
      <c r="K1124" s="12" t="s">
        <v>55</v>
      </c>
      <c r="L1124" s="12" t="s">
        <v>903</v>
      </c>
      <c r="M1124" s="12">
        <v>0.42</v>
      </c>
      <c r="N1124" s="12" t="s">
        <v>37</v>
      </c>
      <c r="O1124" s="12" t="s">
        <v>38</v>
      </c>
      <c r="P1124" s="12" t="s">
        <v>370</v>
      </c>
      <c r="Q1124" s="12" t="s">
        <v>1969</v>
      </c>
      <c r="R1124" s="12">
        <v>87105</v>
      </c>
      <c r="S1124" s="13">
        <v>42054</v>
      </c>
      <c r="T1124" s="9">
        <f t="shared" si="87"/>
        <v>1</v>
      </c>
      <c r="U1124" s="10">
        <f t="shared" si="88"/>
        <v>0</v>
      </c>
      <c r="V1124" s="11" t="str">
        <f t="shared" si="85"/>
        <v>February</v>
      </c>
      <c r="W1124" s="13">
        <v>42056</v>
      </c>
      <c r="X1124" s="11">
        <f t="shared" si="86"/>
        <v>2</v>
      </c>
      <c r="Y1124" s="12">
        <v>265.11180000000002</v>
      </c>
      <c r="Z1124" s="12">
        <v>13</v>
      </c>
      <c r="AA1124" s="12">
        <v>384.22</v>
      </c>
      <c r="AB1124" s="12">
        <v>87234</v>
      </c>
      <c r="AC1124" s="12">
        <f>DataSheet!$E580-DataSheet!$D580</f>
        <v>99.96</v>
      </c>
      <c r="AD1124" s="12" t="str">
        <f>_xlfn.IFS(DataSheet!$O580="Central","Chris",DataSheet!$O580="East","Erin",DataSheet!$O580="South","Sam",DataSheet!$O580="West","William.")</f>
        <v>Erin</v>
      </c>
      <c r="AE1124">
        <f t="shared" si="89"/>
        <v>3</v>
      </c>
    </row>
    <row r="1125" spans="1:31" ht="15.75" customHeight="1" x14ac:dyDescent="0.3">
      <c r="A1125" s="7">
        <v>2052</v>
      </c>
      <c r="B1125" s="7" t="s">
        <v>1968</v>
      </c>
      <c r="C1125" s="7" t="s">
        <v>42</v>
      </c>
      <c r="D1125" s="7">
        <v>0</v>
      </c>
      <c r="E1125" s="7">
        <v>5.98</v>
      </c>
      <c r="F1125" s="7">
        <v>2.5</v>
      </c>
      <c r="G1125" s="7" t="s">
        <v>53</v>
      </c>
      <c r="H1125" s="7" t="s">
        <v>44</v>
      </c>
      <c r="I1125" s="7" t="s">
        <v>33</v>
      </c>
      <c r="J1125" s="7" t="s">
        <v>73</v>
      </c>
      <c r="K1125" s="7" t="s">
        <v>63</v>
      </c>
      <c r="L1125" s="7" t="s">
        <v>250</v>
      </c>
      <c r="M1125" s="7">
        <v>0.36</v>
      </c>
      <c r="N1125" s="7" t="s">
        <v>37</v>
      </c>
      <c r="O1125" s="7" t="s">
        <v>38</v>
      </c>
      <c r="P1125" s="7" t="s">
        <v>370</v>
      </c>
      <c r="Q1125" s="7" t="s">
        <v>1969</v>
      </c>
      <c r="R1125" s="7">
        <v>87105</v>
      </c>
      <c r="S1125" s="8">
        <v>42054</v>
      </c>
      <c r="T1125" s="9">
        <f t="shared" si="87"/>
        <v>1</v>
      </c>
      <c r="U1125" s="10">
        <f t="shared" si="88"/>
        <v>0</v>
      </c>
      <c r="V1125" s="11" t="str">
        <f t="shared" si="85"/>
        <v>February</v>
      </c>
      <c r="W1125" s="8">
        <v>42055</v>
      </c>
      <c r="X1125" s="11">
        <f t="shared" si="86"/>
        <v>1</v>
      </c>
      <c r="Y1125" s="7">
        <v>9.5608000000000004</v>
      </c>
      <c r="Z1125" s="7">
        <v>5</v>
      </c>
      <c r="AA1125" s="7">
        <v>31.64</v>
      </c>
      <c r="AB1125" s="7">
        <v>87234</v>
      </c>
      <c r="AC1125" s="7">
        <f>DataSheet!$E581-DataSheet!$D581</f>
        <v>7.54</v>
      </c>
      <c r="AD1125" s="12" t="str">
        <f>_xlfn.IFS(DataSheet!$O581="Central","Chris",DataSheet!$O581="East","Erin",DataSheet!$O581="South","Sam",DataSheet!$O581="West","William.")</f>
        <v>Sam</v>
      </c>
      <c r="AE1125">
        <f t="shared" si="89"/>
        <v>3</v>
      </c>
    </row>
    <row r="1126" spans="1:31" ht="15.75" customHeight="1" x14ac:dyDescent="0.3">
      <c r="A1126" s="12">
        <v>2052</v>
      </c>
      <c r="B1126" s="12" t="s">
        <v>1968</v>
      </c>
      <c r="C1126" s="12" t="s">
        <v>42</v>
      </c>
      <c r="D1126" s="12">
        <v>0.1</v>
      </c>
      <c r="E1126" s="12">
        <v>35.99</v>
      </c>
      <c r="F1126" s="12">
        <v>1.1000000000000001</v>
      </c>
      <c r="G1126" s="12" t="s">
        <v>31</v>
      </c>
      <c r="H1126" s="12" t="s">
        <v>44</v>
      </c>
      <c r="I1126" s="12" t="s">
        <v>81</v>
      </c>
      <c r="J1126" s="12" t="s">
        <v>82</v>
      </c>
      <c r="K1126" s="12" t="s">
        <v>63</v>
      </c>
      <c r="L1126" s="12" t="s">
        <v>937</v>
      </c>
      <c r="M1126" s="12">
        <v>0.55000000000000004</v>
      </c>
      <c r="N1126" s="12" t="s">
        <v>37</v>
      </c>
      <c r="O1126" s="12" t="s">
        <v>38</v>
      </c>
      <c r="P1126" s="12" t="s">
        <v>370</v>
      </c>
      <c r="Q1126" s="12" t="s">
        <v>1969</v>
      </c>
      <c r="R1126" s="12">
        <v>87105</v>
      </c>
      <c r="S1126" s="13">
        <v>42054</v>
      </c>
      <c r="T1126" s="9">
        <f t="shared" si="87"/>
        <v>0</v>
      </c>
      <c r="U1126" s="10" t="str">
        <f t="shared" si="88"/>
        <v>no repeat</v>
      </c>
      <c r="V1126" s="11" t="str">
        <f t="shared" si="85"/>
        <v>February</v>
      </c>
      <c r="W1126" s="13">
        <v>42055</v>
      </c>
      <c r="X1126" s="11">
        <f t="shared" si="86"/>
        <v>1</v>
      </c>
      <c r="Y1126" s="12">
        <v>390.09840000000003</v>
      </c>
      <c r="Z1126" s="12">
        <v>19</v>
      </c>
      <c r="AA1126" s="12">
        <v>565.36</v>
      </c>
      <c r="AB1126" s="12">
        <v>87234</v>
      </c>
      <c r="AC1126" s="12">
        <f>DataSheet!$E582-DataSheet!$D582</f>
        <v>55.879999999999995</v>
      </c>
      <c r="AD1126" s="12" t="str">
        <f>_xlfn.IFS(DataSheet!$O582="Central","Chris",DataSheet!$O582="East","Erin",DataSheet!$O582="South","Sam",DataSheet!$O582="West","William.")</f>
        <v>William.</v>
      </c>
      <c r="AE1126">
        <f t="shared" si="89"/>
        <v>3</v>
      </c>
    </row>
    <row r="1127" spans="1:31" ht="15.75" customHeight="1" x14ac:dyDescent="0.3">
      <c r="A1127" s="7">
        <v>2058</v>
      </c>
      <c r="B1127" s="7" t="s">
        <v>1970</v>
      </c>
      <c r="C1127" s="7" t="s">
        <v>61</v>
      </c>
      <c r="D1127" s="7">
        <v>7.0000000000000007E-2</v>
      </c>
      <c r="E1127" s="7">
        <v>5.98</v>
      </c>
      <c r="F1127" s="7">
        <v>5.46</v>
      </c>
      <c r="G1127" s="7" t="s">
        <v>53</v>
      </c>
      <c r="H1127" s="7" t="s">
        <v>32</v>
      </c>
      <c r="I1127" s="7" t="s">
        <v>33</v>
      </c>
      <c r="J1127" s="7" t="s">
        <v>97</v>
      </c>
      <c r="K1127" s="7" t="s">
        <v>63</v>
      </c>
      <c r="L1127" s="7" t="s">
        <v>1052</v>
      </c>
      <c r="M1127" s="7">
        <v>0.36</v>
      </c>
      <c r="N1127" s="7" t="s">
        <v>37</v>
      </c>
      <c r="O1127" s="7" t="s">
        <v>140</v>
      </c>
      <c r="P1127" s="7" t="s">
        <v>326</v>
      </c>
      <c r="Q1127" s="7" t="s">
        <v>1971</v>
      </c>
      <c r="R1127" s="7">
        <v>28601</v>
      </c>
      <c r="S1127" s="8">
        <v>42048</v>
      </c>
      <c r="T1127" s="9">
        <f t="shared" si="87"/>
        <v>0</v>
      </c>
      <c r="U1127" s="10" t="str">
        <f t="shared" si="88"/>
        <v>no repeat</v>
      </c>
      <c r="V1127" s="11" t="str">
        <f t="shared" si="85"/>
        <v>February</v>
      </c>
      <c r="W1127" s="8">
        <v>42050</v>
      </c>
      <c r="X1127" s="11">
        <f t="shared" si="86"/>
        <v>2</v>
      </c>
      <c r="Y1127" s="7">
        <v>46.65</v>
      </c>
      <c r="Z1127" s="7">
        <v>5</v>
      </c>
      <c r="AA1127" s="7">
        <v>32.76</v>
      </c>
      <c r="AB1127" s="7">
        <v>88040</v>
      </c>
      <c r="AC1127" s="7">
        <f>DataSheet!$E509-DataSheet!$D509</f>
        <v>2.5100000000000002</v>
      </c>
      <c r="AD1127" s="12" t="str">
        <f>_xlfn.IFS(DataSheet!$O509="Central","Chris",DataSheet!$O509="East","Erin",DataSheet!$O509="South","Sam",DataSheet!$O509="West","William.")</f>
        <v>Sam</v>
      </c>
      <c r="AE1127">
        <f t="shared" si="89"/>
        <v>1</v>
      </c>
    </row>
    <row r="1128" spans="1:31" ht="15.75" customHeight="1" x14ac:dyDescent="0.3">
      <c r="A1128" s="7">
        <v>2059</v>
      </c>
      <c r="B1128" s="7" t="s">
        <v>1972</v>
      </c>
      <c r="C1128" s="7" t="s">
        <v>42</v>
      </c>
      <c r="D1128" s="7">
        <v>0.09</v>
      </c>
      <c r="E1128" s="7">
        <v>28.48</v>
      </c>
      <c r="F1128" s="7">
        <v>1.99</v>
      </c>
      <c r="G1128" s="7" t="s">
        <v>53</v>
      </c>
      <c r="H1128" s="7" t="s">
        <v>32</v>
      </c>
      <c r="I1128" s="7" t="s">
        <v>81</v>
      </c>
      <c r="J1128" s="7" t="s">
        <v>184</v>
      </c>
      <c r="K1128" s="7" t="s">
        <v>55</v>
      </c>
      <c r="L1128" s="7" t="s">
        <v>411</v>
      </c>
      <c r="M1128" s="7">
        <v>0.4</v>
      </c>
      <c r="N1128" s="7" t="s">
        <v>37</v>
      </c>
      <c r="O1128" s="7" t="s">
        <v>140</v>
      </c>
      <c r="P1128" s="7" t="s">
        <v>326</v>
      </c>
      <c r="Q1128" s="7" t="s">
        <v>1973</v>
      </c>
      <c r="R1128" s="7">
        <v>27260</v>
      </c>
      <c r="S1128" s="8">
        <v>42021</v>
      </c>
      <c r="T1128" s="9">
        <f t="shared" si="87"/>
        <v>1</v>
      </c>
      <c r="U1128" s="10">
        <f t="shared" si="88"/>
        <v>69</v>
      </c>
      <c r="V1128" s="11" t="str">
        <f t="shared" si="85"/>
        <v>January</v>
      </c>
      <c r="W1128" s="8">
        <v>42022</v>
      </c>
      <c r="X1128" s="11">
        <f t="shared" si="86"/>
        <v>1</v>
      </c>
      <c r="Y1128" s="7">
        <v>-1250.7460000000001</v>
      </c>
      <c r="Z1128" s="7">
        <v>13</v>
      </c>
      <c r="AA1128" s="7">
        <v>336.92</v>
      </c>
      <c r="AB1128" s="7">
        <v>88039</v>
      </c>
      <c r="AC1128" s="7">
        <f>DataSheet!$E231-DataSheet!$D231</f>
        <v>200.89</v>
      </c>
      <c r="AD1128" s="12" t="str">
        <f>_xlfn.IFS(DataSheet!$O231="Central","Chris",DataSheet!$O231="East","Erin",DataSheet!$O231="South","Sam",DataSheet!$O231="West","William.")</f>
        <v>Chris</v>
      </c>
      <c r="AE1128">
        <f t="shared" si="89"/>
        <v>3</v>
      </c>
    </row>
    <row r="1129" spans="1:31" ht="15.75" customHeight="1" x14ac:dyDescent="0.3">
      <c r="A1129" s="7">
        <v>2059</v>
      </c>
      <c r="B1129" s="7" t="s">
        <v>1972</v>
      </c>
      <c r="C1129" s="7" t="s">
        <v>52</v>
      </c>
      <c r="D1129" s="7">
        <v>0.1</v>
      </c>
      <c r="E1129" s="7">
        <v>9.85</v>
      </c>
      <c r="F1129" s="7">
        <v>4.82</v>
      </c>
      <c r="G1129" s="7" t="s">
        <v>53</v>
      </c>
      <c r="H1129" s="7" t="s">
        <v>32</v>
      </c>
      <c r="I1129" s="7" t="s">
        <v>33</v>
      </c>
      <c r="J1129" s="7" t="s">
        <v>34</v>
      </c>
      <c r="K1129" s="7" t="s">
        <v>35</v>
      </c>
      <c r="L1129" s="7" t="s">
        <v>1974</v>
      </c>
      <c r="M1129" s="7">
        <v>0.47</v>
      </c>
      <c r="N1129" s="7" t="s">
        <v>37</v>
      </c>
      <c r="O1129" s="7" t="s">
        <v>140</v>
      </c>
      <c r="P1129" s="7" t="s">
        <v>326</v>
      </c>
      <c r="Q1129" s="7" t="s">
        <v>1973</v>
      </c>
      <c r="R1129" s="7">
        <v>27260</v>
      </c>
      <c r="S1129" s="8">
        <v>42090</v>
      </c>
      <c r="T1129" s="9">
        <f t="shared" si="87"/>
        <v>1</v>
      </c>
      <c r="U1129" s="10">
        <f t="shared" si="88"/>
        <v>0</v>
      </c>
      <c r="V1129" s="11" t="str">
        <f t="shared" si="85"/>
        <v>March</v>
      </c>
      <c r="W1129" s="8">
        <v>42091</v>
      </c>
      <c r="X1129" s="11">
        <f t="shared" si="86"/>
        <v>1</v>
      </c>
      <c r="Y1129" s="7">
        <v>374.904</v>
      </c>
      <c r="Z1129" s="7">
        <v>12</v>
      </c>
      <c r="AA1129" s="7">
        <v>114.91</v>
      </c>
      <c r="AB1129" s="7">
        <v>88041</v>
      </c>
      <c r="AC1129" s="7">
        <f>DataSheet!$E951-DataSheet!$D951</f>
        <v>12.4</v>
      </c>
      <c r="AD1129" s="12" t="str">
        <f>_xlfn.IFS(DataSheet!$O951="Central","Chris",DataSheet!$O951="East","Erin",DataSheet!$O951="South","Sam",DataSheet!$O951="West","William.")</f>
        <v>Sam</v>
      </c>
      <c r="AE1129">
        <f t="shared" si="89"/>
        <v>3</v>
      </c>
    </row>
    <row r="1130" spans="1:31" ht="15.75" customHeight="1" x14ac:dyDescent="0.3">
      <c r="A1130" s="12">
        <v>2059</v>
      </c>
      <c r="B1130" s="12" t="s">
        <v>1972</v>
      </c>
      <c r="C1130" s="12" t="s">
        <v>52</v>
      </c>
      <c r="D1130" s="12">
        <v>0.04</v>
      </c>
      <c r="E1130" s="12">
        <v>125.99</v>
      </c>
      <c r="F1130" s="12">
        <v>7.69</v>
      </c>
      <c r="G1130" s="12" t="s">
        <v>53</v>
      </c>
      <c r="H1130" s="12" t="s">
        <v>32</v>
      </c>
      <c r="I1130" s="12" t="s">
        <v>81</v>
      </c>
      <c r="J1130" s="12" t="s">
        <v>82</v>
      </c>
      <c r="K1130" s="12" t="s">
        <v>63</v>
      </c>
      <c r="L1130" s="12" t="s">
        <v>1225</v>
      </c>
      <c r="M1130" s="12">
        <v>0.57999999999999996</v>
      </c>
      <c r="N1130" s="12" t="s">
        <v>37</v>
      </c>
      <c r="O1130" s="12" t="s">
        <v>140</v>
      </c>
      <c r="P1130" s="12" t="s">
        <v>326</v>
      </c>
      <c r="Q1130" s="12" t="s">
        <v>1973</v>
      </c>
      <c r="R1130" s="12">
        <v>27260</v>
      </c>
      <c r="S1130" s="13">
        <v>42090</v>
      </c>
      <c r="T1130" s="9">
        <f t="shared" si="87"/>
        <v>0</v>
      </c>
      <c r="U1130" s="10" t="str">
        <f t="shared" si="88"/>
        <v>no repeat</v>
      </c>
      <c r="V1130" s="11" t="str">
        <f t="shared" si="85"/>
        <v>March</v>
      </c>
      <c r="W1130" s="13">
        <v>42091</v>
      </c>
      <c r="X1130" s="11">
        <f t="shared" si="86"/>
        <v>1</v>
      </c>
      <c r="Y1130" s="12">
        <v>-528.83600000000001</v>
      </c>
      <c r="Z1130" s="12">
        <v>9</v>
      </c>
      <c r="AA1130" s="12">
        <v>934.52</v>
      </c>
      <c r="AB1130" s="12">
        <v>88041</v>
      </c>
      <c r="AC1130" s="12">
        <f>DataSheet!$E952-DataSheet!$D952</f>
        <v>49.89</v>
      </c>
      <c r="AD1130" s="12" t="str">
        <f>_xlfn.IFS(DataSheet!$O952="Central","Chris",DataSheet!$O952="East","Erin",DataSheet!$O952="South","Sam",DataSheet!$O952="West","William.")</f>
        <v>William.</v>
      </c>
      <c r="AE1130">
        <f t="shared" si="89"/>
        <v>3</v>
      </c>
    </row>
    <row r="1131" spans="1:31" ht="15.75" customHeight="1" x14ac:dyDescent="0.3">
      <c r="A1131" s="12">
        <v>2061</v>
      </c>
      <c r="B1131" s="12" t="s">
        <v>1975</v>
      </c>
      <c r="C1131" s="12" t="s">
        <v>61</v>
      </c>
      <c r="D1131" s="12">
        <v>0.02</v>
      </c>
      <c r="E1131" s="12">
        <v>240.98</v>
      </c>
      <c r="F1131" s="12">
        <v>60.2</v>
      </c>
      <c r="G1131" s="12" t="s">
        <v>43</v>
      </c>
      <c r="H1131" s="12" t="s">
        <v>32</v>
      </c>
      <c r="I1131" s="12" t="s">
        <v>45</v>
      </c>
      <c r="J1131" s="12" t="s">
        <v>195</v>
      </c>
      <c r="K1131" s="12" t="s">
        <v>125</v>
      </c>
      <c r="L1131" s="12" t="s">
        <v>1976</v>
      </c>
      <c r="M1131" s="12">
        <v>0.56000000000000005</v>
      </c>
      <c r="N1131" s="12" t="s">
        <v>37</v>
      </c>
      <c r="O1131" s="12" t="s">
        <v>65</v>
      </c>
      <c r="P1131" s="12" t="s">
        <v>499</v>
      </c>
      <c r="Q1131" s="12" t="s">
        <v>1977</v>
      </c>
      <c r="R1131" s="12">
        <v>69101</v>
      </c>
      <c r="S1131" s="13">
        <v>42033</v>
      </c>
      <c r="T1131" s="9">
        <f t="shared" si="87"/>
        <v>0</v>
      </c>
      <c r="U1131" s="10" t="str">
        <f t="shared" si="88"/>
        <v>no repeat</v>
      </c>
      <c r="V1131" s="11" t="str">
        <f t="shared" si="85"/>
        <v>January</v>
      </c>
      <c r="W1131" s="13">
        <v>42035</v>
      </c>
      <c r="X1131" s="11">
        <f t="shared" si="86"/>
        <v>2</v>
      </c>
      <c r="Y1131" s="12">
        <v>-272.71319999999997</v>
      </c>
      <c r="Z1131" s="12">
        <v>1</v>
      </c>
      <c r="AA1131" s="12">
        <v>260.66000000000003</v>
      </c>
      <c r="AB1131" s="12">
        <v>87146</v>
      </c>
      <c r="AC1131" s="12">
        <f>DataSheet!$E346-DataSheet!$D346</f>
        <v>236.97</v>
      </c>
      <c r="AD1131" s="12" t="str">
        <f>_xlfn.IFS(DataSheet!$O346="Central","Chris",DataSheet!$O346="East","Erin",DataSheet!$O346="South","Sam",DataSheet!$O346="West","William.")</f>
        <v>William.</v>
      </c>
      <c r="AE1131">
        <f t="shared" si="89"/>
        <v>1</v>
      </c>
    </row>
    <row r="1132" spans="1:31" ht="15.75" customHeight="1" x14ac:dyDescent="0.3">
      <c r="A1132" s="7">
        <v>2062</v>
      </c>
      <c r="B1132" s="7" t="s">
        <v>1978</v>
      </c>
      <c r="C1132" s="7" t="s">
        <v>61</v>
      </c>
      <c r="D1132" s="7">
        <v>0.02</v>
      </c>
      <c r="E1132" s="7">
        <v>420.98</v>
      </c>
      <c r="F1132" s="7">
        <v>19.989999999999998</v>
      </c>
      <c r="G1132" s="7" t="s">
        <v>53</v>
      </c>
      <c r="H1132" s="7" t="s">
        <v>32</v>
      </c>
      <c r="I1132" s="7" t="s">
        <v>33</v>
      </c>
      <c r="J1132" s="7" t="s">
        <v>113</v>
      </c>
      <c r="K1132" s="7" t="s">
        <v>63</v>
      </c>
      <c r="L1132" s="7" t="s">
        <v>1509</v>
      </c>
      <c r="M1132" s="7">
        <v>0.35</v>
      </c>
      <c r="N1132" s="7" t="s">
        <v>37</v>
      </c>
      <c r="O1132" s="7" t="s">
        <v>140</v>
      </c>
      <c r="P1132" s="7" t="s">
        <v>141</v>
      </c>
      <c r="Q1132" s="7" t="s">
        <v>1979</v>
      </c>
      <c r="R1132" s="7">
        <v>23111</v>
      </c>
      <c r="S1132" s="8">
        <v>42033</v>
      </c>
      <c r="T1132" s="9">
        <f t="shared" si="87"/>
        <v>1</v>
      </c>
      <c r="U1132" s="10">
        <f t="shared" si="88"/>
        <v>148</v>
      </c>
      <c r="V1132" s="11" t="str">
        <f t="shared" si="85"/>
        <v>January</v>
      </c>
      <c r="W1132" s="8">
        <v>42036</v>
      </c>
      <c r="X1132" s="11">
        <f t="shared" si="86"/>
        <v>3</v>
      </c>
      <c r="Y1132" s="7">
        <v>-162.69399999999999</v>
      </c>
      <c r="Z1132" s="7">
        <v>10</v>
      </c>
      <c r="AA1132" s="7">
        <v>4249.37</v>
      </c>
      <c r="AB1132" s="7">
        <v>87146</v>
      </c>
      <c r="AC1132" s="7">
        <f>DataSheet!$E347-DataSheet!$D347</f>
        <v>160.91999999999999</v>
      </c>
      <c r="AD1132" s="12" t="str">
        <f>_xlfn.IFS(DataSheet!$O347="Central","Chris",DataSheet!$O347="East","Erin",DataSheet!$O347="South","Sam",DataSheet!$O347="West","William.")</f>
        <v>William.</v>
      </c>
      <c r="AE1132">
        <f t="shared" si="89"/>
        <v>2</v>
      </c>
    </row>
    <row r="1133" spans="1:31" ht="15.75" customHeight="1" x14ac:dyDescent="0.3">
      <c r="A1133" s="7">
        <v>2062</v>
      </c>
      <c r="B1133" s="7" t="s">
        <v>1978</v>
      </c>
      <c r="C1133" s="7" t="s">
        <v>109</v>
      </c>
      <c r="D1133" s="7">
        <v>0.04</v>
      </c>
      <c r="E1133" s="7">
        <v>291.73</v>
      </c>
      <c r="F1133" s="7">
        <v>48.8</v>
      </c>
      <c r="G1133" s="7" t="s">
        <v>43</v>
      </c>
      <c r="H1133" s="7" t="s">
        <v>32</v>
      </c>
      <c r="I1133" s="7" t="s">
        <v>45</v>
      </c>
      <c r="J1133" s="7" t="s">
        <v>46</v>
      </c>
      <c r="K1133" s="7" t="s">
        <v>47</v>
      </c>
      <c r="L1133" s="7" t="s">
        <v>149</v>
      </c>
      <c r="M1133" s="7">
        <v>0.56000000000000005</v>
      </c>
      <c r="N1133" s="7" t="s">
        <v>37</v>
      </c>
      <c r="O1133" s="7" t="s">
        <v>140</v>
      </c>
      <c r="P1133" s="7" t="s">
        <v>141</v>
      </c>
      <c r="Q1133" s="7" t="s">
        <v>1979</v>
      </c>
      <c r="R1133" s="7">
        <v>23111</v>
      </c>
      <c r="S1133" s="8">
        <v>42181</v>
      </c>
      <c r="T1133" s="9">
        <f t="shared" si="87"/>
        <v>0</v>
      </c>
      <c r="U1133" s="10" t="str">
        <f t="shared" si="88"/>
        <v>no repeat</v>
      </c>
      <c r="V1133" s="11" t="str">
        <f t="shared" si="85"/>
        <v>June</v>
      </c>
      <c r="W1133" s="8">
        <v>42185</v>
      </c>
      <c r="X1133" s="11">
        <f t="shared" si="86"/>
        <v>4</v>
      </c>
      <c r="Y1133" s="7">
        <v>-115.90389999999999</v>
      </c>
      <c r="Z1133" s="7">
        <v>22</v>
      </c>
      <c r="AA1133" s="7">
        <v>6676.61</v>
      </c>
      <c r="AB1133" s="7">
        <v>87148</v>
      </c>
      <c r="AC1133" s="7">
        <f>DataSheet!$E1897-DataSheet!$D1897</f>
        <v>3.65</v>
      </c>
      <c r="AD1133" s="12" t="str">
        <f>_xlfn.IFS(DataSheet!$O1897="Central","Chris",DataSheet!$O1897="East","Erin",DataSheet!$O1897="South","Sam",DataSheet!$O1897="West","William.")</f>
        <v>William.</v>
      </c>
      <c r="AE1133">
        <f t="shared" si="89"/>
        <v>2</v>
      </c>
    </row>
    <row r="1134" spans="1:31" ht="15.75" customHeight="1" x14ac:dyDescent="0.3">
      <c r="A1134" s="7">
        <v>2063</v>
      </c>
      <c r="B1134" s="7" t="s">
        <v>1980</v>
      </c>
      <c r="C1134" s="7" t="s">
        <v>109</v>
      </c>
      <c r="D1134" s="7">
        <v>0.06</v>
      </c>
      <c r="E1134" s="7">
        <v>300.97000000000003</v>
      </c>
      <c r="F1134" s="7">
        <v>7.18</v>
      </c>
      <c r="G1134" s="7" t="s">
        <v>53</v>
      </c>
      <c r="H1134" s="7" t="s">
        <v>32</v>
      </c>
      <c r="I1134" s="7" t="s">
        <v>81</v>
      </c>
      <c r="J1134" s="7" t="s">
        <v>184</v>
      </c>
      <c r="K1134" s="7" t="s">
        <v>63</v>
      </c>
      <c r="L1134" s="7" t="s">
        <v>1089</v>
      </c>
      <c r="M1134" s="7">
        <v>0.48</v>
      </c>
      <c r="N1134" s="7" t="s">
        <v>37</v>
      </c>
      <c r="O1134" s="7" t="s">
        <v>140</v>
      </c>
      <c r="P1134" s="7" t="s">
        <v>141</v>
      </c>
      <c r="Q1134" s="7" t="s">
        <v>1981</v>
      </c>
      <c r="R1134" s="7">
        <v>23602</v>
      </c>
      <c r="S1134" s="8">
        <v>42132</v>
      </c>
      <c r="T1134" s="9">
        <f t="shared" si="87"/>
        <v>0</v>
      </c>
      <c r="U1134" s="10" t="str">
        <f t="shared" si="88"/>
        <v>no repeat</v>
      </c>
      <c r="V1134" s="11" t="str">
        <f t="shared" si="85"/>
        <v>May</v>
      </c>
      <c r="W1134" s="8">
        <v>42132</v>
      </c>
      <c r="X1134" s="11">
        <f t="shared" si="86"/>
        <v>0</v>
      </c>
      <c r="Y1134" s="7">
        <v>-729.98800000000006</v>
      </c>
      <c r="Z1134" s="7">
        <v>1</v>
      </c>
      <c r="AA1134" s="7">
        <v>291.39999999999998</v>
      </c>
      <c r="AB1134" s="7">
        <v>87147</v>
      </c>
      <c r="AC1134" s="7">
        <f>DataSheet!$E1397-DataSheet!$D1397</f>
        <v>28.13</v>
      </c>
      <c r="AD1134" s="12" t="str">
        <f>_xlfn.IFS(DataSheet!$O1397="Central","Chris",DataSheet!$O1397="East","Erin",DataSheet!$O1397="South","Sam",DataSheet!$O1397="West","William.")</f>
        <v>William.</v>
      </c>
      <c r="AE1134">
        <f t="shared" si="89"/>
        <v>1</v>
      </c>
    </row>
    <row r="1135" spans="1:31" ht="15.75" customHeight="1" x14ac:dyDescent="0.3">
      <c r="A1135" s="7">
        <v>2066</v>
      </c>
      <c r="B1135" s="7" t="s">
        <v>1982</v>
      </c>
      <c r="C1135" s="7" t="s">
        <v>61</v>
      </c>
      <c r="D1135" s="7">
        <v>0.09</v>
      </c>
      <c r="E1135" s="7">
        <v>20.89</v>
      </c>
      <c r="F1135" s="7">
        <v>11.52</v>
      </c>
      <c r="G1135" s="7" t="s">
        <v>53</v>
      </c>
      <c r="H1135" s="7" t="s">
        <v>44</v>
      </c>
      <c r="I1135" s="7" t="s">
        <v>33</v>
      </c>
      <c r="J1135" s="7" t="s">
        <v>145</v>
      </c>
      <c r="K1135" s="7" t="s">
        <v>63</v>
      </c>
      <c r="L1135" s="7" t="s">
        <v>726</v>
      </c>
      <c r="M1135" s="7">
        <v>0.83</v>
      </c>
      <c r="N1135" s="7" t="s">
        <v>37</v>
      </c>
      <c r="O1135" s="7" t="s">
        <v>140</v>
      </c>
      <c r="P1135" s="7" t="s">
        <v>326</v>
      </c>
      <c r="Q1135" s="7" t="s">
        <v>1983</v>
      </c>
      <c r="R1135" s="7">
        <v>28079</v>
      </c>
      <c r="S1135" s="8">
        <v>42089</v>
      </c>
      <c r="T1135" s="9">
        <f t="shared" si="87"/>
        <v>1</v>
      </c>
      <c r="U1135" s="10">
        <f t="shared" si="88"/>
        <v>5</v>
      </c>
      <c r="V1135" s="11" t="str">
        <f t="shared" si="85"/>
        <v>March</v>
      </c>
      <c r="W1135" s="8">
        <v>42090</v>
      </c>
      <c r="X1135" s="11">
        <f t="shared" si="86"/>
        <v>1</v>
      </c>
      <c r="Y1135" s="7">
        <v>-133.54599999999999</v>
      </c>
      <c r="Z1135" s="7">
        <v>7</v>
      </c>
      <c r="AA1135" s="7">
        <v>146.5</v>
      </c>
      <c r="AB1135" s="7">
        <v>85833</v>
      </c>
      <c r="AC1135" s="7">
        <f>DataSheet!$E947-DataSheet!$D947</f>
        <v>11.63</v>
      </c>
      <c r="AD1135" s="12" t="str">
        <f>_xlfn.IFS(DataSheet!$O947="Central","Chris",DataSheet!$O947="East","Erin",DataSheet!$O947="South","Sam",DataSheet!$O947="West","William.")</f>
        <v>Sam</v>
      </c>
      <c r="AE1135">
        <f t="shared" si="89"/>
        <v>3</v>
      </c>
    </row>
    <row r="1136" spans="1:31" ht="15.75" customHeight="1" x14ac:dyDescent="0.3">
      <c r="A1136" s="12">
        <v>2066</v>
      </c>
      <c r="B1136" s="12" t="s">
        <v>1982</v>
      </c>
      <c r="C1136" s="12" t="s">
        <v>52</v>
      </c>
      <c r="D1136" s="12">
        <v>0.09</v>
      </c>
      <c r="E1136" s="12">
        <v>20.99</v>
      </c>
      <c r="F1136" s="12">
        <v>4.8099999999999996</v>
      </c>
      <c r="G1136" s="12" t="s">
        <v>31</v>
      </c>
      <c r="H1136" s="12" t="s">
        <v>44</v>
      </c>
      <c r="I1136" s="12" t="s">
        <v>81</v>
      </c>
      <c r="J1136" s="12" t="s">
        <v>82</v>
      </c>
      <c r="K1136" s="12" t="s">
        <v>90</v>
      </c>
      <c r="L1136" s="12" t="s">
        <v>478</v>
      </c>
      <c r="M1136" s="12">
        <v>0.57999999999999996</v>
      </c>
      <c r="N1136" s="12" t="s">
        <v>37</v>
      </c>
      <c r="O1136" s="12" t="s">
        <v>140</v>
      </c>
      <c r="P1136" s="12" t="s">
        <v>326</v>
      </c>
      <c r="Q1136" s="12" t="s">
        <v>1983</v>
      </c>
      <c r="R1136" s="12">
        <v>28079</v>
      </c>
      <c r="S1136" s="13">
        <v>42094</v>
      </c>
      <c r="T1136" s="9">
        <f t="shared" si="87"/>
        <v>1</v>
      </c>
      <c r="U1136" s="10">
        <f t="shared" si="88"/>
        <v>19</v>
      </c>
      <c r="V1136" s="11" t="str">
        <f t="shared" si="85"/>
        <v>March</v>
      </c>
      <c r="W1136" s="13">
        <v>42095</v>
      </c>
      <c r="X1136" s="11">
        <f t="shared" si="86"/>
        <v>1</v>
      </c>
      <c r="Y1136" s="12">
        <v>272.69400000000002</v>
      </c>
      <c r="Z1136" s="12">
        <v>2</v>
      </c>
      <c r="AA1136" s="12">
        <v>38.979999999999997</v>
      </c>
      <c r="AB1136" s="12">
        <v>85834</v>
      </c>
      <c r="AC1136" s="12">
        <f>DataSheet!$E1004-DataSheet!$D1004</f>
        <v>90.91</v>
      </c>
      <c r="AD1136" s="12" t="str">
        <f>_xlfn.IFS(DataSheet!$O1004="Central","Chris",DataSheet!$O1004="East","Erin",DataSheet!$O1004="South","Sam",DataSheet!$O1004="West","William.")</f>
        <v>Sam</v>
      </c>
      <c r="AE1136">
        <f t="shared" si="89"/>
        <v>3</v>
      </c>
    </row>
    <row r="1137" spans="1:31" ht="15.75" customHeight="1" x14ac:dyDescent="0.3">
      <c r="A1137" s="7">
        <v>2066</v>
      </c>
      <c r="B1137" s="7" t="s">
        <v>1982</v>
      </c>
      <c r="C1137" s="7" t="s">
        <v>109</v>
      </c>
      <c r="D1137" s="7">
        <v>0.1</v>
      </c>
      <c r="E1137" s="7">
        <v>4.24</v>
      </c>
      <c r="F1137" s="7">
        <v>5.41</v>
      </c>
      <c r="G1137" s="7" t="s">
        <v>53</v>
      </c>
      <c r="H1137" s="7" t="s">
        <v>32</v>
      </c>
      <c r="I1137" s="7" t="s">
        <v>33</v>
      </c>
      <c r="J1137" s="7" t="s">
        <v>113</v>
      </c>
      <c r="K1137" s="7" t="s">
        <v>63</v>
      </c>
      <c r="L1137" s="7" t="s">
        <v>114</v>
      </c>
      <c r="M1137" s="7">
        <v>0.35</v>
      </c>
      <c r="N1137" s="7" t="s">
        <v>37</v>
      </c>
      <c r="O1137" s="7" t="s">
        <v>140</v>
      </c>
      <c r="P1137" s="7" t="s">
        <v>326</v>
      </c>
      <c r="Q1137" s="7" t="s">
        <v>1983</v>
      </c>
      <c r="R1137" s="7">
        <v>28079</v>
      </c>
      <c r="S1137" s="8">
        <v>42113</v>
      </c>
      <c r="T1137" s="9">
        <f t="shared" si="87"/>
        <v>0</v>
      </c>
      <c r="U1137" s="10" t="str">
        <f t="shared" si="88"/>
        <v>no repeat</v>
      </c>
      <c r="V1137" s="11" t="str">
        <f t="shared" si="85"/>
        <v>April</v>
      </c>
      <c r="W1137" s="8">
        <v>42117</v>
      </c>
      <c r="X1137" s="11">
        <f t="shared" si="86"/>
        <v>4</v>
      </c>
      <c r="Y1137" s="7">
        <v>-61.6</v>
      </c>
      <c r="Z1137" s="7">
        <v>8</v>
      </c>
      <c r="AA1137" s="7">
        <v>34.159999999999997</v>
      </c>
      <c r="AB1137" s="7">
        <v>85835</v>
      </c>
      <c r="AC1137" s="7">
        <f>DataSheet!$E1209-DataSheet!$D1209</f>
        <v>20.88</v>
      </c>
      <c r="AD1137" s="12" t="str">
        <f>_xlfn.IFS(DataSheet!$O1209="Central","Chris",DataSheet!$O1209="East","Erin",DataSheet!$O1209="South","Sam",DataSheet!$O1209="West","William.")</f>
        <v>Erin</v>
      </c>
      <c r="AE1137">
        <f t="shared" si="89"/>
        <v>3</v>
      </c>
    </row>
    <row r="1138" spans="1:31" ht="15.75" customHeight="1" x14ac:dyDescent="0.3">
      <c r="A1138" s="12">
        <v>2069</v>
      </c>
      <c r="B1138" s="12" t="s">
        <v>1984</v>
      </c>
      <c r="C1138" s="12" t="s">
        <v>61</v>
      </c>
      <c r="D1138" s="12">
        <v>0.1</v>
      </c>
      <c r="E1138" s="12">
        <v>40.98</v>
      </c>
      <c r="F1138" s="12">
        <v>6.5</v>
      </c>
      <c r="G1138" s="12" t="s">
        <v>53</v>
      </c>
      <c r="H1138" s="12" t="s">
        <v>118</v>
      </c>
      <c r="I1138" s="12" t="s">
        <v>81</v>
      </c>
      <c r="J1138" s="12" t="s">
        <v>184</v>
      </c>
      <c r="K1138" s="12" t="s">
        <v>63</v>
      </c>
      <c r="L1138" s="12" t="s">
        <v>1270</v>
      </c>
      <c r="M1138" s="12">
        <v>0.74</v>
      </c>
      <c r="N1138" s="12" t="s">
        <v>37</v>
      </c>
      <c r="O1138" s="12" t="s">
        <v>140</v>
      </c>
      <c r="P1138" s="12" t="s">
        <v>616</v>
      </c>
      <c r="Q1138" s="12" t="s">
        <v>1985</v>
      </c>
      <c r="R1138" s="12">
        <v>41075</v>
      </c>
      <c r="S1138" s="13">
        <v>42016</v>
      </c>
      <c r="T1138" s="9">
        <f t="shared" si="87"/>
        <v>0</v>
      </c>
      <c r="U1138" s="10" t="str">
        <f t="shared" si="88"/>
        <v>no repeat</v>
      </c>
      <c r="V1138" s="11" t="str">
        <f t="shared" si="85"/>
        <v>January</v>
      </c>
      <c r="W1138" s="13">
        <v>42018</v>
      </c>
      <c r="X1138" s="11">
        <f t="shared" si="86"/>
        <v>2</v>
      </c>
      <c r="Y1138" s="12">
        <v>66.852000000000004</v>
      </c>
      <c r="Z1138" s="12">
        <v>3</v>
      </c>
      <c r="AA1138" s="12">
        <v>120.34</v>
      </c>
      <c r="AB1138" s="12">
        <v>88554</v>
      </c>
      <c r="AC1138" s="12">
        <f>DataSheet!$E156-DataSheet!$D156</f>
        <v>4.8900000000000006</v>
      </c>
      <c r="AD1138" s="12" t="str">
        <f>_xlfn.IFS(DataSheet!$O156="Central","Chris",DataSheet!$O156="East","Erin",DataSheet!$O156="South","Sam",DataSheet!$O156="West","William.")</f>
        <v>William.</v>
      </c>
      <c r="AE1138">
        <f t="shared" si="89"/>
        <v>1</v>
      </c>
    </row>
    <row r="1139" spans="1:31" ht="15.75" customHeight="1" x14ac:dyDescent="0.3">
      <c r="A1139" s="7">
        <v>2070</v>
      </c>
      <c r="B1139" s="7" t="s">
        <v>1986</v>
      </c>
      <c r="C1139" s="7" t="s">
        <v>109</v>
      </c>
      <c r="D1139" s="7">
        <v>7.0000000000000007E-2</v>
      </c>
      <c r="E1139" s="7">
        <v>35.99</v>
      </c>
      <c r="F1139" s="7">
        <v>5.99</v>
      </c>
      <c r="G1139" s="7" t="s">
        <v>53</v>
      </c>
      <c r="H1139" s="7" t="s">
        <v>32</v>
      </c>
      <c r="I1139" s="7" t="s">
        <v>81</v>
      </c>
      <c r="J1139" s="7" t="s">
        <v>82</v>
      </c>
      <c r="K1139" s="7" t="s">
        <v>35</v>
      </c>
      <c r="L1139" s="7" t="s">
        <v>983</v>
      </c>
      <c r="M1139" s="7">
        <v>0.38</v>
      </c>
      <c r="N1139" s="7" t="s">
        <v>37</v>
      </c>
      <c r="O1139" s="7" t="s">
        <v>65</v>
      </c>
      <c r="P1139" s="7" t="s">
        <v>304</v>
      </c>
      <c r="Q1139" s="7" t="s">
        <v>1987</v>
      </c>
      <c r="R1139" s="7">
        <v>48021</v>
      </c>
      <c r="S1139" s="8">
        <v>42140</v>
      </c>
      <c r="T1139" s="9">
        <f t="shared" si="87"/>
        <v>0</v>
      </c>
      <c r="U1139" s="10" t="str">
        <f t="shared" si="88"/>
        <v>no repeat</v>
      </c>
      <c r="V1139" s="11" t="str">
        <f t="shared" si="85"/>
        <v>May</v>
      </c>
      <c r="W1139" s="8">
        <v>42144</v>
      </c>
      <c r="X1139" s="11">
        <f t="shared" si="86"/>
        <v>4</v>
      </c>
      <c r="Y1139" s="7">
        <v>17.8398</v>
      </c>
      <c r="Z1139" s="7">
        <v>5</v>
      </c>
      <c r="AA1139" s="7">
        <v>153.61000000000001</v>
      </c>
      <c r="AB1139" s="7">
        <v>88558</v>
      </c>
      <c r="AC1139" s="7">
        <f>DataSheet!$E1473-DataSheet!$D1473</f>
        <v>125.99</v>
      </c>
      <c r="AD1139" s="12" t="str">
        <f>_xlfn.IFS(DataSheet!$O1473="Central","Chris",DataSheet!$O1473="East","Erin",DataSheet!$O1473="South","Sam",DataSheet!$O1473="West","William.")</f>
        <v>Erin</v>
      </c>
      <c r="AE1139">
        <f t="shared" si="89"/>
        <v>1</v>
      </c>
    </row>
    <row r="1140" spans="1:31" ht="15.75" customHeight="1" x14ac:dyDescent="0.3">
      <c r="A1140" s="12">
        <v>2071</v>
      </c>
      <c r="B1140" s="12" t="s">
        <v>1988</v>
      </c>
      <c r="C1140" s="12" t="s">
        <v>42</v>
      </c>
      <c r="D1140" s="12">
        <v>0.03</v>
      </c>
      <c r="E1140" s="12">
        <v>60.98</v>
      </c>
      <c r="F1140" s="12">
        <v>1.99</v>
      </c>
      <c r="G1140" s="12" t="s">
        <v>53</v>
      </c>
      <c r="H1140" s="12" t="s">
        <v>32</v>
      </c>
      <c r="I1140" s="12" t="s">
        <v>81</v>
      </c>
      <c r="J1140" s="12" t="s">
        <v>184</v>
      </c>
      <c r="K1140" s="12" t="s">
        <v>55</v>
      </c>
      <c r="L1140" s="12" t="s">
        <v>1989</v>
      </c>
      <c r="M1140" s="12">
        <v>0.5</v>
      </c>
      <c r="N1140" s="12" t="s">
        <v>37</v>
      </c>
      <c r="O1140" s="12" t="s">
        <v>65</v>
      </c>
      <c r="P1140" s="12" t="s">
        <v>304</v>
      </c>
      <c r="Q1140" s="12" t="s">
        <v>1990</v>
      </c>
      <c r="R1140" s="12">
        <v>48336</v>
      </c>
      <c r="S1140" s="13">
        <v>42036</v>
      </c>
      <c r="T1140" s="9">
        <f t="shared" si="87"/>
        <v>1</v>
      </c>
      <c r="U1140" s="10">
        <f t="shared" si="88"/>
        <v>0</v>
      </c>
      <c r="V1140" s="11" t="str">
        <f t="shared" si="85"/>
        <v>February</v>
      </c>
      <c r="W1140" s="13">
        <v>42036</v>
      </c>
      <c r="X1140" s="11">
        <f t="shared" si="86"/>
        <v>0</v>
      </c>
      <c r="Y1140" s="12">
        <v>976.2672</v>
      </c>
      <c r="Z1140" s="12">
        <v>23</v>
      </c>
      <c r="AA1140" s="12">
        <v>1414.88</v>
      </c>
      <c r="AB1140" s="12">
        <v>88555</v>
      </c>
      <c r="AC1140" s="12">
        <f>DataSheet!$E372-DataSheet!$D372</f>
        <v>15.38</v>
      </c>
      <c r="AD1140" s="12" t="str">
        <f>_xlfn.IFS(DataSheet!$O372="Central","Chris",DataSheet!$O372="East","Erin",DataSheet!$O372="South","Sam",DataSheet!$O372="West","William.")</f>
        <v>Sam</v>
      </c>
      <c r="AE1140">
        <f t="shared" si="89"/>
        <v>3</v>
      </c>
    </row>
    <row r="1141" spans="1:31" ht="15.75" customHeight="1" x14ac:dyDescent="0.3">
      <c r="A1141" s="7">
        <v>2071</v>
      </c>
      <c r="B1141" s="7" t="s">
        <v>1988</v>
      </c>
      <c r="C1141" s="7" t="s">
        <v>42</v>
      </c>
      <c r="D1141" s="7">
        <v>0.04</v>
      </c>
      <c r="E1141" s="7">
        <v>3.08</v>
      </c>
      <c r="F1141" s="7">
        <v>0.99</v>
      </c>
      <c r="G1141" s="7" t="s">
        <v>53</v>
      </c>
      <c r="H1141" s="7" t="s">
        <v>32</v>
      </c>
      <c r="I1141" s="7" t="s">
        <v>33</v>
      </c>
      <c r="J1141" s="7" t="s">
        <v>138</v>
      </c>
      <c r="K1141" s="7" t="s">
        <v>63</v>
      </c>
      <c r="L1141" s="7" t="s">
        <v>1991</v>
      </c>
      <c r="M1141" s="7">
        <v>0.37</v>
      </c>
      <c r="N1141" s="7" t="s">
        <v>37</v>
      </c>
      <c r="O1141" s="7" t="s">
        <v>65</v>
      </c>
      <c r="P1141" s="7" t="s">
        <v>304</v>
      </c>
      <c r="Q1141" s="7" t="s">
        <v>1990</v>
      </c>
      <c r="R1141" s="7">
        <v>48336</v>
      </c>
      <c r="S1141" s="8">
        <v>42036</v>
      </c>
      <c r="T1141" s="9">
        <f t="shared" si="87"/>
        <v>1</v>
      </c>
      <c r="U1141" s="10">
        <f t="shared" si="88"/>
        <v>104</v>
      </c>
      <c r="V1141" s="11" t="str">
        <f t="shared" si="85"/>
        <v>February</v>
      </c>
      <c r="W1141" s="8">
        <v>42037</v>
      </c>
      <c r="X1141" s="11">
        <f t="shared" si="86"/>
        <v>1</v>
      </c>
      <c r="Y1141" s="7">
        <v>23.204699999999999</v>
      </c>
      <c r="Z1141" s="7">
        <v>11</v>
      </c>
      <c r="AA1141" s="7">
        <v>33.630000000000003</v>
      </c>
      <c r="AB1141" s="7">
        <v>88555</v>
      </c>
      <c r="AC1141" s="7">
        <f>DataSheet!$E373-DataSheet!$D373</f>
        <v>3.9400000000000004</v>
      </c>
      <c r="AD1141" s="12" t="str">
        <f>_xlfn.IFS(DataSheet!$O373="Central","Chris",DataSheet!$O373="East","Erin",DataSheet!$O373="South","Sam",DataSheet!$O373="West","William.")</f>
        <v>William.</v>
      </c>
      <c r="AE1141">
        <f t="shared" si="89"/>
        <v>3</v>
      </c>
    </row>
    <row r="1142" spans="1:31" ht="15.75" customHeight="1" x14ac:dyDescent="0.3">
      <c r="A1142" s="12">
        <v>2071</v>
      </c>
      <c r="B1142" s="12" t="s">
        <v>1988</v>
      </c>
      <c r="C1142" s="12" t="s">
        <v>109</v>
      </c>
      <c r="D1142" s="12">
        <v>0.08</v>
      </c>
      <c r="E1142" s="12">
        <v>65.989999999999995</v>
      </c>
      <c r="F1142" s="12">
        <v>5.92</v>
      </c>
      <c r="G1142" s="12" t="s">
        <v>31</v>
      </c>
      <c r="H1142" s="12" t="s">
        <v>32</v>
      </c>
      <c r="I1142" s="12" t="s">
        <v>81</v>
      </c>
      <c r="J1142" s="12" t="s">
        <v>82</v>
      </c>
      <c r="K1142" s="12" t="s">
        <v>63</v>
      </c>
      <c r="L1142" s="12" t="s">
        <v>1135</v>
      </c>
      <c r="M1142" s="12">
        <v>0.57999999999999996</v>
      </c>
      <c r="N1142" s="12" t="s">
        <v>37</v>
      </c>
      <c r="O1142" s="12" t="s">
        <v>65</v>
      </c>
      <c r="P1142" s="12" t="s">
        <v>304</v>
      </c>
      <c r="Q1142" s="12" t="s">
        <v>1990</v>
      </c>
      <c r="R1142" s="12">
        <v>48336</v>
      </c>
      <c r="S1142" s="13">
        <v>42140</v>
      </c>
      <c r="T1142" s="9">
        <f t="shared" si="87"/>
        <v>0</v>
      </c>
      <c r="U1142" s="10" t="str">
        <f t="shared" si="88"/>
        <v>no repeat</v>
      </c>
      <c r="V1142" s="11" t="str">
        <f t="shared" si="85"/>
        <v>May</v>
      </c>
      <c r="W1142" s="13">
        <v>42147</v>
      </c>
      <c r="X1142" s="11">
        <f t="shared" si="86"/>
        <v>7</v>
      </c>
      <c r="Y1142" s="12">
        <v>183.84299999999999</v>
      </c>
      <c r="Z1142" s="12">
        <v>20</v>
      </c>
      <c r="AA1142" s="12">
        <v>1063.81</v>
      </c>
      <c r="AB1142" s="12">
        <v>88558</v>
      </c>
      <c r="AC1142" s="12">
        <f>DataSheet!$E1474-DataSheet!$D1474</f>
        <v>11.450000000000001</v>
      </c>
      <c r="AD1142" s="12" t="str">
        <f>_xlfn.IFS(DataSheet!$O1474="Central","Chris",DataSheet!$O1474="East","Erin",DataSheet!$O1474="South","Sam",DataSheet!$O1474="West","William.")</f>
        <v>Erin</v>
      </c>
      <c r="AE1142">
        <f t="shared" si="89"/>
        <v>3</v>
      </c>
    </row>
    <row r="1143" spans="1:31" ht="15.75" customHeight="1" x14ac:dyDescent="0.3">
      <c r="A1143" s="12">
        <v>2072</v>
      </c>
      <c r="B1143" s="12" t="s">
        <v>1992</v>
      </c>
      <c r="C1143" s="12" t="s">
        <v>42</v>
      </c>
      <c r="D1143" s="12">
        <v>0</v>
      </c>
      <c r="E1143" s="12">
        <v>10.31</v>
      </c>
      <c r="F1143" s="12">
        <v>1.79</v>
      </c>
      <c r="G1143" s="12" t="s">
        <v>53</v>
      </c>
      <c r="H1143" s="12" t="s">
        <v>32</v>
      </c>
      <c r="I1143" s="12" t="s">
        <v>33</v>
      </c>
      <c r="J1143" s="12" t="s">
        <v>97</v>
      </c>
      <c r="K1143" s="12" t="s">
        <v>35</v>
      </c>
      <c r="L1143" s="12" t="s">
        <v>1993</v>
      </c>
      <c r="M1143" s="12">
        <v>0.38</v>
      </c>
      <c r="N1143" s="12" t="s">
        <v>37</v>
      </c>
      <c r="O1143" s="12" t="s">
        <v>65</v>
      </c>
      <c r="P1143" s="12" t="s">
        <v>304</v>
      </c>
      <c r="Q1143" s="12" t="s">
        <v>1994</v>
      </c>
      <c r="R1143" s="12">
        <v>48505</v>
      </c>
      <c r="S1143" s="13">
        <v>42036</v>
      </c>
      <c r="T1143" s="9">
        <f t="shared" si="87"/>
        <v>1</v>
      </c>
      <c r="U1143" s="10">
        <f t="shared" si="88"/>
        <v>10</v>
      </c>
      <c r="V1143" s="11" t="str">
        <f t="shared" si="85"/>
        <v>February</v>
      </c>
      <c r="W1143" s="13">
        <v>42038</v>
      </c>
      <c r="X1143" s="11">
        <f t="shared" si="86"/>
        <v>2</v>
      </c>
      <c r="Y1143" s="12">
        <v>167.46299999999999</v>
      </c>
      <c r="Z1143" s="12">
        <v>23</v>
      </c>
      <c r="AA1143" s="12">
        <v>242.7</v>
      </c>
      <c r="AB1143" s="12">
        <v>88555</v>
      </c>
      <c r="AC1143" s="12">
        <f>DataSheet!$E374-DataSheet!$D374</f>
        <v>367.97</v>
      </c>
      <c r="AD1143" s="12" t="str">
        <f>_xlfn.IFS(DataSheet!$O374="Central","Chris",DataSheet!$O374="East","Erin",DataSheet!$O374="South","Sam",DataSheet!$O374="West","William.")</f>
        <v>William.</v>
      </c>
      <c r="AE1143">
        <f t="shared" si="89"/>
        <v>4</v>
      </c>
    </row>
    <row r="1144" spans="1:31" ht="15.75" customHeight="1" x14ac:dyDescent="0.3">
      <c r="A1144" s="12">
        <v>2072</v>
      </c>
      <c r="B1144" s="12" t="s">
        <v>1992</v>
      </c>
      <c r="C1144" s="12" t="s">
        <v>30</v>
      </c>
      <c r="D1144" s="12">
        <v>0.09</v>
      </c>
      <c r="E1144" s="12">
        <v>260.98</v>
      </c>
      <c r="F1144" s="12">
        <v>41.91</v>
      </c>
      <c r="G1144" s="12" t="s">
        <v>43</v>
      </c>
      <c r="H1144" s="12" t="s">
        <v>32</v>
      </c>
      <c r="I1144" s="12" t="s">
        <v>45</v>
      </c>
      <c r="J1144" s="12" t="s">
        <v>195</v>
      </c>
      <c r="K1144" s="12" t="s">
        <v>125</v>
      </c>
      <c r="L1144" s="12" t="s">
        <v>952</v>
      </c>
      <c r="M1144" s="12">
        <v>0.59</v>
      </c>
      <c r="N1144" s="12" t="s">
        <v>37</v>
      </c>
      <c r="O1144" s="12" t="s">
        <v>65</v>
      </c>
      <c r="P1144" s="12" t="s">
        <v>304</v>
      </c>
      <c r="Q1144" s="12" t="s">
        <v>1994</v>
      </c>
      <c r="R1144" s="12">
        <v>48505</v>
      </c>
      <c r="S1144" s="13">
        <v>42046</v>
      </c>
      <c r="T1144" s="9">
        <f t="shared" si="87"/>
        <v>1</v>
      </c>
      <c r="U1144" s="10">
        <f t="shared" si="88"/>
        <v>0</v>
      </c>
      <c r="V1144" s="11" t="str">
        <f t="shared" si="85"/>
        <v>February</v>
      </c>
      <c r="W1144" s="13">
        <v>42048</v>
      </c>
      <c r="X1144" s="11">
        <f t="shared" si="86"/>
        <v>2</v>
      </c>
      <c r="Y1144" s="12">
        <v>1307.2692</v>
      </c>
      <c r="Z1144" s="12">
        <v>14</v>
      </c>
      <c r="AA1144" s="12">
        <v>3377.06</v>
      </c>
      <c r="AB1144" s="12">
        <v>88556</v>
      </c>
      <c r="AC1144" s="12">
        <f>DataSheet!$E482-DataSheet!$D482</f>
        <v>6.4200000000000008</v>
      </c>
      <c r="AD1144" s="12" t="str">
        <f>_xlfn.IFS(DataSheet!$O482="Central","Chris",DataSheet!$O482="East","Erin",DataSheet!$O482="South","Sam",DataSheet!$O482="West","William.")</f>
        <v>Chris</v>
      </c>
      <c r="AE1144">
        <f t="shared" si="89"/>
        <v>4</v>
      </c>
    </row>
    <row r="1145" spans="1:31" ht="15.75" customHeight="1" x14ac:dyDescent="0.3">
      <c r="A1145" s="7">
        <v>2072</v>
      </c>
      <c r="B1145" s="7" t="s">
        <v>1992</v>
      </c>
      <c r="C1145" s="7" t="s">
        <v>30</v>
      </c>
      <c r="D1145" s="7">
        <v>0.01</v>
      </c>
      <c r="E1145" s="7">
        <v>10.52</v>
      </c>
      <c r="F1145" s="7">
        <v>7.94</v>
      </c>
      <c r="G1145" s="7" t="s">
        <v>53</v>
      </c>
      <c r="H1145" s="7" t="s">
        <v>32</v>
      </c>
      <c r="I1145" s="7" t="s">
        <v>45</v>
      </c>
      <c r="J1145" s="7" t="s">
        <v>54</v>
      </c>
      <c r="K1145" s="7" t="s">
        <v>55</v>
      </c>
      <c r="L1145" s="7" t="s">
        <v>1995</v>
      </c>
      <c r="M1145" s="7">
        <v>0.52</v>
      </c>
      <c r="N1145" s="7" t="s">
        <v>37</v>
      </c>
      <c r="O1145" s="7" t="s">
        <v>65</v>
      </c>
      <c r="P1145" s="7" t="s">
        <v>304</v>
      </c>
      <c r="Q1145" s="7" t="s">
        <v>1994</v>
      </c>
      <c r="R1145" s="7">
        <v>48505</v>
      </c>
      <c r="S1145" s="8">
        <v>42046</v>
      </c>
      <c r="T1145" s="9">
        <f t="shared" si="87"/>
        <v>1</v>
      </c>
      <c r="U1145" s="10">
        <f t="shared" si="88"/>
        <v>0</v>
      </c>
      <c r="V1145" s="11" t="str">
        <f t="shared" si="85"/>
        <v>February</v>
      </c>
      <c r="W1145" s="8">
        <v>42048</v>
      </c>
      <c r="X1145" s="11">
        <f t="shared" si="86"/>
        <v>2</v>
      </c>
      <c r="Y1145" s="7">
        <v>-15.8184</v>
      </c>
      <c r="Z1145" s="7">
        <v>11</v>
      </c>
      <c r="AA1145" s="7">
        <v>123.93</v>
      </c>
      <c r="AB1145" s="7">
        <v>88556</v>
      </c>
      <c r="AC1145" s="7">
        <f>DataSheet!$E483-DataSheet!$D483</f>
        <v>14.17</v>
      </c>
      <c r="AD1145" s="12" t="str">
        <f>_xlfn.IFS(DataSheet!$O483="Central","Chris",DataSheet!$O483="East","Erin",DataSheet!$O483="South","Sam",DataSheet!$O483="West","William.")</f>
        <v>William.</v>
      </c>
      <c r="AE1145">
        <f t="shared" si="89"/>
        <v>4</v>
      </c>
    </row>
    <row r="1146" spans="1:31" ht="15.75" customHeight="1" x14ac:dyDescent="0.3">
      <c r="A1146" s="12">
        <v>2072</v>
      </c>
      <c r="B1146" s="12" t="s">
        <v>1992</v>
      </c>
      <c r="C1146" s="12" t="s">
        <v>30</v>
      </c>
      <c r="D1146" s="12">
        <v>0.02</v>
      </c>
      <c r="E1146" s="12">
        <v>5.98</v>
      </c>
      <c r="F1146" s="12">
        <v>7.5</v>
      </c>
      <c r="G1146" s="12" t="s">
        <v>31</v>
      </c>
      <c r="H1146" s="12" t="s">
        <v>32</v>
      </c>
      <c r="I1146" s="12" t="s">
        <v>33</v>
      </c>
      <c r="J1146" s="12" t="s">
        <v>97</v>
      </c>
      <c r="K1146" s="12" t="s">
        <v>63</v>
      </c>
      <c r="L1146" s="12" t="s">
        <v>1996</v>
      </c>
      <c r="M1146" s="12">
        <v>0.4</v>
      </c>
      <c r="N1146" s="12" t="s">
        <v>37</v>
      </c>
      <c r="O1146" s="12" t="s">
        <v>65</v>
      </c>
      <c r="P1146" s="12" t="s">
        <v>304</v>
      </c>
      <c r="Q1146" s="12" t="s">
        <v>1994</v>
      </c>
      <c r="R1146" s="12">
        <v>48505</v>
      </c>
      <c r="S1146" s="13">
        <v>42046</v>
      </c>
      <c r="T1146" s="9">
        <f t="shared" si="87"/>
        <v>0</v>
      </c>
      <c r="U1146" s="10" t="str">
        <f t="shared" si="88"/>
        <v>no repeat</v>
      </c>
      <c r="V1146" s="11" t="str">
        <f t="shared" si="85"/>
        <v>February</v>
      </c>
      <c r="W1146" s="13">
        <v>42048</v>
      </c>
      <c r="X1146" s="11">
        <f t="shared" si="86"/>
        <v>2</v>
      </c>
      <c r="Y1146" s="12">
        <v>-55.8324</v>
      </c>
      <c r="Z1146" s="12">
        <v>14</v>
      </c>
      <c r="AA1146" s="12">
        <v>93.96</v>
      </c>
      <c r="AB1146" s="12">
        <v>88556</v>
      </c>
      <c r="AC1146" s="12">
        <f>DataSheet!$E484-DataSheet!$D484</f>
        <v>5.9300000000000006</v>
      </c>
      <c r="AD1146" s="12" t="str">
        <f>_xlfn.IFS(DataSheet!$O484="Central","Chris",DataSheet!$O484="East","Erin",DataSheet!$O484="South","Sam",DataSheet!$O484="West","William.")</f>
        <v>William.</v>
      </c>
      <c r="AE1146">
        <f t="shared" si="89"/>
        <v>4</v>
      </c>
    </row>
    <row r="1147" spans="1:31" ht="15.75" customHeight="1" x14ac:dyDescent="0.3">
      <c r="A1147" s="12">
        <v>2073</v>
      </c>
      <c r="B1147" s="12" t="s">
        <v>1997</v>
      </c>
      <c r="C1147" s="12" t="s">
        <v>42</v>
      </c>
      <c r="D1147" s="12">
        <v>0.05</v>
      </c>
      <c r="E1147" s="12">
        <v>291.73</v>
      </c>
      <c r="F1147" s="12">
        <v>48.8</v>
      </c>
      <c r="G1147" s="12" t="s">
        <v>43</v>
      </c>
      <c r="H1147" s="12" t="s">
        <v>118</v>
      </c>
      <c r="I1147" s="12" t="s">
        <v>45</v>
      </c>
      <c r="J1147" s="12" t="s">
        <v>46</v>
      </c>
      <c r="K1147" s="12" t="s">
        <v>47</v>
      </c>
      <c r="L1147" s="12" t="s">
        <v>149</v>
      </c>
      <c r="M1147" s="12">
        <v>0.56000000000000005</v>
      </c>
      <c r="N1147" s="12" t="s">
        <v>37</v>
      </c>
      <c r="O1147" s="12" t="s">
        <v>65</v>
      </c>
      <c r="P1147" s="12" t="s">
        <v>304</v>
      </c>
      <c r="Q1147" s="12" t="s">
        <v>1998</v>
      </c>
      <c r="R1147" s="12">
        <v>48135</v>
      </c>
      <c r="S1147" s="13">
        <v>42101</v>
      </c>
      <c r="T1147" s="9">
        <f t="shared" si="87"/>
        <v>0</v>
      </c>
      <c r="U1147" s="10" t="str">
        <f t="shared" si="88"/>
        <v>no repeat</v>
      </c>
      <c r="V1147" s="11" t="str">
        <f t="shared" si="85"/>
        <v>April</v>
      </c>
      <c r="W1147" s="13">
        <v>42103</v>
      </c>
      <c r="X1147" s="11">
        <f t="shared" si="86"/>
        <v>2</v>
      </c>
      <c r="Y1147" s="12">
        <v>550.38080000000002</v>
      </c>
      <c r="Z1147" s="12">
        <v>6</v>
      </c>
      <c r="AA1147" s="12">
        <v>1818.41</v>
      </c>
      <c r="AB1147" s="12">
        <v>88557</v>
      </c>
      <c r="AC1147" s="12">
        <f>DataSheet!$E1088-DataSheet!$D1088</f>
        <v>20.939999999999998</v>
      </c>
      <c r="AD1147" s="12" t="str">
        <f>_xlfn.IFS(DataSheet!$O1088="Central","Chris",DataSheet!$O1088="East","Erin",DataSheet!$O1088="South","Sam",DataSheet!$O1088="West","William.")</f>
        <v>William.</v>
      </c>
      <c r="AE1147">
        <f t="shared" si="89"/>
        <v>1</v>
      </c>
    </row>
    <row r="1148" spans="1:31" ht="15.75" customHeight="1" x14ac:dyDescent="0.3">
      <c r="A1148" s="12">
        <v>2081</v>
      </c>
      <c r="B1148" s="12" t="s">
        <v>1999</v>
      </c>
      <c r="C1148" s="12" t="s">
        <v>109</v>
      </c>
      <c r="D1148" s="12">
        <v>0.09</v>
      </c>
      <c r="E1148" s="12">
        <v>1.48</v>
      </c>
      <c r="F1148" s="12">
        <v>0.7</v>
      </c>
      <c r="G1148" s="12" t="s">
        <v>53</v>
      </c>
      <c r="H1148" s="12" t="s">
        <v>32</v>
      </c>
      <c r="I1148" s="12" t="s">
        <v>33</v>
      </c>
      <c r="J1148" s="12" t="s">
        <v>70</v>
      </c>
      <c r="K1148" s="12" t="s">
        <v>35</v>
      </c>
      <c r="L1148" s="12" t="s">
        <v>2000</v>
      </c>
      <c r="M1148" s="12">
        <v>0.37</v>
      </c>
      <c r="N1148" s="12" t="s">
        <v>37</v>
      </c>
      <c r="O1148" s="12" t="s">
        <v>57</v>
      </c>
      <c r="P1148" s="12" t="s">
        <v>75</v>
      </c>
      <c r="Q1148" s="12" t="s">
        <v>2001</v>
      </c>
      <c r="R1148" s="12">
        <v>14853</v>
      </c>
      <c r="S1148" s="13">
        <v>42007</v>
      </c>
      <c r="T1148" s="9">
        <f t="shared" si="87"/>
        <v>0</v>
      </c>
      <c r="U1148" s="10" t="str">
        <f t="shared" si="88"/>
        <v>no repeat</v>
      </c>
      <c r="V1148" s="11" t="str">
        <f t="shared" si="85"/>
        <v>January</v>
      </c>
      <c r="W1148" s="13">
        <v>42009</v>
      </c>
      <c r="X1148" s="11">
        <f t="shared" si="86"/>
        <v>2</v>
      </c>
      <c r="Y1148" s="12">
        <v>1.68</v>
      </c>
      <c r="Z1148" s="12">
        <v>6</v>
      </c>
      <c r="AA1148" s="12">
        <v>8.9499999999999993</v>
      </c>
      <c r="AB1148" s="12">
        <v>86092</v>
      </c>
      <c r="AC1148" s="12">
        <f>DataSheet!$E42-DataSheet!$D42</f>
        <v>122.89999999999999</v>
      </c>
      <c r="AD1148" s="12" t="str">
        <f>_xlfn.IFS(DataSheet!$O42="Central","Chris",DataSheet!$O42="East","Erin",DataSheet!$O42="South","Sam",DataSheet!$O42="West","William.")</f>
        <v>Erin</v>
      </c>
      <c r="AE1148">
        <f t="shared" si="89"/>
        <v>1</v>
      </c>
    </row>
    <row r="1149" spans="1:31" ht="15.75" customHeight="1" x14ac:dyDescent="0.3">
      <c r="A1149" s="12">
        <v>2089</v>
      </c>
      <c r="B1149" s="12" t="s">
        <v>2002</v>
      </c>
      <c r="C1149" s="12" t="s">
        <v>109</v>
      </c>
      <c r="D1149" s="12">
        <v>0.06</v>
      </c>
      <c r="E1149" s="12">
        <v>38.06</v>
      </c>
      <c r="F1149" s="12">
        <v>4.5</v>
      </c>
      <c r="G1149" s="12" t="s">
        <v>53</v>
      </c>
      <c r="H1149" s="12" t="s">
        <v>32</v>
      </c>
      <c r="I1149" s="12" t="s">
        <v>33</v>
      </c>
      <c r="J1149" s="12" t="s">
        <v>258</v>
      </c>
      <c r="K1149" s="12" t="s">
        <v>63</v>
      </c>
      <c r="L1149" s="12" t="s">
        <v>2003</v>
      </c>
      <c r="M1149" s="12">
        <v>0.56000000000000005</v>
      </c>
      <c r="N1149" s="12" t="s">
        <v>37</v>
      </c>
      <c r="O1149" s="12" t="s">
        <v>57</v>
      </c>
      <c r="P1149" s="12" t="s">
        <v>75</v>
      </c>
      <c r="Q1149" s="12" t="s">
        <v>2004</v>
      </c>
      <c r="R1149" s="12">
        <v>10956</v>
      </c>
      <c r="S1149" s="13">
        <v>42185</v>
      </c>
      <c r="T1149" s="9">
        <f t="shared" si="87"/>
        <v>1</v>
      </c>
      <c r="U1149" s="10">
        <f t="shared" si="88"/>
        <v>0</v>
      </c>
      <c r="V1149" s="11" t="str">
        <f t="shared" si="85"/>
        <v>June</v>
      </c>
      <c r="W1149" s="13">
        <v>42191</v>
      </c>
      <c r="X1149" s="11">
        <f t="shared" si="86"/>
        <v>6</v>
      </c>
      <c r="Y1149" s="12">
        <v>450.45960000000002</v>
      </c>
      <c r="Z1149" s="12">
        <v>17</v>
      </c>
      <c r="AA1149" s="12">
        <v>652.84</v>
      </c>
      <c r="AB1149" s="12">
        <v>88348</v>
      </c>
      <c r="AC1149" s="12">
        <f>DataSheet!$E1930-DataSheet!$D1930</f>
        <v>4.4000000000000004</v>
      </c>
      <c r="AD1149" s="12" t="str">
        <f>_xlfn.IFS(DataSheet!$O1930="Central","Chris",DataSheet!$O1930="East","Erin",DataSheet!$O1930="South","Sam",DataSheet!$O1930="West","William.")</f>
        <v>William.</v>
      </c>
      <c r="AE1149">
        <f t="shared" si="89"/>
        <v>3</v>
      </c>
    </row>
    <row r="1150" spans="1:31" ht="15.75" customHeight="1" x14ac:dyDescent="0.3">
      <c r="A1150" s="7">
        <v>2089</v>
      </c>
      <c r="B1150" s="7" t="s">
        <v>2002</v>
      </c>
      <c r="C1150" s="7" t="s">
        <v>109</v>
      </c>
      <c r="D1150" s="7">
        <v>0.08</v>
      </c>
      <c r="E1150" s="7">
        <v>599.99</v>
      </c>
      <c r="F1150" s="7">
        <v>24.49</v>
      </c>
      <c r="G1150" s="7" t="s">
        <v>53</v>
      </c>
      <c r="H1150" s="7" t="s">
        <v>32</v>
      </c>
      <c r="I1150" s="7" t="s">
        <v>81</v>
      </c>
      <c r="J1150" s="7" t="s">
        <v>590</v>
      </c>
      <c r="K1150" s="7" t="s">
        <v>240</v>
      </c>
      <c r="L1150" s="7" t="s">
        <v>2005</v>
      </c>
      <c r="M1150" s="7">
        <v>0.37</v>
      </c>
      <c r="N1150" s="7" t="s">
        <v>37</v>
      </c>
      <c r="O1150" s="7" t="s">
        <v>57</v>
      </c>
      <c r="P1150" s="7" t="s">
        <v>75</v>
      </c>
      <c r="Q1150" s="7" t="s">
        <v>2004</v>
      </c>
      <c r="R1150" s="7">
        <v>10956</v>
      </c>
      <c r="S1150" s="8">
        <v>42185</v>
      </c>
      <c r="T1150" s="9">
        <f t="shared" si="87"/>
        <v>1</v>
      </c>
      <c r="U1150" s="10">
        <f t="shared" si="88"/>
        <v>0</v>
      </c>
      <c r="V1150" s="11" t="str">
        <f t="shared" si="85"/>
        <v>June</v>
      </c>
      <c r="W1150" s="8">
        <v>42193</v>
      </c>
      <c r="X1150" s="11">
        <f t="shared" si="86"/>
        <v>8</v>
      </c>
      <c r="Y1150" s="7">
        <v>8798.1831000000002</v>
      </c>
      <c r="Z1150" s="7">
        <v>22</v>
      </c>
      <c r="AA1150" s="7">
        <v>12750.99</v>
      </c>
      <c r="AB1150" s="7">
        <v>88348</v>
      </c>
      <c r="AC1150" s="7">
        <f>DataSheet!$E1931-DataSheet!$D1931</f>
        <v>125.91</v>
      </c>
      <c r="AD1150" s="12" t="str">
        <f>_xlfn.IFS(DataSheet!$O1931="Central","Chris",DataSheet!$O1931="East","Erin",DataSheet!$O1931="South","Sam",DataSheet!$O1931="West","William.")</f>
        <v>William.</v>
      </c>
      <c r="AE1150">
        <f t="shared" si="89"/>
        <v>3</v>
      </c>
    </row>
    <row r="1151" spans="1:31" ht="15.75" customHeight="1" x14ac:dyDescent="0.3">
      <c r="A1151" s="12">
        <v>2089</v>
      </c>
      <c r="B1151" s="12" t="s">
        <v>2002</v>
      </c>
      <c r="C1151" s="12" t="s">
        <v>109</v>
      </c>
      <c r="D1151" s="12">
        <v>0.1</v>
      </c>
      <c r="E1151" s="12">
        <v>3.98</v>
      </c>
      <c r="F1151" s="12">
        <v>2.97</v>
      </c>
      <c r="G1151" s="12" t="s">
        <v>31</v>
      </c>
      <c r="H1151" s="12" t="s">
        <v>32</v>
      </c>
      <c r="I1151" s="12" t="s">
        <v>33</v>
      </c>
      <c r="J1151" s="12" t="s">
        <v>97</v>
      </c>
      <c r="K1151" s="12" t="s">
        <v>35</v>
      </c>
      <c r="L1151" s="12" t="s">
        <v>2006</v>
      </c>
      <c r="M1151" s="12">
        <v>0.35</v>
      </c>
      <c r="N1151" s="12" t="s">
        <v>37</v>
      </c>
      <c r="O1151" s="12" t="s">
        <v>57</v>
      </c>
      <c r="P1151" s="12" t="s">
        <v>75</v>
      </c>
      <c r="Q1151" s="12" t="s">
        <v>2004</v>
      </c>
      <c r="R1151" s="12">
        <v>10956</v>
      </c>
      <c r="S1151" s="13">
        <v>42185</v>
      </c>
      <c r="T1151" s="9">
        <f t="shared" si="87"/>
        <v>0</v>
      </c>
      <c r="U1151" s="10" t="str">
        <f t="shared" si="88"/>
        <v>no repeat</v>
      </c>
      <c r="V1151" s="11" t="str">
        <f t="shared" si="85"/>
        <v>June</v>
      </c>
      <c r="W1151" s="13">
        <v>42189</v>
      </c>
      <c r="X1151" s="11">
        <f t="shared" si="86"/>
        <v>4</v>
      </c>
      <c r="Y1151" s="12">
        <v>-5.3849999999999998</v>
      </c>
      <c r="Z1151" s="12">
        <v>5</v>
      </c>
      <c r="AA1151" s="12">
        <v>20.54</v>
      </c>
      <c r="AB1151" s="12">
        <v>88348</v>
      </c>
      <c r="AC1151" s="12">
        <f>DataSheet!$E1932-DataSheet!$D1932</f>
        <v>10.89</v>
      </c>
      <c r="AD1151" s="12" t="str">
        <f>_xlfn.IFS(DataSheet!$O1932="Central","Chris",DataSheet!$O1932="East","Erin",DataSheet!$O1932="South","Sam",DataSheet!$O1932="West","William.")</f>
        <v>Chris</v>
      </c>
      <c r="AE1151">
        <f t="shared" si="89"/>
        <v>3</v>
      </c>
    </row>
    <row r="1152" spans="1:31" ht="15.75" customHeight="1" x14ac:dyDescent="0.3">
      <c r="A1152" s="7">
        <v>2094</v>
      </c>
      <c r="B1152" s="7" t="s">
        <v>2007</v>
      </c>
      <c r="C1152" s="7" t="s">
        <v>61</v>
      </c>
      <c r="D1152" s="7">
        <v>0.08</v>
      </c>
      <c r="E1152" s="7">
        <v>400.98</v>
      </c>
      <c r="F1152" s="7">
        <v>42.52</v>
      </c>
      <c r="G1152" s="7" t="s">
        <v>43</v>
      </c>
      <c r="H1152" s="7" t="s">
        <v>32</v>
      </c>
      <c r="I1152" s="7" t="s">
        <v>45</v>
      </c>
      <c r="J1152" s="7" t="s">
        <v>156</v>
      </c>
      <c r="K1152" s="7" t="s">
        <v>125</v>
      </c>
      <c r="L1152" s="7" t="s">
        <v>1094</v>
      </c>
      <c r="M1152" s="7">
        <v>0.71</v>
      </c>
      <c r="N1152" s="7" t="s">
        <v>37</v>
      </c>
      <c r="O1152" s="7" t="s">
        <v>38</v>
      </c>
      <c r="P1152" s="7" t="s">
        <v>49</v>
      </c>
      <c r="Q1152" s="7" t="s">
        <v>2008</v>
      </c>
      <c r="R1152" s="7">
        <v>95928</v>
      </c>
      <c r="S1152" s="8">
        <v>42040</v>
      </c>
      <c r="T1152" s="9">
        <f t="shared" si="87"/>
        <v>0</v>
      </c>
      <c r="U1152" s="10" t="str">
        <f t="shared" si="88"/>
        <v>no repeat</v>
      </c>
      <c r="V1152" s="11" t="str">
        <f t="shared" si="85"/>
        <v>February</v>
      </c>
      <c r="W1152" s="8">
        <v>42041</v>
      </c>
      <c r="X1152" s="11">
        <f t="shared" si="86"/>
        <v>1</v>
      </c>
      <c r="Y1152" s="7">
        <v>3031.9724000000001</v>
      </c>
      <c r="Z1152" s="7">
        <v>20</v>
      </c>
      <c r="AA1152" s="7">
        <v>7840.04</v>
      </c>
      <c r="AB1152" s="7">
        <v>86629</v>
      </c>
      <c r="AC1152" s="7">
        <f>DataSheet!$E421-DataSheet!$D421</f>
        <v>70.960000000000008</v>
      </c>
      <c r="AD1152" s="12" t="str">
        <f>_xlfn.IFS(DataSheet!$O421="Central","Chris",DataSheet!$O421="East","Erin",DataSheet!$O421="South","Sam",DataSheet!$O421="West","William.")</f>
        <v>Erin</v>
      </c>
      <c r="AE1152">
        <f t="shared" si="89"/>
        <v>1</v>
      </c>
    </row>
    <row r="1153" spans="1:31" ht="15.75" customHeight="1" x14ac:dyDescent="0.3">
      <c r="A1153" s="12">
        <v>2097</v>
      </c>
      <c r="B1153" s="12" t="s">
        <v>2009</v>
      </c>
      <c r="C1153" s="12" t="s">
        <v>61</v>
      </c>
      <c r="D1153" s="12">
        <v>0.1</v>
      </c>
      <c r="E1153" s="12">
        <v>300.97000000000003</v>
      </c>
      <c r="F1153" s="12">
        <v>7.18</v>
      </c>
      <c r="G1153" s="12" t="s">
        <v>53</v>
      </c>
      <c r="H1153" s="12" t="s">
        <v>44</v>
      </c>
      <c r="I1153" s="12" t="s">
        <v>81</v>
      </c>
      <c r="J1153" s="12" t="s">
        <v>184</v>
      </c>
      <c r="K1153" s="12" t="s">
        <v>63</v>
      </c>
      <c r="L1153" s="12" t="s">
        <v>1089</v>
      </c>
      <c r="M1153" s="12">
        <v>0.48</v>
      </c>
      <c r="N1153" s="12" t="s">
        <v>37</v>
      </c>
      <c r="O1153" s="12" t="s">
        <v>140</v>
      </c>
      <c r="P1153" s="12" t="s">
        <v>934</v>
      </c>
      <c r="Q1153" s="12" t="s">
        <v>935</v>
      </c>
      <c r="R1153" s="12">
        <v>29915</v>
      </c>
      <c r="S1153" s="13">
        <v>42112</v>
      </c>
      <c r="T1153" s="9">
        <f t="shared" si="87"/>
        <v>0</v>
      </c>
      <c r="U1153" s="10" t="str">
        <f t="shared" si="88"/>
        <v>no repeat</v>
      </c>
      <c r="V1153" s="11" t="str">
        <f t="shared" si="85"/>
        <v>April</v>
      </c>
      <c r="W1153" s="13">
        <v>42113</v>
      </c>
      <c r="X1153" s="11">
        <f t="shared" si="86"/>
        <v>1</v>
      </c>
      <c r="Y1153" s="12">
        <v>138.018</v>
      </c>
      <c r="Z1153" s="12">
        <v>4</v>
      </c>
      <c r="AA1153" s="12">
        <v>1094.33</v>
      </c>
      <c r="AB1153" s="12">
        <v>87889</v>
      </c>
      <c r="AC1153" s="12">
        <f>DataSheet!$E1198-DataSheet!$D1198</f>
        <v>16.89</v>
      </c>
      <c r="AD1153" s="12" t="str">
        <f>_xlfn.IFS(DataSheet!$O1198="Central","Chris",DataSheet!$O1198="East","Erin",DataSheet!$O1198="South","Sam",DataSheet!$O1198="West","William.")</f>
        <v>Erin</v>
      </c>
      <c r="AE1153">
        <f t="shared" si="89"/>
        <v>1</v>
      </c>
    </row>
    <row r="1154" spans="1:31" ht="15.75" customHeight="1" x14ac:dyDescent="0.3">
      <c r="A1154" s="7">
        <v>2098</v>
      </c>
      <c r="B1154" s="7" t="s">
        <v>2010</v>
      </c>
      <c r="C1154" s="7" t="s">
        <v>61</v>
      </c>
      <c r="D1154" s="7">
        <v>0.06</v>
      </c>
      <c r="E1154" s="7">
        <v>39.89</v>
      </c>
      <c r="F1154" s="7">
        <v>3.04</v>
      </c>
      <c r="G1154" s="7" t="s">
        <v>53</v>
      </c>
      <c r="H1154" s="7" t="s">
        <v>44</v>
      </c>
      <c r="I1154" s="7" t="s">
        <v>45</v>
      </c>
      <c r="J1154" s="7" t="s">
        <v>54</v>
      </c>
      <c r="K1154" s="7" t="s">
        <v>35</v>
      </c>
      <c r="L1154" s="7" t="s">
        <v>2011</v>
      </c>
      <c r="M1154" s="7">
        <v>0.53</v>
      </c>
      <c r="N1154" s="7" t="s">
        <v>37</v>
      </c>
      <c r="O1154" s="7" t="s">
        <v>140</v>
      </c>
      <c r="P1154" s="7" t="s">
        <v>934</v>
      </c>
      <c r="Q1154" s="7" t="s">
        <v>2012</v>
      </c>
      <c r="R1154" s="7">
        <v>29464</v>
      </c>
      <c r="S1154" s="8">
        <v>42112</v>
      </c>
      <c r="T1154" s="9">
        <f t="shared" si="87"/>
        <v>0</v>
      </c>
      <c r="U1154" s="10" t="str">
        <f t="shared" si="88"/>
        <v>no repeat</v>
      </c>
      <c r="V1154" s="11" t="str">
        <f t="shared" ref="V1154:V1217" si="90">TEXT(S1154,"mmmm")</f>
        <v>April</v>
      </c>
      <c r="W1154" s="8">
        <v>42114</v>
      </c>
      <c r="X1154" s="11">
        <f t="shared" ref="X1154:X1217" si="91">_xlfn.DAYS(W1154,S1154)</f>
        <v>2</v>
      </c>
      <c r="Y1154" s="7">
        <v>38.874000000000002</v>
      </c>
      <c r="Z1154" s="7">
        <v>10</v>
      </c>
      <c r="AA1154" s="7">
        <v>389.97</v>
      </c>
      <c r="AB1154" s="7">
        <v>87889</v>
      </c>
      <c r="AC1154" s="7">
        <f>DataSheet!$E1199-DataSheet!$D1199</f>
        <v>16.93</v>
      </c>
      <c r="AD1154" s="12" t="str">
        <f>_xlfn.IFS(DataSheet!$O1199="Central","Chris",DataSheet!$O1199="East","Erin",DataSheet!$O1199="South","Sam",DataSheet!$O1199="West","William.")</f>
        <v>Chris</v>
      </c>
      <c r="AE1154">
        <f t="shared" si="89"/>
        <v>1</v>
      </c>
    </row>
    <row r="1155" spans="1:31" ht="15.75" customHeight="1" x14ac:dyDescent="0.3">
      <c r="A1155" s="7">
        <v>2099</v>
      </c>
      <c r="B1155" s="7" t="s">
        <v>2013</v>
      </c>
      <c r="C1155" s="7" t="s">
        <v>42</v>
      </c>
      <c r="D1155" s="7">
        <v>7.0000000000000007E-2</v>
      </c>
      <c r="E1155" s="7">
        <v>14.56</v>
      </c>
      <c r="F1155" s="7">
        <v>3.5</v>
      </c>
      <c r="G1155" s="7" t="s">
        <v>53</v>
      </c>
      <c r="H1155" s="7" t="s">
        <v>44</v>
      </c>
      <c r="I1155" s="7" t="s">
        <v>33</v>
      </c>
      <c r="J1155" s="7" t="s">
        <v>258</v>
      </c>
      <c r="K1155" s="7" t="s">
        <v>63</v>
      </c>
      <c r="L1155" s="7" t="s">
        <v>907</v>
      </c>
      <c r="M1155" s="7">
        <v>0.57999999999999996</v>
      </c>
      <c r="N1155" s="7" t="s">
        <v>37</v>
      </c>
      <c r="O1155" s="7" t="s">
        <v>140</v>
      </c>
      <c r="P1155" s="7" t="s">
        <v>934</v>
      </c>
      <c r="Q1155" s="7" t="s">
        <v>2014</v>
      </c>
      <c r="R1155" s="7">
        <v>29577</v>
      </c>
      <c r="S1155" s="8">
        <v>42012</v>
      </c>
      <c r="T1155" s="9">
        <f t="shared" ref="T1155:T1218" si="92">IF(A1155=A1156,1,0)</f>
        <v>0</v>
      </c>
      <c r="U1155" s="10" t="str">
        <f t="shared" ref="U1155:U1218" si="93">IF(T1155=1,S1156-S1155,"no repeat")</f>
        <v>no repeat</v>
      </c>
      <c r="V1155" s="11" t="str">
        <f t="shared" si="90"/>
        <v>January</v>
      </c>
      <c r="W1155" s="8">
        <v>42013</v>
      </c>
      <c r="X1155" s="11">
        <f t="shared" si="91"/>
        <v>1</v>
      </c>
      <c r="Y1155" s="7">
        <v>-45.527999999999999</v>
      </c>
      <c r="Z1155" s="7">
        <v>6</v>
      </c>
      <c r="AA1155" s="7">
        <v>84.59</v>
      </c>
      <c r="AB1155" s="7">
        <v>87888</v>
      </c>
      <c r="AC1155" s="7">
        <f>DataSheet!$E107-DataSheet!$D107</f>
        <v>80.47</v>
      </c>
      <c r="AD1155" s="12" t="str">
        <f>_xlfn.IFS(DataSheet!$O107="Central","Chris",DataSheet!$O107="East","Erin",DataSheet!$O107="South","Sam",DataSheet!$O107="West","William.")</f>
        <v>Chris</v>
      </c>
      <c r="AE1155">
        <f t="shared" si="89"/>
        <v>1</v>
      </c>
    </row>
    <row r="1156" spans="1:31" ht="15.75" customHeight="1" x14ac:dyDescent="0.3">
      <c r="A1156" s="7">
        <v>2107</v>
      </c>
      <c r="B1156" s="7" t="s">
        <v>2015</v>
      </c>
      <c r="C1156" s="7" t="s">
        <v>61</v>
      </c>
      <c r="D1156" s="7">
        <v>0.05</v>
      </c>
      <c r="E1156" s="7">
        <v>399.98</v>
      </c>
      <c r="F1156" s="7">
        <v>12.06</v>
      </c>
      <c r="G1156" s="7" t="s">
        <v>43</v>
      </c>
      <c r="H1156" s="7" t="s">
        <v>32</v>
      </c>
      <c r="I1156" s="7" t="s">
        <v>81</v>
      </c>
      <c r="J1156" s="7" t="s">
        <v>89</v>
      </c>
      <c r="K1156" s="7" t="s">
        <v>125</v>
      </c>
      <c r="L1156" s="7" t="s">
        <v>268</v>
      </c>
      <c r="M1156" s="7">
        <v>0.56000000000000005</v>
      </c>
      <c r="N1156" s="7" t="s">
        <v>37</v>
      </c>
      <c r="O1156" s="7" t="s">
        <v>65</v>
      </c>
      <c r="P1156" s="7" t="s">
        <v>182</v>
      </c>
      <c r="Q1156" s="7" t="s">
        <v>183</v>
      </c>
      <c r="R1156" s="7">
        <v>60601</v>
      </c>
      <c r="S1156" s="8">
        <v>42161</v>
      </c>
      <c r="T1156" s="9">
        <f t="shared" si="92"/>
        <v>1</v>
      </c>
      <c r="U1156" s="10">
        <f t="shared" si="93"/>
        <v>0</v>
      </c>
      <c r="V1156" s="11" t="str">
        <f t="shared" si="90"/>
        <v>June</v>
      </c>
      <c r="W1156" s="8">
        <v>42161</v>
      </c>
      <c r="X1156" s="11">
        <f t="shared" si="91"/>
        <v>0</v>
      </c>
      <c r="Y1156" s="7">
        <v>567.59</v>
      </c>
      <c r="Z1156" s="7">
        <v>24</v>
      </c>
      <c r="AA1156" s="7">
        <v>9666.7199999999993</v>
      </c>
      <c r="AB1156" s="7">
        <v>39015</v>
      </c>
      <c r="AC1156" s="7">
        <f>DataSheet!$E1695-DataSheet!$D1695</f>
        <v>122.94</v>
      </c>
      <c r="AD1156" s="12" t="str">
        <f>_xlfn.IFS(DataSheet!$O1695="Central","Chris",DataSheet!$O1695="East","Erin",DataSheet!$O1695="South","Sam",DataSheet!$O1695="West","William.")</f>
        <v>William.</v>
      </c>
      <c r="AE1156">
        <f t="shared" ref="AE1156:AE1219" si="94">COUNTIF($B$2:$B$1937,$B1156)</f>
        <v>2</v>
      </c>
    </row>
    <row r="1157" spans="1:31" ht="15.75" customHeight="1" x14ac:dyDescent="0.3">
      <c r="A1157" s="12">
        <v>2107</v>
      </c>
      <c r="B1157" s="12" t="s">
        <v>2015</v>
      </c>
      <c r="C1157" s="12" t="s">
        <v>61</v>
      </c>
      <c r="D1157" s="12">
        <v>7.0000000000000007E-2</v>
      </c>
      <c r="E1157" s="12">
        <v>6.48</v>
      </c>
      <c r="F1157" s="12">
        <v>5.74</v>
      </c>
      <c r="G1157" s="12" t="s">
        <v>53</v>
      </c>
      <c r="H1157" s="12" t="s">
        <v>32</v>
      </c>
      <c r="I1157" s="12" t="s">
        <v>33</v>
      </c>
      <c r="J1157" s="12" t="s">
        <v>97</v>
      </c>
      <c r="K1157" s="12" t="s">
        <v>63</v>
      </c>
      <c r="L1157" s="12" t="s">
        <v>2016</v>
      </c>
      <c r="M1157" s="12">
        <v>0.37</v>
      </c>
      <c r="N1157" s="12" t="s">
        <v>37</v>
      </c>
      <c r="O1157" s="12" t="s">
        <v>65</v>
      </c>
      <c r="P1157" s="12" t="s">
        <v>182</v>
      </c>
      <c r="Q1157" s="12" t="s">
        <v>183</v>
      </c>
      <c r="R1157" s="12">
        <v>60601</v>
      </c>
      <c r="S1157" s="13">
        <v>42161</v>
      </c>
      <c r="T1157" s="9">
        <f t="shared" si="92"/>
        <v>0</v>
      </c>
      <c r="U1157" s="10" t="str">
        <f t="shared" si="93"/>
        <v>no repeat</v>
      </c>
      <c r="V1157" s="11" t="str">
        <f t="shared" si="90"/>
        <v>June</v>
      </c>
      <c r="W1157" s="13">
        <v>42161</v>
      </c>
      <c r="X1157" s="11">
        <f t="shared" si="91"/>
        <v>0</v>
      </c>
      <c r="Y1157" s="12">
        <v>-28.45</v>
      </c>
      <c r="Z1157" s="12">
        <v>20</v>
      </c>
      <c r="AA1157" s="12">
        <v>134.58000000000001</v>
      </c>
      <c r="AB1157" s="12">
        <v>39015</v>
      </c>
      <c r="AC1157" s="12">
        <f>DataSheet!$E1696-DataSheet!$D1696</f>
        <v>6.4</v>
      </c>
      <c r="AD1157" s="12" t="str">
        <f>_xlfn.IFS(DataSheet!$O1696="Central","Chris",DataSheet!$O1696="East","Erin",DataSheet!$O1696="South","Sam",DataSheet!$O1696="West","William.")</f>
        <v>William.</v>
      </c>
      <c r="AE1157">
        <f t="shared" si="94"/>
        <v>2</v>
      </c>
    </row>
    <row r="1158" spans="1:31" ht="15.75" customHeight="1" x14ac:dyDescent="0.3">
      <c r="A1158" s="7">
        <v>2108</v>
      </c>
      <c r="B1158" s="7" t="s">
        <v>2017</v>
      </c>
      <c r="C1158" s="7" t="s">
        <v>61</v>
      </c>
      <c r="D1158" s="7">
        <v>7.0000000000000007E-2</v>
      </c>
      <c r="E1158" s="7">
        <v>6.48</v>
      </c>
      <c r="F1158" s="7">
        <v>5.74</v>
      </c>
      <c r="G1158" s="7" t="s">
        <v>53</v>
      </c>
      <c r="H1158" s="7" t="s">
        <v>32</v>
      </c>
      <c r="I1158" s="7" t="s">
        <v>33</v>
      </c>
      <c r="J1158" s="7" t="s">
        <v>97</v>
      </c>
      <c r="K1158" s="7" t="s">
        <v>63</v>
      </c>
      <c r="L1158" s="7" t="s">
        <v>2016</v>
      </c>
      <c r="M1158" s="7">
        <v>0.37</v>
      </c>
      <c r="N1158" s="7" t="s">
        <v>37</v>
      </c>
      <c r="O1158" s="7" t="s">
        <v>65</v>
      </c>
      <c r="P1158" s="7" t="s">
        <v>509</v>
      </c>
      <c r="Q1158" s="7" t="s">
        <v>2018</v>
      </c>
      <c r="R1158" s="7">
        <v>63129</v>
      </c>
      <c r="S1158" s="8">
        <v>42161</v>
      </c>
      <c r="T1158" s="9">
        <f t="shared" si="92"/>
        <v>0</v>
      </c>
      <c r="U1158" s="10" t="str">
        <f t="shared" si="93"/>
        <v>no repeat</v>
      </c>
      <c r="V1158" s="11" t="str">
        <f t="shared" si="90"/>
        <v>June</v>
      </c>
      <c r="W1158" s="8">
        <v>42161</v>
      </c>
      <c r="X1158" s="11">
        <f t="shared" si="91"/>
        <v>0</v>
      </c>
      <c r="Y1158" s="7">
        <v>-14.225</v>
      </c>
      <c r="Z1158" s="7">
        <v>5</v>
      </c>
      <c r="AA1158" s="7">
        <v>33.65</v>
      </c>
      <c r="AB1158" s="7">
        <v>87862</v>
      </c>
      <c r="AC1158" s="7">
        <f>DataSheet!$E1697-DataSheet!$D1697</f>
        <v>20.89</v>
      </c>
      <c r="AD1158" s="12" t="str">
        <f>_xlfn.IFS(DataSheet!$O1697="Central","Chris",DataSheet!$O1697="East","Erin",DataSheet!$O1697="South","Sam",DataSheet!$O1697="West","William.")</f>
        <v>William.</v>
      </c>
      <c r="AE1158">
        <f t="shared" si="94"/>
        <v>1</v>
      </c>
    </row>
    <row r="1159" spans="1:31" ht="15.75" customHeight="1" x14ac:dyDescent="0.3">
      <c r="A1159" s="7">
        <v>2114</v>
      </c>
      <c r="B1159" s="7" t="s">
        <v>2019</v>
      </c>
      <c r="C1159" s="7" t="s">
        <v>52</v>
      </c>
      <c r="D1159" s="7">
        <v>7.0000000000000007E-2</v>
      </c>
      <c r="E1159" s="7">
        <v>226.67</v>
      </c>
      <c r="F1159" s="7">
        <v>28.16</v>
      </c>
      <c r="G1159" s="7" t="s">
        <v>43</v>
      </c>
      <c r="H1159" s="7" t="s">
        <v>32</v>
      </c>
      <c r="I1159" s="7" t="s">
        <v>45</v>
      </c>
      <c r="J1159" s="7" t="s">
        <v>46</v>
      </c>
      <c r="K1159" s="7" t="s">
        <v>47</v>
      </c>
      <c r="L1159" s="7" t="s">
        <v>1585</v>
      </c>
      <c r="M1159" s="7">
        <v>0.59</v>
      </c>
      <c r="N1159" s="7" t="s">
        <v>37</v>
      </c>
      <c r="O1159" s="7" t="s">
        <v>140</v>
      </c>
      <c r="P1159" s="7" t="s">
        <v>141</v>
      </c>
      <c r="Q1159" s="7" t="s">
        <v>546</v>
      </c>
      <c r="R1159" s="7">
        <v>23518</v>
      </c>
      <c r="S1159" s="8">
        <v>42061</v>
      </c>
      <c r="T1159" s="9">
        <f t="shared" si="92"/>
        <v>1</v>
      </c>
      <c r="U1159" s="10">
        <f t="shared" si="93"/>
        <v>0</v>
      </c>
      <c r="V1159" s="11" t="str">
        <f t="shared" si="90"/>
        <v>February</v>
      </c>
      <c r="W1159" s="8">
        <v>42062</v>
      </c>
      <c r="X1159" s="11">
        <f t="shared" si="91"/>
        <v>1</v>
      </c>
      <c r="Y1159" s="7">
        <v>53.114400000000003</v>
      </c>
      <c r="Z1159" s="7">
        <v>1</v>
      </c>
      <c r="AA1159" s="7">
        <v>255.83</v>
      </c>
      <c r="AB1159" s="7">
        <v>88405</v>
      </c>
      <c r="AC1159" s="7">
        <f>DataSheet!$E641-DataSheet!$D641</f>
        <v>8.56</v>
      </c>
      <c r="AD1159" s="12" t="str">
        <f>_xlfn.IFS(DataSheet!$O641="Central","Chris",DataSheet!$O641="East","Erin",DataSheet!$O641="South","Sam",DataSheet!$O641="West","William.")</f>
        <v>Chris</v>
      </c>
      <c r="AE1159">
        <f t="shared" si="94"/>
        <v>4</v>
      </c>
    </row>
    <row r="1160" spans="1:31" ht="15.75" customHeight="1" x14ac:dyDescent="0.3">
      <c r="A1160" s="12">
        <v>2114</v>
      </c>
      <c r="B1160" s="12" t="s">
        <v>2019</v>
      </c>
      <c r="C1160" s="12" t="s">
        <v>52</v>
      </c>
      <c r="D1160" s="12">
        <v>0.08</v>
      </c>
      <c r="E1160" s="12">
        <v>20.98</v>
      </c>
      <c r="F1160" s="12">
        <v>53.03</v>
      </c>
      <c r="G1160" s="12" t="s">
        <v>43</v>
      </c>
      <c r="H1160" s="12" t="s">
        <v>32</v>
      </c>
      <c r="I1160" s="12" t="s">
        <v>33</v>
      </c>
      <c r="J1160" s="12" t="s">
        <v>145</v>
      </c>
      <c r="K1160" s="12" t="s">
        <v>47</v>
      </c>
      <c r="L1160" s="12" t="s">
        <v>620</v>
      </c>
      <c r="M1160" s="12">
        <v>0.78</v>
      </c>
      <c r="N1160" s="12" t="s">
        <v>37</v>
      </c>
      <c r="O1160" s="12" t="s">
        <v>140</v>
      </c>
      <c r="P1160" s="12" t="s">
        <v>141</v>
      </c>
      <c r="Q1160" s="12" t="s">
        <v>546</v>
      </c>
      <c r="R1160" s="12">
        <v>23518</v>
      </c>
      <c r="S1160" s="13">
        <v>42061</v>
      </c>
      <c r="T1160" s="9">
        <f t="shared" si="92"/>
        <v>1</v>
      </c>
      <c r="U1160" s="10">
        <f t="shared" si="93"/>
        <v>28</v>
      </c>
      <c r="V1160" s="11" t="str">
        <f t="shared" si="90"/>
        <v>February</v>
      </c>
      <c r="W1160" s="13">
        <v>42063</v>
      </c>
      <c r="X1160" s="11">
        <f t="shared" si="91"/>
        <v>2</v>
      </c>
      <c r="Y1160" s="12">
        <v>8.7420000000000009</v>
      </c>
      <c r="Z1160" s="12">
        <v>20</v>
      </c>
      <c r="AA1160" s="12">
        <v>421.18</v>
      </c>
      <c r="AB1160" s="12">
        <v>88405</v>
      </c>
      <c r="AC1160" s="12">
        <f>DataSheet!$E642-DataSheet!$D642</f>
        <v>699.92</v>
      </c>
      <c r="AD1160" s="12" t="str">
        <f>_xlfn.IFS(DataSheet!$O642="Central","Chris",DataSheet!$O642="East","Erin",DataSheet!$O642="South","Sam",DataSheet!$O642="West","William.")</f>
        <v>Chris</v>
      </c>
      <c r="AE1160">
        <f t="shared" si="94"/>
        <v>4</v>
      </c>
    </row>
    <row r="1161" spans="1:31" ht="15.75" customHeight="1" x14ac:dyDescent="0.3">
      <c r="A1161" s="12">
        <v>2114</v>
      </c>
      <c r="B1161" s="12" t="s">
        <v>2019</v>
      </c>
      <c r="C1161" s="12" t="s">
        <v>52</v>
      </c>
      <c r="D1161" s="12">
        <v>0.08</v>
      </c>
      <c r="E1161" s="12">
        <v>6.68</v>
      </c>
      <c r="F1161" s="12">
        <v>1.5</v>
      </c>
      <c r="G1161" s="12" t="s">
        <v>53</v>
      </c>
      <c r="H1161" s="12" t="s">
        <v>32</v>
      </c>
      <c r="I1161" s="12" t="s">
        <v>33</v>
      </c>
      <c r="J1161" s="12" t="s">
        <v>34</v>
      </c>
      <c r="K1161" s="12" t="s">
        <v>35</v>
      </c>
      <c r="L1161" s="12" t="s">
        <v>2020</v>
      </c>
      <c r="M1161" s="12">
        <v>0.48</v>
      </c>
      <c r="N1161" s="12" t="s">
        <v>37</v>
      </c>
      <c r="O1161" s="12" t="s">
        <v>140</v>
      </c>
      <c r="P1161" s="12" t="s">
        <v>141</v>
      </c>
      <c r="Q1161" s="12" t="s">
        <v>546</v>
      </c>
      <c r="R1161" s="12">
        <v>23518</v>
      </c>
      <c r="S1161" s="13">
        <v>42089</v>
      </c>
      <c r="T1161" s="9">
        <f t="shared" si="92"/>
        <v>1</v>
      </c>
      <c r="U1161" s="10">
        <f t="shared" si="93"/>
        <v>28</v>
      </c>
      <c r="V1161" s="11" t="str">
        <f t="shared" si="90"/>
        <v>March</v>
      </c>
      <c r="W1161" s="13">
        <v>42091</v>
      </c>
      <c r="X1161" s="11">
        <f t="shared" si="91"/>
        <v>2</v>
      </c>
      <c r="Y1161" s="12">
        <v>-601.80399999999997</v>
      </c>
      <c r="Z1161" s="12">
        <v>10</v>
      </c>
      <c r="AA1161" s="12">
        <v>66.12</v>
      </c>
      <c r="AB1161" s="12">
        <v>88403</v>
      </c>
      <c r="AC1161" s="12">
        <f>DataSheet!$E944-DataSheet!$D944</f>
        <v>14.27</v>
      </c>
      <c r="AD1161" s="12" t="str">
        <f>_xlfn.IFS(DataSheet!$O944="Central","Chris",DataSheet!$O944="East","Erin",DataSheet!$O944="South","Sam",DataSheet!$O944="West","William.")</f>
        <v>Erin</v>
      </c>
      <c r="AE1161">
        <f t="shared" si="94"/>
        <v>4</v>
      </c>
    </row>
    <row r="1162" spans="1:31" ht="15.75" customHeight="1" x14ac:dyDescent="0.3">
      <c r="A1162" s="12">
        <v>2114</v>
      </c>
      <c r="B1162" s="12" t="s">
        <v>2019</v>
      </c>
      <c r="C1162" s="12" t="s">
        <v>52</v>
      </c>
      <c r="D1162" s="12">
        <v>0.08</v>
      </c>
      <c r="E1162" s="12">
        <v>2.89</v>
      </c>
      <c r="F1162" s="12">
        <v>0.49</v>
      </c>
      <c r="G1162" s="12" t="s">
        <v>53</v>
      </c>
      <c r="H1162" s="12" t="s">
        <v>32</v>
      </c>
      <c r="I1162" s="12" t="s">
        <v>33</v>
      </c>
      <c r="J1162" s="12" t="s">
        <v>138</v>
      </c>
      <c r="K1162" s="12" t="s">
        <v>63</v>
      </c>
      <c r="L1162" s="12" t="s">
        <v>2021</v>
      </c>
      <c r="M1162" s="12">
        <v>0.38</v>
      </c>
      <c r="N1162" s="12" t="s">
        <v>37</v>
      </c>
      <c r="O1162" s="12" t="s">
        <v>140</v>
      </c>
      <c r="P1162" s="12" t="s">
        <v>141</v>
      </c>
      <c r="Q1162" s="12" t="s">
        <v>546</v>
      </c>
      <c r="R1162" s="12">
        <v>23518</v>
      </c>
      <c r="S1162" s="13">
        <v>42117</v>
      </c>
      <c r="T1162" s="9">
        <f t="shared" si="92"/>
        <v>0</v>
      </c>
      <c r="U1162" s="10" t="str">
        <f t="shared" si="93"/>
        <v>no repeat</v>
      </c>
      <c r="V1162" s="11" t="str">
        <f t="shared" si="90"/>
        <v>April</v>
      </c>
      <c r="W1162" s="13">
        <v>42117</v>
      </c>
      <c r="X1162" s="11">
        <f t="shared" si="91"/>
        <v>0</v>
      </c>
      <c r="Y1162" s="12">
        <v>38.405999999999999</v>
      </c>
      <c r="Z1162" s="12">
        <v>1</v>
      </c>
      <c r="AA1162" s="12">
        <v>3.07</v>
      </c>
      <c r="AB1162" s="12">
        <v>88404</v>
      </c>
      <c r="AC1162" s="12">
        <f>DataSheet!$E1246-DataSheet!$D1246</f>
        <v>259.63</v>
      </c>
      <c r="AD1162" s="12" t="str">
        <f>_xlfn.IFS(DataSheet!$O1246="Central","Chris",DataSheet!$O1246="East","Erin",DataSheet!$O1246="South","Sam",DataSheet!$O1246="West","William.")</f>
        <v>Sam</v>
      </c>
      <c r="AE1162">
        <f t="shared" si="94"/>
        <v>4</v>
      </c>
    </row>
    <row r="1163" spans="1:31" ht="15.75" customHeight="1" x14ac:dyDescent="0.3">
      <c r="A1163" s="12">
        <v>2115</v>
      </c>
      <c r="B1163" s="12" t="s">
        <v>2022</v>
      </c>
      <c r="C1163" s="12" t="s">
        <v>61</v>
      </c>
      <c r="D1163" s="12">
        <v>0.02</v>
      </c>
      <c r="E1163" s="12">
        <v>95.95</v>
      </c>
      <c r="F1163" s="12">
        <v>74.349999999999994</v>
      </c>
      <c r="G1163" s="12" t="s">
        <v>43</v>
      </c>
      <c r="H1163" s="12" t="s">
        <v>32</v>
      </c>
      <c r="I1163" s="12" t="s">
        <v>45</v>
      </c>
      <c r="J1163" s="12" t="s">
        <v>46</v>
      </c>
      <c r="K1163" s="12" t="s">
        <v>47</v>
      </c>
      <c r="L1163" s="12" t="s">
        <v>2023</v>
      </c>
      <c r="M1163" s="12">
        <v>0.56999999999999995</v>
      </c>
      <c r="N1163" s="12" t="s">
        <v>37</v>
      </c>
      <c r="O1163" s="12" t="s">
        <v>140</v>
      </c>
      <c r="P1163" s="12" t="s">
        <v>141</v>
      </c>
      <c r="Q1163" s="12" t="s">
        <v>2024</v>
      </c>
      <c r="R1163" s="12">
        <v>22124</v>
      </c>
      <c r="S1163" s="13">
        <v>42123</v>
      </c>
      <c r="T1163" s="9">
        <f t="shared" si="92"/>
        <v>0</v>
      </c>
      <c r="U1163" s="10" t="str">
        <f t="shared" si="93"/>
        <v>no repeat</v>
      </c>
      <c r="V1163" s="11" t="str">
        <f t="shared" si="90"/>
        <v>April</v>
      </c>
      <c r="W1163" s="13">
        <v>42125</v>
      </c>
      <c r="X1163" s="11">
        <f t="shared" si="91"/>
        <v>2</v>
      </c>
      <c r="Y1163" s="12">
        <v>636.52200000000005</v>
      </c>
      <c r="Z1163" s="12">
        <v>14</v>
      </c>
      <c r="AA1163" s="12">
        <v>1377.46</v>
      </c>
      <c r="AB1163" s="12">
        <v>88406</v>
      </c>
      <c r="AC1163" s="12">
        <f>DataSheet!$E1304-DataSheet!$D1304</f>
        <v>2.0300000000000002</v>
      </c>
      <c r="AD1163" s="12" t="str">
        <f>_xlfn.IFS(DataSheet!$O1304="Central","Chris",DataSheet!$O1304="East","Erin",DataSheet!$O1304="South","Sam",DataSheet!$O1304="West","William.")</f>
        <v>Sam</v>
      </c>
      <c r="AE1163">
        <f t="shared" si="94"/>
        <v>1</v>
      </c>
    </row>
    <row r="1164" spans="1:31" ht="15.75" customHeight="1" x14ac:dyDescent="0.3">
      <c r="A1164" s="7">
        <v>2117</v>
      </c>
      <c r="B1164" s="7" t="s">
        <v>2025</v>
      </c>
      <c r="C1164" s="7" t="s">
        <v>30</v>
      </c>
      <c r="D1164" s="7">
        <v>0.03</v>
      </c>
      <c r="E1164" s="7">
        <v>320.98</v>
      </c>
      <c r="F1164" s="7">
        <v>24.49</v>
      </c>
      <c r="G1164" s="7" t="s">
        <v>53</v>
      </c>
      <c r="H1164" s="7" t="s">
        <v>44</v>
      </c>
      <c r="I1164" s="7" t="s">
        <v>45</v>
      </c>
      <c r="J1164" s="7" t="s">
        <v>46</v>
      </c>
      <c r="K1164" s="7" t="s">
        <v>240</v>
      </c>
      <c r="L1164" s="7" t="s">
        <v>2026</v>
      </c>
      <c r="M1164" s="7">
        <v>0.55000000000000004</v>
      </c>
      <c r="N1164" s="7" t="s">
        <v>37</v>
      </c>
      <c r="O1164" s="7" t="s">
        <v>65</v>
      </c>
      <c r="P1164" s="7" t="s">
        <v>134</v>
      </c>
      <c r="Q1164" s="7" t="s">
        <v>1575</v>
      </c>
      <c r="R1164" s="7">
        <v>75401</v>
      </c>
      <c r="S1164" s="8">
        <v>42114</v>
      </c>
      <c r="T1164" s="9">
        <f t="shared" si="92"/>
        <v>1</v>
      </c>
      <c r="U1164" s="10">
        <f t="shared" si="93"/>
        <v>0</v>
      </c>
      <c r="V1164" s="11" t="str">
        <f t="shared" si="90"/>
        <v>April</v>
      </c>
      <c r="W1164" s="8">
        <v>42116</v>
      </c>
      <c r="X1164" s="11">
        <f t="shared" si="91"/>
        <v>2</v>
      </c>
      <c r="Y1164" s="7">
        <v>4554.4346999999998</v>
      </c>
      <c r="Z1164" s="7">
        <v>20</v>
      </c>
      <c r="AA1164" s="7">
        <v>6600.63</v>
      </c>
      <c r="AB1164" s="7">
        <v>90891</v>
      </c>
      <c r="AC1164" s="7">
        <f>DataSheet!$E1215-DataSheet!$D1215</f>
        <v>145.36999999999998</v>
      </c>
      <c r="AD1164" s="12" t="str">
        <f>_xlfn.IFS(DataSheet!$O1215="Central","Chris",DataSheet!$O1215="East","Erin",DataSheet!$O1215="South","Sam",DataSheet!$O1215="West","William.")</f>
        <v>Chris</v>
      </c>
      <c r="AE1164">
        <f t="shared" si="94"/>
        <v>2</v>
      </c>
    </row>
    <row r="1165" spans="1:31" ht="15.75" customHeight="1" x14ac:dyDescent="0.3">
      <c r="A1165" s="12">
        <v>2117</v>
      </c>
      <c r="B1165" s="12" t="s">
        <v>2025</v>
      </c>
      <c r="C1165" s="12" t="s">
        <v>30</v>
      </c>
      <c r="D1165" s="12">
        <v>0.06</v>
      </c>
      <c r="E1165" s="12">
        <v>125.99</v>
      </c>
      <c r="F1165" s="12">
        <v>8.8000000000000007</v>
      </c>
      <c r="G1165" s="12" t="s">
        <v>53</v>
      </c>
      <c r="H1165" s="12" t="s">
        <v>44</v>
      </c>
      <c r="I1165" s="12" t="s">
        <v>81</v>
      </c>
      <c r="J1165" s="12" t="s">
        <v>82</v>
      </c>
      <c r="K1165" s="12" t="s">
        <v>63</v>
      </c>
      <c r="L1165" s="12" t="s">
        <v>2027</v>
      </c>
      <c r="M1165" s="12">
        <v>0.59</v>
      </c>
      <c r="N1165" s="12" t="s">
        <v>37</v>
      </c>
      <c r="O1165" s="12" t="s">
        <v>65</v>
      </c>
      <c r="P1165" s="12" t="s">
        <v>134</v>
      </c>
      <c r="Q1165" s="12" t="s">
        <v>1575</v>
      </c>
      <c r="R1165" s="12">
        <v>75401</v>
      </c>
      <c r="S1165" s="13">
        <v>42114</v>
      </c>
      <c r="T1165" s="9">
        <f t="shared" si="92"/>
        <v>0</v>
      </c>
      <c r="U1165" s="10" t="str">
        <f t="shared" si="93"/>
        <v>no repeat</v>
      </c>
      <c r="V1165" s="11" t="str">
        <f t="shared" si="90"/>
        <v>April</v>
      </c>
      <c r="W1165" s="13">
        <v>42115</v>
      </c>
      <c r="X1165" s="11">
        <f t="shared" si="91"/>
        <v>1</v>
      </c>
      <c r="Y1165" s="12">
        <v>618.19308000000001</v>
      </c>
      <c r="Z1165" s="12">
        <v>18</v>
      </c>
      <c r="AA1165" s="12">
        <v>1811.99</v>
      </c>
      <c r="AB1165" s="12">
        <v>90891</v>
      </c>
      <c r="AC1165" s="12">
        <f>DataSheet!$E1216-DataSheet!$D1216</f>
        <v>33.869999999999997</v>
      </c>
      <c r="AD1165" s="12" t="str">
        <f>_xlfn.IFS(DataSheet!$O1216="Central","Chris",DataSheet!$O1216="East","Erin",DataSheet!$O1216="South","Sam",DataSheet!$O1216="West","William.")</f>
        <v>Chris</v>
      </c>
      <c r="AE1165">
        <f t="shared" si="94"/>
        <v>2</v>
      </c>
    </row>
    <row r="1166" spans="1:31" ht="15.75" customHeight="1" x14ac:dyDescent="0.3">
      <c r="A1166" s="7">
        <v>2122</v>
      </c>
      <c r="B1166" s="7" t="s">
        <v>2028</v>
      </c>
      <c r="C1166" s="7" t="s">
        <v>52</v>
      </c>
      <c r="D1166" s="7">
        <v>0.06</v>
      </c>
      <c r="E1166" s="7">
        <v>80.97</v>
      </c>
      <c r="F1166" s="7">
        <v>33.6</v>
      </c>
      <c r="G1166" s="7" t="s">
        <v>43</v>
      </c>
      <c r="H1166" s="7" t="s">
        <v>118</v>
      </c>
      <c r="I1166" s="7" t="s">
        <v>81</v>
      </c>
      <c r="J1166" s="7" t="s">
        <v>89</v>
      </c>
      <c r="K1166" s="7" t="s">
        <v>47</v>
      </c>
      <c r="L1166" s="7" t="s">
        <v>2029</v>
      </c>
      <c r="M1166" s="7">
        <v>0.37</v>
      </c>
      <c r="N1166" s="7" t="s">
        <v>37</v>
      </c>
      <c r="O1166" s="7" t="s">
        <v>140</v>
      </c>
      <c r="P1166" s="7" t="s">
        <v>960</v>
      </c>
      <c r="Q1166" s="7" t="s">
        <v>2030</v>
      </c>
      <c r="R1166" s="7">
        <v>72116</v>
      </c>
      <c r="S1166" s="8">
        <v>42036</v>
      </c>
      <c r="T1166" s="9">
        <f t="shared" si="92"/>
        <v>0</v>
      </c>
      <c r="U1166" s="10" t="str">
        <f t="shared" si="93"/>
        <v>no repeat</v>
      </c>
      <c r="V1166" s="11" t="str">
        <f t="shared" si="90"/>
        <v>February</v>
      </c>
      <c r="W1166" s="8">
        <v>42038</v>
      </c>
      <c r="X1166" s="11">
        <f t="shared" si="91"/>
        <v>2</v>
      </c>
      <c r="Y1166" s="7">
        <v>-15.1844</v>
      </c>
      <c r="Z1166" s="7">
        <v>10</v>
      </c>
      <c r="AA1166" s="7">
        <v>799.76</v>
      </c>
      <c r="AB1166" s="7">
        <v>89664</v>
      </c>
      <c r="AC1166" s="7">
        <f>DataSheet!$E369-DataSheet!$D369</f>
        <v>2.81</v>
      </c>
      <c r="AD1166" s="12" t="str">
        <f>_xlfn.IFS(DataSheet!$O369="Central","Chris",DataSheet!$O369="East","Erin",DataSheet!$O369="South","Sam",DataSheet!$O369="West","William.")</f>
        <v>Chris</v>
      </c>
      <c r="AE1166">
        <f t="shared" si="94"/>
        <v>1</v>
      </c>
    </row>
    <row r="1167" spans="1:31" ht="15.75" customHeight="1" x14ac:dyDescent="0.3">
      <c r="A1167" s="7">
        <v>2124</v>
      </c>
      <c r="B1167" s="7" t="s">
        <v>2031</v>
      </c>
      <c r="C1167" s="7" t="s">
        <v>30</v>
      </c>
      <c r="D1167" s="7">
        <v>0.04</v>
      </c>
      <c r="E1167" s="7">
        <v>45.19</v>
      </c>
      <c r="F1167" s="7">
        <v>1.99</v>
      </c>
      <c r="G1167" s="7" t="s">
        <v>53</v>
      </c>
      <c r="H1167" s="7" t="s">
        <v>118</v>
      </c>
      <c r="I1167" s="7" t="s">
        <v>81</v>
      </c>
      <c r="J1167" s="7" t="s">
        <v>184</v>
      </c>
      <c r="K1167" s="7" t="s">
        <v>55</v>
      </c>
      <c r="L1167" s="7" t="s">
        <v>1100</v>
      </c>
      <c r="M1167" s="7">
        <v>0.55000000000000004</v>
      </c>
      <c r="N1167" s="7" t="s">
        <v>37</v>
      </c>
      <c r="O1167" s="7" t="s">
        <v>140</v>
      </c>
      <c r="P1167" s="7" t="s">
        <v>960</v>
      </c>
      <c r="Q1167" s="7" t="s">
        <v>2032</v>
      </c>
      <c r="R1167" s="7">
        <v>72301</v>
      </c>
      <c r="S1167" s="8">
        <v>42005</v>
      </c>
      <c r="T1167" s="9">
        <f t="shared" si="92"/>
        <v>1</v>
      </c>
      <c r="U1167" s="10">
        <f t="shared" si="93"/>
        <v>84</v>
      </c>
      <c r="V1167" s="11" t="str">
        <f t="shared" si="90"/>
        <v>January</v>
      </c>
      <c r="W1167" s="8">
        <v>42006</v>
      </c>
      <c r="X1167" s="11">
        <f t="shared" si="91"/>
        <v>1</v>
      </c>
      <c r="Y1167" s="7">
        <v>-61.194000000000003</v>
      </c>
      <c r="Z1167" s="7">
        <v>13</v>
      </c>
      <c r="AA1167" s="7">
        <v>609.09</v>
      </c>
      <c r="AB1167" s="7">
        <v>89665</v>
      </c>
      <c r="AC1167" s="7">
        <f>DataSheet!$E3-DataSheet!$D3</f>
        <v>500.96000000000004</v>
      </c>
      <c r="AD1167" s="12" t="str">
        <f>_xlfn.IFS(DataSheet!$O3="Central","Chris",DataSheet!$O3="East","Erin",DataSheet!$O3="South","Sam",DataSheet!$O3="West","William.")</f>
        <v>William.</v>
      </c>
      <c r="AE1167">
        <f t="shared" si="94"/>
        <v>2</v>
      </c>
    </row>
    <row r="1168" spans="1:31" ht="15.75" customHeight="1" x14ac:dyDescent="0.3">
      <c r="A1168" s="12">
        <v>2124</v>
      </c>
      <c r="B1168" s="12" t="s">
        <v>2031</v>
      </c>
      <c r="C1168" s="12" t="s">
        <v>30</v>
      </c>
      <c r="D1168" s="12">
        <v>0.03</v>
      </c>
      <c r="E1168" s="12">
        <v>124.49</v>
      </c>
      <c r="F1168" s="12">
        <v>51.94</v>
      </c>
      <c r="G1168" s="12" t="s">
        <v>43</v>
      </c>
      <c r="H1168" s="12" t="s">
        <v>32</v>
      </c>
      <c r="I1168" s="12" t="s">
        <v>45</v>
      </c>
      <c r="J1168" s="12" t="s">
        <v>156</v>
      </c>
      <c r="K1168" s="12" t="s">
        <v>125</v>
      </c>
      <c r="L1168" s="12" t="s">
        <v>465</v>
      </c>
      <c r="M1168" s="12">
        <v>0.63</v>
      </c>
      <c r="N1168" s="12" t="s">
        <v>37</v>
      </c>
      <c r="O1168" s="12" t="s">
        <v>140</v>
      </c>
      <c r="P1168" s="12" t="s">
        <v>960</v>
      </c>
      <c r="Q1168" s="12" t="s">
        <v>2032</v>
      </c>
      <c r="R1168" s="12">
        <v>72301</v>
      </c>
      <c r="S1168" s="13">
        <v>42089</v>
      </c>
      <c r="T1168" s="9">
        <f t="shared" si="92"/>
        <v>0</v>
      </c>
      <c r="U1168" s="10" t="str">
        <f t="shared" si="93"/>
        <v>no repeat</v>
      </c>
      <c r="V1168" s="11" t="str">
        <f t="shared" si="90"/>
        <v>March</v>
      </c>
      <c r="W1168" s="13">
        <v>42090</v>
      </c>
      <c r="X1168" s="11">
        <f t="shared" si="91"/>
        <v>1</v>
      </c>
      <c r="Y1168" s="12">
        <v>18.173999999999999</v>
      </c>
      <c r="Z1168" s="12">
        <v>21</v>
      </c>
      <c r="AA1168" s="12">
        <v>2761.94</v>
      </c>
      <c r="AB1168" s="12">
        <v>89666</v>
      </c>
      <c r="AC1168" s="12">
        <f>DataSheet!$E946-DataSheet!$D946</f>
        <v>7.52</v>
      </c>
      <c r="AD1168" s="12" t="str">
        <f>_xlfn.IFS(DataSheet!$O946="Central","Chris",DataSheet!$O946="East","Erin",DataSheet!$O946="South","Sam",DataSheet!$O946="West","William.")</f>
        <v>Sam</v>
      </c>
      <c r="AE1168">
        <f t="shared" si="94"/>
        <v>2</v>
      </c>
    </row>
    <row r="1169" spans="1:31" ht="15.75" customHeight="1" x14ac:dyDescent="0.3">
      <c r="A1169" s="12">
        <v>2127</v>
      </c>
      <c r="B1169" s="12" t="s">
        <v>2033</v>
      </c>
      <c r="C1169" s="12" t="s">
        <v>52</v>
      </c>
      <c r="D1169" s="12">
        <v>0.1</v>
      </c>
      <c r="E1169" s="12">
        <v>5.98</v>
      </c>
      <c r="F1169" s="12">
        <v>5.14</v>
      </c>
      <c r="G1169" s="12" t="s">
        <v>53</v>
      </c>
      <c r="H1169" s="12" t="s">
        <v>44</v>
      </c>
      <c r="I1169" s="12" t="s">
        <v>33</v>
      </c>
      <c r="J1169" s="12" t="s">
        <v>97</v>
      </c>
      <c r="K1169" s="12" t="s">
        <v>63</v>
      </c>
      <c r="L1169" s="12" t="s">
        <v>2034</v>
      </c>
      <c r="M1169" s="12">
        <v>0.36</v>
      </c>
      <c r="N1169" s="12" t="s">
        <v>37</v>
      </c>
      <c r="O1169" s="12" t="s">
        <v>65</v>
      </c>
      <c r="P1169" s="12" t="s">
        <v>304</v>
      </c>
      <c r="Q1169" s="12" t="s">
        <v>2035</v>
      </c>
      <c r="R1169" s="12">
        <v>48310</v>
      </c>
      <c r="S1169" s="13">
        <v>42081</v>
      </c>
      <c r="T1169" s="9">
        <f t="shared" si="92"/>
        <v>0</v>
      </c>
      <c r="U1169" s="10" t="str">
        <f t="shared" si="93"/>
        <v>no repeat</v>
      </c>
      <c r="V1169" s="11" t="str">
        <f t="shared" si="90"/>
        <v>March</v>
      </c>
      <c r="W1169" s="13">
        <v>42083</v>
      </c>
      <c r="X1169" s="11">
        <f t="shared" si="91"/>
        <v>2</v>
      </c>
      <c r="Y1169" s="12">
        <v>-49.53</v>
      </c>
      <c r="Z1169" s="12">
        <v>6</v>
      </c>
      <c r="AA1169" s="12">
        <v>33.950000000000003</v>
      </c>
      <c r="AB1169" s="12">
        <v>88418</v>
      </c>
      <c r="AC1169" s="12">
        <f>DataSheet!$E838-DataSheet!$D838</f>
        <v>15.110000000000001</v>
      </c>
      <c r="AD1169" s="12" t="str">
        <f>_xlfn.IFS(DataSheet!$O838="Central","Chris",DataSheet!$O838="East","Erin",DataSheet!$O838="South","Sam",DataSheet!$O838="West","William.")</f>
        <v>Erin</v>
      </c>
      <c r="AE1169">
        <f t="shared" si="94"/>
        <v>1</v>
      </c>
    </row>
    <row r="1170" spans="1:31" ht="15.75" customHeight="1" x14ac:dyDescent="0.3">
      <c r="A1170" s="12">
        <v>2131</v>
      </c>
      <c r="B1170" s="12" t="s">
        <v>2036</v>
      </c>
      <c r="C1170" s="12" t="s">
        <v>30</v>
      </c>
      <c r="D1170" s="12">
        <v>0.09</v>
      </c>
      <c r="E1170" s="12">
        <v>150.97999999999999</v>
      </c>
      <c r="F1170" s="12">
        <v>66.27</v>
      </c>
      <c r="G1170" s="12" t="s">
        <v>43</v>
      </c>
      <c r="H1170" s="12" t="s">
        <v>44</v>
      </c>
      <c r="I1170" s="12" t="s">
        <v>45</v>
      </c>
      <c r="J1170" s="12" t="s">
        <v>195</v>
      </c>
      <c r="K1170" s="12" t="s">
        <v>125</v>
      </c>
      <c r="L1170" s="12" t="s">
        <v>2037</v>
      </c>
      <c r="M1170" s="12">
        <v>0.65</v>
      </c>
      <c r="N1170" s="12" t="s">
        <v>37</v>
      </c>
      <c r="O1170" s="12" t="s">
        <v>65</v>
      </c>
      <c r="P1170" s="12" t="s">
        <v>509</v>
      </c>
      <c r="Q1170" s="12" t="s">
        <v>2038</v>
      </c>
      <c r="R1170" s="12">
        <v>64118</v>
      </c>
      <c r="S1170" s="13">
        <v>42007</v>
      </c>
      <c r="T1170" s="9">
        <f t="shared" si="92"/>
        <v>0</v>
      </c>
      <c r="U1170" s="10" t="str">
        <f t="shared" si="93"/>
        <v>no repeat</v>
      </c>
      <c r="V1170" s="11" t="str">
        <f t="shared" si="90"/>
        <v>January</v>
      </c>
      <c r="W1170" s="13">
        <v>42008</v>
      </c>
      <c r="X1170" s="11">
        <f t="shared" si="91"/>
        <v>1</v>
      </c>
      <c r="Y1170" s="12">
        <v>-407.85</v>
      </c>
      <c r="Z1170" s="12">
        <v>2</v>
      </c>
      <c r="AA1170" s="12">
        <v>302.33999999999997</v>
      </c>
      <c r="AB1170" s="12">
        <v>90079</v>
      </c>
      <c r="AC1170" s="12">
        <f>DataSheet!$E30-DataSheet!$D30</f>
        <v>5.9600000000000009</v>
      </c>
      <c r="AD1170" s="12" t="str">
        <f>_xlfn.IFS(DataSheet!$O30="Central","Chris",DataSheet!$O30="East","Erin",DataSheet!$O30="South","Sam",DataSheet!$O30="West","William.")</f>
        <v>William.</v>
      </c>
      <c r="AE1170">
        <f t="shared" si="94"/>
        <v>1</v>
      </c>
    </row>
    <row r="1171" spans="1:31" ht="15.75" customHeight="1" x14ac:dyDescent="0.3">
      <c r="A1171" s="12">
        <v>2132</v>
      </c>
      <c r="B1171" s="12" t="s">
        <v>2039</v>
      </c>
      <c r="C1171" s="12" t="s">
        <v>109</v>
      </c>
      <c r="D1171" s="12">
        <v>0.05</v>
      </c>
      <c r="E1171" s="12">
        <v>30.42</v>
      </c>
      <c r="F1171" s="12">
        <v>8.65</v>
      </c>
      <c r="G1171" s="12" t="s">
        <v>31</v>
      </c>
      <c r="H1171" s="12" t="s">
        <v>44</v>
      </c>
      <c r="I1171" s="12" t="s">
        <v>81</v>
      </c>
      <c r="J1171" s="12" t="s">
        <v>184</v>
      </c>
      <c r="K1171" s="12" t="s">
        <v>63</v>
      </c>
      <c r="L1171" s="12" t="s">
        <v>1196</v>
      </c>
      <c r="M1171" s="12">
        <v>0.74</v>
      </c>
      <c r="N1171" s="12" t="s">
        <v>37</v>
      </c>
      <c r="O1171" s="12" t="s">
        <v>65</v>
      </c>
      <c r="P1171" s="12" t="s">
        <v>509</v>
      </c>
      <c r="Q1171" s="12" t="s">
        <v>2040</v>
      </c>
      <c r="R1171" s="12">
        <v>63042</v>
      </c>
      <c r="S1171" s="13">
        <v>42014</v>
      </c>
      <c r="T1171" s="9">
        <f t="shared" si="92"/>
        <v>0</v>
      </c>
      <c r="U1171" s="10" t="str">
        <f t="shared" si="93"/>
        <v>no repeat</v>
      </c>
      <c r="V1171" s="11" t="str">
        <f t="shared" si="90"/>
        <v>January</v>
      </c>
      <c r="W1171" s="13">
        <v>42018</v>
      </c>
      <c r="X1171" s="11">
        <f t="shared" si="91"/>
        <v>4</v>
      </c>
      <c r="Y1171" s="12">
        <v>-191.2576</v>
      </c>
      <c r="Z1171" s="12">
        <v>11</v>
      </c>
      <c r="AA1171" s="12">
        <v>334.44</v>
      </c>
      <c r="AB1171" s="12">
        <v>90078</v>
      </c>
      <c r="AC1171" s="12">
        <f>DataSheet!$E130-DataSheet!$D130</f>
        <v>279.75</v>
      </c>
      <c r="AD1171" s="12" t="str">
        <f>_xlfn.IFS(DataSheet!$O130="Central","Chris",DataSheet!$O130="East","Erin",DataSheet!$O130="South","Sam",DataSheet!$O130="West","William.")</f>
        <v>Chris</v>
      </c>
      <c r="AE1171">
        <f t="shared" si="94"/>
        <v>1</v>
      </c>
    </row>
    <row r="1172" spans="1:31" ht="15.75" customHeight="1" x14ac:dyDescent="0.3">
      <c r="A1172" s="12">
        <v>2135</v>
      </c>
      <c r="B1172" s="12" t="s">
        <v>2041</v>
      </c>
      <c r="C1172" s="12" t="s">
        <v>30</v>
      </c>
      <c r="D1172" s="12">
        <v>0.01</v>
      </c>
      <c r="E1172" s="12">
        <v>28.99</v>
      </c>
      <c r="F1172" s="12">
        <v>8.59</v>
      </c>
      <c r="G1172" s="12" t="s">
        <v>53</v>
      </c>
      <c r="H1172" s="12" t="s">
        <v>44</v>
      </c>
      <c r="I1172" s="12" t="s">
        <v>81</v>
      </c>
      <c r="J1172" s="12" t="s">
        <v>82</v>
      </c>
      <c r="K1172" s="12" t="s">
        <v>90</v>
      </c>
      <c r="L1172" s="12" t="s">
        <v>2042</v>
      </c>
      <c r="M1172" s="12">
        <v>0.56000000000000005</v>
      </c>
      <c r="N1172" s="12" t="s">
        <v>37</v>
      </c>
      <c r="O1172" s="12" t="s">
        <v>38</v>
      </c>
      <c r="P1172" s="12" t="s">
        <v>370</v>
      </c>
      <c r="Q1172" s="12" t="s">
        <v>2043</v>
      </c>
      <c r="R1172" s="12">
        <v>88101</v>
      </c>
      <c r="S1172" s="13">
        <v>42041</v>
      </c>
      <c r="T1172" s="9">
        <f t="shared" si="92"/>
        <v>0</v>
      </c>
      <c r="U1172" s="10" t="str">
        <f t="shared" si="93"/>
        <v>no repeat</v>
      </c>
      <c r="V1172" s="11" t="str">
        <f t="shared" si="90"/>
        <v>February</v>
      </c>
      <c r="W1172" s="13">
        <v>42042</v>
      </c>
      <c r="X1172" s="11">
        <f t="shared" si="91"/>
        <v>1</v>
      </c>
      <c r="Y1172" s="12">
        <v>196.52328</v>
      </c>
      <c r="Z1172" s="12">
        <v>21</v>
      </c>
      <c r="AA1172" s="12">
        <v>556.61</v>
      </c>
      <c r="AB1172" s="12">
        <v>91583</v>
      </c>
      <c r="AC1172" s="12">
        <f>DataSheet!$E434-DataSheet!$D434</f>
        <v>37.909999999999997</v>
      </c>
      <c r="AD1172" s="12" t="str">
        <f>_xlfn.IFS(DataSheet!$O434="Central","Chris",DataSheet!$O434="East","Erin",DataSheet!$O434="South","Sam",DataSheet!$O434="West","William.")</f>
        <v>William.</v>
      </c>
      <c r="AE1172">
        <f t="shared" si="94"/>
        <v>1</v>
      </c>
    </row>
    <row r="1173" spans="1:31" ht="15.75" customHeight="1" x14ac:dyDescent="0.3">
      <c r="A1173" s="7">
        <v>2137</v>
      </c>
      <c r="B1173" s="7" t="s">
        <v>2044</v>
      </c>
      <c r="C1173" s="7" t="s">
        <v>42</v>
      </c>
      <c r="D1173" s="7">
        <v>0</v>
      </c>
      <c r="E1173" s="7">
        <v>6.98</v>
      </c>
      <c r="F1173" s="7">
        <v>1.6</v>
      </c>
      <c r="G1173" s="7" t="s">
        <v>53</v>
      </c>
      <c r="H1173" s="7" t="s">
        <v>32</v>
      </c>
      <c r="I1173" s="7" t="s">
        <v>33</v>
      </c>
      <c r="J1173" s="7" t="s">
        <v>97</v>
      </c>
      <c r="K1173" s="7" t="s">
        <v>35</v>
      </c>
      <c r="L1173" s="7" t="s">
        <v>957</v>
      </c>
      <c r="M1173" s="7">
        <v>0.38</v>
      </c>
      <c r="N1173" s="7" t="s">
        <v>37</v>
      </c>
      <c r="O1173" s="7" t="s">
        <v>140</v>
      </c>
      <c r="P1173" s="7" t="s">
        <v>366</v>
      </c>
      <c r="Q1173" s="7" t="s">
        <v>2045</v>
      </c>
      <c r="R1173" s="7">
        <v>33407</v>
      </c>
      <c r="S1173" s="8">
        <v>42035</v>
      </c>
      <c r="T1173" s="9">
        <f t="shared" si="92"/>
        <v>0</v>
      </c>
      <c r="U1173" s="10" t="str">
        <f t="shared" si="93"/>
        <v>no repeat</v>
      </c>
      <c r="V1173" s="11" t="str">
        <f t="shared" si="90"/>
        <v>January</v>
      </c>
      <c r="W1173" s="8">
        <v>42037</v>
      </c>
      <c r="X1173" s="11">
        <f t="shared" si="91"/>
        <v>2</v>
      </c>
      <c r="Y1173" s="7">
        <v>-343.86799999999999</v>
      </c>
      <c r="Z1173" s="7">
        <v>9</v>
      </c>
      <c r="AA1173" s="7">
        <v>64.48</v>
      </c>
      <c r="AB1173" s="7">
        <v>86002</v>
      </c>
      <c r="AC1173" s="7">
        <f>DataSheet!$E367-DataSheet!$D367</f>
        <v>48.889999999999993</v>
      </c>
      <c r="AD1173" s="12" t="str">
        <f>_xlfn.IFS(DataSheet!$O367="Central","Chris",DataSheet!$O367="East","Erin",DataSheet!$O367="South","Sam",DataSheet!$O367="West","William.")</f>
        <v>Chris</v>
      </c>
      <c r="AE1173">
        <f t="shared" si="94"/>
        <v>1</v>
      </c>
    </row>
    <row r="1174" spans="1:31" ht="15.75" customHeight="1" x14ac:dyDescent="0.3">
      <c r="A1174" s="12">
        <v>2139</v>
      </c>
      <c r="B1174" s="12" t="s">
        <v>2046</v>
      </c>
      <c r="C1174" s="12" t="s">
        <v>52</v>
      </c>
      <c r="D1174" s="12">
        <v>0.05</v>
      </c>
      <c r="E1174" s="12">
        <v>2550.14</v>
      </c>
      <c r="F1174" s="12">
        <v>29.7</v>
      </c>
      <c r="G1174" s="12" t="s">
        <v>43</v>
      </c>
      <c r="H1174" s="12" t="s">
        <v>32</v>
      </c>
      <c r="I1174" s="12" t="s">
        <v>81</v>
      </c>
      <c r="J1174" s="12" t="s">
        <v>89</v>
      </c>
      <c r="K1174" s="12" t="s">
        <v>47</v>
      </c>
      <c r="L1174" s="12" t="s">
        <v>1217</v>
      </c>
      <c r="M1174" s="12">
        <v>0.56999999999999995</v>
      </c>
      <c r="N1174" s="12" t="s">
        <v>37</v>
      </c>
      <c r="O1174" s="12" t="s">
        <v>65</v>
      </c>
      <c r="P1174" s="12" t="s">
        <v>1855</v>
      </c>
      <c r="Q1174" s="12" t="s">
        <v>459</v>
      </c>
      <c r="R1174" s="12">
        <v>53094</v>
      </c>
      <c r="S1174" s="13">
        <v>42110</v>
      </c>
      <c r="T1174" s="9">
        <f t="shared" si="92"/>
        <v>0</v>
      </c>
      <c r="U1174" s="10" t="str">
        <f t="shared" si="93"/>
        <v>no repeat</v>
      </c>
      <c r="V1174" s="11" t="str">
        <f t="shared" si="90"/>
        <v>April</v>
      </c>
      <c r="W1174" s="13">
        <v>42111</v>
      </c>
      <c r="X1174" s="11">
        <f t="shared" si="91"/>
        <v>1</v>
      </c>
      <c r="Y1174" s="12">
        <v>-3971.0628000000002</v>
      </c>
      <c r="Z1174" s="12">
        <v>2</v>
      </c>
      <c r="AA1174" s="12">
        <v>4845.2700000000004</v>
      </c>
      <c r="AB1174" s="12">
        <v>86003</v>
      </c>
      <c r="AC1174" s="12">
        <f>DataSheet!$E1174-DataSheet!$D1174</f>
        <v>2550.0899999999997</v>
      </c>
      <c r="AD1174" s="12" t="str">
        <f>_xlfn.IFS(DataSheet!$O1174="Central","Chris",DataSheet!$O1174="East","Erin",DataSheet!$O1174="South","Sam",DataSheet!$O1174="West","William.")</f>
        <v>Chris</v>
      </c>
      <c r="AE1174">
        <f t="shared" si="94"/>
        <v>1</v>
      </c>
    </row>
    <row r="1175" spans="1:31" ht="15.75" customHeight="1" x14ac:dyDescent="0.3">
      <c r="A1175" s="12">
        <v>2141</v>
      </c>
      <c r="B1175" s="12" t="s">
        <v>2047</v>
      </c>
      <c r="C1175" s="12" t="s">
        <v>30</v>
      </c>
      <c r="D1175" s="12">
        <v>0.01</v>
      </c>
      <c r="E1175" s="12">
        <v>5.44</v>
      </c>
      <c r="F1175" s="12">
        <v>7.46</v>
      </c>
      <c r="G1175" s="12" t="s">
        <v>53</v>
      </c>
      <c r="H1175" s="12" t="s">
        <v>44</v>
      </c>
      <c r="I1175" s="12" t="s">
        <v>33</v>
      </c>
      <c r="J1175" s="12" t="s">
        <v>113</v>
      </c>
      <c r="K1175" s="12" t="s">
        <v>63</v>
      </c>
      <c r="L1175" s="12" t="s">
        <v>1167</v>
      </c>
      <c r="M1175" s="12">
        <v>0.36</v>
      </c>
      <c r="N1175" s="12" t="s">
        <v>37</v>
      </c>
      <c r="O1175" s="12" t="s">
        <v>38</v>
      </c>
      <c r="P1175" s="12" t="s">
        <v>260</v>
      </c>
      <c r="Q1175" s="12" t="s">
        <v>1943</v>
      </c>
      <c r="R1175" s="12">
        <v>81301</v>
      </c>
      <c r="S1175" s="13">
        <v>42053</v>
      </c>
      <c r="T1175" s="9">
        <f t="shared" si="92"/>
        <v>1</v>
      </c>
      <c r="U1175" s="10">
        <f t="shared" si="93"/>
        <v>0</v>
      </c>
      <c r="V1175" s="11" t="str">
        <f t="shared" si="90"/>
        <v>February</v>
      </c>
      <c r="W1175" s="13">
        <v>42054</v>
      </c>
      <c r="X1175" s="11">
        <f t="shared" si="91"/>
        <v>1</v>
      </c>
      <c r="Y1175" s="12">
        <v>-18.478200000000001</v>
      </c>
      <c r="Z1175" s="12">
        <v>3</v>
      </c>
      <c r="AA1175" s="12">
        <v>19.68</v>
      </c>
      <c r="AB1175" s="12">
        <v>87570</v>
      </c>
      <c r="AC1175" s="12">
        <f>DataSheet!$E564-DataSheet!$D564</f>
        <v>6.4600000000000009</v>
      </c>
      <c r="AD1175" s="12" t="str">
        <f>_xlfn.IFS(DataSheet!$O564="Central","Chris",DataSheet!$O564="East","Erin",DataSheet!$O564="South","Sam",DataSheet!$O564="West","William.")</f>
        <v>Sam</v>
      </c>
      <c r="AE1175">
        <f t="shared" si="94"/>
        <v>4</v>
      </c>
    </row>
    <row r="1176" spans="1:31" ht="15.75" customHeight="1" x14ac:dyDescent="0.3">
      <c r="A1176" s="7">
        <v>2141</v>
      </c>
      <c r="B1176" s="7" t="s">
        <v>2047</v>
      </c>
      <c r="C1176" s="7" t="s">
        <v>30</v>
      </c>
      <c r="D1176" s="7">
        <v>0.02</v>
      </c>
      <c r="E1176" s="7">
        <v>549.99</v>
      </c>
      <c r="F1176" s="7">
        <v>49</v>
      </c>
      <c r="G1176" s="7" t="s">
        <v>43</v>
      </c>
      <c r="H1176" s="7" t="s">
        <v>44</v>
      </c>
      <c r="I1176" s="7" t="s">
        <v>81</v>
      </c>
      <c r="J1176" s="7" t="s">
        <v>590</v>
      </c>
      <c r="K1176" s="7" t="s">
        <v>47</v>
      </c>
      <c r="L1176" s="7" t="s">
        <v>658</v>
      </c>
      <c r="M1176" s="7">
        <v>0.35</v>
      </c>
      <c r="N1176" s="7" t="s">
        <v>37</v>
      </c>
      <c r="O1176" s="7" t="s">
        <v>38</v>
      </c>
      <c r="P1176" s="7" t="s">
        <v>260</v>
      </c>
      <c r="Q1176" s="7" t="s">
        <v>1943</v>
      </c>
      <c r="R1176" s="7">
        <v>81301</v>
      </c>
      <c r="S1176" s="8">
        <v>42053</v>
      </c>
      <c r="T1176" s="9">
        <f t="shared" si="92"/>
        <v>1</v>
      </c>
      <c r="U1176" s="10">
        <f t="shared" si="93"/>
        <v>0</v>
      </c>
      <c r="V1176" s="11" t="str">
        <f t="shared" si="90"/>
        <v>February</v>
      </c>
      <c r="W1176" s="8">
        <v>42055</v>
      </c>
      <c r="X1176" s="11">
        <f t="shared" si="91"/>
        <v>2</v>
      </c>
      <c r="Y1176" s="7">
        <v>-381.84120000000001</v>
      </c>
      <c r="Z1176" s="7">
        <v>18</v>
      </c>
      <c r="AA1176" s="7">
        <v>9798.84</v>
      </c>
      <c r="AB1176" s="7">
        <v>87570</v>
      </c>
      <c r="AC1176" s="7">
        <f>DataSheet!$E565-DataSheet!$D565</f>
        <v>35.840000000000003</v>
      </c>
      <c r="AD1176" s="12" t="str">
        <f>_xlfn.IFS(DataSheet!$O565="Central","Chris",DataSheet!$O565="East","Erin",DataSheet!$O565="South","Sam",DataSheet!$O565="West","William.")</f>
        <v>Sam</v>
      </c>
      <c r="AE1176">
        <f t="shared" si="94"/>
        <v>4</v>
      </c>
    </row>
    <row r="1177" spans="1:31" ht="15.75" customHeight="1" x14ac:dyDescent="0.3">
      <c r="A1177" s="12">
        <v>2141</v>
      </c>
      <c r="B1177" s="12" t="s">
        <v>2047</v>
      </c>
      <c r="C1177" s="12" t="s">
        <v>30</v>
      </c>
      <c r="D1177" s="12">
        <v>0.03</v>
      </c>
      <c r="E1177" s="12">
        <v>22.01</v>
      </c>
      <c r="F1177" s="12">
        <v>5.53</v>
      </c>
      <c r="G1177" s="12" t="s">
        <v>31</v>
      </c>
      <c r="H1177" s="12" t="s">
        <v>44</v>
      </c>
      <c r="I1177" s="12" t="s">
        <v>33</v>
      </c>
      <c r="J1177" s="12" t="s">
        <v>34</v>
      </c>
      <c r="K1177" s="12" t="s">
        <v>55</v>
      </c>
      <c r="L1177" s="12" t="s">
        <v>2048</v>
      </c>
      <c r="M1177" s="12">
        <v>0.59</v>
      </c>
      <c r="N1177" s="12" t="s">
        <v>37</v>
      </c>
      <c r="O1177" s="12" t="s">
        <v>38</v>
      </c>
      <c r="P1177" s="12" t="s">
        <v>260</v>
      </c>
      <c r="Q1177" s="12" t="s">
        <v>1943</v>
      </c>
      <c r="R1177" s="12">
        <v>81301</v>
      </c>
      <c r="S1177" s="13">
        <v>42053</v>
      </c>
      <c r="T1177" s="9">
        <f t="shared" si="92"/>
        <v>1</v>
      </c>
      <c r="U1177" s="10">
        <f t="shared" si="93"/>
        <v>0</v>
      </c>
      <c r="V1177" s="11" t="str">
        <f t="shared" si="90"/>
        <v>February</v>
      </c>
      <c r="W1177" s="13">
        <v>42054</v>
      </c>
      <c r="X1177" s="11">
        <f t="shared" si="91"/>
        <v>1</v>
      </c>
      <c r="Y1177" s="12">
        <v>12.5504</v>
      </c>
      <c r="Z1177" s="12">
        <v>7</v>
      </c>
      <c r="AA1177" s="12">
        <v>154.11000000000001</v>
      </c>
      <c r="AB1177" s="12">
        <v>87570</v>
      </c>
      <c r="AC1177" s="12">
        <f>DataSheet!$E566-DataSheet!$D566</f>
        <v>11.48</v>
      </c>
      <c r="AD1177" s="12" t="str">
        <f>_xlfn.IFS(DataSheet!$O566="Central","Chris",DataSheet!$O566="East","Erin",DataSheet!$O566="South","Sam",DataSheet!$O566="West","William.")</f>
        <v>Sam</v>
      </c>
      <c r="AE1177">
        <f t="shared" si="94"/>
        <v>4</v>
      </c>
    </row>
    <row r="1178" spans="1:31" ht="15.75" customHeight="1" x14ac:dyDescent="0.3">
      <c r="A1178" s="7">
        <v>2141</v>
      </c>
      <c r="B1178" s="7" t="s">
        <v>2047</v>
      </c>
      <c r="C1178" s="7" t="s">
        <v>30</v>
      </c>
      <c r="D1178" s="7">
        <v>0.09</v>
      </c>
      <c r="E1178" s="7">
        <v>34.76</v>
      </c>
      <c r="F1178" s="7">
        <v>8.2200000000000006</v>
      </c>
      <c r="G1178" s="7" t="s">
        <v>53</v>
      </c>
      <c r="H1178" s="7" t="s">
        <v>44</v>
      </c>
      <c r="I1178" s="7" t="s">
        <v>33</v>
      </c>
      <c r="J1178" s="7" t="s">
        <v>145</v>
      </c>
      <c r="K1178" s="7" t="s">
        <v>63</v>
      </c>
      <c r="L1178" s="7" t="s">
        <v>2049</v>
      </c>
      <c r="M1178" s="7">
        <v>0.56999999999999995</v>
      </c>
      <c r="N1178" s="7" t="s">
        <v>37</v>
      </c>
      <c r="O1178" s="7" t="s">
        <v>38</v>
      </c>
      <c r="P1178" s="7" t="s">
        <v>260</v>
      </c>
      <c r="Q1178" s="7" t="s">
        <v>1943</v>
      </c>
      <c r="R1178" s="7">
        <v>81301</v>
      </c>
      <c r="S1178" s="8">
        <v>42053</v>
      </c>
      <c r="T1178" s="9">
        <f t="shared" si="92"/>
        <v>0</v>
      </c>
      <c r="U1178" s="10" t="str">
        <f t="shared" si="93"/>
        <v>no repeat</v>
      </c>
      <c r="V1178" s="11" t="str">
        <f t="shared" si="90"/>
        <v>February</v>
      </c>
      <c r="W1178" s="8">
        <v>42055</v>
      </c>
      <c r="X1178" s="11">
        <f t="shared" si="91"/>
        <v>2</v>
      </c>
      <c r="Y1178" s="7">
        <v>45.3324</v>
      </c>
      <c r="Z1178" s="7">
        <v>7</v>
      </c>
      <c r="AA1178" s="7">
        <v>242.97</v>
      </c>
      <c r="AB1178" s="7">
        <v>87570</v>
      </c>
      <c r="AC1178" s="7">
        <f>DataSheet!$E567-DataSheet!$D567</f>
        <v>4.0599999999999996</v>
      </c>
      <c r="AD1178" s="12" t="str">
        <f>_xlfn.IFS(DataSheet!$O567="Central","Chris",DataSheet!$O567="East","Erin",DataSheet!$O567="South","Sam",DataSheet!$O567="West","William.")</f>
        <v>Chris</v>
      </c>
      <c r="AE1178">
        <f t="shared" si="94"/>
        <v>4</v>
      </c>
    </row>
    <row r="1179" spans="1:31" ht="15.75" customHeight="1" x14ac:dyDescent="0.3">
      <c r="A1179" s="7">
        <v>2143</v>
      </c>
      <c r="B1179" s="7" t="s">
        <v>2050</v>
      </c>
      <c r="C1179" s="7" t="s">
        <v>30</v>
      </c>
      <c r="D1179" s="7">
        <v>0.08</v>
      </c>
      <c r="E1179" s="7">
        <v>17.149999999999999</v>
      </c>
      <c r="F1179" s="7">
        <v>4.96</v>
      </c>
      <c r="G1179" s="7" t="s">
        <v>53</v>
      </c>
      <c r="H1179" s="7" t="s">
        <v>44</v>
      </c>
      <c r="I1179" s="7" t="s">
        <v>33</v>
      </c>
      <c r="J1179" s="7" t="s">
        <v>145</v>
      </c>
      <c r="K1179" s="7" t="s">
        <v>63</v>
      </c>
      <c r="L1179" s="7" t="s">
        <v>608</v>
      </c>
      <c r="M1179" s="7">
        <v>0.57999999999999996</v>
      </c>
      <c r="N1179" s="7" t="s">
        <v>37</v>
      </c>
      <c r="O1179" s="7" t="s">
        <v>140</v>
      </c>
      <c r="P1179" s="7" t="s">
        <v>141</v>
      </c>
      <c r="Q1179" s="7" t="s">
        <v>2051</v>
      </c>
      <c r="R1179" s="7">
        <v>20151</v>
      </c>
      <c r="S1179" s="8">
        <v>42168</v>
      </c>
      <c r="T1179" s="9">
        <f t="shared" si="92"/>
        <v>0</v>
      </c>
      <c r="U1179" s="10" t="str">
        <f t="shared" si="93"/>
        <v>no repeat</v>
      </c>
      <c r="V1179" s="11" t="str">
        <f t="shared" si="90"/>
        <v>June</v>
      </c>
      <c r="W1179" s="8">
        <v>42171</v>
      </c>
      <c r="X1179" s="11">
        <f t="shared" si="91"/>
        <v>3</v>
      </c>
      <c r="Y1179" s="7">
        <v>33.659999999999997</v>
      </c>
      <c r="Z1179" s="7">
        <v>12</v>
      </c>
      <c r="AA1179" s="7">
        <v>200.61</v>
      </c>
      <c r="AB1179" s="7">
        <v>87569</v>
      </c>
      <c r="AC1179" s="7">
        <f>DataSheet!$E1769-DataSheet!$D1769</f>
        <v>62.01</v>
      </c>
      <c r="AD1179" s="12" t="str">
        <f>_xlfn.IFS(DataSheet!$O1769="Central","Chris",DataSheet!$O1769="East","Erin",DataSheet!$O1769="South","Sam",DataSheet!$O1769="West","William.")</f>
        <v>Chris</v>
      </c>
      <c r="AE1179">
        <f t="shared" si="94"/>
        <v>1</v>
      </c>
    </row>
    <row r="1180" spans="1:31" ht="15.75" customHeight="1" x14ac:dyDescent="0.3">
      <c r="A1180" s="12">
        <v>2145</v>
      </c>
      <c r="B1180" s="12" t="s">
        <v>2052</v>
      </c>
      <c r="C1180" s="12" t="s">
        <v>61</v>
      </c>
      <c r="D1180" s="12">
        <v>0</v>
      </c>
      <c r="E1180" s="12">
        <v>20.28</v>
      </c>
      <c r="F1180" s="12">
        <v>14.39</v>
      </c>
      <c r="G1180" s="12" t="s">
        <v>53</v>
      </c>
      <c r="H1180" s="12" t="s">
        <v>32</v>
      </c>
      <c r="I1180" s="12" t="s">
        <v>45</v>
      </c>
      <c r="J1180" s="12" t="s">
        <v>54</v>
      </c>
      <c r="K1180" s="12" t="s">
        <v>63</v>
      </c>
      <c r="L1180" s="12" t="s">
        <v>1907</v>
      </c>
      <c r="M1180" s="12">
        <v>0.47</v>
      </c>
      <c r="N1180" s="12" t="s">
        <v>37</v>
      </c>
      <c r="O1180" s="12" t="s">
        <v>140</v>
      </c>
      <c r="P1180" s="12" t="s">
        <v>366</v>
      </c>
      <c r="Q1180" s="12" t="s">
        <v>2053</v>
      </c>
      <c r="R1180" s="12">
        <v>33311</v>
      </c>
      <c r="S1180" s="13">
        <v>42045</v>
      </c>
      <c r="T1180" s="9">
        <f t="shared" si="92"/>
        <v>0</v>
      </c>
      <c r="U1180" s="10" t="str">
        <f t="shared" si="93"/>
        <v>no repeat</v>
      </c>
      <c r="V1180" s="11" t="str">
        <f t="shared" si="90"/>
        <v>February</v>
      </c>
      <c r="W1180" s="13">
        <v>42047</v>
      </c>
      <c r="X1180" s="11">
        <f t="shared" si="91"/>
        <v>2</v>
      </c>
      <c r="Y1180" s="12">
        <v>15.678000000000001</v>
      </c>
      <c r="Z1180" s="12">
        <v>11</v>
      </c>
      <c r="AA1180" s="12">
        <v>237.83</v>
      </c>
      <c r="AB1180" s="12">
        <v>87072</v>
      </c>
      <c r="AC1180" s="12">
        <f>DataSheet!$E476-DataSheet!$D476</f>
        <v>24.96</v>
      </c>
      <c r="AD1180" s="12" t="str">
        <f>_xlfn.IFS(DataSheet!$O476="Central","Chris",DataSheet!$O476="East","Erin",DataSheet!$O476="South","Sam",DataSheet!$O476="West","William.")</f>
        <v>Erin</v>
      </c>
      <c r="AE1180">
        <f t="shared" si="94"/>
        <v>1</v>
      </c>
    </row>
    <row r="1181" spans="1:31" ht="15.75" customHeight="1" x14ac:dyDescent="0.3">
      <c r="A1181" s="7">
        <v>2146</v>
      </c>
      <c r="B1181" s="7" t="s">
        <v>2054</v>
      </c>
      <c r="C1181" s="7" t="s">
        <v>109</v>
      </c>
      <c r="D1181" s="7">
        <v>0.05</v>
      </c>
      <c r="E1181" s="7">
        <v>20.34</v>
      </c>
      <c r="F1181" s="7">
        <v>35</v>
      </c>
      <c r="G1181" s="7" t="s">
        <v>53</v>
      </c>
      <c r="H1181" s="7" t="s">
        <v>32</v>
      </c>
      <c r="I1181" s="7" t="s">
        <v>33</v>
      </c>
      <c r="J1181" s="7" t="s">
        <v>145</v>
      </c>
      <c r="K1181" s="7" t="s">
        <v>240</v>
      </c>
      <c r="L1181" s="7" t="s">
        <v>378</v>
      </c>
      <c r="M1181" s="7">
        <v>0.84</v>
      </c>
      <c r="N1181" s="7" t="s">
        <v>37</v>
      </c>
      <c r="O1181" s="7" t="s">
        <v>140</v>
      </c>
      <c r="P1181" s="7" t="s">
        <v>141</v>
      </c>
      <c r="Q1181" s="7" t="s">
        <v>2051</v>
      </c>
      <c r="R1181" s="7">
        <v>20151</v>
      </c>
      <c r="S1181" s="8">
        <v>42010</v>
      </c>
      <c r="T1181" s="9">
        <f t="shared" si="92"/>
        <v>0</v>
      </c>
      <c r="U1181" s="10" t="str">
        <f t="shared" si="93"/>
        <v>no repeat</v>
      </c>
      <c r="V1181" s="11" t="str">
        <f t="shared" si="90"/>
        <v>January</v>
      </c>
      <c r="W1181" s="8">
        <v>42014</v>
      </c>
      <c r="X1181" s="11">
        <f t="shared" si="91"/>
        <v>4</v>
      </c>
      <c r="Y1181" s="7">
        <v>52.776000000000003</v>
      </c>
      <c r="Z1181" s="7">
        <v>2</v>
      </c>
      <c r="AA1181" s="7">
        <v>53.02</v>
      </c>
      <c r="AB1181" s="7">
        <v>87071</v>
      </c>
      <c r="AC1181" s="7">
        <f>DataSheet!$E77-DataSheet!$D77</f>
        <v>15.67</v>
      </c>
      <c r="AD1181" s="12" t="str">
        <f>_xlfn.IFS(DataSheet!$O77="Central","Chris",DataSheet!$O77="East","Erin",DataSheet!$O77="South","Sam",DataSheet!$O77="West","William.")</f>
        <v>Chris</v>
      </c>
      <c r="AE1181">
        <f t="shared" si="94"/>
        <v>1</v>
      </c>
    </row>
    <row r="1182" spans="1:31" ht="15.75" customHeight="1" x14ac:dyDescent="0.3">
      <c r="A1182" s="7">
        <v>2151</v>
      </c>
      <c r="B1182" s="7" t="s">
        <v>2055</v>
      </c>
      <c r="C1182" s="7" t="s">
        <v>42</v>
      </c>
      <c r="D1182" s="7">
        <v>0.08</v>
      </c>
      <c r="E1182" s="7">
        <v>243.98</v>
      </c>
      <c r="F1182" s="7">
        <v>43.32</v>
      </c>
      <c r="G1182" s="7" t="s">
        <v>43</v>
      </c>
      <c r="H1182" s="7" t="s">
        <v>32</v>
      </c>
      <c r="I1182" s="7" t="s">
        <v>45</v>
      </c>
      <c r="J1182" s="7" t="s">
        <v>46</v>
      </c>
      <c r="K1182" s="7" t="s">
        <v>47</v>
      </c>
      <c r="L1182" s="7" t="s">
        <v>2056</v>
      </c>
      <c r="M1182" s="7">
        <v>0.55000000000000004</v>
      </c>
      <c r="N1182" s="7" t="s">
        <v>37</v>
      </c>
      <c r="O1182" s="7" t="s">
        <v>65</v>
      </c>
      <c r="P1182" s="7" t="s">
        <v>334</v>
      </c>
      <c r="Q1182" s="7" t="s">
        <v>2057</v>
      </c>
      <c r="R1182" s="7">
        <v>52001</v>
      </c>
      <c r="S1182" s="8">
        <v>42009</v>
      </c>
      <c r="T1182" s="9">
        <f t="shared" si="92"/>
        <v>1</v>
      </c>
      <c r="U1182" s="10">
        <f t="shared" si="93"/>
        <v>35</v>
      </c>
      <c r="V1182" s="11" t="str">
        <f t="shared" si="90"/>
        <v>January</v>
      </c>
      <c r="W1182" s="8">
        <v>42010</v>
      </c>
      <c r="X1182" s="11">
        <f t="shared" si="91"/>
        <v>1</v>
      </c>
      <c r="Y1182" s="7">
        <v>-162.8244</v>
      </c>
      <c r="Z1182" s="7">
        <v>1</v>
      </c>
      <c r="AA1182" s="7">
        <v>248.84</v>
      </c>
      <c r="AB1182" s="7">
        <v>90404</v>
      </c>
      <c r="AC1182" s="7">
        <f>DataSheet!$E67-DataSheet!$D67</f>
        <v>3.91</v>
      </c>
      <c r="AD1182" s="12" t="str">
        <f>_xlfn.IFS(DataSheet!$O67="Central","Chris",DataSheet!$O67="East","Erin",DataSheet!$O67="South","Sam",DataSheet!$O67="West","William.")</f>
        <v>William.</v>
      </c>
      <c r="AE1182">
        <f t="shared" si="94"/>
        <v>2</v>
      </c>
    </row>
    <row r="1183" spans="1:31" ht="15.75" customHeight="1" x14ac:dyDescent="0.3">
      <c r="A1183" s="7">
        <v>2151</v>
      </c>
      <c r="B1183" s="7" t="s">
        <v>2055</v>
      </c>
      <c r="C1183" s="7" t="s">
        <v>30</v>
      </c>
      <c r="D1183" s="7">
        <v>0.08</v>
      </c>
      <c r="E1183" s="7">
        <v>5.74</v>
      </c>
      <c r="F1183" s="7">
        <v>5.01</v>
      </c>
      <c r="G1183" s="7" t="s">
        <v>53</v>
      </c>
      <c r="H1183" s="7" t="s">
        <v>32</v>
      </c>
      <c r="I1183" s="7" t="s">
        <v>33</v>
      </c>
      <c r="J1183" s="7" t="s">
        <v>113</v>
      </c>
      <c r="K1183" s="7" t="s">
        <v>63</v>
      </c>
      <c r="L1183" s="7" t="s">
        <v>2058</v>
      </c>
      <c r="M1183" s="7">
        <v>0.39</v>
      </c>
      <c r="N1183" s="7" t="s">
        <v>37</v>
      </c>
      <c r="O1183" s="7" t="s">
        <v>65</v>
      </c>
      <c r="P1183" s="7" t="s">
        <v>334</v>
      </c>
      <c r="Q1183" s="7" t="s">
        <v>2057</v>
      </c>
      <c r="R1183" s="7">
        <v>52001</v>
      </c>
      <c r="S1183" s="8">
        <v>42044</v>
      </c>
      <c r="T1183" s="9">
        <f t="shared" si="92"/>
        <v>0</v>
      </c>
      <c r="U1183" s="10" t="str">
        <f t="shared" si="93"/>
        <v>no repeat</v>
      </c>
      <c r="V1183" s="11" t="str">
        <f t="shared" si="90"/>
        <v>February</v>
      </c>
      <c r="W1183" s="8">
        <v>42046</v>
      </c>
      <c r="X1183" s="11">
        <f t="shared" si="91"/>
        <v>2</v>
      </c>
      <c r="Y1183" s="7">
        <v>-6.9308199999999998</v>
      </c>
      <c r="Z1183" s="7">
        <v>1</v>
      </c>
      <c r="AA1183" s="7">
        <v>7.21</v>
      </c>
      <c r="AB1183" s="7">
        <v>90405</v>
      </c>
      <c r="AC1183" s="7">
        <f>DataSheet!$E455-DataSheet!$D455</f>
        <v>28.27</v>
      </c>
      <c r="AD1183" s="12" t="str">
        <f>_xlfn.IFS(DataSheet!$O455="Central","Chris",DataSheet!$O455="East","Erin",DataSheet!$O455="South","Sam",DataSheet!$O455="West","William.")</f>
        <v>Sam</v>
      </c>
      <c r="AE1183">
        <f t="shared" si="94"/>
        <v>2</v>
      </c>
    </row>
    <row r="1184" spans="1:31" ht="15.75" customHeight="1" x14ac:dyDescent="0.3">
      <c r="A1184" s="7">
        <v>2157</v>
      </c>
      <c r="B1184" s="7" t="s">
        <v>2059</v>
      </c>
      <c r="C1184" s="7" t="s">
        <v>109</v>
      </c>
      <c r="D1184" s="7">
        <v>0.05</v>
      </c>
      <c r="E1184" s="7">
        <v>55.5</v>
      </c>
      <c r="F1184" s="7">
        <v>52.2</v>
      </c>
      <c r="G1184" s="7" t="s">
        <v>53</v>
      </c>
      <c r="H1184" s="7" t="s">
        <v>44</v>
      </c>
      <c r="I1184" s="7" t="s">
        <v>45</v>
      </c>
      <c r="J1184" s="7" t="s">
        <v>54</v>
      </c>
      <c r="K1184" s="7" t="s">
        <v>90</v>
      </c>
      <c r="L1184" s="7" t="s">
        <v>2060</v>
      </c>
      <c r="M1184" s="7">
        <v>0.72</v>
      </c>
      <c r="N1184" s="7" t="s">
        <v>37</v>
      </c>
      <c r="O1184" s="7" t="s">
        <v>65</v>
      </c>
      <c r="P1184" s="7" t="s">
        <v>304</v>
      </c>
      <c r="Q1184" s="7" t="s">
        <v>2061</v>
      </c>
      <c r="R1184" s="7">
        <v>48093</v>
      </c>
      <c r="S1184" s="8">
        <v>42079</v>
      </c>
      <c r="T1184" s="9">
        <f t="shared" si="92"/>
        <v>1</v>
      </c>
      <c r="U1184" s="10">
        <f t="shared" si="93"/>
        <v>0</v>
      </c>
      <c r="V1184" s="11" t="str">
        <f t="shared" si="90"/>
        <v>March</v>
      </c>
      <c r="W1184" s="8">
        <v>42079</v>
      </c>
      <c r="X1184" s="11">
        <f t="shared" si="91"/>
        <v>0</v>
      </c>
      <c r="Y1184" s="7">
        <v>-118.54</v>
      </c>
      <c r="Z1184" s="7">
        <v>4</v>
      </c>
      <c r="AA1184" s="7">
        <v>253.87</v>
      </c>
      <c r="AB1184" s="7">
        <v>90385</v>
      </c>
      <c r="AC1184" s="7">
        <f>DataSheet!$E825-DataSheet!$D825</f>
        <v>8.879999999999999</v>
      </c>
      <c r="AD1184" s="12" t="str">
        <f>_xlfn.IFS(DataSheet!$O825="Central","Chris",DataSheet!$O825="East","Erin",DataSheet!$O825="South","Sam",DataSheet!$O825="West","William.")</f>
        <v>William.</v>
      </c>
      <c r="AE1184">
        <f t="shared" si="94"/>
        <v>5</v>
      </c>
    </row>
    <row r="1185" spans="1:31" ht="15.75" customHeight="1" x14ac:dyDescent="0.3">
      <c r="A1185" s="12">
        <v>2157</v>
      </c>
      <c r="B1185" s="12" t="s">
        <v>2059</v>
      </c>
      <c r="C1185" s="12" t="s">
        <v>109</v>
      </c>
      <c r="D1185" s="12">
        <v>0.05</v>
      </c>
      <c r="E1185" s="12">
        <v>442.14</v>
      </c>
      <c r="F1185" s="12">
        <v>14.7</v>
      </c>
      <c r="G1185" s="12" t="s">
        <v>43</v>
      </c>
      <c r="H1185" s="12" t="s">
        <v>44</v>
      </c>
      <c r="I1185" s="12" t="s">
        <v>81</v>
      </c>
      <c r="J1185" s="12" t="s">
        <v>89</v>
      </c>
      <c r="K1185" s="12" t="s">
        <v>47</v>
      </c>
      <c r="L1185" s="12" t="s">
        <v>340</v>
      </c>
      <c r="M1185" s="12">
        <v>0.56000000000000005</v>
      </c>
      <c r="N1185" s="12" t="s">
        <v>37</v>
      </c>
      <c r="O1185" s="12" t="s">
        <v>65</v>
      </c>
      <c r="P1185" s="12" t="s">
        <v>304</v>
      </c>
      <c r="Q1185" s="12" t="s">
        <v>2061</v>
      </c>
      <c r="R1185" s="12">
        <v>48093</v>
      </c>
      <c r="S1185" s="13">
        <v>42079</v>
      </c>
      <c r="T1185" s="9">
        <f t="shared" si="92"/>
        <v>1</v>
      </c>
      <c r="U1185" s="10">
        <f t="shared" si="93"/>
        <v>48</v>
      </c>
      <c r="V1185" s="11" t="str">
        <f t="shared" si="90"/>
        <v>March</v>
      </c>
      <c r="W1185" s="13">
        <v>42088</v>
      </c>
      <c r="X1185" s="11">
        <f t="shared" si="91"/>
        <v>9</v>
      </c>
      <c r="Y1185" s="12">
        <v>2963.48</v>
      </c>
      <c r="Z1185" s="12">
        <v>14</v>
      </c>
      <c r="AA1185" s="12">
        <v>5880.46</v>
      </c>
      <c r="AB1185" s="12">
        <v>90385</v>
      </c>
      <c r="AC1185" s="12">
        <f>DataSheet!$E826-DataSheet!$D826</f>
        <v>9.6</v>
      </c>
      <c r="AD1185" s="12" t="str">
        <f>_xlfn.IFS(DataSheet!$O826="Central","Chris",DataSheet!$O826="East","Erin",DataSheet!$O826="South","Sam",DataSheet!$O826="West","William.")</f>
        <v>Chris</v>
      </c>
      <c r="AE1185">
        <f t="shared" si="94"/>
        <v>5</v>
      </c>
    </row>
    <row r="1186" spans="1:31" ht="15.75" customHeight="1" x14ac:dyDescent="0.3">
      <c r="A1186" s="7">
        <v>2157</v>
      </c>
      <c r="B1186" s="7" t="s">
        <v>2059</v>
      </c>
      <c r="C1186" s="7" t="s">
        <v>30</v>
      </c>
      <c r="D1186" s="7">
        <v>7.0000000000000007E-2</v>
      </c>
      <c r="E1186" s="7">
        <v>30.93</v>
      </c>
      <c r="F1186" s="7">
        <v>3.92</v>
      </c>
      <c r="G1186" s="7" t="s">
        <v>53</v>
      </c>
      <c r="H1186" s="7" t="s">
        <v>44</v>
      </c>
      <c r="I1186" s="7" t="s">
        <v>45</v>
      </c>
      <c r="J1186" s="7" t="s">
        <v>54</v>
      </c>
      <c r="K1186" s="7" t="s">
        <v>55</v>
      </c>
      <c r="L1186" s="7" t="s">
        <v>1749</v>
      </c>
      <c r="M1186" s="7">
        <v>0.44</v>
      </c>
      <c r="N1186" s="7" t="s">
        <v>37</v>
      </c>
      <c r="O1186" s="7" t="s">
        <v>65</v>
      </c>
      <c r="P1186" s="7" t="s">
        <v>304</v>
      </c>
      <c r="Q1186" s="7" t="s">
        <v>2061</v>
      </c>
      <c r="R1186" s="7">
        <v>48093</v>
      </c>
      <c r="S1186" s="8">
        <v>42127</v>
      </c>
      <c r="T1186" s="9">
        <f t="shared" si="92"/>
        <v>1</v>
      </c>
      <c r="U1186" s="10">
        <f t="shared" si="93"/>
        <v>0</v>
      </c>
      <c r="V1186" s="11" t="str">
        <f t="shared" si="90"/>
        <v>May</v>
      </c>
      <c r="W1186" s="8">
        <v>42128</v>
      </c>
      <c r="X1186" s="11">
        <f t="shared" si="91"/>
        <v>1</v>
      </c>
      <c r="Y1186" s="7">
        <v>398.30250000000001</v>
      </c>
      <c r="Z1186" s="7">
        <v>19</v>
      </c>
      <c r="AA1186" s="7">
        <v>577.25</v>
      </c>
      <c r="AB1186" s="7">
        <v>90386</v>
      </c>
      <c r="AC1186" s="7">
        <f>DataSheet!$E1347-DataSheet!$D1347</f>
        <v>154.99</v>
      </c>
      <c r="AD1186" s="12" t="str">
        <f>_xlfn.IFS(DataSheet!$O1347="Central","Chris",DataSheet!$O1347="East","Erin",DataSheet!$O1347="South","Sam",DataSheet!$O1347="West","William.")</f>
        <v>William.</v>
      </c>
      <c r="AE1186">
        <f t="shared" si="94"/>
        <v>5</v>
      </c>
    </row>
    <row r="1187" spans="1:31" ht="15.75" customHeight="1" x14ac:dyDescent="0.3">
      <c r="A1187" s="12">
        <v>2157</v>
      </c>
      <c r="B1187" s="12" t="s">
        <v>2059</v>
      </c>
      <c r="C1187" s="12" t="s">
        <v>30</v>
      </c>
      <c r="D1187" s="12">
        <v>0.05</v>
      </c>
      <c r="E1187" s="12">
        <v>297.48</v>
      </c>
      <c r="F1187" s="12">
        <v>18.059999999999999</v>
      </c>
      <c r="G1187" s="12" t="s">
        <v>43</v>
      </c>
      <c r="H1187" s="12" t="s">
        <v>44</v>
      </c>
      <c r="I1187" s="12" t="s">
        <v>81</v>
      </c>
      <c r="J1187" s="12" t="s">
        <v>89</v>
      </c>
      <c r="K1187" s="12" t="s">
        <v>47</v>
      </c>
      <c r="L1187" s="12" t="s">
        <v>568</v>
      </c>
      <c r="M1187" s="12">
        <v>0.6</v>
      </c>
      <c r="N1187" s="12" t="s">
        <v>37</v>
      </c>
      <c r="O1187" s="12" t="s">
        <v>65</v>
      </c>
      <c r="P1187" s="12" t="s">
        <v>304</v>
      </c>
      <c r="Q1187" s="12" t="s">
        <v>2061</v>
      </c>
      <c r="R1187" s="12">
        <v>48093</v>
      </c>
      <c r="S1187" s="13">
        <v>42127</v>
      </c>
      <c r="T1187" s="9">
        <f t="shared" si="92"/>
        <v>1</v>
      </c>
      <c r="U1187" s="10">
        <f t="shared" si="93"/>
        <v>0</v>
      </c>
      <c r="V1187" s="11" t="str">
        <f t="shared" si="90"/>
        <v>May</v>
      </c>
      <c r="W1187" s="13">
        <v>42128</v>
      </c>
      <c r="X1187" s="11">
        <f t="shared" si="91"/>
        <v>1</v>
      </c>
      <c r="Y1187" s="12">
        <v>709.85199999999998</v>
      </c>
      <c r="Z1187" s="12">
        <v>14</v>
      </c>
      <c r="AA1187" s="12">
        <v>4075.18</v>
      </c>
      <c r="AB1187" s="12">
        <v>90386</v>
      </c>
      <c r="AC1187" s="12">
        <f>DataSheet!$E1348-DataSheet!$D1348</f>
        <v>8.7999999999999989</v>
      </c>
      <c r="AD1187" s="12" t="str">
        <f>_xlfn.IFS(DataSheet!$O1348="Central","Chris",DataSheet!$O1348="East","Erin",DataSheet!$O1348="South","Sam",DataSheet!$O1348="West","William.")</f>
        <v>William.</v>
      </c>
      <c r="AE1187">
        <f t="shared" si="94"/>
        <v>5</v>
      </c>
    </row>
    <row r="1188" spans="1:31" ht="15.75" customHeight="1" x14ac:dyDescent="0.3">
      <c r="A1188" s="7">
        <v>2157</v>
      </c>
      <c r="B1188" s="7" t="s">
        <v>2059</v>
      </c>
      <c r="C1188" s="7" t="s">
        <v>30</v>
      </c>
      <c r="D1188" s="7">
        <v>7.0000000000000007E-2</v>
      </c>
      <c r="E1188" s="7">
        <v>296.18</v>
      </c>
      <c r="F1188" s="7">
        <v>54.12</v>
      </c>
      <c r="G1188" s="7" t="s">
        <v>43</v>
      </c>
      <c r="H1188" s="7" t="s">
        <v>44</v>
      </c>
      <c r="I1188" s="7" t="s">
        <v>45</v>
      </c>
      <c r="J1188" s="7" t="s">
        <v>156</v>
      </c>
      <c r="K1188" s="7" t="s">
        <v>125</v>
      </c>
      <c r="L1188" s="7" t="s">
        <v>157</v>
      </c>
      <c r="M1188" s="7">
        <v>0.76</v>
      </c>
      <c r="N1188" s="7" t="s">
        <v>37</v>
      </c>
      <c r="O1188" s="7" t="s">
        <v>65</v>
      </c>
      <c r="P1188" s="7" t="s">
        <v>304</v>
      </c>
      <c r="Q1188" s="7" t="s">
        <v>2061</v>
      </c>
      <c r="R1188" s="7">
        <v>48093</v>
      </c>
      <c r="S1188" s="8">
        <v>42127</v>
      </c>
      <c r="T1188" s="9">
        <f t="shared" si="92"/>
        <v>0</v>
      </c>
      <c r="U1188" s="10" t="str">
        <f t="shared" si="93"/>
        <v>no repeat</v>
      </c>
      <c r="V1188" s="11" t="str">
        <f t="shared" si="90"/>
        <v>May</v>
      </c>
      <c r="W1188" s="8">
        <v>42129</v>
      </c>
      <c r="X1188" s="11">
        <f t="shared" si="91"/>
        <v>2</v>
      </c>
      <c r="Y1188" s="7">
        <v>80.809200000000004</v>
      </c>
      <c r="Z1188" s="7">
        <v>6</v>
      </c>
      <c r="AA1188" s="7">
        <v>1798.23</v>
      </c>
      <c r="AB1188" s="7">
        <v>90386</v>
      </c>
      <c r="AC1188" s="7">
        <f>DataSheet!$E1349-DataSheet!$D1349</f>
        <v>154.99</v>
      </c>
      <c r="AD1188" s="12" t="str">
        <f>_xlfn.IFS(DataSheet!$O1349="Central","Chris",DataSheet!$O1349="East","Erin",DataSheet!$O1349="South","Sam",DataSheet!$O1349="West","William.")</f>
        <v>Chris</v>
      </c>
      <c r="AE1188">
        <f t="shared" si="94"/>
        <v>5</v>
      </c>
    </row>
    <row r="1189" spans="1:31" ht="15.75" customHeight="1" x14ac:dyDescent="0.3">
      <c r="A1189" s="12">
        <v>2159</v>
      </c>
      <c r="B1189" s="12" t="s">
        <v>2062</v>
      </c>
      <c r="C1189" s="12" t="s">
        <v>61</v>
      </c>
      <c r="D1189" s="12">
        <v>0.08</v>
      </c>
      <c r="E1189" s="12">
        <v>30.98</v>
      </c>
      <c r="F1189" s="12">
        <v>8.74</v>
      </c>
      <c r="G1189" s="12" t="s">
        <v>53</v>
      </c>
      <c r="H1189" s="12" t="s">
        <v>32</v>
      </c>
      <c r="I1189" s="12" t="s">
        <v>33</v>
      </c>
      <c r="J1189" s="12" t="s">
        <v>97</v>
      </c>
      <c r="K1189" s="12" t="s">
        <v>63</v>
      </c>
      <c r="L1189" s="12" t="s">
        <v>2063</v>
      </c>
      <c r="M1189" s="12">
        <v>0.4</v>
      </c>
      <c r="N1189" s="12" t="s">
        <v>37</v>
      </c>
      <c r="O1189" s="12" t="s">
        <v>65</v>
      </c>
      <c r="P1189" s="12" t="s">
        <v>304</v>
      </c>
      <c r="Q1189" s="12" t="s">
        <v>2064</v>
      </c>
      <c r="R1189" s="12">
        <v>48185</v>
      </c>
      <c r="S1189" s="13">
        <v>42144</v>
      </c>
      <c r="T1189" s="9">
        <f t="shared" si="92"/>
        <v>0</v>
      </c>
      <c r="U1189" s="10" t="str">
        <f t="shared" si="93"/>
        <v>no repeat</v>
      </c>
      <c r="V1189" s="11" t="str">
        <f t="shared" si="90"/>
        <v>May</v>
      </c>
      <c r="W1189" s="13">
        <v>42145</v>
      </c>
      <c r="X1189" s="11">
        <f t="shared" si="91"/>
        <v>1</v>
      </c>
      <c r="Y1189" s="12">
        <v>371.27199999999999</v>
      </c>
      <c r="Z1189" s="12">
        <v>25</v>
      </c>
      <c r="AA1189" s="12">
        <v>727.2</v>
      </c>
      <c r="AB1189" s="12">
        <v>90387</v>
      </c>
      <c r="AC1189" s="12">
        <f>DataSheet!$E1514-DataSheet!$D1514</f>
        <v>7.38</v>
      </c>
      <c r="AD1189" s="12" t="str">
        <f>_xlfn.IFS(DataSheet!$O1514="Central","Chris",DataSheet!$O1514="East","Erin",DataSheet!$O1514="South","Sam",DataSheet!$O1514="West","William.")</f>
        <v>Erin</v>
      </c>
      <c r="AE1189">
        <f t="shared" si="94"/>
        <v>1</v>
      </c>
    </row>
    <row r="1190" spans="1:31" ht="15.75" customHeight="1" x14ac:dyDescent="0.3">
      <c r="A1190" s="7">
        <v>2162</v>
      </c>
      <c r="B1190" s="7" t="s">
        <v>2065</v>
      </c>
      <c r="C1190" s="7" t="s">
        <v>61</v>
      </c>
      <c r="D1190" s="7">
        <v>0.09</v>
      </c>
      <c r="E1190" s="7">
        <v>159.31</v>
      </c>
      <c r="F1190" s="7">
        <v>60</v>
      </c>
      <c r="G1190" s="7" t="s">
        <v>43</v>
      </c>
      <c r="H1190" s="7" t="s">
        <v>32</v>
      </c>
      <c r="I1190" s="7" t="s">
        <v>45</v>
      </c>
      <c r="J1190" s="7" t="s">
        <v>156</v>
      </c>
      <c r="K1190" s="7" t="s">
        <v>47</v>
      </c>
      <c r="L1190" s="7" t="s">
        <v>2066</v>
      </c>
      <c r="M1190" s="7">
        <v>0.55000000000000004</v>
      </c>
      <c r="N1190" s="7" t="s">
        <v>37</v>
      </c>
      <c r="O1190" s="7" t="s">
        <v>57</v>
      </c>
      <c r="P1190" s="7" t="s">
        <v>238</v>
      </c>
      <c r="Q1190" s="7" t="s">
        <v>2067</v>
      </c>
      <c r="R1190" s="7">
        <v>16146</v>
      </c>
      <c r="S1190" s="8">
        <v>42144</v>
      </c>
      <c r="T1190" s="9">
        <f t="shared" si="92"/>
        <v>1</v>
      </c>
      <c r="U1190" s="10">
        <f t="shared" si="93"/>
        <v>0</v>
      </c>
      <c r="V1190" s="11" t="str">
        <f t="shared" si="90"/>
        <v>May</v>
      </c>
      <c r="W1190" s="8">
        <v>42146</v>
      </c>
      <c r="X1190" s="11">
        <f t="shared" si="91"/>
        <v>2</v>
      </c>
      <c r="Y1190" s="7">
        <v>77.000895400000005</v>
      </c>
      <c r="Z1190" s="7">
        <v>41</v>
      </c>
      <c r="AA1190" s="7">
        <v>6173.42</v>
      </c>
      <c r="AB1190" s="7">
        <v>90387</v>
      </c>
      <c r="AC1190" s="7">
        <f>DataSheet!$E1515-DataSheet!$D1515</f>
        <v>3.66</v>
      </c>
      <c r="AD1190" s="12" t="str">
        <f>_xlfn.IFS(DataSheet!$O1515="Central","Chris",DataSheet!$O1515="East","Erin",DataSheet!$O1515="South","Sam",DataSheet!$O1515="West","William.")</f>
        <v>Erin</v>
      </c>
      <c r="AE1190">
        <f t="shared" si="94"/>
        <v>2</v>
      </c>
    </row>
    <row r="1191" spans="1:31" ht="15.75" customHeight="1" x14ac:dyDescent="0.3">
      <c r="A1191" s="12">
        <v>2162</v>
      </c>
      <c r="B1191" s="12" t="s">
        <v>2065</v>
      </c>
      <c r="C1191" s="12" t="s">
        <v>61</v>
      </c>
      <c r="D1191" s="12">
        <v>0.06</v>
      </c>
      <c r="E1191" s="12">
        <v>55.99</v>
      </c>
      <c r="F1191" s="12">
        <v>5</v>
      </c>
      <c r="G1191" s="12" t="s">
        <v>53</v>
      </c>
      <c r="H1191" s="12" t="s">
        <v>32</v>
      </c>
      <c r="I1191" s="12" t="s">
        <v>81</v>
      </c>
      <c r="J1191" s="12" t="s">
        <v>82</v>
      </c>
      <c r="K1191" s="12" t="s">
        <v>55</v>
      </c>
      <c r="L1191" s="12" t="s">
        <v>402</v>
      </c>
      <c r="M1191" s="12">
        <v>0.83</v>
      </c>
      <c r="N1191" s="12" t="s">
        <v>37</v>
      </c>
      <c r="O1191" s="12" t="s">
        <v>57</v>
      </c>
      <c r="P1191" s="12" t="s">
        <v>238</v>
      </c>
      <c r="Q1191" s="12" t="s">
        <v>2067</v>
      </c>
      <c r="R1191" s="12">
        <v>16146</v>
      </c>
      <c r="S1191" s="13">
        <v>42144</v>
      </c>
      <c r="T1191" s="9">
        <f t="shared" si="92"/>
        <v>0</v>
      </c>
      <c r="U1191" s="10" t="str">
        <f t="shared" si="93"/>
        <v>no repeat</v>
      </c>
      <c r="V1191" s="11" t="str">
        <f t="shared" si="90"/>
        <v>May</v>
      </c>
      <c r="W1191" s="13">
        <v>42146</v>
      </c>
      <c r="X1191" s="11">
        <f t="shared" si="91"/>
        <v>2</v>
      </c>
      <c r="Y1191" s="12">
        <v>27.968599999999999</v>
      </c>
      <c r="Z1191" s="12">
        <v>33</v>
      </c>
      <c r="AA1191" s="12">
        <v>1553.7</v>
      </c>
      <c r="AB1191" s="12">
        <v>90387</v>
      </c>
      <c r="AC1191" s="12">
        <f>DataSheet!$E1516-DataSheet!$D1516</f>
        <v>30.97</v>
      </c>
      <c r="AD1191" s="12" t="str">
        <f>_xlfn.IFS(DataSheet!$O1516="Central","Chris",DataSheet!$O1516="East","Erin",DataSheet!$O1516="South","Sam",DataSheet!$O1516="West","William.")</f>
        <v>Erin</v>
      </c>
      <c r="AE1191">
        <f t="shared" si="94"/>
        <v>2</v>
      </c>
    </row>
    <row r="1192" spans="1:31" ht="15.75" customHeight="1" x14ac:dyDescent="0.3">
      <c r="A1192" s="12">
        <v>2164</v>
      </c>
      <c r="B1192" s="12" t="s">
        <v>2068</v>
      </c>
      <c r="C1192" s="12" t="s">
        <v>42</v>
      </c>
      <c r="D1192" s="12">
        <v>0.01</v>
      </c>
      <c r="E1192" s="12">
        <v>5.38</v>
      </c>
      <c r="F1192" s="12">
        <v>7.57</v>
      </c>
      <c r="G1192" s="12" t="s">
        <v>53</v>
      </c>
      <c r="H1192" s="12" t="s">
        <v>62</v>
      </c>
      <c r="I1192" s="12" t="s">
        <v>33</v>
      </c>
      <c r="J1192" s="12" t="s">
        <v>113</v>
      </c>
      <c r="K1192" s="12" t="s">
        <v>63</v>
      </c>
      <c r="L1192" s="12" t="s">
        <v>2069</v>
      </c>
      <c r="M1192" s="12">
        <v>0.36</v>
      </c>
      <c r="N1192" s="12" t="s">
        <v>37</v>
      </c>
      <c r="O1192" s="12" t="s">
        <v>38</v>
      </c>
      <c r="P1192" s="12" t="s">
        <v>49</v>
      </c>
      <c r="Q1192" s="12" t="s">
        <v>2070</v>
      </c>
      <c r="R1192" s="12">
        <v>91104</v>
      </c>
      <c r="S1192" s="13">
        <v>42013</v>
      </c>
      <c r="T1192" s="9">
        <f t="shared" si="92"/>
        <v>1</v>
      </c>
      <c r="U1192" s="10">
        <f t="shared" si="93"/>
        <v>0</v>
      </c>
      <c r="V1192" s="11" t="str">
        <f t="shared" si="90"/>
        <v>January</v>
      </c>
      <c r="W1192" s="13">
        <v>42014</v>
      </c>
      <c r="X1192" s="11">
        <f t="shared" si="91"/>
        <v>1</v>
      </c>
      <c r="Y1192" s="12">
        <v>-66.779579999999996</v>
      </c>
      <c r="Z1192" s="12">
        <v>3</v>
      </c>
      <c r="AA1192" s="12">
        <v>18.68</v>
      </c>
      <c r="AB1192" s="12">
        <v>88794</v>
      </c>
      <c r="AC1192" s="12">
        <f>DataSheet!$E118-DataSheet!$D118</f>
        <v>12.19</v>
      </c>
      <c r="AD1192" s="12" t="str">
        <f>_xlfn.IFS(DataSheet!$O118="Central","Chris",DataSheet!$O118="East","Erin",DataSheet!$O118="South","Sam",DataSheet!$O118="West","William.")</f>
        <v>Chris</v>
      </c>
      <c r="AE1192">
        <f t="shared" si="94"/>
        <v>2</v>
      </c>
    </row>
    <row r="1193" spans="1:31" ht="15.75" customHeight="1" x14ac:dyDescent="0.3">
      <c r="A1193" s="7">
        <v>2164</v>
      </c>
      <c r="B1193" s="7" t="s">
        <v>2068</v>
      </c>
      <c r="C1193" s="7" t="s">
        <v>42</v>
      </c>
      <c r="D1193" s="7">
        <v>0.05</v>
      </c>
      <c r="E1193" s="7">
        <v>3.28</v>
      </c>
      <c r="F1193" s="7">
        <v>3.97</v>
      </c>
      <c r="G1193" s="7" t="s">
        <v>53</v>
      </c>
      <c r="H1193" s="7" t="s">
        <v>62</v>
      </c>
      <c r="I1193" s="7" t="s">
        <v>33</v>
      </c>
      <c r="J1193" s="7" t="s">
        <v>34</v>
      </c>
      <c r="K1193" s="7" t="s">
        <v>35</v>
      </c>
      <c r="L1193" s="7" t="s">
        <v>1010</v>
      </c>
      <c r="M1193" s="7">
        <v>0.56000000000000005</v>
      </c>
      <c r="N1193" s="7" t="s">
        <v>37</v>
      </c>
      <c r="O1193" s="7" t="s">
        <v>38</v>
      </c>
      <c r="P1193" s="7" t="s">
        <v>49</v>
      </c>
      <c r="Q1193" s="7" t="s">
        <v>2070</v>
      </c>
      <c r="R1193" s="7">
        <v>91104</v>
      </c>
      <c r="S1193" s="8">
        <v>42013</v>
      </c>
      <c r="T1193" s="9">
        <f t="shared" si="92"/>
        <v>0</v>
      </c>
      <c r="U1193" s="10" t="str">
        <f t="shared" si="93"/>
        <v>no repeat</v>
      </c>
      <c r="V1193" s="11" t="str">
        <f t="shared" si="90"/>
        <v>January</v>
      </c>
      <c r="W1193" s="8">
        <v>42013</v>
      </c>
      <c r="X1193" s="11">
        <f t="shared" si="91"/>
        <v>0</v>
      </c>
      <c r="Y1193" s="7">
        <v>-144.9188</v>
      </c>
      <c r="Z1193" s="7">
        <v>11</v>
      </c>
      <c r="AA1193" s="7">
        <v>36.299999999999997</v>
      </c>
      <c r="AB1193" s="7">
        <v>88794</v>
      </c>
      <c r="AC1193" s="7">
        <f>DataSheet!$E119-DataSheet!$D119</f>
        <v>1.81</v>
      </c>
      <c r="AD1193" s="12" t="str">
        <f>_xlfn.IFS(DataSheet!$O119="Central","Chris",DataSheet!$O119="East","Erin",DataSheet!$O119="South","Sam",DataSheet!$O119="West","William.")</f>
        <v>Erin</v>
      </c>
      <c r="AE1193">
        <f t="shared" si="94"/>
        <v>2</v>
      </c>
    </row>
    <row r="1194" spans="1:31" ht="15.75" customHeight="1" x14ac:dyDescent="0.3">
      <c r="A1194" s="12">
        <v>2165</v>
      </c>
      <c r="B1194" s="12" t="s">
        <v>2071</v>
      </c>
      <c r="C1194" s="12" t="s">
        <v>42</v>
      </c>
      <c r="D1194" s="12">
        <v>0.09</v>
      </c>
      <c r="E1194" s="12">
        <v>2.78</v>
      </c>
      <c r="F1194" s="12">
        <v>0.97</v>
      </c>
      <c r="G1194" s="12" t="s">
        <v>53</v>
      </c>
      <c r="H1194" s="12" t="s">
        <v>62</v>
      </c>
      <c r="I1194" s="12" t="s">
        <v>33</v>
      </c>
      <c r="J1194" s="12" t="s">
        <v>34</v>
      </c>
      <c r="K1194" s="12" t="s">
        <v>35</v>
      </c>
      <c r="L1194" s="12" t="s">
        <v>2072</v>
      </c>
      <c r="M1194" s="12">
        <v>0.59</v>
      </c>
      <c r="N1194" s="12" t="s">
        <v>37</v>
      </c>
      <c r="O1194" s="12" t="s">
        <v>57</v>
      </c>
      <c r="P1194" s="12" t="s">
        <v>192</v>
      </c>
      <c r="Q1194" s="12" t="s">
        <v>1046</v>
      </c>
      <c r="R1194" s="12">
        <v>4330</v>
      </c>
      <c r="S1194" s="13">
        <v>42013</v>
      </c>
      <c r="T1194" s="9">
        <f t="shared" si="92"/>
        <v>0</v>
      </c>
      <c r="U1194" s="10" t="str">
        <f t="shared" si="93"/>
        <v>no repeat</v>
      </c>
      <c r="V1194" s="11" t="str">
        <f t="shared" si="90"/>
        <v>January</v>
      </c>
      <c r="W1194" s="13">
        <v>42015</v>
      </c>
      <c r="X1194" s="11">
        <f t="shared" si="91"/>
        <v>2</v>
      </c>
      <c r="Y1194" s="12">
        <v>-5.0716000000000001</v>
      </c>
      <c r="Z1194" s="12">
        <v>6</v>
      </c>
      <c r="AA1194" s="12">
        <v>16.03</v>
      </c>
      <c r="AB1194" s="12">
        <v>88794</v>
      </c>
      <c r="AC1194" s="12">
        <f>DataSheet!$E120-DataSheet!$D120</f>
        <v>5.3100000000000005</v>
      </c>
      <c r="AD1194" s="12" t="str">
        <f>_xlfn.IFS(DataSheet!$O120="Central","Chris",DataSheet!$O120="East","Erin",DataSheet!$O120="South","Sam",DataSheet!$O120="West","William.")</f>
        <v>Erin</v>
      </c>
      <c r="AE1194">
        <f t="shared" si="94"/>
        <v>1</v>
      </c>
    </row>
    <row r="1195" spans="1:31" ht="15.75" customHeight="1" x14ac:dyDescent="0.3">
      <c r="A1195" s="12">
        <v>2178</v>
      </c>
      <c r="B1195" s="12" t="s">
        <v>2073</v>
      </c>
      <c r="C1195" s="12" t="s">
        <v>61</v>
      </c>
      <c r="D1195" s="12">
        <v>0.08</v>
      </c>
      <c r="E1195" s="12">
        <v>2.94</v>
      </c>
      <c r="F1195" s="12">
        <v>0.96</v>
      </c>
      <c r="G1195" s="12" t="s">
        <v>53</v>
      </c>
      <c r="H1195" s="12" t="s">
        <v>62</v>
      </c>
      <c r="I1195" s="12" t="s">
        <v>33</v>
      </c>
      <c r="J1195" s="12" t="s">
        <v>34</v>
      </c>
      <c r="K1195" s="12" t="s">
        <v>35</v>
      </c>
      <c r="L1195" s="12" t="s">
        <v>602</v>
      </c>
      <c r="M1195" s="12">
        <v>0.57999999999999996</v>
      </c>
      <c r="N1195" s="12" t="s">
        <v>37</v>
      </c>
      <c r="O1195" s="12" t="s">
        <v>57</v>
      </c>
      <c r="P1195" s="12" t="s">
        <v>197</v>
      </c>
      <c r="Q1195" s="12" t="s">
        <v>2074</v>
      </c>
      <c r="R1195" s="12">
        <v>1610</v>
      </c>
      <c r="S1195" s="13">
        <v>42031</v>
      </c>
      <c r="T1195" s="9">
        <f t="shared" si="92"/>
        <v>0</v>
      </c>
      <c r="U1195" s="10" t="str">
        <f t="shared" si="93"/>
        <v>no repeat</v>
      </c>
      <c r="V1195" s="11" t="str">
        <f t="shared" si="90"/>
        <v>January</v>
      </c>
      <c r="W1195" s="13">
        <v>42033</v>
      </c>
      <c r="X1195" s="11">
        <f t="shared" si="91"/>
        <v>2</v>
      </c>
      <c r="Y1195" s="12">
        <v>-1.18</v>
      </c>
      <c r="Z1195" s="12">
        <v>9</v>
      </c>
      <c r="AA1195" s="12">
        <v>25.35</v>
      </c>
      <c r="AB1195" s="12">
        <v>89465</v>
      </c>
      <c r="AC1195" s="12">
        <f>DataSheet!$E322-DataSheet!$D322</f>
        <v>417.33</v>
      </c>
      <c r="AD1195" s="12" t="str">
        <f>_xlfn.IFS(DataSheet!$O322="Central","Chris",DataSheet!$O322="East","Erin",DataSheet!$O322="South","Sam",DataSheet!$O322="West","William.")</f>
        <v>Chris</v>
      </c>
      <c r="AE1195">
        <f t="shared" si="94"/>
        <v>1</v>
      </c>
    </row>
    <row r="1196" spans="1:31" ht="15.75" customHeight="1" x14ac:dyDescent="0.3">
      <c r="A1196" s="7">
        <v>2183</v>
      </c>
      <c r="B1196" s="7" t="s">
        <v>2075</v>
      </c>
      <c r="C1196" s="7" t="s">
        <v>42</v>
      </c>
      <c r="D1196" s="7">
        <v>0</v>
      </c>
      <c r="E1196" s="7">
        <v>1.48</v>
      </c>
      <c r="F1196" s="7">
        <v>0.7</v>
      </c>
      <c r="G1196" s="7" t="s">
        <v>53</v>
      </c>
      <c r="H1196" s="7" t="s">
        <v>44</v>
      </c>
      <c r="I1196" s="7" t="s">
        <v>33</v>
      </c>
      <c r="J1196" s="7" t="s">
        <v>70</v>
      </c>
      <c r="K1196" s="7" t="s">
        <v>35</v>
      </c>
      <c r="L1196" s="7" t="s">
        <v>2000</v>
      </c>
      <c r="M1196" s="7">
        <v>0.37</v>
      </c>
      <c r="N1196" s="7" t="s">
        <v>37</v>
      </c>
      <c r="O1196" s="7" t="s">
        <v>140</v>
      </c>
      <c r="P1196" s="7" t="s">
        <v>616</v>
      </c>
      <c r="Q1196" s="7" t="s">
        <v>2076</v>
      </c>
      <c r="R1196" s="7">
        <v>42301</v>
      </c>
      <c r="S1196" s="8">
        <v>42170</v>
      </c>
      <c r="T1196" s="9">
        <f t="shared" si="92"/>
        <v>0</v>
      </c>
      <c r="U1196" s="10" t="str">
        <f t="shared" si="93"/>
        <v>no repeat</v>
      </c>
      <c r="V1196" s="11" t="str">
        <f t="shared" si="90"/>
        <v>June</v>
      </c>
      <c r="W1196" s="8">
        <v>42172</v>
      </c>
      <c r="X1196" s="11">
        <f t="shared" si="91"/>
        <v>2</v>
      </c>
      <c r="Y1196" s="7">
        <v>-203.09800000000001</v>
      </c>
      <c r="Z1196" s="7">
        <v>12</v>
      </c>
      <c r="AA1196" s="7">
        <v>19.32</v>
      </c>
      <c r="AB1196" s="7">
        <v>91571</v>
      </c>
      <c r="AC1196" s="7">
        <f>DataSheet!$E1793-DataSheet!$D1793</f>
        <v>99.22</v>
      </c>
      <c r="AD1196" s="12" t="str">
        <f>_xlfn.IFS(DataSheet!$O1793="Central","Chris",DataSheet!$O1793="East","Erin",DataSheet!$O1793="South","Sam",DataSheet!$O1793="West","William.")</f>
        <v>William.</v>
      </c>
      <c r="AE1196">
        <f t="shared" si="94"/>
        <v>1</v>
      </c>
    </row>
    <row r="1197" spans="1:31" ht="15.75" customHeight="1" x14ac:dyDescent="0.3">
      <c r="A1197" s="7">
        <v>2187</v>
      </c>
      <c r="B1197" s="7" t="s">
        <v>2077</v>
      </c>
      <c r="C1197" s="7" t="s">
        <v>30</v>
      </c>
      <c r="D1197" s="7">
        <v>0.09</v>
      </c>
      <c r="E1197" s="7">
        <v>16.98</v>
      </c>
      <c r="F1197" s="7">
        <v>12.39</v>
      </c>
      <c r="G1197" s="7" t="s">
        <v>53</v>
      </c>
      <c r="H1197" s="7" t="s">
        <v>32</v>
      </c>
      <c r="I1197" s="7" t="s">
        <v>33</v>
      </c>
      <c r="J1197" s="7" t="s">
        <v>73</v>
      </c>
      <c r="K1197" s="7" t="s">
        <v>63</v>
      </c>
      <c r="L1197" s="7" t="s">
        <v>2078</v>
      </c>
      <c r="M1197" s="7">
        <v>0.35</v>
      </c>
      <c r="N1197" s="7" t="s">
        <v>37</v>
      </c>
      <c r="O1197" s="7" t="s">
        <v>65</v>
      </c>
      <c r="P1197" s="7" t="s">
        <v>509</v>
      </c>
      <c r="Q1197" s="7" t="s">
        <v>2079</v>
      </c>
      <c r="R1197" s="7">
        <v>64055</v>
      </c>
      <c r="S1197" s="8">
        <v>42132</v>
      </c>
      <c r="T1197" s="9">
        <f t="shared" si="92"/>
        <v>0</v>
      </c>
      <c r="U1197" s="10" t="str">
        <f t="shared" si="93"/>
        <v>no repeat</v>
      </c>
      <c r="V1197" s="11" t="str">
        <f t="shared" si="90"/>
        <v>May</v>
      </c>
      <c r="W1197" s="8">
        <v>42134</v>
      </c>
      <c r="X1197" s="11">
        <f t="shared" si="91"/>
        <v>2</v>
      </c>
      <c r="Y1197" s="7">
        <v>-48.57</v>
      </c>
      <c r="Z1197" s="7">
        <v>5</v>
      </c>
      <c r="AA1197" s="7">
        <v>86.8</v>
      </c>
      <c r="AB1197" s="7">
        <v>89440</v>
      </c>
      <c r="AC1197" s="7">
        <f>DataSheet!$E1395-DataSheet!$D1395</f>
        <v>348.12</v>
      </c>
      <c r="AD1197" s="12" t="str">
        <f>_xlfn.IFS(DataSheet!$O1395="Central","Chris",DataSheet!$O1395="East","Erin",DataSheet!$O1395="South","Sam",DataSheet!$O1395="West","William.")</f>
        <v>William.</v>
      </c>
      <c r="AE1197">
        <f t="shared" si="94"/>
        <v>1</v>
      </c>
    </row>
    <row r="1198" spans="1:31" ht="15.75" customHeight="1" x14ac:dyDescent="0.3">
      <c r="A1198" s="12">
        <v>2189</v>
      </c>
      <c r="B1198" s="12" t="s">
        <v>2080</v>
      </c>
      <c r="C1198" s="12" t="s">
        <v>30</v>
      </c>
      <c r="D1198" s="12">
        <v>0.09</v>
      </c>
      <c r="E1198" s="12">
        <v>16.98</v>
      </c>
      <c r="F1198" s="12">
        <v>12.39</v>
      </c>
      <c r="G1198" s="12" t="s">
        <v>53</v>
      </c>
      <c r="H1198" s="12" t="s">
        <v>32</v>
      </c>
      <c r="I1198" s="12" t="s">
        <v>33</v>
      </c>
      <c r="J1198" s="12" t="s">
        <v>73</v>
      </c>
      <c r="K1198" s="12" t="s">
        <v>63</v>
      </c>
      <c r="L1198" s="12" t="s">
        <v>2078</v>
      </c>
      <c r="M1198" s="12">
        <v>0.35</v>
      </c>
      <c r="N1198" s="12" t="s">
        <v>37</v>
      </c>
      <c r="O1198" s="12" t="s">
        <v>57</v>
      </c>
      <c r="P1198" s="12" t="s">
        <v>75</v>
      </c>
      <c r="Q1198" s="12" t="s">
        <v>94</v>
      </c>
      <c r="R1198" s="12">
        <v>10177</v>
      </c>
      <c r="S1198" s="13">
        <v>42132</v>
      </c>
      <c r="T1198" s="9">
        <f t="shared" si="92"/>
        <v>0</v>
      </c>
      <c r="U1198" s="10" t="str">
        <f t="shared" si="93"/>
        <v>no repeat</v>
      </c>
      <c r="V1198" s="11" t="str">
        <f t="shared" si="90"/>
        <v>May</v>
      </c>
      <c r="W1198" s="13">
        <v>42134</v>
      </c>
      <c r="X1198" s="11">
        <f t="shared" si="91"/>
        <v>2</v>
      </c>
      <c r="Y1198" s="12">
        <v>-48.57</v>
      </c>
      <c r="Z1198" s="12">
        <v>22</v>
      </c>
      <c r="AA1198" s="12">
        <v>381.91</v>
      </c>
      <c r="AB1198" s="12">
        <v>7364</v>
      </c>
      <c r="AC1198" s="12">
        <f>DataSheet!$E1396-DataSheet!$D1396</f>
        <v>4.83</v>
      </c>
      <c r="AD1198" s="12" t="str">
        <f>_xlfn.IFS(DataSheet!$O1396="Central","Chris",DataSheet!$O1396="East","Erin",DataSheet!$O1396="South","Sam",DataSheet!$O1396="West","William.")</f>
        <v>William.</v>
      </c>
      <c r="AE1198">
        <f t="shared" si="94"/>
        <v>1</v>
      </c>
    </row>
    <row r="1199" spans="1:31" ht="15.75" customHeight="1" x14ac:dyDescent="0.3">
      <c r="A1199" s="7">
        <v>2190</v>
      </c>
      <c r="B1199" s="7" t="s">
        <v>2081</v>
      </c>
      <c r="C1199" s="7" t="s">
        <v>52</v>
      </c>
      <c r="D1199" s="7">
        <v>0.05</v>
      </c>
      <c r="E1199" s="7">
        <v>16.98</v>
      </c>
      <c r="F1199" s="7">
        <v>7.78</v>
      </c>
      <c r="G1199" s="7" t="s">
        <v>53</v>
      </c>
      <c r="H1199" s="7" t="s">
        <v>44</v>
      </c>
      <c r="I1199" s="7" t="s">
        <v>33</v>
      </c>
      <c r="J1199" s="7" t="s">
        <v>34</v>
      </c>
      <c r="K1199" s="7" t="s">
        <v>55</v>
      </c>
      <c r="L1199" s="7" t="s">
        <v>2082</v>
      </c>
      <c r="M1199" s="7">
        <v>0.56999999999999995</v>
      </c>
      <c r="N1199" s="7" t="s">
        <v>37</v>
      </c>
      <c r="O1199" s="7" t="s">
        <v>65</v>
      </c>
      <c r="P1199" s="7" t="s">
        <v>304</v>
      </c>
      <c r="Q1199" s="7" t="s">
        <v>305</v>
      </c>
      <c r="R1199" s="7">
        <v>48227</v>
      </c>
      <c r="S1199" s="8">
        <v>42049</v>
      </c>
      <c r="T1199" s="9">
        <f t="shared" si="92"/>
        <v>1</v>
      </c>
      <c r="U1199" s="10">
        <f t="shared" si="93"/>
        <v>0</v>
      </c>
      <c r="V1199" s="11" t="str">
        <f t="shared" si="90"/>
        <v>February</v>
      </c>
      <c r="W1199" s="8">
        <v>42051</v>
      </c>
      <c r="X1199" s="11">
        <f t="shared" si="91"/>
        <v>2</v>
      </c>
      <c r="Y1199" s="7">
        <v>-47.28</v>
      </c>
      <c r="Z1199" s="7">
        <v>45</v>
      </c>
      <c r="AA1199" s="7">
        <v>761.67</v>
      </c>
      <c r="AB1199" s="7">
        <v>41636</v>
      </c>
      <c r="AC1199" s="7">
        <f>DataSheet!$E511-DataSheet!$D511</f>
        <v>7.59</v>
      </c>
      <c r="AD1199" s="12" t="str">
        <f>_xlfn.IFS(DataSheet!$O511="Central","Chris",DataSheet!$O511="East","Erin",DataSheet!$O511="South","Sam",DataSheet!$O511="West","William.")</f>
        <v>Erin</v>
      </c>
      <c r="AE1199">
        <f t="shared" si="94"/>
        <v>2</v>
      </c>
    </row>
    <row r="1200" spans="1:31" ht="15.75" customHeight="1" x14ac:dyDescent="0.3">
      <c r="A1200" s="12">
        <v>2190</v>
      </c>
      <c r="B1200" s="12" t="s">
        <v>2081</v>
      </c>
      <c r="C1200" s="12" t="s">
        <v>52</v>
      </c>
      <c r="D1200" s="12">
        <v>0.03</v>
      </c>
      <c r="E1200" s="12">
        <v>115.99</v>
      </c>
      <c r="F1200" s="12">
        <v>4.2300000000000004</v>
      </c>
      <c r="G1200" s="12" t="s">
        <v>53</v>
      </c>
      <c r="H1200" s="12" t="s">
        <v>44</v>
      </c>
      <c r="I1200" s="12" t="s">
        <v>81</v>
      </c>
      <c r="J1200" s="12" t="s">
        <v>82</v>
      </c>
      <c r="K1200" s="12" t="s">
        <v>63</v>
      </c>
      <c r="L1200" s="12" t="s">
        <v>2083</v>
      </c>
      <c r="M1200" s="12">
        <v>0.56000000000000005</v>
      </c>
      <c r="N1200" s="12" t="s">
        <v>37</v>
      </c>
      <c r="O1200" s="12" t="s">
        <v>65</v>
      </c>
      <c r="P1200" s="12" t="s">
        <v>304</v>
      </c>
      <c r="Q1200" s="12" t="s">
        <v>305</v>
      </c>
      <c r="R1200" s="12">
        <v>48227</v>
      </c>
      <c r="S1200" s="13">
        <v>42049</v>
      </c>
      <c r="T1200" s="9">
        <f t="shared" si="92"/>
        <v>0</v>
      </c>
      <c r="U1200" s="10" t="str">
        <f t="shared" si="93"/>
        <v>no repeat</v>
      </c>
      <c r="V1200" s="11" t="str">
        <f t="shared" si="90"/>
        <v>February</v>
      </c>
      <c r="W1200" s="13">
        <v>42051</v>
      </c>
      <c r="X1200" s="11">
        <f t="shared" si="91"/>
        <v>2</v>
      </c>
      <c r="Y1200" s="12">
        <v>722.24099999999999</v>
      </c>
      <c r="Z1200" s="12">
        <v>49</v>
      </c>
      <c r="AA1200" s="12">
        <v>5014.07</v>
      </c>
      <c r="AB1200" s="12">
        <v>41636</v>
      </c>
      <c r="AC1200" s="12">
        <f>DataSheet!$E512-DataSheet!$D512</f>
        <v>218.71</v>
      </c>
      <c r="AD1200" s="12" t="str">
        <f>_xlfn.IFS(DataSheet!$O512="Central","Chris",DataSheet!$O512="East","Erin",DataSheet!$O512="South","Sam",DataSheet!$O512="West","William.")</f>
        <v>Erin</v>
      </c>
      <c r="AE1200">
        <f t="shared" si="94"/>
        <v>2</v>
      </c>
    </row>
    <row r="1201" spans="1:31" ht="15.75" customHeight="1" x14ac:dyDescent="0.3">
      <c r="A1201" s="7">
        <v>2193</v>
      </c>
      <c r="B1201" s="7" t="s">
        <v>2084</v>
      </c>
      <c r="C1201" s="7" t="s">
        <v>52</v>
      </c>
      <c r="D1201" s="7">
        <v>0.05</v>
      </c>
      <c r="E1201" s="7">
        <v>16.98</v>
      </c>
      <c r="F1201" s="7">
        <v>7.78</v>
      </c>
      <c r="G1201" s="7" t="s">
        <v>53</v>
      </c>
      <c r="H1201" s="7" t="s">
        <v>44</v>
      </c>
      <c r="I1201" s="7" t="s">
        <v>33</v>
      </c>
      <c r="J1201" s="7" t="s">
        <v>34</v>
      </c>
      <c r="K1201" s="7" t="s">
        <v>55</v>
      </c>
      <c r="L1201" s="7" t="s">
        <v>2082</v>
      </c>
      <c r="M1201" s="7">
        <v>0.56999999999999995</v>
      </c>
      <c r="N1201" s="7" t="s">
        <v>37</v>
      </c>
      <c r="O1201" s="7" t="s">
        <v>140</v>
      </c>
      <c r="P1201" s="7" t="s">
        <v>326</v>
      </c>
      <c r="Q1201" s="7" t="s">
        <v>2085</v>
      </c>
      <c r="R1201" s="7">
        <v>28560</v>
      </c>
      <c r="S1201" s="8">
        <v>42049</v>
      </c>
      <c r="T1201" s="9">
        <f t="shared" si="92"/>
        <v>1</v>
      </c>
      <c r="U1201" s="10">
        <f t="shared" si="93"/>
        <v>0</v>
      </c>
      <c r="V1201" s="11" t="str">
        <f t="shared" si="90"/>
        <v>February</v>
      </c>
      <c r="W1201" s="8">
        <v>42051</v>
      </c>
      <c r="X1201" s="11">
        <f t="shared" si="91"/>
        <v>2</v>
      </c>
      <c r="Y1201" s="7">
        <v>-161</v>
      </c>
      <c r="Z1201" s="7">
        <v>11</v>
      </c>
      <c r="AA1201" s="7">
        <v>186.19</v>
      </c>
      <c r="AB1201" s="7">
        <v>90685</v>
      </c>
      <c r="AC1201" s="7">
        <f>DataSheet!$E513-DataSheet!$D513</f>
        <v>59.75</v>
      </c>
      <c r="AD1201" s="12" t="str">
        <f>_xlfn.IFS(DataSheet!$O513="Central","Chris",DataSheet!$O513="East","Erin",DataSheet!$O513="South","Sam",DataSheet!$O513="West","William.")</f>
        <v>Erin</v>
      </c>
      <c r="AE1201">
        <f t="shared" si="94"/>
        <v>2</v>
      </c>
    </row>
    <row r="1202" spans="1:31" ht="15.75" customHeight="1" x14ac:dyDescent="0.3">
      <c r="A1202" s="12">
        <v>2193</v>
      </c>
      <c r="B1202" s="12" t="s">
        <v>2084</v>
      </c>
      <c r="C1202" s="12" t="s">
        <v>52</v>
      </c>
      <c r="D1202" s="12">
        <v>0.03</v>
      </c>
      <c r="E1202" s="12">
        <v>115.99</v>
      </c>
      <c r="F1202" s="12">
        <v>4.2300000000000004</v>
      </c>
      <c r="G1202" s="12" t="s">
        <v>53</v>
      </c>
      <c r="H1202" s="12" t="s">
        <v>44</v>
      </c>
      <c r="I1202" s="12" t="s">
        <v>81</v>
      </c>
      <c r="J1202" s="12" t="s">
        <v>82</v>
      </c>
      <c r="K1202" s="12" t="s">
        <v>63</v>
      </c>
      <c r="L1202" s="12" t="s">
        <v>2083</v>
      </c>
      <c r="M1202" s="12">
        <v>0.56000000000000005</v>
      </c>
      <c r="N1202" s="12" t="s">
        <v>37</v>
      </c>
      <c r="O1202" s="12" t="s">
        <v>140</v>
      </c>
      <c r="P1202" s="12" t="s">
        <v>326</v>
      </c>
      <c r="Q1202" s="12" t="s">
        <v>2085</v>
      </c>
      <c r="R1202" s="12">
        <v>28560</v>
      </c>
      <c r="S1202" s="13">
        <v>42049</v>
      </c>
      <c r="T1202" s="9">
        <f t="shared" si="92"/>
        <v>0</v>
      </c>
      <c r="U1202" s="10" t="str">
        <f t="shared" si="93"/>
        <v>no repeat</v>
      </c>
      <c r="V1202" s="11" t="str">
        <f t="shared" si="90"/>
        <v>February</v>
      </c>
      <c r="W1202" s="13">
        <v>42051</v>
      </c>
      <c r="X1202" s="11">
        <f t="shared" si="91"/>
        <v>2</v>
      </c>
      <c r="Y1202" s="12">
        <v>848.3646</v>
      </c>
      <c r="Z1202" s="12">
        <v>12</v>
      </c>
      <c r="AA1202" s="12">
        <v>1227.94</v>
      </c>
      <c r="AB1202" s="12">
        <v>90685</v>
      </c>
      <c r="AC1202" s="12">
        <f>DataSheet!$E514-DataSheet!$D514</f>
        <v>350.92</v>
      </c>
      <c r="AD1202" s="12" t="str">
        <f>_xlfn.IFS(DataSheet!$O514="Central","Chris",DataSheet!$O514="East","Erin",DataSheet!$O514="South","Sam",DataSheet!$O514="West","William.")</f>
        <v>Chris</v>
      </c>
      <c r="AE1202">
        <f t="shared" si="94"/>
        <v>2</v>
      </c>
    </row>
    <row r="1203" spans="1:31" ht="15.75" customHeight="1" x14ac:dyDescent="0.3">
      <c r="A1203" s="7">
        <v>2196</v>
      </c>
      <c r="B1203" s="7" t="s">
        <v>2086</v>
      </c>
      <c r="C1203" s="7" t="s">
        <v>61</v>
      </c>
      <c r="D1203" s="7">
        <v>0.03</v>
      </c>
      <c r="E1203" s="7">
        <v>27.48</v>
      </c>
      <c r="F1203" s="7">
        <v>4</v>
      </c>
      <c r="G1203" s="7" t="s">
        <v>53</v>
      </c>
      <c r="H1203" s="7" t="s">
        <v>62</v>
      </c>
      <c r="I1203" s="7" t="s">
        <v>81</v>
      </c>
      <c r="J1203" s="7" t="s">
        <v>184</v>
      </c>
      <c r="K1203" s="7" t="s">
        <v>63</v>
      </c>
      <c r="L1203" s="7" t="s">
        <v>872</v>
      </c>
      <c r="M1203" s="7">
        <v>0.75</v>
      </c>
      <c r="N1203" s="7" t="s">
        <v>37</v>
      </c>
      <c r="O1203" s="7" t="s">
        <v>57</v>
      </c>
      <c r="P1203" s="7" t="s">
        <v>75</v>
      </c>
      <c r="Q1203" s="7" t="s">
        <v>2087</v>
      </c>
      <c r="R1203" s="7">
        <v>14701</v>
      </c>
      <c r="S1203" s="8">
        <v>42101</v>
      </c>
      <c r="T1203" s="9">
        <f t="shared" si="92"/>
        <v>1</v>
      </c>
      <c r="U1203" s="10">
        <f t="shared" si="93"/>
        <v>0</v>
      </c>
      <c r="V1203" s="11" t="str">
        <f t="shared" si="90"/>
        <v>April</v>
      </c>
      <c r="W1203" s="8">
        <v>42102</v>
      </c>
      <c r="X1203" s="11">
        <f t="shared" si="91"/>
        <v>1</v>
      </c>
      <c r="Y1203" s="7">
        <v>-88.840800000000002</v>
      </c>
      <c r="Z1203" s="7">
        <v>11</v>
      </c>
      <c r="AA1203" s="7">
        <v>294.97000000000003</v>
      </c>
      <c r="AB1203" s="7">
        <v>89175</v>
      </c>
      <c r="AC1203" s="7">
        <f>DataSheet!$E1085-DataSheet!$D1085</f>
        <v>70.930000000000007</v>
      </c>
      <c r="AD1203" s="12" t="str">
        <f>_xlfn.IFS(DataSheet!$O1085="Central","Chris",DataSheet!$O1085="East","Erin",DataSheet!$O1085="South","Sam",DataSheet!$O1085="West","William.")</f>
        <v>Chris</v>
      </c>
      <c r="AE1203">
        <f t="shared" si="94"/>
        <v>3</v>
      </c>
    </row>
    <row r="1204" spans="1:31" ht="15.75" customHeight="1" x14ac:dyDescent="0.3">
      <c r="A1204" s="12">
        <v>2196</v>
      </c>
      <c r="B1204" s="12" t="s">
        <v>2086</v>
      </c>
      <c r="C1204" s="12" t="s">
        <v>61</v>
      </c>
      <c r="D1204" s="12">
        <v>0.1</v>
      </c>
      <c r="E1204" s="12">
        <v>179.99</v>
      </c>
      <c r="F1204" s="12">
        <v>19.989999999999998</v>
      </c>
      <c r="G1204" s="12" t="s">
        <v>53</v>
      </c>
      <c r="H1204" s="12" t="s">
        <v>62</v>
      </c>
      <c r="I1204" s="12" t="s">
        <v>81</v>
      </c>
      <c r="J1204" s="12" t="s">
        <v>184</v>
      </c>
      <c r="K1204" s="12" t="s">
        <v>63</v>
      </c>
      <c r="L1204" s="12" t="s">
        <v>582</v>
      </c>
      <c r="M1204" s="12">
        <v>0.48</v>
      </c>
      <c r="N1204" s="12" t="s">
        <v>37</v>
      </c>
      <c r="O1204" s="12" t="s">
        <v>57</v>
      </c>
      <c r="P1204" s="12" t="s">
        <v>75</v>
      </c>
      <c r="Q1204" s="12" t="s">
        <v>2087</v>
      </c>
      <c r="R1204" s="12">
        <v>14701</v>
      </c>
      <c r="S1204" s="13">
        <v>42101</v>
      </c>
      <c r="T1204" s="9">
        <f t="shared" si="92"/>
        <v>1</v>
      </c>
      <c r="U1204" s="10">
        <f t="shared" si="93"/>
        <v>0</v>
      </c>
      <c r="V1204" s="11" t="str">
        <f t="shared" si="90"/>
        <v>April</v>
      </c>
      <c r="W1204" s="13">
        <v>42102</v>
      </c>
      <c r="X1204" s="11">
        <f t="shared" si="91"/>
        <v>1</v>
      </c>
      <c r="Y1204" s="12">
        <v>1208.9903999999999</v>
      </c>
      <c r="Z1204" s="12">
        <v>14</v>
      </c>
      <c r="AA1204" s="12">
        <v>2458.0500000000002</v>
      </c>
      <c r="AB1204" s="12">
        <v>89175</v>
      </c>
      <c r="AC1204" s="12">
        <f>DataSheet!$E1086-DataSheet!$D1086</f>
        <v>11.5</v>
      </c>
      <c r="AD1204" s="12" t="str">
        <f>_xlfn.IFS(DataSheet!$O1086="Central","Chris",DataSheet!$O1086="East","Erin",DataSheet!$O1086="South","Sam",DataSheet!$O1086="West","William.")</f>
        <v>Chris</v>
      </c>
      <c r="AE1204">
        <f t="shared" si="94"/>
        <v>3</v>
      </c>
    </row>
    <row r="1205" spans="1:31" ht="15.75" customHeight="1" x14ac:dyDescent="0.3">
      <c r="A1205" s="7">
        <v>2196</v>
      </c>
      <c r="B1205" s="7" t="s">
        <v>2086</v>
      </c>
      <c r="C1205" s="7" t="s">
        <v>61</v>
      </c>
      <c r="D1205" s="7">
        <v>0.1</v>
      </c>
      <c r="E1205" s="7">
        <v>140.85</v>
      </c>
      <c r="F1205" s="7">
        <v>19.989999999999998</v>
      </c>
      <c r="G1205" s="7" t="s">
        <v>53</v>
      </c>
      <c r="H1205" s="7" t="s">
        <v>62</v>
      </c>
      <c r="I1205" s="7" t="s">
        <v>33</v>
      </c>
      <c r="J1205" s="7" t="s">
        <v>145</v>
      </c>
      <c r="K1205" s="7" t="s">
        <v>63</v>
      </c>
      <c r="L1205" s="7" t="s">
        <v>2088</v>
      </c>
      <c r="M1205" s="7">
        <v>0.73</v>
      </c>
      <c r="N1205" s="7" t="s">
        <v>37</v>
      </c>
      <c r="O1205" s="7" t="s">
        <v>57</v>
      </c>
      <c r="P1205" s="7" t="s">
        <v>75</v>
      </c>
      <c r="Q1205" s="7" t="s">
        <v>2087</v>
      </c>
      <c r="R1205" s="7">
        <v>14701</v>
      </c>
      <c r="S1205" s="8">
        <v>42101</v>
      </c>
      <c r="T1205" s="9">
        <f t="shared" si="92"/>
        <v>0</v>
      </c>
      <c r="U1205" s="10" t="str">
        <f t="shared" si="93"/>
        <v>no repeat</v>
      </c>
      <c r="V1205" s="11" t="str">
        <f t="shared" si="90"/>
        <v>April</v>
      </c>
      <c r="W1205" s="8">
        <v>42103</v>
      </c>
      <c r="X1205" s="11">
        <f t="shared" si="91"/>
        <v>2</v>
      </c>
      <c r="Y1205" s="7">
        <v>9.9911999999999992</v>
      </c>
      <c r="Z1205" s="7">
        <v>19</v>
      </c>
      <c r="AA1205" s="7">
        <v>2465.75</v>
      </c>
      <c r="AB1205" s="7">
        <v>89175</v>
      </c>
      <c r="AC1205" s="7">
        <f>DataSheet!$E1087-DataSheet!$D1087</f>
        <v>40.93</v>
      </c>
      <c r="AD1205" s="12" t="str">
        <f>_xlfn.IFS(DataSheet!$O1087="Central","Chris",DataSheet!$O1087="East","Erin",DataSheet!$O1087="South","Sam",DataSheet!$O1087="West","William.")</f>
        <v>Chris</v>
      </c>
      <c r="AE1205">
        <f t="shared" si="94"/>
        <v>3</v>
      </c>
    </row>
    <row r="1206" spans="1:31" ht="15.75" customHeight="1" x14ac:dyDescent="0.3">
      <c r="A1206" s="7">
        <v>2197</v>
      </c>
      <c r="B1206" s="7" t="s">
        <v>2089</v>
      </c>
      <c r="C1206" s="7" t="s">
        <v>52</v>
      </c>
      <c r="D1206" s="7">
        <v>0.08</v>
      </c>
      <c r="E1206" s="7">
        <v>100.97</v>
      </c>
      <c r="F1206" s="7">
        <v>7.18</v>
      </c>
      <c r="G1206" s="7" t="s">
        <v>53</v>
      </c>
      <c r="H1206" s="7" t="s">
        <v>62</v>
      </c>
      <c r="I1206" s="7" t="s">
        <v>81</v>
      </c>
      <c r="J1206" s="7" t="s">
        <v>184</v>
      </c>
      <c r="K1206" s="7" t="s">
        <v>63</v>
      </c>
      <c r="L1206" s="7" t="s">
        <v>2090</v>
      </c>
      <c r="M1206" s="7">
        <v>0.46</v>
      </c>
      <c r="N1206" s="7" t="s">
        <v>37</v>
      </c>
      <c r="O1206" s="7" t="s">
        <v>57</v>
      </c>
      <c r="P1206" s="7" t="s">
        <v>75</v>
      </c>
      <c r="Q1206" s="7" t="s">
        <v>1705</v>
      </c>
      <c r="R1206" s="7">
        <v>11756</v>
      </c>
      <c r="S1206" s="8">
        <v>42181</v>
      </c>
      <c r="T1206" s="9">
        <f t="shared" si="92"/>
        <v>1</v>
      </c>
      <c r="U1206" s="10">
        <f t="shared" si="93"/>
        <v>0</v>
      </c>
      <c r="V1206" s="11" t="str">
        <f t="shared" si="90"/>
        <v>June</v>
      </c>
      <c r="W1206" s="8">
        <v>42182</v>
      </c>
      <c r="X1206" s="11">
        <f t="shared" si="91"/>
        <v>1</v>
      </c>
      <c r="Y1206" s="7">
        <v>126.22499999999999</v>
      </c>
      <c r="Z1206" s="7">
        <v>7</v>
      </c>
      <c r="AA1206" s="7">
        <v>650.25</v>
      </c>
      <c r="AB1206" s="7">
        <v>89176</v>
      </c>
      <c r="AC1206" s="7">
        <f>DataSheet!$E1895-DataSheet!$D1895</f>
        <v>10.790000000000001</v>
      </c>
      <c r="AD1206" s="12" t="str">
        <f>_xlfn.IFS(DataSheet!$O1895="Central","Chris",DataSheet!$O1895="East","Erin",DataSheet!$O1895="South","Sam",DataSheet!$O1895="West","William.")</f>
        <v>William.</v>
      </c>
      <c r="AE1206">
        <f t="shared" si="94"/>
        <v>2</v>
      </c>
    </row>
    <row r="1207" spans="1:31" ht="15.75" customHeight="1" x14ac:dyDescent="0.3">
      <c r="A1207" s="12">
        <v>2197</v>
      </c>
      <c r="B1207" s="12" t="s">
        <v>2089</v>
      </c>
      <c r="C1207" s="12" t="s">
        <v>52</v>
      </c>
      <c r="D1207" s="12">
        <v>0</v>
      </c>
      <c r="E1207" s="12">
        <v>13.4</v>
      </c>
      <c r="F1207" s="12">
        <v>4.95</v>
      </c>
      <c r="G1207" s="12" t="s">
        <v>53</v>
      </c>
      <c r="H1207" s="12" t="s">
        <v>62</v>
      </c>
      <c r="I1207" s="12" t="s">
        <v>45</v>
      </c>
      <c r="J1207" s="12" t="s">
        <v>54</v>
      </c>
      <c r="K1207" s="12" t="s">
        <v>55</v>
      </c>
      <c r="L1207" s="12" t="s">
        <v>772</v>
      </c>
      <c r="M1207" s="12">
        <v>0.37</v>
      </c>
      <c r="N1207" s="12" t="s">
        <v>37</v>
      </c>
      <c r="O1207" s="12" t="s">
        <v>57</v>
      </c>
      <c r="P1207" s="12" t="s">
        <v>75</v>
      </c>
      <c r="Q1207" s="12" t="s">
        <v>1705</v>
      </c>
      <c r="R1207" s="12">
        <v>11756</v>
      </c>
      <c r="S1207" s="13">
        <v>42181</v>
      </c>
      <c r="T1207" s="9">
        <f t="shared" si="92"/>
        <v>0</v>
      </c>
      <c r="U1207" s="10" t="str">
        <f t="shared" si="93"/>
        <v>no repeat</v>
      </c>
      <c r="V1207" s="11" t="str">
        <f t="shared" si="90"/>
        <v>June</v>
      </c>
      <c r="W1207" s="13">
        <v>42182</v>
      </c>
      <c r="X1207" s="11">
        <f t="shared" si="91"/>
        <v>1</v>
      </c>
      <c r="Y1207" s="12">
        <v>187.7628</v>
      </c>
      <c r="Z1207" s="12">
        <v>19</v>
      </c>
      <c r="AA1207" s="12">
        <v>272.12</v>
      </c>
      <c r="AB1207" s="12">
        <v>89176</v>
      </c>
      <c r="AC1207" s="12">
        <f>DataSheet!$E1896-DataSheet!$D1896</f>
        <v>6.6400000000000006</v>
      </c>
      <c r="AD1207" s="12" t="str">
        <f>_xlfn.IFS(DataSheet!$O1896="Central","Chris",DataSheet!$O1896="East","Erin",DataSheet!$O1896="South","Sam",DataSheet!$O1896="West","William.")</f>
        <v>William.</v>
      </c>
      <c r="AE1207">
        <f t="shared" si="94"/>
        <v>2</v>
      </c>
    </row>
    <row r="1208" spans="1:31" ht="15.75" customHeight="1" x14ac:dyDescent="0.3">
      <c r="A1208" s="7">
        <v>2198</v>
      </c>
      <c r="B1208" s="7" t="s">
        <v>2091</v>
      </c>
      <c r="C1208" s="7" t="s">
        <v>42</v>
      </c>
      <c r="D1208" s="7">
        <v>0.03</v>
      </c>
      <c r="E1208" s="7">
        <v>25.98</v>
      </c>
      <c r="F1208" s="7">
        <v>4.08</v>
      </c>
      <c r="G1208" s="7" t="s">
        <v>53</v>
      </c>
      <c r="H1208" s="7" t="s">
        <v>62</v>
      </c>
      <c r="I1208" s="7" t="s">
        <v>33</v>
      </c>
      <c r="J1208" s="7" t="s">
        <v>34</v>
      </c>
      <c r="K1208" s="7" t="s">
        <v>55</v>
      </c>
      <c r="L1208" s="7" t="s">
        <v>2092</v>
      </c>
      <c r="M1208" s="7">
        <v>0.56999999999999995</v>
      </c>
      <c r="N1208" s="7" t="s">
        <v>37</v>
      </c>
      <c r="O1208" s="7" t="s">
        <v>57</v>
      </c>
      <c r="P1208" s="7" t="s">
        <v>75</v>
      </c>
      <c r="Q1208" s="7" t="s">
        <v>2093</v>
      </c>
      <c r="R1208" s="7">
        <v>11757</v>
      </c>
      <c r="S1208" s="8">
        <v>42146</v>
      </c>
      <c r="T1208" s="9">
        <f t="shared" si="92"/>
        <v>1</v>
      </c>
      <c r="U1208" s="10">
        <f t="shared" si="93"/>
        <v>0</v>
      </c>
      <c r="V1208" s="11" t="str">
        <f t="shared" si="90"/>
        <v>May</v>
      </c>
      <c r="W1208" s="8">
        <v>42149</v>
      </c>
      <c r="X1208" s="11">
        <f t="shared" si="91"/>
        <v>3</v>
      </c>
      <c r="Y1208" s="7">
        <v>295.90649999999999</v>
      </c>
      <c r="Z1208" s="7">
        <v>16</v>
      </c>
      <c r="AA1208" s="7">
        <v>428.85</v>
      </c>
      <c r="AB1208" s="7">
        <v>89174</v>
      </c>
      <c r="AC1208" s="7">
        <f>DataSheet!$E1545-DataSheet!$D1545</f>
        <v>5.8199999999999994</v>
      </c>
      <c r="AD1208" s="12" t="str">
        <f>_xlfn.IFS(DataSheet!$O1545="Central","Chris",DataSheet!$O1545="East","Erin",DataSheet!$O1545="South","Sam",DataSheet!$O1545="West","William.")</f>
        <v>Erin</v>
      </c>
      <c r="AE1208">
        <f t="shared" si="94"/>
        <v>2</v>
      </c>
    </row>
    <row r="1209" spans="1:31" ht="15.75" customHeight="1" x14ac:dyDescent="0.3">
      <c r="A1209" s="12">
        <v>2198</v>
      </c>
      <c r="B1209" s="12" t="s">
        <v>2091</v>
      </c>
      <c r="C1209" s="12" t="s">
        <v>42</v>
      </c>
      <c r="D1209" s="12">
        <v>0.1</v>
      </c>
      <c r="E1209" s="12">
        <v>20.98</v>
      </c>
      <c r="F1209" s="12">
        <v>53.03</v>
      </c>
      <c r="G1209" s="12" t="s">
        <v>43</v>
      </c>
      <c r="H1209" s="12" t="s">
        <v>62</v>
      </c>
      <c r="I1209" s="12" t="s">
        <v>33</v>
      </c>
      <c r="J1209" s="12" t="s">
        <v>145</v>
      </c>
      <c r="K1209" s="12" t="s">
        <v>47</v>
      </c>
      <c r="L1209" s="12" t="s">
        <v>620</v>
      </c>
      <c r="M1209" s="12">
        <v>0.78</v>
      </c>
      <c r="N1209" s="12" t="s">
        <v>37</v>
      </c>
      <c r="O1209" s="12" t="s">
        <v>57</v>
      </c>
      <c r="P1209" s="12" t="s">
        <v>75</v>
      </c>
      <c r="Q1209" s="12" t="s">
        <v>2093</v>
      </c>
      <c r="R1209" s="12">
        <v>11757</v>
      </c>
      <c r="S1209" s="13">
        <v>42146</v>
      </c>
      <c r="T1209" s="9">
        <f t="shared" si="92"/>
        <v>0</v>
      </c>
      <c r="U1209" s="10" t="str">
        <f t="shared" si="93"/>
        <v>no repeat</v>
      </c>
      <c r="V1209" s="11" t="str">
        <f t="shared" si="90"/>
        <v>May</v>
      </c>
      <c r="W1209" s="13">
        <v>42146</v>
      </c>
      <c r="X1209" s="11">
        <f t="shared" si="91"/>
        <v>0</v>
      </c>
      <c r="Y1209" s="12">
        <v>-2111.36</v>
      </c>
      <c r="Z1209" s="12">
        <v>16</v>
      </c>
      <c r="AA1209" s="12">
        <v>342.54</v>
      </c>
      <c r="AB1209" s="12">
        <v>89174</v>
      </c>
      <c r="AC1209" s="12">
        <f>DataSheet!$E1546-DataSheet!$D1546</f>
        <v>11.530000000000001</v>
      </c>
      <c r="AD1209" s="12" t="str">
        <f>_xlfn.IFS(DataSheet!$O1546="Central","Chris",DataSheet!$O1546="East","Erin",DataSheet!$O1546="South","Sam",DataSheet!$O1546="West","William.")</f>
        <v>Sam</v>
      </c>
      <c r="AE1209">
        <f t="shared" si="94"/>
        <v>2</v>
      </c>
    </row>
    <row r="1210" spans="1:31" ht="15.75" customHeight="1" x14ac:dyDescent="0.3">
      <c r="A1210" s="12">
        <v>2201</v>
      </c>
      <c r="B1210" s="12" t="s">
        <v>2094</v>
      </c>
      <c r="C1210" s="12" t="s">
        <v>52</v>
      </c>
      <c r="D1210" s="12">
        <v>0.17</v>
      </c>
      <c r="E1210" s="12">
        <v>14.89</v>
      </c>
      <c r="F1210" s="12">
        <v>13.56</v>
      </c>
      <c r="G1210" s="12" t="s">
        <v>53</v>
      </c>
      <c r="H1210" s="12" t="s">
        <v>62</v>
      </c>
      <c r="I1210" s="12" t="s">
        <v>45</v>
      </c>
      <c r="J1210" s="12" t="s">
        <v>54</v>
      </c>
      <c r="K1210" s="12" t="s">
        <v>240</v>
      </c>
      <c r="L1210" s="12" t="s">
        <v>2095</v>
      </c>
      <c r="M1210" s="12">
        <v>0.57999999999999996</v>
      </c>
      <c r="N1210" s="12" t="s">
        <v>37</v>
      </c>
      <c r="O1210" s="12" t="s">
        <v>65</v>
      </c>
      <c r="P1210" s="12" t="s">
        <v>66</v>
      </c>
      <c r="Q1210" s="12" t="s">
        <v>492</v>
      </c>
      <c r="R1210" s="12">
        <v>55420</v>
      </c>
      <c r="S1210" s="13">
        <v>42088</v>
      </c>
      <c r="T1210" s="9">
        <f t="shared" si="92"/>
        <v>0</v>
      </c>
      <c r="U1210" s="10" t="str">
        <f t="shared" si="93"/>
        <v>no repeat</v>
      </c>
      <c r="V1210" s="11" t="str">
        <f t="shared" si="90"/>
        <v>March</v>
      </c>
      <c r="W1210" s="13">
        <v>42090</v>
      </c>
      <c r="X1210" s="11">
        <f t="shared" si="91"/>
        <v>2</v>
      </c>
      <c r="Y1210" s="12">
        <v>-9.1300000000000008</v>
      </c>
      <c r="Z1210" s="12">
        <v>1</v>
      </c>
      <c r="AA1210" s="12">
        <v>27.96</v>
      </c>
      <c r="AB1210" s="12">
        <v>86054</v>
      </c>
      <c r="AC1210" s="12">
        <f>DataSheet!$E930-DataSheet!$D930</f>
        <v>2</v>
      </c>
      <c r="AD1210" s="12" t="str">
        <f>_xlfn.IFS(DataSheet!$O930="Central","Chris",DataSheet!$O930="East","Erin",DataSheet!$O930="South","Sam",DataSheet!$O930="West","William.")</f>
        <v>Chris</v>
      </c>
      <c r="AE1210">
        <f t="shared" si="94"/>
        <v>1</v>
      </c>
    </row>
    <row r="1211" spans="1:31" ht="15.75" customHeight="1" x14ac:dyDescent="0.3">
      <c r="A1211" s="12">
        <v>2202</v>
      </c>
      <c r="B1211" s="12" t="s">
        <v>2096</v>
      </c>
      <c r="C1211" s="12" t="s">
        <v>109</v>
      </c>
      <c r="D1211" s="12">
        <v>0.09</v>
      </c>
      <c r="E1211" s="12">
        <v>160.97999999999999</v>
      </c>
      <c r="F1211" s="12">
        <v>30</v>
      </c>
      <c r="G1211" s="12" t="s">
        <v>43</v>
      </c>
      <c r="H1211" s="12" t="s">
        <v>44</v>
      </c>
      <c r="I1211" s="12" t="s">
        <v>45</v>
      </c>
      <c r="J1211" s="12" t="s">
        <v>46</v>
      </c>
      <c r="K1211" s="12" t="s">
        <v>47</v>
      </c>
      <c r="L1211" s="12" t="s">
        <v>181</v>
      </c>
      <c r="M1211" s="12">
        <v>0.62</v>
      </c>
      <c r="N1211" s="12" t="s">
        <v>37</v>
      </c>
      <c r="O1211" s="12" t="s">
        <v>65</v>
      </c>
      <c r="P1211" s="12" t="s">
        <v>66</v>
      </c>
      <c r="Q1211" s="12" t="s">
        <v>2097</v>
      </c>
      <c r="R1211" s="12">
        <v>55429</v>
      </c>
      <c r="S1211" s="13">
        <v>42035</v>
      </c>
      <c r="T1211" s="9">
        <f t="shared" si="92"/>
        <v>1</v>
      </c>
      <c r="U1211" s="10">
        <f t="shared" si="93"/>
        <v>0</v>
      </c>
      <c r="V1211" s="11" t="str">
        <f t="shared" si="90"/>
        <v>January</v>
      </c>
      <c r="W1211" s="13">
        <v>42035</v>
      </c>
      <c r="X1211" s="11">
        <f t="shared" si="91"/>
        <v>0</v>
      </c>
      <c r="Y1211" s="12">
        <v>357.428</v>
      </c>
      <c r="Z1211" s="12">
        <v>11</v>
      </c>
      <c r="AA1211" s="12">
        <v>1635.38</v>
      </c>
      <c r="AB1211" s="12">
        <v>86050</v>
      </c>
      <c r="AC1211" s="12">
        <f>DataSheet!$E358-DataSheet!$D358</f>
        <v>18.869999999999997</v>
      </c>
      <c r="AD1211" s="12" t="str">
        <f>_xlfn.IFS(DataSheet!$O358="Central","Chris",DataSheet!$O358="East","Erin",DataSheet!$O358="South","Sam",DataSheet!$O358="West","William.")</f>
        <v>Erin</v>
      </c>
      <c r="AE1211">
        <f t="shared" si="94"/>
        <v>3</v>
      </c>
    </row>
    <row r="1212" spans="1:31" ht="15.75" customHeight="1" x14ac:dyDescent="0.3">
      <c r="A1212" s="7">
        <v>2202</v>
      </c>
      <c r="B1212" s="7" t="s">
        <v>2096</v>
      </c>
      <c r="C1212" s="7" t="s">
        <v>109</v>
      </c>
      <c r="D1212" s="7">
        <v>0.09</v>
      </c>
      <c r="E1212" s="7">
        <v>6.3</v>
      </c>
      <c r="F1212" s="7">
        <v>0.5</v>
      </c>
      <c r="G1212" s="7" t="s">
        <v>53</v>
      </c>
      <c r="H1212" s="7" t="s">
        <v>44</v>
      </c>
      <c r="I1212" s="7" t="s">
        <v>33</v>
      </c>
      <c r="J1212" s="7" t="s">
        <v>138</v>
      </c>
      <c r="K1212" s="7" t="s">
        <v>63</v>
      </c>
      <c r="L1212" s="7" t="s">
        <v>215</v>
      </c>
      <c r="M1212" s="7">
        <v>0.39</v>
      </c>
      <c r="N1212" s="7" t="s">
        <v>37</v>
      </c>
      <c r="O1212" s="7" t="s">
        <v>65</v>
      </c>
      <c r="P1212" s="7" t="s">
        <v>66</v>
      </c>
      <c r="Q1212" s="7" t="s">
        <v>2097</v>
      </c>
      <c r="R1212" s="7">
        <v>55429</v>
      </c>
      <c r="S1212" s="8">
        <v>42035</v>
      </c>
      <c r="T1212" s="9">
        <f t="shared" si="92"/>
        <v>1</v>
      </c>
      <c r="U1212" s="10">
        <f t="shared" si="93"/>
        <v>0</v>
      </c>
      <c r="V1212" s="11" t="str">
        <f t="shared" si="90"/>
        <v>January</v>
      </c>
      <c r="W1212" s="8">
        <v>42035</v>
      </c>
      <c r="X1212" s="11">
        <f t="shared" si="91"/>
        <v>0</v>
      </c>
      <c r="Y1212" s="7">
        <v>40.351199999999999</v>
      </c>
      <c r="Z1212" s="7">
        <v>10</v>
      </c>
      <c r="AA1212" s="7">
        <v>58.48</v>
      </c>
      <c r="AB1212" s="7">
        <v>86050</v>
      </c>
      <c r="AC1212" s="7">
        <f>DataSheet!$E359-DataSheet!$D359</f>
        <v>119.99</v>
      </c>
      <c r="AD1212" s="12" t="str">
        <f>_xlfn.IFS(DataSheet!$O359="Central","Chris",DataSheet!$O359="East","Erin",DataSheet!$O359="South","Sam",DataSheet!$O359="West","William.")</f>
        <v>Erin</v>
      </c>
      <c r="AE1212">
        <f t="shared" si="94"/>
        <v>3</v>
      </c>
    </row>
    <row r="1213" spans="1:31" ht="15.75" customHeight="1" x14ac:dyDescent="0.3">
      <c r="A1213" s="12">
        <v>2202</v>
      </c>
      <c r="B1213" s="12" t="s">
        <v>2096</v>
      </c>
      <c r="C1213" s="12" t="s">
        <v>109</v>
      </c>
      <c r="D1213" s="12">
        <v>0</v>
      </c>
      <c r="E1213" s="12">
        <v>4.9800000000000004</v>
      </c>
      <c r="F1213" s="12">
        <v>0.8</v>
      </c>
      <c r="G1213" s="12" t="s">
        <v>53</v>
      </c>
      <c r="H1213" s="12" t="s">
        <v>44</v>
      </c>
      <c r="I1213" s="12" t="s">
        <v>33</v>
      </c>
      <c r="J1213" s="12" t="s">
        <v>97</v>
      </c>
      <c r="K1213" s="12" t="s">
        <v>35</v>
      </c>
      <c r="L1213" s="12" t="s">
        <v>525</v>
      </c>
      <c r="M1213" s="12">
        <v>0.36</v>
      </c>
      <c r="N1213" s="12" t="s">
        <v>37</v>
      </c>
      <c r="O1213" s="12" t="s">
        <v>65</v>
      </c>
      <c r="P1213" s="12" t="s">
        <v>66</v>
      </c>
      <c r="Q1213" s="12" t="s">
        <v>2097</v>
      </c>
      <c r="R1213" s="12">
        <v>55429</v>
      </c>
      <c r="S1213" s="13">
        <v>42035</v>
      </c>
      <c r="T1213" s="9">
        <f t="shared" si="92"/>
        <v>0</v>
      </c>
      <c r="U1213" s="10" t="str">
        <f t="shared" si="93"/>
        <v>no repeat</v>
      </c>
      <c r="V1213" s="11" t="str">
        <f t="shared" si="90"/>
        <v>January</v>
      </c>
      <c r="W1213" s="13">
        <v>42042</v>
      </c>
      <c r="X1213" s="11">
        <f t="shared" si="91"/>
        <v>7</v>
      </c>
      <c r="Y1213" s="12">
        <v>27.634499999999999</v>
      </c>
      <c r="Z1213" s="12">
        <v>8</v>
      </c>
      <c r="AA1213" s="12">
        <v>40.049999999999997</v>
      </c>
      <c r="AB1213" s="12">
        <v>86050</v>
      </c>
      <c r="AC1213" s="12">
        <f>DataSheet!$E360-DataSheet!$D360</f>
        <v>14.56</v>
      </c>
      <c r="AD1213" s="12" t="str">
        <f>_xlfn.IFS(DataSheet!$O360="Central","Chris",DataSheet!$O360="East","Erin",DataSheet!$O360="South","Sam",DataSheet!$O360="West","William.")</f>
        <v>Erin</v>
      </c>
      <c r="AE1213">
        <f t="shared" si="94"/>
        <v>3</v>
      </c>
    </row>
    <row r="1214" spans="1:31" ht="15.75" customHeight="1" x14ac:dyDescent="0.3">
      <c r="A1214" s="12">
        <v>2203</v>
      </c>
      <c r="B1214" s="12" t="s">
        <v>2098</v>
      </c>
      <c r="C1214" s="12" t="s">
        <v>52</v>
      </c>
      <c r="D1214" s="12">
        <v>0.03</v>
      </c>
      <c r="E1214" s="12">
        <v>399.98</v>
      </c>
      <c r="F1214" s="12">
        <v>12.06</v>
      </c>
      <c r="G1214" s="12" t="s">
        <v>43</v>
      </c>
      <c r="H1214" s="12" t="s">
        <v>44</v>
      </c>
      <c r="I1214" s="12" t="s">
        <v>81</v>
      </c>
      <c r="J1214" s="12" t="s">
        <v>89</v>
      </c>
      <c r="K1214" s="12" t="s">
        <v>125</v>
      </c>
      <c r="L1214" s="12" t="s">
        <v>268</v>
      </c>
      <c r="M1214" s="12">
        <v>0.56000000000000005</v>
      </c>
      <c r="N1214" s="12" t="s">
        <v>37</v>
      </c>
      <c r="O1214" s="12" t="s">
        <v>65</v>
      </c>
      <c r="P1214" s="12" t="s">
        <v>66</v>
      </c>
      <c r="Q1214" s="12" t="s">
        <v>2099</v>
      </c>
      <c r="R1214" s="12">
        <v>55445</v>
      </c>
      <c r="S1214" s="13">
        <v>42008</v>
      </c>
      <c r="T1214" s="9">
        <f t="shared" si="92"/>
        <v>1</v>
      </c>
      <c r="U1214" s="10">
        <f t="shared" si="93"/>
        <v>31</v>
      </c>
      <c r="V1214" s="11" t="str">
        <f t="shared" si="90"/>
        <v>January</v>
      </c>
      <c r="W1214" s="13">
        <v>42010</v>
      </c>
      <c r="X1214" s="11">
        <f t="shared" si="91"/>
        <v>2</v>
      </c>
      <c r="Y1214" s="12">
        <v>-663.51419999999996</v>
      </c>
      <c r="Z1214" s="12">
        <v>2</v>
      </c>
      <c r="AA1214" s="12">
        <v>807</v>
      </c>
      <c r="AB1214" s="12">
        <v>86052</v>
      </c>
      <c r="AC1214" s="12">
        <f>DataSheet!$E44-DataSheet!$D44</f>
        <v>8.09</v>
      </c>
      <c r="AD1214" s="12" t="str">
        <f>_xlfn.IFS(DataSheet!$O44="Central","Chris",DataSheet!$O44="East","Erin",DataSheet!$O44="South","Sam",DataSheet!$O44="West","William.")</f>
        <v>Erin</v>
      </c>
      <c r="AE1214">
        <f t="shared" si="94"/>
        <v>2</v>
      </c>
    </row>
    <row r="1215" spans="1:31" ht="15.75" customHeight="1" x14ac:dyDescent="0.3">
      <c r="A1215" s="12">
        <v>2203</v>
      </c>
      <c r="B1215" s="12" t="s">
        <v>2098</v>
      </c>
      <c r="C1215" s="12" t="s">
        <v>109</v>
      </c>
      <c r="D1215" s="12">
        <v>0.08</v>
      </c>
      <c r="E1215" s="12">
        <v>145.44999999999999</v>
      </c>
      <c r="F1215" s="12">
        <v>17.850000000000001</v>
      </c>
      <c r="G1215" s="12" t="s">
        <v>43</v>
      </c>
      <c r="H1215" s="12" t="s">
        <v>44</v>
      </c>
      <c r="I1215" s="12" t="s">
        <v>81</v>
      </c>
      <c r="J1215" s="12" t="s">
        <v>89</v>
      </c>
      <c r="K1215" s="12" t="s">
        <v>47</v>
      </c>
      <c r="L1215" s="12" t="s">
        <v>1075</v>
      </c>
      <c r="M1215" s="12">
        <v>0.56000000000000005</v>
      </c>
      <c r="N1215" s="12" t="s">
        <v>37</v>
      </c>
      <c r="O1215" s="12" t="s">
        <v>65</v>
      </c>
      <c r="P1215" s="12" t="s">
        <v>66</v>
      </c>
      <c r="Q1215" s="12" t="s">
        <v>2099</v>
      </c>
      <c r="R1215" s="12">
        <v>55445</v>
      </c>
      <c r="S1215" s="13">
        <v>42039</v>
      </c>
      <c r="T1215" s="9">
        <f t="shared" si="92"/>
        <v>0</v>
      </c>
      <c r="U1215" s="10" t="str">
        <f t="shared" si="93"/>
        <v>no repeat</v>
      </c>
      <c r="V1215" s="11" t="str">
        <f t="shared" si="90"/>
        <v>February</v>
      </c>
      <c r="W1215" s="13">
        <v>42039</v>
      </c>
      <c r="X1215" s="11">
        <f t="shared" si="91"/>
        <v>0</v>
      </c>
      <c r="Y1215" s="12">
        <v>751.58</v>
      </c>
      <c r="Z1215" s="12">
        <v>8</v>
      </c>
      <c r="AA1215" s="12">
        <v>1117.6600000000001</v>
      </c>
      <c r="AB1215" s="12">
        <v>86051</v>
      </c>
      <c r="AC1215" s="12">
        <f>DataSheet!$E398-DataSheet!$D398</f>
        <v>5.25</v>
      </c>
      <c r="AD1215" s="12" t="str">
        <f>_xlfn.IFS(DataSheet!$O398="Central","Chris",DataSheet!$O398="East","Erin",DataSheet!$O398="South","Sam",DataSheet!$O398="West","William.")</f>
        <v>William.</v>
      </c>
      <c r="AE1215">
        <f t="shared" si="94"/>
        <v>2</v>
      </c>
    </row>
    <row r="1216" spans="1:31" ht="15.75" customHeight="1" x14ac:dyDescent="0.3">
      <c r="A1216" s="7">
        <v>2204</v>
      </c>
      <c r="B1216" s="7" t="s">
        <v>2100</v>
      </c>
      <c r="C1216" s="7" t="s">
        <v>109</v>
      </c>
      <c r="D1216" s="7">
        <v>7.0000000000000007E-2</v>
      </c>
      <c r="E1216" s="7">
        <v>33.94</v>
      </c>
      <c r="F1216" s="7">
        <v>19.190000000000001</v>
      </c>
      <c r="G1216" s="7" t="s">
        <v>43</v>
      </c>
      <c r="H1216" s="7" t="s">
        <v>44</v>
      </c>
      <c r="I1216" s="7" t="s">
        <v>45</v>
      </c>
      <c r="J1216" s="7" t="s">
        <v>46</v>
      </c>
      <c r="K1216" s="7" t="s">
        <v>47</v>
      </c>
      <c r="L1216" s="7" t="s">
        <v>1004</v>
      </c>
      <c r="M1216" s="7">
        <v>0.57999999999999996</v>
      </c>
      <c r="N1216" s="7" t="s">
        <v>37</v>
      </c>
      <c r="O1216" s="7" t="s">
        <v>65</v>
      </c>
      <c r="P1216" s="7" t="s">
        <v>66</v>
      </c>
      <c r="Q1216" s="7" t="s">
        <v>2101</v>
      </c>
      <c r="R1216" s="7">
        <v>55337</v>
      </c>
      <c r="S1216" s="8">
        <v>42039</v>
      </c>
      <c r="T1216" s="9">
        <f t="shared" si="92"/>
        <v>1</v>
      </c>
      <c r="U1216" s="10">
        <f t="shared" si="93"/>
        <v>6</v>
      </c>
      <c r="V1216" s="11" t="str">
        <f t="shared" si="90"/>
        <v>February</v>
      </c>
      <c r="W1216" s="8">
        <v>42043</v>
      </c>
      <c r="X1216" s="11">
        <f t="shared" si="91"/>
        <v>4</v>
      </c>
      <c r="Y1216" s="7">
        <v>-157.56</v>
      </c>
      <c r="Z1216" s="7">
        <v>5</v>
      </c>
      <c r="AA1216" s="7">
        <v>169.46</v>
      </c>
      <c r="AB1216" s="7">
        <v>86051</v>
      </c>
      <c r="AC1216" s="7">
        <f>DataSheet!$E399-DataSheet!$D399</f>
        <v>4.16</v>
      </c>
      <c r="AD1216" s="12" t="str">
        <f>_xlfn.IFS(DataSheet!$O399="Central","Chris",DataSheet!$O399="East","Erin",DataSheet!$O399="South","Sam",DataSheet!$O399="West","William.")</f>
        <v>William.</v>
      </c>
      <c r="AE1216">
        <f t="shared" si="94"/>
        <v>2</v>
      </c>
    </row>
    <row r="1217" spans="1:31" ht="15.75" customHeight="1" x14ac:dyDescent="0.3">
      <c r="A1217" s="12">
        <v>2204</v>
      </c>
      <c r="B1217" s="12" t="s">
        <v>2100</v>
      </c>
      <c r="C1217" s="12" t="s">
        <v>52</v>
      </c>
      <c r="D1217" s="12">
        <v>0.04</v>
      </c>
      <c r="E1217" s="12">
        <v>296.18</v>
      </c>
      <c r="F1217" s="12">
        <v>154.12</v>
      </c>
      <c r="G1217" s="12" t="s">
        <v>43</v>
      </c>
      <c r="H1217" s="12" t="s">
        <v>118</v>
      </c>
      <c r="I1217" s="12" t="s">
        <v>45</v>
      </c>
      <c r="J1217" s="12" t="s">
        <v>156</v>
      </c>
      <c r="K1217" s="12" t="s">
        <v>125</v>
      </c>
      <c r="L1217" s="12" t="s">
        <v>157</v>
      </c>
      <c r="M1217" s="12">
        <v>0.76</v>
      </c>
      <c r="N1217" s="12" t="s">
        <v>37</v>
      </c>
      <c r="O1217" s="12" t="s">
        <v>65</v>
      </c>
      <c r="P1217" s="12" t="s">
        <v>66</v>
      </c>
      <c r="Q1217" s="12" t="s">
        <v>2101</v>
      </c>
      <c r="R1217" s="12">
        <v>55337</v>
      </c>
      <c r="S1217" s="13">
        <v>42045</v>
      </c>
      <c r="T1217" s="9">
        <f t="shared" si="92"/>
        <v>0</v>
      </c>
      <c r="U1217" s="10" t="str">
        <f t="shared" si="93"/>
        <v>no repeat</v>
      </c>
      <c r="V1217" s="11" t="str">
        <f t="shared" si="90"/>
        <v>February</v>
      </c>
      <c r="W1217" s="13">
        <v>42046</v>
      </c>
      <c r="X1217" s="11">
        <f t="shared" si="91"/>
        <v>1</v>
      </c>
      <c r="Y1217" s="12">
        <v>-87.998040000000003</v>
      </c>
      <c r="Z1217" s="12">
        <v>20</v>
      </c>
      <c r="AA1217" s="12">
        <v>5768.12</v>
      </c>
      <c r="AB1217" s="12">
        <v>86053</v>
      </c>
      <c r="AC1217" s="12">
        <f>DataSheet!$E464-DataSheet!$D464</f>
        <v>11.97</v>
      </c>
      <c r="AD1217" s="12" t="str">
        <f>_xlfn.IFS(DataSheet!$O464="Central","Chris",DataSheet!$O464="East","Erin",DataSheet!$O464="South","Sam",DataSheet!$O464="West","William.")</f>
        <v>Chris</v>
      </c>
      <c r="AE1217">
        <f t="shared" si="94"/>
        <v>2</v>
      </c>
    </row>
    <row r="1218" spans="1:31" ht="15.75" customHeight="1" x14ac:dyDescent="0.3">
      <c r="A1218" s="12">
        <v>2206</v>
      </c>
      <c r="B1218" s="12" t="s">
        <v>2102</v>
      </c>
      <c r="C1218" s="12" t="s">
        <v>30</v>
      </c>
      <c r="D1218" s="12">
        <v>0.03</v>
      </c>
      <c r="E1218" s="12">
        <v>28.48</v>
      </c>
      <c r="F1218" s="12">
        <v>1.99</v>
      </c>
      <c r="G1218" s="12" t="s">
        <v>53</v>
      </c>
      <c r="H1218" s="12" t="s">
        <v>118</v>
      </c>
      <c r="I1218" s="12" t="s">
        <v>81</v>
      </c>
      <c r="J1218" s="12" t="s">
        <v>184</v>
      </c>
      <c r="K1218" s="12" t="s">
        <v>55</v>
      </c>
      <c r="L1218" s="12" t="s">
        <v>411</v>
      </c>
      <c r="M1218" s="12">
        <v>0.4</v>
      </c>
      <c r="N1218" s="12" t="s">
        <v>37</v>
      </c>
      <c r="O1218" s="12" t="s">
        <v>65</v>
      </c>
      <c r="P1218" s="12" t="s">
        <v>334</v>
      </c>
      <c r="Q1218" s="12" t="s">
        <v>2103</v>
      </c>
      <c r="R1218" s="12">
        <v>50501</v>
      </c>
      <c r="S1218" s="13">
        <v>42009</v>
      </c>
      <c r="T1218" s="9">
        <f t="shared" si="92"/>
        <v>1</v>
      </c>
      <c r="U1218" s="10">
        <f t="shared" si="93"/>
        <v>0</v>
      </c>
      <c r="V1218" s="11" t="str">
        <f t="shared" ref="V1218:V1281" si="95">TEXT(S1218,"mmmm")</f>
        <v>January</v>
      </c>
      <c r="W1218" s="13">
        <v>42010</v>
      </c>
      <c r="X1218" s="11">
        <f t="shared" ref="X1218:X1281" si="96">_xlfn.DAYS(W1218,S1218)</f>
        <v>1</v>
      </c>
      <c r="Y1218" s="12">
        <v>-35.290399999999998</v>
      </c>
      <c r="Z1218" s="12">
        <v>2</v>
      </c>
      <c r="AA1218" s="12">
        <v>55.25</v>
      </c>
      <c r="AB1218" s="12">
        <v>86258</v>
      </c>
      <c r="AC1218" s="12">
        <f>DataSheet!$E56-DataSheet!$D56</f>
        <v>17.97</v>
      </c>
      <c r="AD1218" s="12" t="str">
        <f>_xlfn.IFS(DataSheet!$O56="Central","Chris",DataSheet!$O56="East","Erin",DataSheet!$O56="South","Sam",DataSheet!$O56="West","William.")</f>
        <v>Chris</v>
      </c>
      <c r="AE1218">
        <f t="shared" si="94"/>
        <v>2</v>
      </c>
    </row>
    <row r="1219" spans="1:31" ht="15.75" customHeight="1" x14ac:dyDescent="0.3">
      <c r="A1219" s="7">
        <v>2206</v>
      </c>
      <c r="B1219" s="7" t="s">
        <v>2102</v>
      </c>
      <c r="C1219" s="7" t="s">
        <v>30</v>
      </c>
      <c r="D1219" s="7">
        <v>0.01</v>
      </c>
      <c r="E1219" s="7">
        <v>205.99</v>
      </c>
      <c r="F1219" s="7">
        <v>5.99</v>
      </c>
      <c r="G1219" s="7" t="s">
        <v>53</v>
      </c>
      <c r="H1219" s="7" t="s">
        <v>118</v>
      </c>
      <c r="I1219" s="7" t="s">
        <v>81</v>
      </c>
      <c r="J1219" s="7" t="s">
        <v>82</v>
      </c>
      <c r="K1219" s="7" t="s">
        <v>63</v>
      </c>
      <c r="L1219" s="7" t="s">
        <v>2104</v>
      </c>
      <c r="M1219" s="7">
        <v>0.59</v>
      </c>
      <c r="N1219" s="7" t="s">
        <v>37</v>
      </c>
      <c r="O1219" s="7" t="s">
        <v>65</v>
      </c>
      <c r="P1219" s="7" t="s">
        <v>334</v>
      </c>
      <c r="Q1219" s="7" t="s">
        <v>2103</v>
      </c>
      <c r="R1219" s="7">
        <v>50501</v>
      </c>
      <c r="S1219" s="8">
        <v>42009</v>
      </c>
      <c r="T1219" s="9">
        <f t="shared" ref="T1219:T1282" si="97">IF(A1219=A1220,1,0)</f>
        <v>0</v>
      </c>
      <c r="U1219" s="10" t="str">
        <f t="shared" ref="U1219:U1282" si="98">IF(T1219=1,S1220-S1219,"no repeat")</f>
        <v>no repeat</v>
      </c>
      <c r="V1219" s="11" t="str">
        <f t="shared" si="95"/>
        <v>January</v>
      </c>
      <c r="W1219" s="8">
        <v>42011</v>
      </c>
      <c r="X1219" s="11">
        <f t="shared" si="96"/>
        <v>2</v>
      </c>
      <c r="Y1219" s="7">
        <v>-74.883600000000001</v>
      </c>
      <c r="Z1219" s="7">
        <v>3</v>
      </c>
      <c r="AA1219" s="7">
        <v>551.22</v>
      </c>
      <c r="AB1219" s="7">
        <v>86258</v>
      </c>
      <c r="AC1219" s="7">
        <f>DataSheet!$E57-DataSheet!$D57</f>
        <v>160.94</v>
      </c>
      <c r="AD1219" s="12" t="str">
        <f>_xlfn.IFS(DataSheet!$O57="Central","Chris",DataSheet!$O57="East","Erin",DataSheet!$O57="South","Sam",DataSheet!$O57="West","William.")</f>
        <v>Chris</v>
      </c>
      <c r="AE1219">
        <f t="shared" si="94"/>
        <v>2</v>
      </c>
    </row>
    <row r="1220" spans="1:31" ht="15.75" customHeight="1" x14ac:dyDescent="0.3">
      <c r="A1220" s="12">
        <v>2209</v>
      </c>
      <c r="B1220" s="12" t="s">
        <v>2105</v>
      </c>
      <c r="C1220" s="12" t="s">
        <v>109</v>
      </c>
      <c r="D1220" s="12">
        <v>0.06</v>
      </c>
      <c r="E1220" s="12">
        <v>6.98</v>
      </c>
      <c r="F1220" s="12">
        <v>1.6</v>
      </c>
      <c r="G1220" s="12" t="s">
        <v>53</v>
      </c>
      <c r="H1220" s="12" t="s">
        <v>44</v>
      </c>
      <c r="I1220" s="12" t="s">
        <v>33</v>
      </c>
      <c r="J1220" s="12" t="s">
        <v>97</v>
      </c>
      <c r="K1220" s="12" t="s">
        <v>35</v>
      </c>
      <c r="L1220" s="12" t="s">
        <v>957</v>
      </c>
      <c r="M1220" s="12">
        <v>0.38</v>
      </c>
      <c r="N1220" s="12" t="s">
        <v>37</v>
      </c>
      <c r="O1220" s="12" t="s">
        <v>140</v>
      </c>
      <c r="P1220" s="12" t="s">
        <v>391</v>
      </c>
      <c r="Q1220" s="12" t="s">
        <v>2106</v>
      </c>
      <c r="R1220" s="12">
        <v>30337</v>
      </c>
      <c r="S1220" s="13">
        <v>42026</v>
      </c>
      <c r="T1220" s="9">
        <f t="shared" si="97"/>
        <v>0</v>
      </c>
      <c r="U1220" s="10" t="str">
        <f t="shared" si="98"/>
        <v>no repeat</v>
      </c>
      <c r="V1220" s="11" t="str">
        <f t="shared" si="95"/>
        <v>January</v>
      </c>
      <c r="W1220" s="13">
        <v>42033</v>
      </c>
      <c r="X1220" s="11">
        <f t="shared" si="96"/>
        <v>7</v>
      </c>
      <c r="Y1220" s="12">
        <v>-98.055999999999997</v>
      </c>
      <c r="Z1220" s="12">
        <v>12</v>
      </c>
      <c r="AA1220" s="12">
        <v>83.93</v>
      </c>
      <c r="AB1220" s="12">
        <v>88030</v>
      </c>
      <c r="AC1220" s="12">
        <f>DataSheet!$E276-DataSheet!$D276</f>
        <v>5.33</v>
      </c>
      <c r="AD1220" s="12" t="str">
        <f>_xlfn.IFS(DataSheet!$O276="Central","Chris",DataSheet!$O276="East","Erin",DataSheet!$O276="South","Sam",DataSheet!$O276="West","William.")</f>
        <v>William.</v>
      </c>
      <c r="AE1220">
        <f t="shared" ref="AE1220:AE1283" si="99">COUNTIF($B$2:$B$1937,$B1220)</f>
        <v>1</v>
      </c>
    </row>
    <row r="1221" spans="1:31" ht="15.75" customHeight="1" x14ac:dyDescent="0.3">
      <c r="A1221" s="12">
        <v>2212</v>
      </c>
      <c r="B1221" s="12" t="s">
        <v>2107</v>
      </c>
      <c r="C1221" s="12" t="s">
        <v>30</v>
      </c>
      <c r="D1221" s="12">
        <v>0.09</v>
      </c>
      <c r="E1221" s="12">
        <v>199.99</v>
      </c>
      <c r="F1221" s="12">
        <v>24.49</v>
      </c>
      <c r="G1221" s="12" t="s">
        <v>31</v>
      </c>
      <c r="H1221" s="12" t="s">
        <v>44</v>
      </c>
      <c r="I1221" s="12" t="s">
        <v>81</v>
      </c>
      <c r="J1221" s="12" t="s">
        <v>590</v>
      </c>
      <c r="K1221" s="12" t="s">
        <v>240</v>
      </c>
      <c r="L1221" s="12" t="s">
        <v>1377</v>
      </c>
      <c r="M1221" s="12">
        <v>0.46</v>
      </c>
      <c r="N1221" s="12" t="s">
        <v>37</v>
      </c>
      <c r="O1221" s="12" t="s">
        <v>57</v>
      </c>
      <c r="P1221" s="12" t="s">
        <v>419</v>
      </c>
      <c r="Q1221" s="12" t="s">
        <v>2108</v>
      </c>
      <c r="R1221" s="12">
        <v>21228</v>
      </c>
      <c r="S1221" s="13">
        <v>42113</v>
      </c>
      <c r="T1221" s="9">
        <f t="shared" si="97"/>
        <v>0</v>
      </c>
      <c r="U1221" s="10" t="str">
        <f t="shared" si="98"/>
        <v>no repeat</v>
      </c>
      <c r="V1221" s="11" t="str">
        <f t="shared" si="95"/>
        <v>April</v>
      </c>
      <c r="W1221" s="13">
        <v>42115</v>
      </c>
      <c r="X1221" s="11">
        <f t="shared" si="96"/>
        <v>2</v>
      </c>
      <c r="Y1221" s="12">
        <v>631.33000000000004</v>
      </c>
      <c r="Z1221" s="12">
        <v>5</v>
      </c>
      <c r="AA1221" s="12">
        <v>990.25</v>
      </c>
      <c r="AB1221" s="12">
        <v>88029</v>
      </c>
      <c r="AC1221" s="12">
        <f>DataSheet!$E1204-DataSheet!$D1204</f>
        <v>179.89000000000001</v>
      </c>
      <c r="AD1221" s="12" t="str">
        <f>_xlfn.IFS(DataSheet!$O1204="Central","Chris",DataSheet!$O1204="East","Erin",DataSheet!$O1204="South","Sam",DataSheet!$O1204="West","William.")</f>
        <v>Erin</v>
      </c>
      <c r="AE1221">
        <f t="shared" si="99"/>
        <v>1</v>
      </c>
    </row>
    <row r="1222" spans="1:31" ht="15.75" customHeight="1" x14ac:dyDescent="0.3">
      <c r="A1222" s="12">
        <v>2215</v>
      </c>
      <c r="B1222" s="12" t="s">
        <v>2109</v>
      </c>
      <c r="C1222" s="12" t="s">
        <v>109</v>
      </c>
      <c r="D1222" s="12">
        <v>7.0000000000000007E-2</v>
      </c>
      <c r="E1222" s="12">
        <v>3.28</v>
      </c>
      <c r="F1222" s="12">
        <v>3.97</v>
      </c>
      <c r="G1222" s="12" t="s">
        <v>53</v>
      </c>
      <c r="H1222" s="12" t="s">
        <v>32</v>
      </c>
      <c r="I1222" s="12" t="s">
        <v>33</v>
      </c>
      <c r="J1222" s="12" t="s">
        <v>34</v>
      </c>
      <c r="K1222" s="12" t="s">
        <v>35</v>
      </c>
      <c r="L1222" s="12" t="s">
        <v>1010</v>
      </c>
      <c r="M1222" s="12">
        <v>0.56000000000000005</v>
      </c>
      <c r="N1222" s="12" t="s">
        <v>37</v>
      </c>
      <c r="O1222" s="12" t="s">
        <v>57</v>
      </c>
      <c r="P1222" s="12" t="s">
        <v>158</v>
      </c>
      <c r="Q1222" s="12" t="s">
        <v>2110</v>
      </c>
      <c r="R1222" s="12">
        <v>44646</v>
      </c>
      <c r="S1222" s="13">
        <v>42178</v>
      </c>
      <c r="T1222" s="9">
        <f t="shared" si="97"/>
        <v>0</v>
      </c>
      <c r="U1222" s="10" t="str">
        <f t="shared" si="98"/>
        <v>no repeat</v>
      </c>
      <c r="V1222" s="11" t="str">
        <f t="shared" si="95"/>
        <v>June</v>
      </c>
      <c r="W1222" s="13">
        <v>42178</v>
      </c>
      <c r="X1222" s="11">
        <f t="shared" si="96"/>
        <v>0</v>
      </c>
      <c r="Y1222" s="12">
        <v>-22.175999999999998</v>
      </c>
      <c r="Z1222" s="12">
        <v>4</v>
      </c>
      <c r="AA1222" s="12">
        <v>14.76</v>
      </c>
      <c r="AB1222" s="12">
        <v>90314</v>
      </c>
      <c r="AC1222" s="12">
        <f>DataSheet!$E1874-DataSheet!$D1874</f>
        <v>122.94</v>
      </c>
      <c r="AD1222" s="12" t="str">
        <f>_xlfn.IFS(DataSheet!$O1874="Central","Chris",DataSheet!$O1874="East","Erin",DataSheet!$O1874="South","Sam",DataSheet!$O1874="West","William.")</f>
        <v>Erin</v>
      </c>
      <c r="AE1222">
        <f t="shared" si="99"/>
        <v>1</v>
      </c>
    </row>
    <row r="1223" spans="1:31" ht="15.75" customHeight="1" x14ac:dyDescent="0.3">
      <c r="A1223" s="7">
        <v>2216</v>
      </c>
      <c r="B1223" s="7" t="s">
        <v>2111</v>
      </c>
      <c r="C1223" s="7" t="s">
        <v>109</v>
      </c>
      <c r="D1223" s="7">
        <v>0.02</v>
      </c>
      <c r="E1223" s="7">
        <v>256.99</v>
      </c>
      <c r="F1223" s="7">
        <v>11.25</v>
      </c>
      <c r="G1223" s="7" t="s">
        <v>53</v>
      </c>
      <c r="H1223" s="7" t="s">
        <v>32</v>
      </c>
      <c r="I1223" s="7" t="s">
        <v>81</v>
      </c>
      <c r="J1223" s="7" t="s">
        <v>184</v>
      </c>
      <c r="K1223" s="7" t="s">
        <v>63</v>
      </c>
      <c r="L1223" s="7" t="s">
        <v>1336</v>
      </c>
      <c r="M1223" s="7">
        <v>0.51</v>
      </c>
      <c r="N1223" s="7" t="s">
        <v>37</v>
      </c>
      <c r="O1223" s="7" t="s">
        <v>57</v>
      </c>
      <c r="P1223" s="7" t="s">
        <v>158</v>
      </c>
      <c r="Q1223" s="7" t="s">
        <v>2112</v>
      </c>
      <c r="R1223" s="7">
        <v>44256</v>
      </c>
      <c r="S1223" s="8">
        <v>42178</v>
      </c>
      <c r="T1223" s="9">
        <f t="shared" si="97"/>
        <v>1</v>
      </c>
      <c r="U1223" s="10">
        <f t="shared" si="98"/>
        <v>0</v>
      </c>
      <c r="V1223" s="11" t="str">
        <f t="shared" si="95"/>
        <v>June</v>
      </c>
      <c r="W1223" s="8">
        <v>42185</v>
      </c>
      <c r="X1223" s="11">
        <f t="shared" si="96"/>
        <v>7</v>
      </c>
      <c r="Y1223" s="7">
        <v>-214.10400000000001</v>
      </c>
      <c r="Z1223" s="7">
        <v>3</v>
      </c>
      <c r="AA1223" s="7">
        <v>808.44</v>
      </c>
      <c r="AB1223" s="7">
        <v>90314</v>
      </c>
      <c r="AC1223" s="7">
        <f>DataSheet!$E1875-DataSheet!$D1875</f>
        <v>20.95</v>
      </c>
      <c r="AD1223" s="12" t="str">
        <f>_xlfn.IFS(DataSheet!$O1875="Central","Chris",DataSheet!$O1875="East","Erin",DataSheet!$O1875="South","Sam",DataSheet!$O1875="West","William.")</f>
        <v>Sam</v>
      </c>
      <c r="AE1223">
        <f t="shared" si="99"/>
        <v>2</v>
      </c>
    </row>
    <row r="1224" spans="1:31" ht="15.75" customHeight="1" x14ac:dyDescent="0.3">
      <c r="A1224" s="12">
        <v>2216</v>
      </c>
      <c r="B1224" s="12" t="s">
        <v>2111</v>
      </c>
      <c r="C1224" s="12" t="s">
        <v>109</v>
      </c>
      <c r="D1224" s="12">
        <v>0.01</v>
      </c>
      <c r="E1224" s="12">
        <v>6.48</v>
      </c>
      <c r="F1224" s="12">
        <v>5.14</v>
      </c>
      <c r="G1224" s="12" t="s">
        <v>53</v>
      </c>
      <c r="H1224" s="12" t="s">
        <v>32</v>
      </c>
      <c r="I1224" s="12" t="s">
        <v>33</v>
      </c>
      <c r="J1224" s="12" t="s">
        <v>97</v>
      </c>
      <c r="K1224" s="12" t="s">
        <v>63</v>
      </c>
      <c r="L1224" s="12" t="s">
        <v>940</v>
      </c>
      <c r="M1224" s="12">
        <v>0.37</v>
      </c>
      <c r="N1224" s="12" t="s">
        <v>37</v>
      </c>
      <c r="O1224" s="12" t="s">
        <v>57</v>
      </c>
      <c r="P1224" s="12" t="s">
        <v>158</v>
      </c>
      <c r="Q1224" s="12" t="s">
        <v>2112</v>
      </c>
      <c r="R1224" s="12">
        <v>44256</v>
      </c>
      <c r="S1224" s="13">
        <v>42178</v>
      </c>
      <c r="T1224" s="9">
        <f t="shared" si="97"/>
        <v>0</v>
      </c>
      <c r="U1224" s="10" t="str">
        <f t="shared" si="98"/>
        <v>no repeat</v>
      </c>
      <c r="V1224" s="11" t="str">
        <f t="shared" si="95"/>
        <v>June</v>
      </c>
      <c r="W1224" s="13">
        <v>42180</v>
      </c>
      <c r="X1224" s="11">
        <f t="shared" si="96"/>
        <v>2</v>
      </c>
      <c r="Y1224" s="12">
        <v>-26.936</v>
      </c>
      <c r="Z1224" s="12">
        <v>10</v>
      </c>
      <c r="AA1224" s="12">
        <v>67.41</v>
      </c>
      <c r="AB1224" s="12">
        <v>90314</v>
      </c>
      <c r="AC1224" s="12">
        <f>DataSheet!$E1876-DataSheet!$D1876</f>
        <v>3.1999999999999997</v>
      </c>
      <c r="AD1224" s="12" t="str">
        <f>_xlfn.IFS(DataSheet!$O1876="Central","Chris",DataSheet!$O1876="East","Erin",DataSheet!$O1876="South","Sam",DataSheet!$O1876="West","William.")</f>
        <v>Sam</v>
      </c>
      <c r="AE1224">
        <f t="shared" si="99"/>
        <v>2</v>
      </c>
    </row>
    <row r="1225" spans="1:31" ht="15.75" customHeight="1" x14ac:dyDescent="0.3">
      <c r="A1225" s="7">
        <v>2220</v>
      </c>
      <c r="B1225" s="7" t="s">
        <v>2113</v>
      </c>
      <c r="C1225" s="7" t="s">
        <v>109</v>
      </c>
      <c r="D1225" s="7">
        <v>0.09</v>
      </c>
      <c r="E1225" s="7">
        <v>14.2</v>
      </c>
      <c r="F1225" s="7">
        <v>5.3</v>
      </c>
      <c r="G1225" s="7" t="s">
        <v>53</v>
      </c>
      <c r="H1225" s="7" t="s">
        <v>118</v>
      </c>
      <c r="I1225" s="7" t="s">
        <v>45</v>
      </c>
      <c r="J1225" s="7" t="s">
        <v>54</v>
      </c>
      <c r="K1225" s="7" t="s">
        <v>35</v>
      </c>
      <c r="L1225" s="7" t="s">
        <v>732</v>
      </c>
      <c r="M1225" s="7">
        <v>0.46</v>
      </c>
      <c r="N1225" s="7" t="s">
        <v>37</v>
      </c>
      <c r="O1225" s="7" t="s">
        <v>140</v>
      </c>
      <c r="P1225" s="7" t="s">
        <v>366</v>
      </c>
      <c r="Q1225" s="7" t="s">
        <v>2114</v>
      </c>
      <c r="R1225" s="7">
        <v>34787</v>
      </c>
      <c r="S1225" s="8">
        <v>42063</v>
      </c>
      <c r="T1225" s="9">
        <f t="shared" si="97"/>
        <v>0</v>
      </c>
      <c r="U1225" s="10" t="str">
        <f t="shared" si="98"/>
        <v>no repeat</v>
      </c>
      <c r="V1225" s="11" t="str">
        <f t="shared" si="95"/>
        <v>February</v>
      </c>
      <c r="W1225" s="8">
        <v>42064</v>
      </c>
      <c r="X1225" s="11">
        <f t="shared" si="96"/>
        <v>1</v>
      </c>
      <c r="Y1225" s="7">
        <v>-324.73</v>
      </c>
      <c r="Z1225" s="7">
        <v>4</v>
      </c>
      <c r="AA1225" s="7">
        <v>55.08</v>
      </c>
      <c r="AB1225" s="7">
        <v>91036</v>
      </c>
      <c r="AC1225" s="7">
        <f>DataSheet!$E665-DataSheet!$D665</f>
        <v>10.610000000000001</v>
      </c>
      <c r="AD1225" s="12" t="str">
        <f>_xlfn.IFS(DataSheet!$O665="Central","Chris",DataSheet!$O665="East","Erin",DataSheet!$O665="South","Sam",DataSheet!$O665="West","William.")</f>
        <v>William.</v>
      </c>
      <c r="AE1225">
        <f t="shared" si="99"/>
        <v>1</v>
      </c>
    </row>
    <row r="1226" spans="1:31" ht="15.75" customHeight="1" x14ac:dyDescent="0.3">
      <c r="A1226" s="7">
        <v>2225</v>
      </c>
      <c r="B1226" s="7" t="s">
        <v>2115</v>
      </c>
      <c r="C1226" s="7" t="s">
        <v>52</v>
      </c>
      <c r="D1226" s="7">
        <v>0</v>
      </c>
      <c r="E1226" s="7">
        <v>100.89</v>
      </c>
      <c r="F1226" s="7">
        <v>42</v>
      </c>
      <c r="G1226" s="7" t="s">
        <v>43</v>
      </c>
      <c r="H1226" s="7" t="s">
        <v>62</v>
      </c>
      <c r="I1226" s="7" t="s">
        <v>45</v>
      </c>
      <c r="J1226" s="7" t="s">
        <v>46</v>
      </c>
      <c r="K1226" s="7" t="s">
        <v>47</v>
      </c>
      <c r="L1226" s="7" t="s">
        <v>2116</v>
      </c>
      <c r="M1226" s="7">
        <v>0.61</v>
      </c>
      <c r="N1226" s="7" t="s">
        <v>37</v>
      </c>
      <c r="O1226" s="7" t="s">
        <v>38</v>
      </c>
      <c r="P1226" s="7" t="s">
        <v>370</v>
      </c>
      <c r="Q1226" s="7" t="s">
        <v>2117</v>
      </c>
      <c r="R1226" s="7">
        <v>88240</v>
      </c>
      <c r="S1226" s="8">
        <v>42056</v>
      </c>
      <c r="T1226" s="9">
        <f t="shared" si="97"/>
        <v>0</v>
      </c>
      <c r="U1226" s="10" t="str">
        <f t="shared" si="98"/>
        <v>no repeat</v>
      </c>
      <c r="V1226" s="11" t="str">
        <f t="shared" si="95"/>
        <v>February</v>
      </c>
      <c r="W1226" s="8">
        <v>42057</v>
      </c>
      <c r="X1226" s="11">
        <f t="shared" si="96"/>
        <v>1</v>
      </c>
      <c r="Y1226" s="7">
        <v>1500.12</v>
      </c>
      <c r="Z1226" s="7">
        <v>15</v>
      </c>
      <c r="AA1226" s="7">
        <v>1608.11</v>
      </c>
      <c r="AB1226" s="7">
        <v>89970</v>
      </c>
      <c r="AC1226" s="7">
        <f>DataSheet!$E597-DataSheet!$D597</f>
        <v>15.98</v>
      </c>
      <c r="AD1226" s="12" t="str">
        <f>_xlfn.IFS(DataSheet!$O597="Central","Chris",DataSheet!$O597="East","Erin",DataSheet!$O597="South","Sam",DataSheet!$O597="West","William.")</f>
        <v>Chris</v>
      </c>
      <c r="AE1226">
        <f t="shared" si="99"/>
        <v>1</v>
      </c>
    </row>
    <row r="1227" spans="1:31" ht="15.75" customHeight="1" x14ac:dyDescent="0.3">
      <c r="A1227" s="12">
        <v>2240</v>
      </c>
      <c r="B1227" s="12" t="s">
        <v>2118</v>
      </c>
      <c r="C1227" s="12" t="s">
        <v>109</v>
      </c>
      <c r="D1227" s="12">
        <v>0.01</v>
      </c>
      <c r="E1227" s="12">
        <v>13.43</v>
      </c>
      <c r="F1227" s="12">
        <v>5.5</v>
      </c>
      <c r="G1227" s="12" t="s">
        <v>31</v>
      </c>
      <c r="H1227" s="12" t="s">
        <v>32</v>
      </c>
      <c r="I1227" s="12" t="s">
        <v>33</v>
      </c>
      <c r="J1227" s="12" t="s">
        <v>145</v>
      </c>
      <c r="K1227" s="12" t="s">
        <v>63</v>
      </c>
      <c r="L1227" s="12" t="s">
        <v>1701</v>
      </c>
      <c r="M1227" s="12">
        <v>0.56999999999999995</v>
      </c>
      <c r="N1227" s="12" t="s">
        <v>37</v>
      </c>
      <c r="O1227" s="12" t="s">
        <v>140</v>
      </c>
      <c r="P1227" s="12" t="s">
        <v>366</v>
      </c>
      <c r="Q1227" s="12" t="s">
        <v>2119</v>
      </c>
      <c r="R1227" s="12">
        <v>33801</v>
      </c>
      <c r="S1227" s="13">
        <v>42100</v>
      </c>
      <c r="T1227" s="9">
        <f t="shared" si="97"/>
        <v>0</v>
      </c>
      <c r="U1227" s="10" t="str">
        <f t="shared" si="98"/>
        <v>no repeat</v>
      </c>
      <c r="V1227" s="11" t="str">
        <f t="shared" si="95"/>
        <v>April</v>
      </c>
      <c r="W1227" s="13">
        <v>42107</v>
      </c>
      <c r="X1227" s="11">
        <f t="shared" si="96"/>
        <v>7</v>
      </c>
      <c r="Y1227" s="12">
        <v>-313.02179999999998</v>
      </c>
      <c r="Z1227" s="12">
        <v>7</v>
      </c>
      <c r="AA1227" s="12">
        <v>99.75</v>
      </c>
      <c r="AB1227" s="12">
        <v>89102</v>
      </c>
      <c r="AC1227" s="12">
        <f>DataSheet!$E1068-DataSheet!$D1068</f>
        <v>424.15999999999997</v>
      </c>
      <c r="AD1227" s="12" t="str">
        <f>_xlfn.IFS(DataSheet!$O1068="Central","Chris",DataSheet!$O1068="East","Erin",DataSheet!$O1068="South","Sam",DataSheet!$O1068="West","William.")</f>
        <v>William.</v>
      </c>
      <c r="AE1227">
        <f t="shared" si="99"/>
        <v>1</v>
      </c>
    </row>
    <row r="1228" spans="1:31" ht="15.75" customHeight="1" x14ac:dyDescent="0.3">
      <c r="A1228" s="7">
        <v>2250</v>
      </c>
      <c r="B1228" s="7" t="s">
        <v>2120</v>
      </c>
      <c r="C1228" s="7" t="s">
        <v>109</v>
      </c>
      <c r="D1228" s="7">
        <v>0</v>
      </c>
      <c r="E1228" s="7">
        <v>2.08</v>
      </c>
      <c r="F1228" s="7">
        <v>5.33</v>
      </c>
      <c r="G1228" s="7" t="s">
        <v>53</v>
      </c>
      <c r="H1228" s="7" t="s">
        <v>44</v>
      </c>
      <c r="I1228" s="7" t="s">
        <v>45</v>
      </c>
      <c r="J1228" s="7" t="s">
        <v>54</v>
      </c>
      <c r="K1228" s="7" t="s">
        <v>63</v>
      </c>
      <c r="L1228" s="7" t="s">
        <v>746</v>
      </c>
      <c r="M1228" s="7">
        <v>0.43</v>
      </c>
      <c r="N1228" s="7" t="s">
        <v>37</v>
      </c>
      <c r="O1228" s="7" t="s">
        <v>57</v>
      </c>
      <c r="P1228" s="7" t="s">
        <v>238</v>
      </c>
      <c r="Q1228" s="7" t="s">
        <v>2121</v>
      </c>
      <c r="R1228" s="7">
        <v>16801</v>
      </c>
      <c r="S1228" s="8">
        <v>42107</v>
      </c>
      <c r="T1228" s="9">
        <f t="shared" si="97"/>
        <v>0</v>
      </c>
      <c r="U1228" s="10" t="str">
        <f t="shared" si="98"/>
        <v>no repeat</v>
      </c>
      <c r="V1228" s="11" t="str">
        <f t="shared" si="95"/>
        <v>April</v>
      </c>
      <c r="W1228" s="8">
        <v>42114</v>
      </c>
      <c r="X1228" s="11">
        <f t="shared" si="96"/>
        <v>7</v>
      </c>
      <c r="Y1228" s="7">
        <v>-192.5532</v>
      </c>
      <c r="Z1228" s="7">
        <v>22</v>
      </c>
      <c r="AA1228" s="7">
        <v>51.41</v>
      </c>
      <c r="AB1228" s="7">
        <v>86699</v>
      </c>
      <c r="AC1228" s="7">
        <f>DataSheet!$E1157-DataSheet!$D1157</f>
        <v>6.41</v>
      </c>
      <c r="AD1228" s="12" t="str">
        <f>_xlfn.IFS(DataSheet!$O1157="Central","Chris",DataSheet!$O1157="East","Erin",DataSheet!$O1157="South","Sam",DataSheet!$O1157="West","William.")</f>
        <v>Chris</v>
      </c>
      <c r="AE1228">
        <f t="shared" si="99"/>
        <v>1</v>
      </c>
    </row>
    <row r="1229" spans="1:31" ht="15.75" customHeight="1" x14ac:dyDescent="0.3">
      <c r="A1229" s="7">
        <v>2254</v>
      </c>
      <c r="B1229" s="7" t="s">
        <v>2122</v>
      </c>
      <c r="C1229" s="7" t="s">
        <v>109</v>
      </c>
      <c r="D1229" s="7">
        <v>0.1</v>
      </c>
      <c r="E1229" s="7">
        <v>6.3</v>
      </c>
      <c r="F1229" s="7">
        <v>0.5</v>
      </c>
      <c r="G1229" s="7" t="s">
        <v>53</v>
      </c>
      <c r="H1229" s="7" t="s">
        <v>32</v>
      </c>
      <c r="I1229" s="7" t="s">
        <v>33</v>
      </c>
      <c r="J1229" s="7" t="s">
        <v>138</v>
      </c>
      <c r="K1229" s="7" t="s">
        <v>63</v>
      </c>
      <c r="L1229" s="7" t="s">
        <v>1158</v>
      </c>
      <c r="M1229" s="7">
        <v>0.39</v>
      </c>
      <c r="N1229" s="7" t="s">
        <v>37</v>
      </c>
      <c r="O1229" s="7" t="s">
        <v>140</v>
      </c>
      <c r="P1229" s="7" t="s">
        <v>616</v>
      </c>
      <c r="Q1229" s="7" t="s">
        <v>2123</v>
      </c>
      <c r="R1229" s="7">
        <v>42003</v>
      </c>
      <c r="S1229" s="8">
        <v>42031</v>
      </c>
      <c r="T1229" s="9">
        <f t="shared" si="97"/>
        <v>1</v>
      </c>
      <c r="U1229" s="10">
        <f t="shared" si="98"/>
        <v>91</v>
      </c>
      <c r="V1229" s="11" t="str">
        <f t="shared" si="95"/>
        <v>January</v>
      </c>
      <c r="W1229" s="8">
        <v>42036</v>
      </c>
      <c r="X1229" s="11">
        <f t="shared" si="96"/>
        <v>5</v>
      </c>
      <c r="Y1229" s="7">
        <v>-464.28199999999998</v>
      </c>
      <c r="Z1229" s="7">
        <v>12</v>
      </c>
      <c r="AA1229" s="7">
        <v>68.72</v>
      </c>
      <c r="AB1229" s="7">
        <v>89278</v>
      </c>
      <c r="AC1229" s="7">
        <f>DataSheet!$E321-DataSheet!$D321</f>
        <v>7.91</v>
      </c>
      <c r="AD1229" s="12" t="str">
        <f>_xlfn.IFS(DataSheet!$O321="Central","Chris",DataSheet!$O321="East","Erin",DataSheet!$O321="South","Sam",DataSheet!$O321="West","William.")</f>
        <v>Chris</v>
      </c>
      <c r="AE1229">
        <f t="shared" si="99"/>
        <v>3</v>
      </c>
    </row>
    <row r="1230" spans="1:31" ht="15.75" customHeight="1" x14ac:dyDescent="0.3">
      <c r="A1230" s="7">
        <v>2254</v>
      </c>
      <c r="B1230" s="7" t="s">
        <v>2122</v>
      </c>
      <c r="C1230" s="7" t="s">
        <v>30</v>
      </c>
      <c r="D1230" s="7">
        <v>0.1</v>
      </c>
      <c r="E1230" s="7">
        <v>48.91</v>
      </c>
      <c r="F1230" s="7">
        <v>5.97</v>
      </c>
      <c r="G1230" s="7" t="s">
        <v>53</v>
      </c>
      <c r="H1230" s="7" t="s">
        <v>32</v>
      </c>
      <c r="I1230" s="7" t="s">
        <v>33</v>
      </c>
      <c r="J1230" s="7" t="s">
        <v>97</v>
      </c>
      <c r="K1230" s="7" t="s">
        <v>63</v>
      </c>
      <c r="L1230" s="7" t="s">
        <v>2124</v>
      </c>
      <c r="M1230" s="7">
        <v>0.38</v>
      </c>
      <c r="N1230" s="7" t="s">
        <v>37</v>
      </c>
      <c r="O1230" s="7" t="s">
        <v>140</v>
      </c>
      <c r="P1230" s="7" t="s">
        <v>616</v>
      </c>
      <c r="Q1230" s="7" t="s">
        <v>2123</v>
      </c>
      <c r="R1230" s="7">
        <v>42003</v>
      </c>
      <c r="S1230" s="8">
        <v>42122</v>
      </c>
      <c r="T1230" s="9">
        <f t="shared" si="97"/>
        <v>1</v>
      </c>
      <c r="U1230" s="10">
        <f t="shared" si="98"/>
        <v>0</v>
      </c>
      <c r="V1230" s="11" t="str">
        <f t="shared" si="95"/>
        <v>April</v>
      </c>
      <c r="W1230" s="8">
        <v>42124</v>
      </c>
      <c r="X1230" s="11">
        <f t="shared" si="96"/>
        <v>2</v>
      </c>
      <c r="Y1230" s="7">
        <v>156.74340000000001</v>
      </c>
      <c r="Z1230" s="7">
        <v>14</v>
      </c>
      <c r="AA1230" s="7">
        <v>618.96</v>
      </c>
      <c r="AB1230" s="7">
        <v>89279</v>
      </c>
      <c r="AC1230" s="7">
        <f>DataSheet!$E1291-DataSheet!$D1291</f>
        <v>200.91</v>
      </c>
      <c r="AD1230" s="12" t="str">
        <f>_xlfn.IFS(DataSheet!$O1291="Central","Chris",DataSheet!$O1291="East","Erin",DataSheet!$O1291="South","Sam",DataSheet!$O1291="West","William.")</f>
        <v>Sam</v>
      </c>
      <c r="AE1230">
        <f t="shared" si="99"/>
        <v>3</v>
      </c>
    </row>
    <row r="1231" spans="1:31" ht="15.75" customHeight="1" x14ac:dyDescent="0.3">
      <c r="A1231" s="12">
        <v>2254</v>
      </c>
      <c r="B1231" s="12" t="s">
        <v>2122</v>
      </c>
      <c r="C1231" s="12" t="s">
        <v>30</v>
      </c>
      <c r="D1231" s="12">
        <v>0.08</v>
      </c>
      <c r="E1231" s="12">
        <v>5.98</v>
      </c>
      <c r="F1231" s="12">
        <v>5.46</v>
      </c>
      <c r="G1231" s="12" t="s">
        <v>53</v>
      </c>
      <c r="H1231" s="12" t="s">
        <v>32</v>
      </c>
      <c r="I1231" s="12" t="s">
        <v>33</v>
      </c>
      <c r="J1231" s="12" t="s">
        <v>97</v>
      </c>
      <c r="K1231" s="12" t="s">
        <v>63</v>
      </c>
      <c r="L1231" s="12" t="s">
        <v>1052</v>
      </c>
      <c r="M1231" s="12">
        <v>0.36</v>
      </c>
      <c r="N1231" s="12" t="s">
        <v>37</v>
      </c>
      <c r="O1231" s="12" t="s">
        <v>140</v>
      </c>
      <c r="P1231" s="12" t="s">
        <v>616</v>
      </c>
      <c r="Q1231" s="12" t="s">
        <v>2123</v>
      </c>
      <c r="R1231" s="12">
        <v>42003</v>
      </c>
      <c r="S1231" s="13">
        <v>42122</v>
      </c>
      <c r="T1231" s="9">
        <f t="shared" si="97"/>
        <v>0</v>
      </c>
      <c r="U1231" s="10" t="str">
        <f t="shared" si="98"/>
        <v>no repeat</v>
      </c>
      <c r="V1231" s="11" t="str">
        <f t="shared" si="95"/>
        <v>April</v>
      </c>
      <c r="W1231" s="13">
        <v>42122</v>
      </c>
      <c r="X1231" s="11">
        <f t="shared" si="96"/>
        <v>0</v>
      </c>
      <c r="Y1231" s="12">
        <v>110.11799999999999</v>
      </c>
      <c r="Z1231" s="12">
        <v>13</v>
      </c>
      <c r="AA1231" s="12">
        <v>77.540000000000006</v>
      </c>
      <c r="AB1231" s="12">
        <v>89279</v>
      </c>
      <c r="AC1231" s="12">
        <f>DataSheet!$E1292-DataSheet!$D1292</f>
        <v>179.26999999999998</v>
      </c>
      <c r="AD1231" s="12" t="str">
        <f>_xlfn.IFS(DataSheet!$O1292="Central","Chris",DataSheet!$O1292="East","Erin",DataSheet!$O1292="South","Sam",DataSheet!$O1292="West","William.")</f>
        <v>Sam</v>
      </c>
      <c r="AE1231">
        <f t="shared" si="99"/>
        <v>3</v>
      </c>
    </row>
    <row r="1232" spans="1:31" ht="15.75" customHeight="1" x14ac:dyDescent="0.3">
      <c r="A1232" s="7">
        <v>2256</v>
      </c>
      <c r="B1232" s="7" t="s">
        <v>2125</v>
      </c>
      <c r="C1232" s="7" t="s">
        <v>52</v>
      </c>
      <c r="D1232" s="7">
        <v>7.0000000000000007E-2</v>
      </c>
      <c r="E1232" s="7">
        <v>60.97</v>
      </c>
      <c r="F1232" s="7">
        <v>4.5</v>
      </c>
      <c r="G1232" s="7" t="s">
        <v>31</v>
      </c>
      <c r="H1232" s="7" t="s">
        <v>32</v>
      </c>
      <c r="I1232" s="7" t="s">
        <v>33</v>
      </c>
      <c r="J1232" s="7" t="s">
        <v>258</v>
      </c>
      <c r="K1232" s="7" t="s">
        <v>63</v>
      </c>
      <c r="L1232" s="7" t="s">
        <v>2126</v>
      </c>
      <c r="M1232" s="7">
        <v>0.56000000000000005</v>
      </c>
      <c r="N1232" s="7" t="s">
        <v>37</v>
      </c>
      <c r="O1232" s="7" t="s">
        <v>140</v>
      </c>
      <c r="P1232" s="7" t="s">
        <v>326</v>
      </c>
      <c r="Q1232" s="7" t="s">
        <v>2085</v>
      </c>
      <c r="R1232" s="7">
        <v>28560</v>
      </c>
      <c r="S1232" s="8">
        <v>42006</v>
      </c>
      <c r="T1232" s="9">
        <f t="shared" si="97"/>
        <v>1</v>
      </c>
      <c r="U1232" s="10">
        <f t="shared" si="98"/>
        <v>81</v>
      </c>
      <c r="V1232" s="11" t="str">
        <f t="shared" si="95"/>
        <v>January</v>
      </c>
      <c r="W1232" s="8">
        <v>42008</v>
      </c>
      <c r="X1232" s="11">
        <f t="shared" si="96"/>
        <v>2</v>
      </c>
      <c r="Y1232" s="7">
        <v>-42.588000000000001</v>
      </c>
      <c r="Z1232" s="7">
        <v>6</v>
      </c>
      <c r="AA1232" s="7">
        <v>361.72</v>
      </c>
      <c r="AB1232" s="7">
        <v>87963</v>
      </c>
      <c r="AC1232" s="7">
        <f>DataSheet!$E13-DataSheet!$D13</f>
        <v>26.43</v>
      </c>
      <c r="AD1232" s="12" t="str">
        <f>_xlfn.IFS(DataSheet!$O13="Central","Chris",DataSheet!$O13="East","Erin",DataSheet!$O13="South","Sam",DataSheet!$O13="West","William.")</f>
        <v>William.</v>
      </c>
      <c r="AE1232">
        <f t="shared" si="99"/>
        <v>2</v>
      </c>
    </row>
    <row r="1233" spans="1:31" ht="15.75" customHeight="1" x14ac:dyDescent="0.3">
      <c r="A1233" s="12">
        <v>2256</v>
      </c>
      <c r="B1233" s="12" t="s">
        <v>2125</v>
      </c>
      <c r="C1233" s="12" t="s">
        <v>61</v>
      </c>
      <c r="D1233" s="12">
        <v>7.0000000000000007E-2</v>
      </c>
      <c r="E1233" s="12">
        <v>70.98</v>
      </c>
      <c r="F1233" s="12">
        <v>30</v>
      </c>
      <c r="G1233" s="12" t="s">
        <v>43</v>
      </c>
      <c r="H1233" s="12" t="s">
        <v>32</v>
      </c>
      <c r="I1233" s="12" t="s">
        <v>45</v>
      </c>
      <c r="J1233" s="12" t="s">
        <v>46</v>
      </c>
      <c r="K1233" s="12" t="s">
        <v>47</v>
      </c>
      <c r="L1233" s="12" t="s">
        <v>2127</v>
      </c>
      <c r="M1233" s="12">
        <v>0.73</v>
      </c>
      <c r="N1233" s="12" t="s">
        <v>37</v>
      </c>
      <c r="O1233" s="12" t="s">
        <v>140</v>
      </c>
      <c r="P1233" s="12" t="s">
        <v>326</v>
      </c>
      <c r="Q1233" s="12" t="s">
        <v>2085</v>
      </c>
      <c r="R1233" s="12">
        <v>28560</v>
      </c>
      <c r="S1233" s="13">
        <v>42087</v>
      </c>
      <c r="T1233" s="9">
        <f t="shared" si="97"/>
        <v>0</v>
      </c>
      <c r="U1233" s="10" t="str">
        <f t="shared" si="98"/>
        <v>no repeat</v>
      </c>
      <c r="V1233" s="11" t="str">
        <f t="shared" si="95"/>
        <v>March</v>
      </c>
      <c r="W1233" s="13">
        <v>42089</v>
      </c>
      <c r="X1233" s="11">
        <f t="shared" si="96"/>
        <v>2</v>
      </c>
      <c r="Y1233" s="12">
        <v>-222.95</v>
      </c>
      <c r="Z1233" s="12">
        <v>20</v>
      </c>
      <c r="AA1233" s="12">
        <v>1373.47</v>
      </c>
      <c r="AB1233" s="12">
        <v>87964</v>
      </c>
      <c r="AC1233" s="12">
        <f>DataSheet!$E920-DataSheet!$D920</f>
        <v>223.95</v>
      </c>
      <c r="AD1233" s="12" t="str">
        <f>_xlfn.IFS(DataSheet!$O920="Central","Chris",DataSheet!$O920="East","Erin",DataSheet!$O920="South","Sam",DataSheet!$O920="West","William.")</f>
        <v>Sam</v>
      </c>
      <c r="AE1233">
        <f t="shared" si="99"/>
        <v>2</v>
      </c>
    </row>
    <row r="1234" spans="1:31" ht="15.75" customHeight="1" x14ac:dyDescent="0.3">
      <c r="A1234" s="12">
        <v>2257</v>
      </c>
      <c r="B1234" s="12" t="s">
        <v>2128</v>
      </c>
      <c r="C1234" s="12" t="s">
        <v>30</v>
      </c>
      <c r="D1234" s="12">
        <v>0.06</v>
      </c>
      <c r="E1234" s="12">
        <v>6.68</v>
      </c>
      <c r="F1234" s="12">
        <v>6.93</v>
      </c>
      <c r="G1234" s="12" t="s">
        <v>53</v>
      </c>
      <c r="H1234" s="12" t="s">
        <v>32</v>
      </c>
      <c r="I1234" s="12" t="s">
        <v>33</v>
      </c>
      <c r="J1234" s="12" t="s">
        <v>97</v>
      </c>
      <c r="K1234" s="12" t="s">
        <v>63</v>
      </c>
      <c r="L1234" s="12" t="s">
        <v>2129</v>
      </c>
      <c r="M1234" s="12">
        <v>0.37</v>
      </c>
      <c r="N1234" s="12" t="s">
        <v>37</v>
      </c>
      <c r="O1234" s="12" t="s">
        <v>140</v>
      </c>
      <c r="P1234" s="12" t="s">
        <v>326</v>
      </c>
      <c r="Q1234" s="12" t="s">
        <v>2130</v>
      </c>
      <c r="R1234" s="12">
        <v>27604</v>
      </c>
      <c r="S1234" s="13">
        <v>42167</v>
      </c>
      <c r="T1234" s="9">
        <f t="shared" si="97"/>
        <v>0</v>
      </c>
      <c r="U1234" s="10" t="str">
        <f t="shared" si="98"/>
        <v>no repeat</v>
      </c>
      <c r="V1234" s="11" t="str">
        <f t="shared" si="95"/>
        <v>June</v>
      </c>
      <c r="W1234" s="13">
        <v>42168</v>
      </c>
      <c r="X1234" s="11">
        <f t="shared" si="96"/>
        <v>1</v>
      </c>
      <c r="Y1234" s="12">
        <v>7.6245000000000003</v>
      </c>
      <c r="Z1234" s="12">
        <v>14</v>
      </c>
      <c r="AA1234" s="12">
        <v>91.92</v>
      </c>
      <c r="AB1234" s="12">
        <v>87965</v>
      </c>
      <c r="AC1234" s="12">
        <f>DataSheet!$E1760-DataSheet!$D1760</f>
        <v>125.94999999999999</v>
      </c>
      <c r="AD1234" s="12" t="str">
        <f>_xlfn.IFS(DataSheet!$O1760="Central","Chris",DataSheet!$O1760="East","Erin",DataSheet!$O1760="South","Sam",DataSheet!$O1760="West","William.")</f>
        <v>Chris</v>
      </c>
      <c r="AE1234">
        <f t="shared" si="99"/>
        <v>1</v>
      </c>
    </row>
    <row r="1235" spans="1:31" ht="15.75" customHeight="1" x14ac:dyDescent="0.3">
      <c r="A1235" s="12">
        <v>2258</v>
      </c>
      <c r="B1235" s="12" t="s">
        <v>2131</v>
      </c>
      <c r="C1235" s="12" t="s">
        <v>109</v>
      </c>
      <c r="D1235" s="12">
        <v>0.01</v>
      </c>
      <c r="E1235" s="12">
        <v>7.64</v>
      </c>
      <c r="F1235" s="12">
        <v>1.39</v>
      </c>
      <c r="G1235" s="12" t="s">
        <v>31</v>
      </c>
      <c r="H1235" s="12" t="s">
        <v>32</v>
      </c>
      <c r="I1235" s="12" t="s">
        <v>33</v>
      </c>
      <c r="J1235" s="12" t="s">
        <v>73</v>
      </c>
      <c r="K1235" s="12" t="s">
        <v>63</v>
      </c>
      <c r="L1235" s="12" t="s">
        <v>1239</v>
      </c>
      <c r="M1235" s="12">
        <v>0.36</v>
      </c>
      <c r="N1235" s="12" t="s">
        <v>37</v>
      </c>
      <c r="O1235" s="12" t="s">
        <v>140</v>
      </c>
      <c r="P1235" s="12" t="s">
        <v>326</v>
      </c>
      <c r="Q1235" s="12" t="s">
        <v>2132</v>
      </c>
      <c r="R1235" s="12">
        <v>27801</v>
      </c>
      <c r="S1235" s="13">
        <v>42072</v>
      </c>
      <c r="T1235" s="9">
        <f t="shared" si="97"/>
        <v>1</v>
      </c>
      <c r="U1235" s="10">
        <f t="shared" si="98"/>
        <v>0</v>
      </c>
      <c r="V1235" s="11" t="str">
        <f t="shared" si="95"/>
        <v>March</v>
      </c>
      <c r="W1235" s="13">
        <v>42076</v>
      </c>
      <c r="X1235" s="11">
        <f t="shared" si="96"/>
        <v>4</v>
      </c>
      <c r="Y1235" s="12">
        <v>-1676.6120000000001</v>
      </c>
      <c r="Z1235" s="12">
        <v>9</v>
      </c>
      <c r="AA1235" s="12">
        <v>73.290000000000006</v>
      </c>
      <c r="AB1235" s="12">
        <v>87962</v>
      </c>
      <c r="AC1235" s="12">
        <f>DataSheet!$E750-DataSheet!$D750</f>
        <v>5.91</v>
      </c>
      <c r="AD1235" s="12" t="str">
        <f>_xlfn.IFS(DataSheet!$O750="Central","Chris",DataSheet!$O750="East","Erin",DataSheet!$O750="South","Sam",DataSheet!$O750="West","William.")</f>
        <v>Erin</v>
      </c>
      <c r="AE1235">
        <f t="shared" si="99"/>
        <v>2</v>
      </c>
    </row>
    <row r="1236" spans="1:31" ht="15.75" customHeight="1" x14ac:dyDescent="0.3">
      <c r="A1236" s="7">
        <v>2258</v>
      </c>
      <c r="B1236" s="7" t="s">
        <v>2131</v>
      </c>
      <c r="C1236" s="7" t="s">
        <v>109</v>
      </c>
      <c r="D1236" s="7">
        <v>7.0000000000000007E-2</v>
      </c>
      <c r="E1236" s="7">
        <v>400.97</v>
      </c>
      <c r="F1236" s="7">
        <v>48.26</v>
      </c>
      <c r="G1236" s="7" t="s">
        <v>43</v>
      </c>
      <c r="H1236" s="7" t="s">
        <v>32</v>
      </c>
      <c r="I1236" s="7" t="s">
        <v>81</v>
      </c>
      <c r="J1236" s="7" t="s">
        <v>89</v>
      </c>
      <c r="K1236" s="7" t="s">
        <v>125</v>
      </c>
      <c r="L1236" s="7" t="s">
        <v>1282</v>
      </c>
      <c r="M1236" s="7">
        <v>0.36</v>
      </c>
      <c r="N1236" s="7" t="s">
        <v>37</v>
      </c>
      <c r="O1236" s="7" t="s">
        <v>140</v>
      </c>
      <c r="P1236" s="7" t="s">
        <v>326</v>
      </c>
      <c r="Q1236" s="7" t="s">
        <v>2132</v>
      </c>
      <c r="R1236" s="7">
        <v>27801</v>
      </c>
      <c r="S1236" s="8">
        <v>42072</v>
      </c>
      <c r="T1236" s="9">
        <f t="shared" si="97"/>
        <v>0</v>
      </c>
      <c r="U1236" s="10" t="str">
        <f t="shared" si="98"/>
        <v>no repeat</v>
      </c>
      <c r="V1236" s="11" t="str">
        <f t="shared" si="95"/>
        <v>March</v>
      </c>
      <c r="W1236" s="8">
        <v>42076</v>
      </c>
      <c r="X1236" s="11">
        <f t="shared" si="96"/>
        <v>4</v>
      </c>
      <c r="Y1236" s="7">
        <v>45.127800000000001</v>
      </c>
      <c r="Z1236" s="7">
        <v>8</v>
      </c>
      <c r="AA1236" s="7">
        <v>2961.32</v>
      </c>
      <c r="AB1236" s="7">
        <v>87962</v>
      </c>
      <c r="AC1236" s="7">
        <f>DataSheet!$E751-DataSheet!$D751</f>
        <v>55.97</v>
      </c>
      <c r="AD1236" s="12" t="str">
        <f>_xlfn.IFS(DataSheet!$O751="Central","Chris",DataSheet!$O751="East","Erin",DataSheet!$O751="South","Sam",DataSheet!$O751="West","William.")</f>
        <v>Erin</v>
      </c>
      <c r="AE1236">
        <f t="shared" si="99"/>
        <v>2</v>
      </c>
    </row>
    <row r="1237" spans="1:31" ht="15.75" customHeight="1" x14ac:dyDescent="0.3">
      <c r="A1237" s="12">
        <v>2260</v>
      </c>
      <c r="B1237" s="12" t="s">
        <v>2133</v>
      </c>
      <c r="C1237" s="12" t="s">
        <v>52</v>
      </c>
      <c r="D1237" s="12">
        <v>0.02</v>
      </c>
      <c r="E1237" s="12">
        <v>4.9800000000000004</v>
      </c>
      <c r="F1237" s="12">
        <v>0.49</v>
      </c>
      <c r="G1237" s="12" t="s">
        <v>53</v>
      </c>
      <c r="H1237" s="12" t="s">
        <v>32</v>
      </c>
      <c r="I1237" s="12" t="s">
        <v>33</v>
      </c>
      <c r="J1237" s="12" t="s">
        <v>138</v>
      </c>
      <c r="K1237" s="12" t="s">
        <v>63</v>
      </c>
      <c r="L1237" s="12" t="s">
        <v>1421</v>
      </c>
      <c r="M1237" s="12">
        <v>0.39</v>
      </c>
      <c r="N1237" s="12" t="s">
        <v>37</v>
      </c>
      <c r="O1237" s="12" t="s">
        <v>140</v>
      </c>
      <c r="P1237" s="12" t="s">
        <v>391</v>
      </c>
      <c r="Q1237" s="12" t="s">
        <v>2134</v>
      </c>
      <c r="R1237" s="12">
        <v>30161</v>
      </c>
      <c r="S1237" s="13">
        <v>42050</v>
      </c>
      <c r="T1237" s="9">
        <f t="shared" si="97"/>
        <v>1</v>
      </c>
      <c r="U1237" s="10">
        <f t="shared" si="98"/>
        <v>0</v>
      </c>
      <c r="V1237" s="11" t="str">
        <f t="shared" si="95"/>
        <v>February</v>
      </c>
      <c r="W1237" s="13">
        <v>42051</v>
      </c>
      <c r="X1237" s="11">
        <f t="shared" si="96"/>
        <v>1</v>
      </c>
      <c r="Y1237" s="12">
        <v>-52.863999999999997</v>
      </c>
      <c r="Z1237" s="12">
        <v>17</v>
      </c>
      <c r="AA1237" s="12">
        <v>87.11</v>
      </c>
      <c r="AB1237" s="12">
        <v>89601</v>
      </c>
      <c r="AC1237" s="12">
        <f>DataSheet!$E534-DataSheet!$D534</f>
        <v>1500.92</v>
      </c>
      <c r="AD1237" s="12" t="str">
        <f>_xlfn.IFS(DataSheet!$O534="Central","Chris",DataSheet!$O534="East","Erin",DataSheet!$O534="South","Sam",DataSheet!$O534="West","William.")</f>
        <v>Chris</v>
      </c>
      <c r="AE1237">
        <f t="shared" si="99"/>
        <v>4</v>
      </c>
    </row>
    <row r="1238" spans="1:31" ht="15.75" customHeight="1" x14ac:dyDescent="0.3">
      <c r="A1238" s="7">
        <v>2260</v>
      </c>
      <c r="B1238" s="7" t="s">
        <v>2133</v>
      </c>
      <c r="C1238" s="7" t="s">
        <v>52</v>
      </c>
      <c r="D1238" s="7">
        <v>0.01</v>
      </c>
      <c r="E1238" s="7">
        <v>20.99</v>
      </c>
      <c r="F1238" s="7">
        <v>0.99</v>
      </c>
      <c r="G1238" s="7" t="s">
        <v>53</v>
      </c>
      <c r="H1238" s="7" t="s">
        <v>32</v>
      </c>
      <c r="I1238" s="7" t="s">
        <v>81</v>
      </c>
      <c r="J1238" s="7" t="s">
        <v>82</v>
      </c>
      <c r="K1238" s="7" t="s">
        <v>55</v>
      </c>
      <c r="L1238" s="7" t="s">
        <v>2135</v>
      </c>
      <c r="M1238" s="7">
        <v>0.83</v>
      </c>
      <c r="N1238" s="7" t="s">
        <v>37</v>
      </c>
      <c r="O1238" s="7" t="s">
        <v>140</v>
      </c>
      <c r="P1238" s="7" t="s">
        <v>391</v>
      </c>
      <c r="Q1238" s="7" t="s">
        <v>2134</v>
      </c>
      <c r="R1238" s="7">
        <v>30161</v>
      </c>
      <c r="S1238" s="8">
        <v>42050</v>
      </c>
      <c r="T1238" s="9">
        <f t="shared" si="97"/>
        <v>1</v>
      </c>
      <c r="U1238" s="10">
        <f t="shared" si="98"/>
        <v>65</v>
      </c>
      <c r="V1238" s="11" t="str">
        <f t="shared" si="95"/>
        <v>February</v>
      </c>
      <c r="W1238" s="8">
        <v>42051</v>
      </c>
      <c r="X1238" s="11">
        <f t="shared" si="96"/>
        <v>1</v>
      </c>
      <c r="Y1238" s="7">
        <v>45.378</v>
      </c>
      <c r="Z1238" s="7">
        <v>9</v>
      </c>
      <c r="AA1238" s="7">
        <v>170.46</v>
      </c>
      <c r="AB1238" s="7">
        <v>89601</v>
      </c>
      <c r="AC1238" s="7">
        <f>DataSheet!$E535-DataSheet!$D535</f>
        <v>48.019999999999996</v>
      </c>
      <c r="AD1238" s="12" t="str">
        <f>_xlfn.IFS(DataSheet!$O535="Central","Chris",DataSheet!$O535="East","Erin",DataSheet!$O535="South","Sam",DataSheet!$O535="West","William.")</f>
        <v>Chris</v>
      </c>
      <c r="AE1238">
        <f t="shared" si="99"/>
        <v>4</v>
      </c>
    </row>
    <row r="1239" spans="1:31" ht="15.75" customHeight="1" x14ac:dyDescent="0.3">
      <c r="A1239" s="7">
        <v>2260</v>
      </c>
      <c r="B1239" s="7" t="s">
        <v>2133</v>
      </c>
      <c r="C1239" s="7" t="s">
        <v>30</v>
      </c>
      <c r="D1239" s="7">
        <v>0.08</v>
      </c>
      <c r="E1239" s="7">
        <v>4.9800000000000004</v>
      </c>
      <c r="F1239" s="7">
        <v>0.49</v>
      </c>
      <c r="G1239" s="7" t="s">
        <v>53</v>
      </c>
      <c r="H1239" s="7" t="s">
        <v>32</v>
      </c>
      <c r="I1239" s="7" t="s">
        <v>33</v>
      </c>
      <c r="J1239" s="7" t="s">
        <v>138</v>
      </c>
      <c r="K1239" s="7" t="s">
        <v>63</v>
      </c>
      <c r="L1239" s="7" t="s">
        <v>1421</v>
      </c>
      <c r="M1239" s="7">
        <v>0.39</v>
      </c>
      <c r="N1239" s="7" t="s">
        <v>37</v>
      </c>
      <c r="O1239" s="7" t="s">
        <v>140</v>
      </c>
      <c r="P1239" s="7" t="s">
        <v>391</v>
      </c>
      <c r="Q1239" s="7" t="s">
        <v>2134</v>
      </c>
      <c r="R1239" s="7">
        <v>30161</v>
      </c>
      <c r="S1239" s="8">
        <v>42115</v>
      </c>
      <c r="T1239" s="9">
        <f t="shared" si="97"/>
        <v>1</v>
      </c>
      <c r="U1239" s="10">
        <f t="shared" si="98"/>
        <v>0</v>
      </c>
      <c r="V1239" s="11" t="str">
        <f t="shared" si="95"/>
        <v>April</v>
      </c>
      <c r="W1239" s="8">
        <v>42116</v>
      </c>
      <c r="X1239" s="11">
        <f t="shared" si="96"/>
        <v>1</v>
      </c>
      <c r="Y1239" s="7">
        <v>4949.9160000000002</v>
      </c>
      <c r="Z1239" s="7">
        <v>1</v>
      </c>
      <c r="AA1239" s="7">
        <v>4.95</v>
      </c>
      <c r="AB1239" s="7">
        <v>89602</v>
      </c>
      <c r="AC1239" s="7">
        <f>DataSheet!$E1225-DataSheet!$D1225</f>
        <v>14.11</v>
      </c>
      <c r="AD1239" s="12" t="str">
        <f>_xlfn.IFS(DataSheet!$O1225="Central","Chris",DataSheet!$O1225="East","Erin",DataSheet!$O1225="South","Sam",DataSheet!$O1225="West","William.")</f>
        <v>Sam</v>
      </c>
      <c r="AE1239">
        <f t="shared" si="99"/>
        <v>4</v>
      </c>
    </row>
    <row r="1240" spans="1:31" ht="15.75" customHeight="1" x14ac:dyDescent="0.3">
      <c r="A1240" s="12">
        <v>2260</v>
      </c>
      <c r="B1240" s="12" t="s">
        <v>2133</v>
      </c>
      <c r="C1240" s="12" t="s">
        <v>30</v>
      </c>
      <c r="D1240" s="12">
        <v>0.09</v>
      </c>
      <c r="E1240" s="12">
        <v>119.99</v>
      </c>
      <c r="F1240" s="12">
        <v>14</v>
      </c>
      <c r="G1240" s="12" t="s">
        <v>43</v>
      </c>
      <c r="H1240" s="12" t="s">
        <v>32</v>
      </c>
      <c r="I1240" s="12" t="s">
        <v>81</v>
      </c>
      <c r="J1240" s="12" t="s">
        <v>89</v>
      </c>
      <c r="K1240" s="12" t="s">
        <v>47</v>
      </c>
      <c r="L1240" s="12" t="s">
        <v>891</v>
      </c>
      <c r="M1240" s="12">
        <v>0.36</v>
      </c>
      <c r="N1240" s="12" t="s">
        <v>37</v>
      </c>
      <c r="O1240" s="12" t="s">
        <v>140</v>
      </c>
      <c r="P1240" s="12" t="s">
        <v>391</v>
      </c>
      <c r="Q1240" s="12" t="s">
        <v>2134</v>
      </c>
      <c r="R1240" s="12">
        <v>30161</v>
      </c>
      <c r="S1240" s="13">
        <v>42115</v>
      </c>
      <c r="T1240" s="9">
        <f t="shared" si="97"/>
        <v>0</v>
      </c>
      <c r="U1240" s="10" t="str">
        <f t="shared" si="98"/>
        <v>no repeat</v>
      </c>
      <c r="V1240" s="11" t="str">
        <f t="shared" si="95"/>
        <v>April</v>
      </c>
      <c r="W1240" s="13">
        <v>42117</v>
      </c>
      <c r="X1240" s="11">
        <f t="shared" si="96"/>
        <v>2</v>
      </c>
      <c r="Y1240" s="12">
        <v>1055.604</v>
      </c>
      <c r="Z1240" s="12">
        <v>4</v>
      </c>
      <c r="AA1240" s="12">
        <v>461.24</v>
      </c>
      <c r="AB1240" s="12">
        <v>89602</v>
      </c>
      <c r="AC1240" s="12">
        <f>DataSheet!$E1226-DataSheet!$D1226</f>
        <v>100.89</v>
      </c>
      <c r="AD1240" s="12" t="str">
        <f>_xlfn.IFS(DataSheet!$O1226="Central","Chris",DataSheet!$O1226="East","Erin",DataSheet!$O1226="South","Sam",DataSheet!$O1226="West","William.")</f>
        <v>William.</v>
      </c>
      <c r="AE1240">
        <f t="shared" si="99"/>
        <v>4</v>
      </c>
    </row>
    <row r="1241" spans="1:31" ht="15.75" customHeight="1" x14ac:dyDescent="0.3">
      <c r="A1241" s="12">
        <v>2264</v>
      </c>
      <c r="B1241" s="12" t="s">
        <v>2136</v>
      </c>
      <c r="C1241" s="12" t="s">
        <v>42</v>
      </c>
      <c r="D1241" s="12">
        <v>0.09</v>
      </c>
      <c r="E1241" s="12">
        <v>207.48</v>
      </c>
      <c r="F1241" s="12">
        <v>0.99</v>
      </c>
      <c r="G1241" s="12" t="s">
        <v>53</v>
      </c>
      <c r="H1241" s="12" t="s">
        <v>32</v>
      </c>
      <c r="I1241" s="12" t="s">
        <v>33</v>
      </c>
      <c r="J1241" s="12" t="s">
        <v>258</v>
      </c>
      <c r="K1241" s="12" t="s">
        <v>63</v>
      </c>
      <c r="L1241" s="12" t="s">
        <v>2137</v>
      </c>
      <c r="M1241" s="12">
        <v>0.55000000000000004</v>
      </c>
      <c r="N1241" s="12" t="s">
        <v>37</v>
      </c>
      <c r="O1241" s="12" t="s">
        <v>65</v>
      </c>
      <c r="P1241" s="12" t="s">
        <v>509</v>
      </c>
      <c r="Q1241" s="12" t="s">
        <v>2138</v>
      </c>
      <c r="R1241" s="12">
        <v>64804</v>
      </c>
      <c r="S1241" s="13">
        <v>42030</v>
      </c>
      <c r="T1241" s="9">
        <f t="shared" si="97"/>
        <v>0</v>
      </c>
      <c r="U1241" s="10" t="str">
        <f t="shared" si="98"/>
        <v>no repeat</v>
      </c>
      <c r="V1241" s="11" t="str">
        <f t="shared" si="95"/>
        <v>January</v>
      </c>
      <c r="W1241" s="13">
        <v>42033</v>
      </c>
      <c r="X1241" s="11">
        <f t="shared" si="96"/>
        <v>3</v>
      </c>
      <c r="Y1241" s="12">
        <v>359.83</v>
      </c>
      <c r="Z1241" s="12">
        <v>3</v>
      </c>
      <c r="AA1241" s="12">
        <v>577.75</v>
      </c>
      <c r="AB1241" s="12">
        <v>86611</v>
      </c>
      <c r="AC1241" s="12">
        <f>DataSheet!$E316-DataSheet!$D316</f>
        <v>1.67</v>
      </c>
      <c r="AD1241" s="12" t="str">
        <f>_xlfn.IFS(DataSheet!$O316="Central","Chris",DataSheet!$O316="East","Erin",DataSheet!$O316="South","Sam",DataSheet!$O316="West","William.")</f>
        <v>Chris</v>
      </c>
      <c r="AE1241">
        <f t="shared" si="99"/>
        <v>1</v>
      </c>
    </row>
    <row r="1242" spans="1:31" ht="15.75" customHeight="1" x14ac:dyDescent="0.3">
      <c r="A1242" s="12">
        <v>2265</v>
      </c>
      <c r="B1242" s="12" t="s">
        <v>2139</v>
      </c>
      <c r="C1242" s="12" t="s">
        <v>52</v>
      </c>
      <c r="D1242" s="12">
        <v>0.1</v>
      </c>
      <c r="E1242" s="12">
        <v>7.45</v>
      </c>
      <c r="F1242" s="12">
        <v>6.28</v>
      </c>
      <c r="G1242" s="12" t="s">
        <v>53</v>
      </c>
      <c r="H1242" s="12" t="s">
        <v>32</v>
      </c>
      <c r="I1242" s="12" t="s">
        <v>33</v>
      </c>
      <c r="J1242" s="12" t="s">
        <v>113</v>
      </c>
      <c r="K1242" s="12" t="s">
        <v>63</v>
      </c>
      <c r="L1242" s="12" t="s">
        <v>2140</v>
      </c>
      <c r="M1242" s="12">
        <v>0.4</v>
      </c>
      <c r="N1242" s="12" t="s">
        <v>37</v>
      </c>
      <c r="O1242" s="12" t="s">
        <v>65</v>
      </c>
      <c r="P1242" s="12" t="s">
        <v>509</v>
      </c>
      <c r="Q1242" s="12" t="s">
        <v>2141</v>
      </c>
      <c r="R1242" s="12">
        <v>64130</v>
      </c>
      <c r="S1242" s="13">
        <v>42033</v>
      </c>
      <c r="T1242" s="9">
        <f t="shared" si="97"/>
        <v>1</v>
      </c>
      <c r="U1242" s="10">
        <f t="shared" si="98"/>
        <v>0</v>
      </c>
      <c r="V1242" s="11" t="str">
        <f t="shared" si="95"/>
        <v>January</v>
      </c>
      <c r="W1242" s="13">
        <v>42036</v>
      </c>
      <c r="X1242" s="11">
        <f t="shared" si="96"/>
        <v>3</v>
      </c>
      <c r="Y1242" s="12">
        <v>-69.873999999999995</v>
      </c>
      <c r="Z1242" s="12">
        <v>8</v>
      </c>
      <c r="AA1242" s="12">
        <v>59.4</v>
      </c>
      <c r="AB1242" s="12">
        <v>86612</v>
      </c>
      <c r="AC1242" s="12">
        <f>DataSheet!$E342-DataSheet!$D342</f>
        <v>160.91999999999999</v>
      </c>
      <c r="AD1242" s="12" t="str">
        <f>_xlfn.IFS(DataSheet!$O342="Central","Chris",DataSheet!$O342="East","Erin",DataSheet!$O342="South","Sam",DataSheet!$O342="West","William.")</f>
        <v>William.</v>
      </c>
      <c r="AE1242">
        <f t="shared" si="99"/>
        <v>2</v>
      </c>
    </row>
    <row r="1243" spans="1:31" ht="15.75" customHeight="1" x14ac:dyDescent="0.3">
      <c r="A1243" s="7">
        <v>2265</v>
      </c>
      <c r="B1243" s="7" t="s">
        <v>2139</v>
      </c>
      <c r="C1243" s="7" t="s">
        <v>52</v>
      </c>
      <c r="D1243" s="7">
        <v>0.01</v>
      </c>
      <c r="E1243" s="7">
        <v>6.48</v>
      </c>
      <c r="F1243" s="7">
        <v>7.86</v>
      </c>
      <c r="G1243" s="7" t="s">
        <v>53</v>
      </c>
      <c r="H1243" s="7" t="s">
        <v>32</v>
      </c>
      <c r="I1243" s="7" t="s">
        <v>33</v>
      </c>
      <c r="J1243" s="7" t="s">
        <v>97</v>
      </c>
      <c r="K1243" s="7" t="s">
        <v>63</v>
      </c>
      <c r="L1243" s="7" t="s">
        <v>1121</v>
      </c>
      <c r="M1243" s="7">
        <v>0.37</v>
      </c>
      <c r="N1243" s="7" t="s">
        <v>37</v>
      </c>
      <c r="O1243" s="7" t="s">
        <v>65</v>
      </c>
      <c r="P1243" s="7" t="s">
        <v>509</v>
      </c>
      <c r="Q1243" s="7" t="s">
        <v>2141</v>
      </c>
      <c r="R1243" s="7">
        <v>64130</v>
      </c>
      <c r="S1243" s="8">
        <v>42033</v>
      </c>
      <c r="T1243" s="9">
        <f t="shared" si="97"/>
        <v>0</v>
      </c>
      <c r="U1243" s="10" t="str">
        <f t="shared" si="98"/>
        <v>no repeat</v>
      </c>
      <c r="V1243" s="11" t="str">
        <f t="shared" si="95"/>
        <v>January</v>
      </c>
      <c r="W1243" s="8">
        <v>42035</v>
      </c>
      <c r="X1243" s="11">
        <f t="shared" si="96"/>
        <v>2</v>
      </c>
      <c r="Y1243" s="7">
        <v>-135.74</v>
      </c>
      <c r="Z1243" s="7">
        <v>10</v>
      </c>
      <c r="AA1243" s="7">
        <v>66.459999999999994</v>
      </c>
      <c r="AB1243" s="7">
        <v>86612</v>
      </c>
      <c r="AC1243" s="7">
        <f>DataSheet!$E343-DataSheet!$D343</f>
        <v>65.929999999999993</v>
      </c>
      <c r="AD1243" s="12" t="str">
        <f>_xlfn.IFS(DataSheet!$O343="Central","Chris",DataSheet!$O343="East","Erin",DataSheet!$O343="South","Sam",DataSheet!$O343="West","William.")</f>
        <v>William.</v>
      </c>
      <c r="AE1243">
        <f t="shared" si="99"/>
        <v>2</v>
      </c>
    </row>
    <row r="1244" spans="1:31" ht="15.75" customHeight="1" x14ac:dyDescent="0.3">
      <c r="A1244" s="12">
        <v>2266</v>
      </c>
      <c r="B1244" s="12" t="s">
        <v>2142</v>
      </c>
      <c r="C1244" s="12" t="s">
        <v>52</v>
      </c>
      <c r="D1244" s="12">
        <v>0.02</v>
      </c>
      <c r="E1244" s="12">
        <v>11.33</v>
      </c>
      <c r="F1244" s="12">
        <v>6.12</v>
      </c>
      <c r="G1244" s="12" t="s">
        <v>53</v>
      </c>
      <c r="H1244" s="12" t="s">
        <v>32</v>
      </c>
      <c r="I1244" s="12" t="s">
        <v>33</v>
      </c>
      <c r="J1244" s="12" t="s">
        <v>258</v>
      </c>
      <c r="K1244" s="12" t="s">
        <v>90</v>
      </c>
      <c r="L1244" s="12" t="s">
        <v>2143</v>
      </c>
      <c r="M1244" s="12">
        <v>0.42</v>
      </c>
      <c r="N1244" s="12" t="s">
        <v>37</v>
      </c>
      <c r="O1244" s="12" t="s">
        <v>65</v>
      </c>
      <c r="P1244" s="12" t="s">
        <v>509</v>
      </c>
      <c r="Q1244" s="12" t="s">
        <v>2144</v>
      </c>
      <c r="R1244" s="12">
        <v>63122</v>
      </c>
      <c r="S1244" s="13">
        <v>42150</v>
      </c>
      <c r="T1244" s="9">
        <f t="shared" si="97"/>
        <v>1</v>
      </c>
      <c r="U1244" s="10">
        <f t="shared" si="98"/>
        <v>0</v>
      </c>
      <c r="V1244" s="11" t="str">
        <f t="shared" si="95"/>
        <v>May</v>
      </c>
      <c r="W1244" s="13">
        <v>42152</v>
      </c>
      <c r="X1244" s="11">
        <f t="shared" si="96"/>
        <v>2</v>
      </c>
      <c r="Y1244" s="12">
        <v>-14.52</v>
      </c>
      <c r="Z1244" s="12">
        <v>3</v>
      </c>
      <c r="AA1244" s="12">
        <v>35.35</v>
      </c>
      <c r="AB1244" s="12">
        <v>86610</v>
      </c>
      <c r="AC1244" s="12">
        <f>DataSheet!$E1592-DataSheet!$D1592</f>
        <v>49.99</v>
      </c>
      <c r="AD1244" s="12" t="str">
        <f>_xlfn.IFS(DataSheet!$O1592="Central","Chris",DataSheet!$O1592="East","Erin",DataSheet!$O1592="South","Sam",DataSheet!$O1592="West","William.")</f>
        <v>Sam</v>
      </c>
      <c r="AE1244">
        <f t="shared" si="99"/>
        <v>2</v>
      </c>
    </row>
    <row r="1245" spans="1:31" ht="15.75" customHeight="1" x14ac:dyDescent="0.3">
      <c r="A1245" s="7">
        <v>2266</v>
      </c>
      <c r="B1245" s="7" t="s">
        <v>2142</v>
      </c>
      <c r="C1245" s="7" t="s">
        <v>52</v>
      </c>
      <c r="D1245" s="7">
        <v>0.01</v>
      </c>
      <c r="E1245" s="7">
        <v>15.67</v>
      </c>
      <c r="F1245" s="7">
        <v>1.39</v>
      </c>
      <c r="G1245" s="7" t="s">
        <v>53</v>
      </c>
      <c r="H1245" s="7" t="s">
        <v>32</v>
      </c>
      <c r="I1245" s="7" t="s">
        <v>33</v>
      </c>
      <c r="J1245" s="7" t="s">
        <v>73</v>
      </c>
      <c r="K1245" s="7" t="s">
        <v>63</v>
      </c>
      <c r="L1245" s="7" t="s">
        <v>1699</v>
      </c>
      <c r="M1245" s="7">
        <v>0.38</v>
      </c>
      <c r="N1245" s="7" t="s">
        <v>37</v>
      </c>
      <c r="O1245" s="7" t="s">
        <v>65</v>
      </c>
      <c r="P1245" s="7" t="s">
        <v>509</v>
      </c>
      <c r="Q1245" s="7" t="s">
        <v>2144</v>
      </c>
      <c r="R1245" s="7">
        <v>63122</v>
      </c>
      <c r="S1245" s="8">
        <v>42150</v>
      </c>
      <c r="T1245" s="9">
        <f t="shared" si="97"/>
        <v>0</v>
      </c>
      <c r="U1245" s="10" t="str">
        <f t="shared" si="98"/>
        <v>no repeat</v>
      </c>
      <c r="V1245" s="11" t="str">
        <f t="shared" si="95"/>
        <v>May</v>
      </c>
      <c r="W1245" s="8">
        <v>42151</v>
      </c>
      <c r="X1245" s="11">
        <f t="shared" si="96"/>
        <v>1</v>
      </c>
      <c r="Y1245" s="7">
        <v>171.26490000000001</v>
      </c>
      <c r="Z1245" s="7">
        <v>16</v>
      </c>
      <c r="AA1245" s="7">
        <v>248.21</v>
      </c>
      <c r="AB1245" s="7">
        <v>86610</v>
      </c>
      <c r="AC1245" s="7">
        <f>DataSheet!$E1593-DataSheet!$D1593</f>
        <v>115.94</v>
      </c>
      <c r="AD1245" s="12" t="str">
        <f>_xlfn.IFS(DataSheet!$O1593="Central","Chris",DataSheet!$O1593="East","Erin",DataSheet!$O1593="South","Sam",DataSheet!$O1593="West","William.")</f>
        <v>Chris</v>
      </c>
      <c r="AE1245">
        <f t="shared" si="99"/>
        <v>2</v>
      </c>
    </row>
    <row r="1246" spans="1:31" ht="15.75" customHeight="1" x14ac:dyDescent="0.3">
      <c r="A1246" s="7">
        <v>2268</v>
      </c>
      <c r="B1246" s="7" t="s">
        <v>2145</v>
      </c>
      <c r="C1246" s="7" t="s">
        <v>109</v>
      </c>
      <c r="D1246" s="7">
        <v>0.08</v>
      </c>
      <c r="E1246" s="7">
        <v>259.70999999999998</v>
      </c>
      <c r="F1246" s="7">
        <v>66.67</v>
      </c>
      <c r="G1246" s="7" t="s">
        <v>43</v>
      </c>
      <c r="H1246" s="7" t="s">
        <v>62</v>
      </c>
      <c r="I1246" s="7" t="s">
        <v>45</v>
      </c>
      <c r="J1246" s="7" t="s">
        <v>156</v>
      </c>
      <c r="K1246" s="7" t="s">
        <v>125</v>
      </c>
      <c r="L1246" s="7" t="s">
        <v>346</v>
      </c>
      <c r="M1246" s="7">
        <v>0.61</v>
      </c>
      <c r="N1246" s="7" t="s">
        <v>37</v>
      </c>
      <c r="O1246" s="7" t="s">
        <v>140</v>
      </c>
      <c r="P1246" s="7" t="s">
        <v>366</v>
      </c>
      <c r="Q1246" s="7" t="s">
        <v>2146</v>
      </c>
      <c r="R1246" s="7">
        <v>34639</v>
      </c>
      <c r="S1246" s="8">
        <v>42158</v>
      </c>
      <c r="T1246" s="9">
        <f t="shared" si="97"/>
        <v>0</v>
      </c>
      <c r="U1246" s="10" t="str">
        <f t="shared" si="98"/>
        <v>no repeat</v>
      </c>
      <c r="V1246" s="11" t="str">
        <f t="shared" si="95"/>
        <v>June</v>
      </c>
      <c r="W1246" s="8">
        <v>42162</v>
      </c>
      <c r="X1246" s="11">
        <f t="shared" si="96"/>
        <v>4</v>
      </c>
      <c r="Y1246" s="7">
        <v>138.22200000000001</v>
      </c>
      <c r="Z1246" s="7">
        <v>17</v>
      </c>
      <c r="AA1246" s="7">
        <v>4086.5</v>
      </c>
      <c r="AB1246" s="7">
        <v>89571</v>
      </c>
      <c r="AC1246" s="7">
        <f>DataSheet!$E1663-DataSheet!$D1663</f>
        <v>12.13</v>
      </c>
      <c r="AD1246" s="12" t="str">
        <f>_xlfn.IFS(DataSheet!$O1663="Central","Chris",DataSheet!$O1663="East","Erin",DataSheet!$O1663="South","Sam",DataSheet!$O1663="West","William.")</f>
        <v>Chris</v>
      </c>
      <c r="AE1246">
        <f t="shared" si="99"/>
        <v>1</v>
      </c>
    </row>
    <row r="1247" spans="1:31" ht="15.75" customHeight="1" x14ac:dyDescent="0.3">
      <c r="A1247" s="7">
        <v>2270</v>
      </c>
      <c r="B1247" s="7" t="s">
        <v>2147</v>
      </c>
      <c r="C1247" s="7" t="s">
        <v>109</v>
      </c>
      <c r="D1247" s="7">
        <v>0.01</v>
      </c>
      <c r="E1247" s="7">
        <v>20.48</v>
      </c>
      <c r="F1247" s="7">
        <v>6.32</v>
      </c>
      <c r="G1247" s="7" t="s">
        <v>53</v>
      </c>
      <c r="H1247" s="7" t="s">
        <v>62</v>
      </c>
      <c r="I1247" s="7" t="s">
        <v>33</v>
      </c>
      <c r="J1247" s="7" t="s">
        <v>258</v>
      </c>
      <c r="K1247" s="7" t="s">
        <v>63</v>
      </c>
      <c r="L1247" s="7" t="s">
        <v>1917</v>
      </c>
      <c r="M1247" s="7">
        <v>0.57999999999999996</v>
      </c>
      <c r="N1247" s="7" t="s">
        <v>37</v>
      </c>
      <c r="O1247" s="7" t="s">
        <v>140</v>
      </c>
      <c r="P1247" s="7" t="s">
        <v>934</v>
      </c>
      <c r="Q1247" s="7" t="s">
        <v>2148</v>
      </c>
      <c r="R1247" s="7">
        <v>29662</v>
      </c>
      <c r="S1247" s="8">
        <v>42041</v>
      </c>
      <c r="T1247" s="9">
        <f t="shared" si="97"/>
        <v>1</v>
      </c>
      <c r="U1247" s="10">
        <f t="shared" si="98"/>
        <v>0</v>
      </c>
      <c r="V1247" s="11" t="str">
        <f t="shared" si="95"/>
        <v>February</v>
      </c>
      <c r="W1247" s="8">
        <v>42043</v>
      </c>
      <c r="X1247" s="11">
        <f t="shared" si="96"/>
        <v>2</v>
      </c>
      <c r="Y1247" s="7">
        <v>711.24480000000005</v>
      </c>
      <c r="Z1247" s="7">
        <v>18</v>
      </c>
      <c r="AA1247" s="7">
        <v>375.03</v>
      </c>
      <c r="AB1247" s="7">
        <v>89572</v>
      </c>
      <c r="AC1247" s="7">
        <f>DataSheet!$E439-DataSheet!$D439</f>
        <v>14.51</v>
      </c>
      <c r="AD1247" s="12" t="str">
        <f>_xlfn.IFS(DataSheet!$O439="Central","Chris",DataSheet!$O439="East","Erin",DataSheet!$O439="South","Sam",DataSheet!$O439="West","William.")</f>
        <v>William.</v>
      </c>
      <c r="AE1247">
        <f t="shared" si="99"/>
        <v>3</v>
      </c>
    </row>
    <row r="1248" spans="1:31" ht="15.75" customHeight="1" x14ac:dyDescent="0.3">
      <c r="A1248" s="12">
        <v>2270</v>
      </c>
      <c r="B1248" s="12" t="s">
        <v>2147</v>
      </c>
      <c r="C1248" s="12" t="s">
        <v>109</v>
      </c>
      <c r="D1248" s="12">
        <v>0.09</v>
      </c>
      <c r="E1248" s="12">
        <v>1.86</v>
      </c>
      <c r="F1248" s="12">
        <v>2.58</v>
      </c>
      <c r="G1248" s="12" t="s">
        <v>53</v>
      </c>
      <c r="H1248" s="12" t="s">
        <v>62</v>
      </c>
      <c r="I1248" s="12" t="s">
        <v>33</v>
      </c>
      <c r="J1248" s="12" t="s">
        <v>70</v>
      </c>
      <c r="K1248" s="12" t="s">
        <v>35</v>
      </c>
      <c r="L1248" s="12" t="s">
        <v>312</v>
      </c>
      <c r="M1248" s="12">
        <v>0.82</v>
      </c>
      <c r="N1248" s="12" t="s">
        <v>37</v>
      </c>
      <c r="O1248" s="12" t="s">
        <v>140</v>
      </c>
      <c r="P1248" s="12" t="s">
        <v>934</v>
      </c>
      <c r="Q1248" s="12" t="s">
        <v>2148</v>
      </c>
      <c r="R1248" s="12">
        <v>29662</v>
      </c>
      <c r="S1248" s="13">
        <v>42041</v>
      </c>
      <c r="T1248" s="9">
        <f t="shared" si="97"/>
        <v>1</v>
      </c>
      <c r="U1248" s="10">
        <f t="shared" si="98"/>
        <v>0</v>
      </c>
      <c r="V1248" s="11" t="str">
        <f t="shared" si="95"/>
        <v>February</v>
      </c>
      <c r="W1248" s="13">
        <v>42046</v>
      </c>
      <c r="X1248" s="11">
        <f t="shared" si="96"/>
        <v>5</v>
      </c>
      <c r="Y1248" s="12">
        <v>-1084.8469631999999</v>
      </c>
      <c r="Z1248" s="12">
        <v>12</v>
      </c>
      <c r="AA1248" s="12">
        <v>22.11</v>
      </c>
      <c r="AB1248" s="12">
        <v>89572</v>
      </c>
      <c r="AC1248" s="12">
        <f>DataSheet!$E440-DataSheet!$D440</f>
        <v>299.99</v>
      </c>
      <c r="AD1248" s="12" t="str">
        <f>_xlfn.IFS(DataSheet!$O440="Central","Chris",DataSheet!$O440="East","Erin",DataSheet!$O440="South","Sam",DataSheet!$O440="West","William.")</f>
        <v>William.</v>
      </c>
      <c r="AE1248">
        <f t="shared" si="99"/>
        <v>3</v>
      </c>
    </row>
    <row r="1249" spans="1:31" ht="15.75" customHeight="1" x14ac:dyDescent="0.3">
      <c r="A1249" s="7">
        <v>2270</v>
      </c>
      <c r="B1249" s="7" t="s">
        <v>2147</v>
      </c>
      <c r="C1249" s="7" t="s">
        <v>109</v>
      </c>
      <c r="D1249" s="7">
        <v>0.08</v>
      </c>
      <c r="E1249" s="7">
        <v>205.99</v>
      </c>
      <c r="F1249" s="7">
        <v>2.5</v>
      </c>
      <c r="G1249" s="7" t="s">
        <v>53</v>
      </c>
      <c r="H1249" s="7" t="s">
        <v>62</v>
      </c>
      <c r="I1249" s="7" t="s">
        <v>81</v>
      </c>
      <c r="J1249" s="7" t="s">
        <v>82</v>
      </c>
      <c r="K1249" s="7" t="s">
        <v>63</v>
      </c>
      <c r="L1249" s="7" t="s">
        <v>2149</v>
      </c>
      <c r="M1249" s="7">
        <v>0.59</v>
      </c>
      <c r="N1249" s="7" t="s">
        <v>37</v>
      </c>
      <c r="O1249" s="7" t="s">
        <v>140</v>
      </c>
      <c r="P1249" s="7" t="s">
        <v>934</v>
      </c>
      <c r="Q1249" s="7" t="s">
        <v>2148</v>
      </c>
      <c r="R1249" s="7">
        <v>29662</v>
      </c>
      <c r="S1249" s="8">
        <v>42041</v>
      </c>
      <c r="T1249" s="9">
        <f t="shared" si="97"/>
        <v>0</v>
      </c>
      <c r="U1249" s="10" t="str">
        <f t="shared" si="98"/>
        <v>no repeat</v>
      </c>
      <c r="V1249" s="11" t="str">
        <f t="shared" si="95"/>
        <v>February</v>
      </c>
      <c r="W1249" s="8">
        <v>42046</v>
      </c>
      <c r="X1249" s="11">
        <f t="shared" si="96"/>
        <v>5</v>
      </c>
      <c r="Y1249" s="7">
        <v>-156.77199999999999</v>
      </c>
      <c r="Z1249" s="7">
        <v>17</v>
      </c>
      <c r="AA1249" s="7">
        <v>2875.35</v>
      </c>
      <c r="AB1249" s="7">
        <v>89572</v>
      </c>
      <c r="AC1249" s="7">
        <f>DataSheet!$E441-DataSheet!$D441</f>
        <v>7.6899999999999995</v>
      </c>
      <c r="AD1249" s="12" t="str">
        <f>_xlfn.IFS(DataSheet!$O441="Central","Chris",DataSheet!$O441="East","Erin",DataSheet!$O441="South","Sam",DataSheet!$O441="West","William.")</f>
        <v>Erin</v>
      </c>
      <c r="AE1249">
        <f t="shared" si="99"/>
        <v>3</v>
      </c>
    </row>
    <row r="1250" spans="1:31" ht="15.75" customHeight="1" x14ac:dyDescent="0.3">
      <c r="A1250" s="12">
        <v>2272</v>
      </c>
      <c r="B1250" s="12" t="s">
        <v>2150</v>
      </c>
      <c r="C1250" s="12" t="s">
        <v>30</v>
      </c>
      <c r="D1250" s="12">
        <v>0.08</v>
      </c>
      <c r="E1250" s="12">
        <v>15.73</v>
      </c>
      <c r="F1250" s="12">
        <v>7.42</v>
      </c>
      <c r="G1250" s="12" t="s">
        <v>31</v>
      </c>
      <c r="H1250" s="12" t="s">
        <v>32</v>
      </c>
      <c r="I1250" s="12" t="s">
        <v>33</v>
      </c>
      <c r="J1250" s="12" t="s">
        <v>178</v>
      </c>
      <c r="K1250" s="12" t="s">
        <v>55</v>
      </c>
      <c r="L1250" s="12" t="s">
        <v>2151</v>
      </c>
      <c r="M1250" s="12">
        <v>0.56000000000000005</v>
      </c>
      <c r="N1250" s="12" t="s">
        <v>37</v>
      </c>
      <c r="O1250" s="12" t="s">
        <v>65</v>
      </c>
      <c r="P1250" s="12" t="s">
        <v>134</v>
      </c>
      <c r="Q1250" s="12" t="s">
        <v>2152</v>
      </c>
      <c r="R1250" s="12">
        <v>76543</v>
      </c>
      <c r="S1250" s="13">
        <v>42079</v>
      </c>
      <c r="T1250" s="9">
        <f t="shared" si="97"/>
        <v>0</v>
      </c>
      <c r="U1250" s="10" t="str">
        <f t="shared" si="98"/>
        <v>no repeat</v>
      </c>
      <c r="V1250" s="11" t="str">
        <f t="shared" si="95"/>
        <v>March</v>
      </c>
      <c r="W1250" s="13">
        <v>42081</v>
      </c>
      <c r="X1250" s="11">
        <f t="shared" si="96"/>
        <v>2</v>
      </c>
      <c r="Y1250" s="12">
        <v>-37.6</v>
      </c>
      <c r="Z1250" s="12">
        <v>5</v>
      </c>
      <c r="AA1250" s="12">
        <v>78.08</v>
      </c>
      <c r="AB1250" s="12">
        <v>90110</v>
      </c>
      <c r="AC1250" s="12">
        <f>DataSheet!$E820-DataSheet!$D820</f>
        <v>31.69</v>
      </c>
      <c r="AD1250" s="12" t="str">
        <f>_xlfn.IFS(DataSheet!$O820="Central","Chris",DataSheet!$O820="East","Erin",DataSheet!$O820="South","Sam",DataSheet!$O820="West","William.")</f>
        <v>William.</v>
      </c>
      <c r="AE1250">
        <f t="shared" si="99"/>
        <v>1</v>
      </c>
    </row>
    <row r="1251" spans="1:31" ht="15.75" customHeight="1" x14ac:dyDescent="0.3">
      <c r="A1251" s="12">
        <v>2273</v>
      </c>
      <c r="B1251" s="12" t="s">
        <v>2153</v>
      </c>
      <c r="C1251" s="12" t="s">
        <v>109</v>
      </c>
      <c r="D1251" s="12">
        <v>0.04</v>
      </c>
      <c r="E1251" s="12">
        <v>120.98</v>
      </c>
      <c r="F1251" s="12">
        <v>3.99</v>
      </c>
      <c r="G1251" s="12" t="s">
        <v>53</v>
      </c>
      <c r="H1251" s="12" t="s">
        <v>32</v>
      </c>
      <c r="I1251" s="12" t="s">
        <v>33</v>
      </c>
      <c r="J1251" s="12" t="s">
        <v>258</v>
      </c>
      <c r="K1251" s="12" t="s">
        <v>63</v>
      </c>
      <c r="L1251" s="12" t="s">
        <v>2154</v>
      </c>
      <c r="M1251" s="12">
        <v>0.6</v>
      </c>
      <c r="N1251" s="12" t="s">
        <v>37</v>
      </c>
      <c r="O1251" s="12" t="s">
        <v>65</v>
      </c>
      <c r="P1251" s="12" t="s">
        <v>134</v>
      </c>
      <c r="Q1251" s="12" t="s">
        <v>2155</v>
      </c>
      <c r="R1251" s="12">
        <v>78550</v>
      </c>
      <c r="S1251" s="13">
        <v>42129</v>
      </c>
      <c r="T1251" s="9">
        <f t="shared" si="97"/>
        <v>1</v>
      </c>
      <c r="U1251" s="10">
        <f t="shared" si="98"/>
        <v>0</v>
      </c>
      <c r="V1251" s="11" t="str">
        <f t="shared" si="95"/>
        <v>May</v>
      </c>
      <c r="W1251" s="13">
        <v>42129</v>
      </c>
      <c r="X1251" s="11">
        <f t="shared" si="96"/>
        <v>0</v>
      </c>
      <c r="Y1251" s="12">
        <v>1389.5771999999999</v>
      </c>
      <c r="Z1251" s="12">
        <v>17</v>
      </c>
      <c r="AA1251" s="12">
        <v>2013.88</v>
      </c>
      <c r="AB1251" s="12">
        <v>90109</v>
      </c>
      <c r="AC1251" s="12">
        <f>DataSheet!$E1372-DataSheet!$D1372</f>
        <v>53.959999999999994</v>
      </c>
      <c r="AD1251" s="12" t="str">
        <f>_xlfn.IFS(DataSheet!$O1372="Central","Chris",DataSheet!$O1372="East","Erin",DataSheet!$O1372="South","Sam",DataSheet!$O1372="West","William.")</f>
        <v>Chris</v>
      </c>
      <c r="AE1251">
        <f t="shared" si="99"/>
        <v>2</v>
      </c>
    </row>
    <row r="1252" spans="1:31" ht="15.75" customHeight="1" x14ac:dyDescent="0.3">
      <c r="A1252" s="7">
        <v>2273</v>
      </c>
      <c r="B1252" s="7" t="s">
        <v>2153</v>
      </c>
      <c r="C1252" s="7" t="s">
        <v>109</v>
      </c>
      <c r="D1252" s="7">
        <v>0.02</v>
      </c>
      <c r="E1252" s="7">
        <v>55.99</v>
      </c>
      <c r="F1252" s="7">
        <v>5</v>
      </c>
      <c r="G1252" s="7" t="s">
        <v>53</v>
      </c>
      <c r="H1252" s="7" t="s">
        <v>32</v>
      </c>
      <c r="I1252" s="7" t="s">
        <v>81</v>
      </c>
      <c r="J1252" s="7" t="s">
        <v>82</v>
      </c>
      <c r="K1252" s="7" t="s">
        <v>55</v>
      </c>
      <c r="L1252" s="7" t="s">
        <v>402</v>
      </c>
      <c r="M1252" s="7">
        <v>0.83</v>
      </c>
      <c r="N1252" s="7" t="s">
        <v>37</v>
      </c>
      <c r="O1252" s="7" t="s">
        <v>65</v>
      </c>
      <c r="P1252" s="7" t="s">
        <v>134</v>
      </c>
      <c r="Q1252" s="7" t="s">
        <v>2155</v>
      </c>
      <c r="R1252" s="7">
        <v>78550</v>
      </c>
      <c r="S1252" s="8">
        <v>42129</v>
      </c>
      <c r="T1252" s="9">
        <f t="shared" si="97"/>
        <v>0</v>
      </c>
      <c r="U1252" s="10" t="str">
        <f t="shared" si="98"/>
        <v>no repeat</v>
      </c>
      <c r="V1252" s="11" t="str">
        <f t="shared" si="95"/>
        <v>May</v>
      </c>
      <c r="W1252" s="8">
        <v>42129</v>
      </c>
      <c r="X1252" s="11">
        <f t="shared" si="96"/>
        <v>0</v>
      </c>
      <c r="Y1252" s="7">
        <v>-222.816</v>
      </c>
      <c r="Z1252" s="7">
        <v>4</v>
      </c>
      <c r="AA1252" s="7">
        <v>201.32</v>
      </c>
      <c r="AB1252" s="7">
        <v>90109</v>
      </c>
      <c r="AC1252" s="7">
        <f>DataSheet!$E1373-DataSheet!$D1373</f>
        <v>4.9300000000000006</v>
      </c>
      <c r="AD1252" s="12" t="str">
        <f>_xlfn.IFS(DataSheet!$O1373="Central","Chris",DataSheet!$O1373="East","Erin",DataSheet!$O1373="South","Sam",DataSheet!$O1373="West","William.")</f>
        <v>Chris</v>
      </c>
      <c r="AE1252">
        <f t="shared" si="99"/>
        <v>2</v>
      </c>
    </row>
    <row r="1253" spans="1:31" ht="15.75" customHeight="1" x14ac:dyDescent="0.3">
      <c r="A1253" s="12">
        <v>2274</v>
      </c>
      <c r="B1253" s="12" t="s">
        <v>2156</v>
      </c>
      <c r="C1253" s="12" t="s">
        <v>109</v>
      </c>
      <c r="D1253" s="12">
        <v>0.05</v>
      </c>
      <c r="E1253" s="12">
        <v>23.99</v>
      </c>
      <c r="F1253" s="12">
        <v>15.68</v>
      </c>
      <c r="G1253" s="12" t="s">
        <v>43</v>
      </c>
      <c r="H1253" s="12" t="s">
        <v>32</v>
      </c>
      <c r="I1253" s="12" t="s">
        <v>45</v>
      </c>
      <c r="J1253" s="12" t="s">
        <v>54</v>
      </c>
      <c r="K1253" s="12" t="s">
        <v>47</v>
      </c>
      <c r="L1253" s="12" t="s">
        <v>2157</v>
      </c>
      <c r="M1253" s="12">
        <v>0.62</v>
      </c>
      <c r="N1253" s="12" t="s">
        <v>37</v>
      </c>
      <c r="O1253" s="12" t="s">
        <v>65</v>
      </c>
      <c r="P1253" s="12" t="s">
        <v>134</v>
      </c>
      <c r="Q1253" s="12" t="s">
        <v>2158</v>
      </c>
      <c r="R1253" s="12">
        <v>77036</v>
      </c>
      <c r="S1253" s="13">
        <v>42129</v>
      </c>
      <c r="T1253" s="9">
        <f t="shared" si="97"/>
        <v>0</v>
      </c>
      <c r="U1253" s="10" t="str">
        <f t="shared" si="98"/>
        <v>no repeat</v>
      </c>
      <c r="V1253" s="11" t="str">
        <f t="shared" si="95"/>
        <v>May</v>
      </c>
      <c r="W1253" s="13">
        <v>42133</v>
      </c>
      <c r="X1253" s="11">
        <f t="shared" si="96"/>
        <v>4</v>
      </c>
      <c r="Y1253" s="12">
        <v>-133.71</v>
      </c>
      <c r="Z1253" s="12">
        <v>12</v>
      </c>
      <c r="AA1253" s="12">
        <v>298.51</v>
      </c>
      <c r="AB1253" s="12">
        <v>90109</v>
      </c>
      <c r="AC1253" s="12">
        <f>DataSheet!$E1374-DataSheet!$D1374</f>
        <v>65.949999999999989</v>
      </c>
      <c r="AD1253" s="12" t="str">
        <f>_xlfn.IFS(DataSheet!$O1374="Central","Chris",DataSheet!$O1374="East","Erin",DataSheet!$O1374="South","Sam",DataSheet!$O1374="West","William.")</f>
        <v>Sam</v>
      </c>
      <c r="AE1253">
        <f t="shared" si="99"/>
        <v>1</v>
      </c>
    </row>
    <row r="1254" spans="1:31" ht="15.75" customHeight="1" x14ac:dyDescent="0.3">
      <c r="A1254" s="7">
        <v>2276</v>
      </c>
      <c r="B1254" s="7" t="s">
        <v>2159</v>
      </c>
      <c r="C1254" s="7" t="s">
        <v>42</v>
      </c>
      <c r="D1254" s="7">
        <v>0.01</v>
      </c>
      <c r="E1254" s="7">
        <v>195.99</v>
      </c>
      <c r="F1254" s="7">
        <v>8.99</v>
      </c>
      <c r="G1254" s="7" t="s">
        <v>53</v>
      </c>
      <c r="H1254" s="7" t="s">
        <v>118</v>
      </c>
      <c r="I1254" s="7" t="s">
        <v>81</v>
      </c>
      <c r="J1254" s="7" t="s">
        <v>82</v>
      </c>
      <c r="K1254" s="7" t="s">
        <v>63</v>
      </c>
      <c r="L1254" s="7" t="s">
        <v>736</v>
      </c>
      <c r="M1254" s="7">
        <v>0.6</v>
      </c>
      <c r="N1254" s="7" t="s">
        <v>37</v>
      </c>
      <c r="O1254" s="7" t="s">
        <v>57</v>
      </c>
      <c r="P1254" s="7" t="s">
        <v>75</v>
      </c>
      <c r="Q1254" s="7" t="s">
        <v>2160</v>
      </c>
      <c r="R1254" s="7">
        <v>14304</v>
      </c>
      <c r="S1254" s="8">
        <v>42185</v>
      </c>
      <c r="T1254" s="9">
        <f t="shared" si="97"/>
        <v>0</v>
      </c>
      <c r="U1254" s="10" t="str">
        <f t="shared" si="98"/>
        <v>no repeat</v>
      </c>
      <c r="V1254" s="11" t="str">
        <f t="shared" si="95"/>
        <v>June</v>
      </c>
      <c r="W1254" s="8">
        <v>42185</v>
      </c>
      <c r="X1254" s="11">
        <f t="shared" si="96"/>
        <v>0</v>
      </c>
      <c r="Y1254" s="7">
        <v>2653.7813999999998</v>
      </c>
      <c r="Z1254" s="7">
        <v>22</v>
      </c>
      <c r="AA1254" s="7">
        <v>3846.06</v>
      </c>
      <c r="AB1254" s="7">
        <v>91502</v>
      </c>
      <c r="AC1254" s="7">
        <f>DataSheet!$E1937-DataSheet!$D1937</f>
        <v>105.88000000000001</v>
      </c>
      <c r="AD1254" s="12" t="str">
        <f>_xlfn.IFS(DataSheet!$O1937="Central","Chris",DataSheet!$O1937="East","Erin",DataSheet!$O1937="South","Sam",DataSheet!$O1937="West","William.")</f>
        <v>William.</v>
      </c>
      <c r="AE1254">
        <f t="shared" si="99"/>
        <v>1</v>
      </c>
    </row>
    <row r="1255" spans="1:31" ht="15.75" customHeight="1" x14ac:dyDescent="0.3">
      <c r="A1255" s="12">
        <v>2279</v>
      </c>
      <c r="B1255" s="12" t="s">
        <v>2161</v>
      </c>
      <c r="C1255" s="12" t="s">
        <v>109</v>
      </c>
      <c r="D1255" s="12">
        <v>0.04</v>
      </c>
      <c r="E1255" s="12">
        <v>4.4800000000000004</v>
      </c>
      <c r="F1255" s="12">
        <v>2.5</v>
      </c>
      <c r="G1255" s="12" t="s">
        <v>31</v>
      </c>
      <c r="H1255" s="12" t="s">
        <v>44</v>
      </c>
      <c r="I1255" s="12" t="s">
        <v>33</v>
      </c>
      <c r="J1255" s="12" t="s">
        <v>73</v>
      </c>
      <c r="K1255" s="12" t="s">
        <v>63</v>
      </c>
      <c r="L1255" s="12" t="s">
        <v>1129</v>
      </c>
      <c r="M1255" s="12">
        <v>0.37</v>
      </c>
      <c r="N1255" s="12" t="s">
        <v>37</v>
      </c>
      <c r="O1255" s="12" t="s">
        <v>57</v>
      </c>
      <c r="P1255" s="12" t="s">
        <v>238</v>
      </c>
      <c r="Q1255" s="12" t="s">
        <v>2162</v>
      </c>
      <c r="R1255" s="12">
        <v>15601</v>
      </c>
      <c r="S1255" s="13">
        <v>42177</v>
      </c>
      <c r="T1255" s="9">
        <f t="shared" si="97"/>
        <v>0</v>
      </c>
      <c r="U1255" s="10" t="str">
        <f t="shared" si="98"/>
        <v>no repeat</v>
      </c>
      <c r="V1255" s="11" t="str">
        <f t="shared" si="95"/>
        <v>June</v>
      </c>
      <c r="W1255" s="13">
        <v>42181</v>
      </c>
      <c r="X1255" s="11">
        <f t="shared" si="96"/>
        <v>4</v>
      </c>
      <c r="Y1255" s="12">
        <v>10.32</v>
      </c>
      <c r="Z1255" s="12">
        <v>7</v>
      </c>
      <c r="AA1255" s="12">
        <v>35.93</v>
      </c>
      <c r="AB1255" s="12">
        <v>85949</v>
      </c>
      <c r="AC1255" s="12">
        <f>DataSheet!$E1862-DataSheet!$D1862</f>
        <v>363.2</v>
      </c>
      <c r="AD1255" s="12" t="str">
        <f>_xlfn.IFS(DataSheet!$O1862="Central","Chris",DataSheet!$O1862="East","Erin",DataSheet!$O1862="South","Sam",DataSheet!$O1862="West","William.")</f>
        <v>Sam</v>
      </c>
      <c r="AE1255">
        <f t="shared" si="99"/>
        <v>1</v>
      </c>
    </row>
    <row r="1256" spans="1:31" ht="15.75" customHeight="1" x14ac:dyDescent="0.3">
      <c r="A1256" s="12">
        <v>2281</v>
      </c>
      <c r="B1256" s="12" t="s">
        <v>2163</v>
      </c>
      <c r="C1256" s="12" t="s">
        <v>42</v>
      </c>
      <c r="D1256" s="12">
        <v>0.08</v>
      </c>
      <c r="E1256" s="12">
        <v>205.99</v>
      </c>
      <c r="F1256" s="12">
        <v>2.5</v>
      </c>
      <c r="G1256" s="12" t="s">
        <v>53</v>
      </c>
      <c r="H1256" s="12" t="s">
        <v>44</v>
      </c>
      <c r="I1256" s="12" t="s">
        <v>81</v>
      </c>
      <c r="J1256" s="12" t="s">
        <v>82</v>
      </c>
      <c r="K1256" s="12" t="s">
        <v>63</v>
      </c>
      <c r="L1256" s="12" t="s">
        <v>2149</v>
      </c>
      <c r="M1256" s="12">
        <v>0.59</v>
      </c>
      <c r="N1256" s="12" t="s">
        <v>37</v>
      </c>
      <c r="O1256" s="12" t="s">
        <v>65</v>
      </c>
      <c r="P1256" s="12" t="s">
        <v>1855</v>
      </c>
      <c r="Q1256" s="12" t="s">
        <v>2164</v>
      </c>
      <c r="R1256" s="12">
        <v>54703</v>
      </c>
      <c r="S1256" s="13">
        <v>42031</v>
      </c>
      <c r="T1256" s="9">
        <f t="shared" si="97"/>
        <v>0</v>
      </c>
      <c r="U1256" s="10" t="str">
        <f t="shared" si="98"/>
        <v>no repeat</v>
      </c>
      <c r="V1256" s="11" t="str">
        <f t="shared" si="95"/>
        <v>January</v>
      </c>
      <c r="W1256" s="13">
        <v>42032</v>
      </c>
      <c r="X1256" s="11">
        <f t="shared" si="96"/>
        <v>1</v>
      </c>
      <c r="Y1256" s="12">
        <v>997.38144</v>
      </c>
      <c r="Z1256" s="12">
        <v>10</v>
      </c>
      <c r="AA1256" s="12">
        <v>1610.84</v>
      </c>
      <c r="AB1256" s="12">
        <v>85948</v>
      </c>
      <c r="AC1256" s="12">
        <f>DataSheet!$E330-DataSheet!$D330</f>
        <v>20.87</v>
      </c>
      <c r="AD1256" s="12" t="str">
        <f>_xlfn.IFS(DataSheet!$O330="Central","Chris",DataSheet!$O330="East","Erin",DataSheet!$O330="South","Sam",DataSheet!$O330="West","William.")</f>
        <v>William.</v>
      </c>
      <c r="AE1256">
        <f t="shared" si="99"/>
        <v>1</v>
      </c>
    </row>
    <row r="1257" spans="1:31" ht="15.75" customHeight="1" x14ac:dyDescent="0.3">
      <c r="A1257" s="12">
        <v>2282</v>
      </c>
      <c r="B1257" s="12" t="s">
        <v>2165</v>
      </c>
      <c r="C1257" s="12" t="s">
        <v>61</v>
      </c>
      <c r="D1257" s="12">
        <v>0.04</v>
      </c>
      <c r="E1257" s="12">
        <v>5.98</v>
      </c>
      <c r="F1257" s="12">
        <v>5.79</v>
      </c>
      <c r="G1257" s="12" t="s">
        <v>53</v>
      </c>
      <c r="H1257" s="12" t="s">
        <v>44</v>
      </c>
      <c r="I1257" s="12" t="s">
        <v>33</v>
      </c>
      <c r="J1257" s="12" t="s">
        <v>97</v>
      </c>
      <c r="K1257" s="12" t="s">
        <v>63</v>
      </c>
      <c r="L1257" s="12" t="s">
        <v>127</v>
      </c>
      <c r="M1257" s="12">
        <v>0.36</v>
      </c>
      <c r="N1257" s="12" t="s">
        <v>37</v>
      </c>
      <c r="O1257" s="12" t="s">
        <v>65</v>
      </c>
      <c r="P1257" s="12" t="s">
        <v>1855</v>
      </c>
      <c r="Q1257" s="12" t="s">
        <v>2166</v>
      </c>
      <c r="R1257" s="12">
        <v>53713</v>
      </c>
      <c r="S1257" s="13">
        <v>42040</v>
      </c>
      <c r="T1257" s="9">
        <f t="shared" si="97"/>
        <v>0</v>
      </c>
      <c r="U1257" s="10" t="str">
        <f t="shared" si="98"/>
        <v>no repeat</v>
      </c>
      <c r="V1257" s="11" t="str">
        <f t="shared" si="95"/>
        <v>February</v>
      </c>
      <c r="W1257" s="13">
        <v>42042</v>
      </c>
      <c r="X1257" s="11">
        <f t="shared" si="96"/>
        <v>2</v>
      </c>
      <c r="Y1257" s="12">
        <v>-36.030799999999999</v>
      </c>
      <c r="Z1257" s="12">
        <v>14</v>
      </c>
      <c r="AA1257" s="12">
        <v>86.12</v>
      </c>
      <c r="AB1257" s="12">
        <v>85950</v>
      </c>
      <c r="AC1257" s="12">
        <f>DataSheet!$E422-DataSheet!$D422</f>
        <v>27.44</v>
      </c>
      <c r="AD1257" s="12" t="str">
        <f>_xlfn.IFS(DataSheet!$O422="Central","Chris",DataSheet!$O422="East","Erin",DataSheet!$O422="South","Sam",DataSheet!$O422="West","William.")</f>
        <v>Erin</v>
      </c>
      <c r="AE1257">
        <f t="shared" si="99"/>
        <v>1</v>
      </c>
    </row>
    <row r="1258" spans="1:31" ht="15.75" customHeight="1" x14ac:dyDescent="0.3">
      <c r="A1258" s="12">
        <v>2283</v>
      </c>
      <c r="B1258" s="12" t="s">
        <v>2167</v>
      </c>
      <c r="C1258" s="12" t="s">
        <v>61</v>
      </c>
      <c r="D1258" s="12">
        <v>0.01</v>
      </c>
      <c r="E1258" s="12">
        <v>11.7</v>
      </c>
      <c r="F1258" s="12">
        <v>6.96</v>
      </c>
      <c r="G1258" s="12" t="s">
        <v>53</v>
      </c>
      <c r="H1258" s="12" t="s">
        <v>44</v>
      </c>
      <c r="I1258" s="12" t="s">
        <v>33</v>
      </c>
      <c r="J1258" s="12" t="s">
        <v>258</v>
      </c>
      <c r="K1258" s="12" t="s">
        <v>90</v>
      </c>
      <c r="L1258" s="12" t="s">
        <v>1280</v>
      </c>
      <c r="M1258" s="12">
        <v>0.5</v>
      </c>
      <c r="N1258" s="12" t="s">
        <v>37</v>
      </c>
      <c r="O1258" s="12" t="s">
        <v>65</v>
      </c>
      <c r="P1258" s="12" t="s">
        <v>1855</v>
      </c>
      <c r="Q1258" s="12" t="s">
        <v>2168</v>
      </c>
      <c r="R1258" s="12">
        <v>53132</v>
      </c>
      <c r="S1258" s="13">
        <v>42028</v>
      </c>
      <c r="T1258" s="9">
        <f t="shared" si="97"/>
        <v>0</v>
      </c>
      <c r="U1258" s="10" t="str">
        <f t="shared" si="98"/>
        <v>no repeat</v>
      </c>
      <c r="V1258" s="11" t="str">
        <f t="shared" si="95"/>
        <v>January</v>
      </c>
      <c r="W1258" s="13">
        <v>42030</v>
      </c>
      <c r="X1258" s="11">
        <f t="shared" si="96"/>
        <v>2</v>
      </c>
      <c r="Y1258" s="12">
        <v>-28.954000000000001</v>
      </c>
      <c r="Z1258" s="12">
        <v>6</v>
      </c>
      <c r="AA1258" s="12">
        <v>76.87</v>
      </c>
      <c r="AB1258" s="12">
        <v>85947</v>
      </c>
      <c r="AC1258" s="12">
        <f>DataSheet!$E292-DataSheet!$D292</f>
        <v>115.91</v>
      </c>
      <c r="AD1258" s="12" t="str">
        <f>_xlfn.IFS(DataSheet!$O292="Central","Chris",DataSheet!$O292="East","Erin",DataSheet!$O292="South","Sam",DataSheet!$O292="West","William.")</f>
        <v>Chris</v>
      </c>
      <c r="AE1258">
        <f t="shared" si="99"/>
        <v>1</v>
      </c>
    </row>
    <row r="1259" spans="1:31" ht="15.75" customHeight="1" x14ac:dyDescent="0.3">
      <c r="A1259" s="7">
        <v>2285</v>
      </c>
      <c r="B1259" s="7" t="s">
        <v>2169</v>
      </c>
      <c r="C1259" s="7" t="s">
        <v>61</v>
      </c>
      <c r="D1259" s="7">
        <v>0.02</v>
      </c>
      <c r="E1259" s="7">
        <v>17.7</v>
      </c>
      <c r="F1259" s="7">
        <v>9.4700000000000006</v>
      </c>
      <c r="G1259" s="7" t="s">
        <v>31</v>
      </c>
      <c r="H1259" s="7" t="s">
        <v>32</v>
      </c>
      <c r="I1259" s="7" t="s">
        <v>33</v>
      </c>
      <c r="J1259" s="7" t="s">
        <v>145</v>
      </c>
      <c r="K1259" s="7" t="s">
        <v>63</v>
      </c>
      <c r="L1259" s="7" t="s">
        <v>1568</v>
      </c>
      <c r="M1259" s="7">
        <v>0.59</v>
      </c>
      <c r="N1259" s="7" t="s">
        <v>37</v>
      </c>
      <c r="O1259" s="7" t="s">
        <v>140</v>
      </c>
      <c r="P1259" s="7" t="s">
        <v>934</v>
      </c>
      <c r="Q1259" s="7" t="s">
        <v>2170</v>
      </c>
      <c r="R1259" s="7">
        <v>29730</v>
      </c>
      <c r="S1259" s="8">
        <v>42076</v>
      </c>
      <c r="T1259" s="9">
        <f t="shared" si="97"/>
        <v>0</v>
      </c>
      <c r="U1259" s="10" t="str">
        <f t="shared" si="98"/>
        <v>no repeat</v>
      </c>
      <c r="V1259" s="11" t="str">
        <f t="shared" si="95"/>
        <v>March</v>
      </c>
      <c r="W1259" s="8">
        <v>42078</v>
      </c>
      <c r="X1259" s="11">
        <f t="shared" si="96"/>
        <v>2</v>
      </c>
      <c r="Y1259" s="7">
        <v>-85.022000000000006</v>
      </c>
      <c r="Z1259" s="7">
        <v>21</v>
      </c>
      <c r="AA1259" s="7">
        <v>374.6</v>
      </c>
      <c r="AB1259" s="7">
        <v>90148</v>
      </c>
      <c r="AC1259" s="7">
        <f>DataSheet!$E789-DataSheet!$D789</f>
        <v>30.69</v>
      </c>
      <c r="AD1259" s="12" t="str">
        <f>_xlfn.IFS(DataSheet!$O789="Central","Chris",DataSheet!$O789="East","Erin",DataSheet!$O789="South","Sam",DataSheet!$O789="West","William.")</f>
        <v>Chris</v>
      </c>
      <c r="AE1259">
        <f t="shared" si="99"/>
        <v>1</v>
      </c>
    </row>
    <row r="1260" spans="1:31" ht="15.75" customHeight="1" x14ac:dyDescent="0.3">
      <c r="A1260" s="12">
        <v>2286</v>
      </c>
      <c r="B1260" s="12" t="s">
        <v>2171</v>
      </c>
      <c r="C1260" s="12" t="s">
        <v>61</v>
      </c>
      <c r="D1260" s="12">
        <v>0</v>
      </c>
      <c r="E1260" s="12">
        <v>4.91</v>
      </c>
      <c r="F1260" s="12">
        <v>0.5</v>
      </c>
      <c r="G1260" s="12" t="s">
        <v>53</v>
      </c>
      <c r="H1260" s="12" t="s">
        <v>32</v>
      </c>
      <c r="I1260" s="12" t="s">
        <v>33</v>
      </c>
      <c r="J1260" s="12" t="s">
        <v>138</v>
      </c>
      <c r="K1260" s="12" t="s">
        <v>63</v>
      </c>
      <c r="L1260" s="12" t="s">
        <v>165</v>
      </c>
      <c r="M1260" s="12">
        <v>0.36</v>
      </c>
      <c r="N1260" s="12" t="s">
        <v>37</v>
      </c>
      <c r="O1260" s="12" t="s">
        <v>140</v>
      </c>
      <c r="P1260" s="12" t="s">
        <v>934</v>
      </c>
      <c r="Q1260" s="12" t="s">
        <v>2172</v>
      </c>
      <c r="R1260" s="12">
        <v>29301</v>
      </c>
      <c r="S1260" s="13">
        <v>42039</v>
      </c>
      <c r="T1260" s="9">
        <f t="shared" si="97"/>
        <v>1</v>
      </c>
      <c r="U1260" s="10">
        <f t="shared" si="98"/>
        <v>0</v>
      </c>
      <c r="V1260" s="11" t="str">
        <f t="shared" si="95"/>
        <v>February</v>
      </c>
      <c r="W1260" s="13">
        <v>42041</v>
      </c>
      <c r="X1260" s="11">
        <f t="shared" si="96"/>
        <v>2</v>
      </c>
      <c r="Y1260" s="12">
        <v>99.197999999999993</v>
      </c>
      <c r="Z1260" s="12">
        <v>12</v>
      </c>
      <c r="AA1260" s="12">
        <v>61.87</v>
      </c>
      <c r="AB1260" s="12">
        <v>90145</v>
      </c>
      <c r="AC1260" s="12">
        <f>DataSheet!$E406-DataSheet!$D406</f>
        <v>5.25</v>
      </c>
      <c r="AD1260" s="12" t="str">
        <f>_xlfn.IFS(DataSheet!$O406="Central","Chris",DataSheet!$O406="East","Erin",DataSheet!$O406="South","Sam",DataSheet!$O406="West","William.")</f>
        <v>William.</v>
      </c>
      <c r="AE1260">
        <f t="shared" si="99"/>
        <v>3</v>
      </c>
    </row>
    <row r="1261" spans="1:31" ht="15.75" customHeight="1" x14ac:dyDescent="0.3">
      <c r="A1261" s="7">
        <v>2286</v>
      </c>
      <c r="B1261" s="7" t="s">
        <v>2171</v>
      </c>
      <c r="C1261" s="7" t="s">
        <v>61</v>
      </c>
      <c r="D1261" s="7">
        <v>0.01</v>
      </c>
      <c r="E1261" s="7">
        <v>7.28</v>
      </c>
      <c r="F1261" s="7">
        <v>11.15</v>
      </c>
      <c r="G1261" s="7" t="s">
        <v>53</v>
      </c>
      <c r="H1261" s="7" t="s">
        <v>32</v>
      </c>
      <c r="I1261" s="7" t="s">
        <v>33</v>
      </c>
      <c r="J1261" s="7" t="s">
        <v>97</v>
      </c>
      <c r="K1261" s="7" t="s">
        <v>63</v>
      </c>
      <c r="L1261" s="7" t="s">
        <v>853</v>
      </c>
      <c r="M1261" s="7">
        <v>0.37</v>
      </c>
      <c r="N1261" s="7" t="s">
        <v>37</v>
      </c>
      <c r="O1261" s="7" t="s">
        <v>140</v>
      </c>
      <c r="P1261" s="7" t="s">
        <v>934</v>
      </c>
      <c r="Q1261" s="7" t="s">
        <v>2172</v>
      </c>
      <c r="R1261" s="7">
        <v>29301</v>
      </c>
      <c r="S1261" s="8">
        <v>42039</v>
      </c>
      <c r="T1261" s="9">
        <f t="shared" si="97"/>
        <v>1</v>
      </c>
      <c r="U1261" s="10">
        <f t="shared" si="98"/>
        <v>0</v>
      </c>
      <c r="V1261" s="11" t="str">
        <f t="shared" si="95"/>
        <v>February</v>
      </c>
      <c r="W1261" s="8">
        <v>42040</v>
      </c>
      <c r="X1261" s="11">
        <f t="shared" si="96"/>
        <v>1</v>
      </c>
      <c r="Y1261" s="7">
        <v>136.03139999999999</v>
      </c>
      <c r="Z1261" s="7">
        <v>6</v>
      </c>
      <c r="AA1261" s="7">
        <v>48.88</v>
      </c>
      <c r="AB1261" s="7">
        <v>90145</v>
      </c>
      <c r="AC1261" s="7">
        <f>DataSheet!$E407-DataSheet!$D407</f>
        <v>7.88</v>
      </c>
      <c r="AD1261" s="12" t="str">
        <f>_xlfn.IFS(DataSheet!$O407="Central","Chris",DataSheet!$O407="East","Erin",DataSheet!$O407="South","Sam",DataSheet!$O407="West","William.")</f>
        <v>William.</v>
      </c>
      <c r="AE1261">
        <f t="shared" si="99"/>
        <v>3</v>
      </c>
    </row>
    <row r="1262" spans="1:31" ht="15.75" customHeight="1" x14ac:dyDescent="0.3">
      <c r="A1262" s="12">
        <v>2286</v>
      </c>
      <c r="B1262" s="12" t="s">
        <v>2171</v>
      </c>
      <c r="C1262" s="12" t="s">
        <v>61</v>
      </c>
      <c r="D1262" s="12">
        <v>0.1</v>
      </c>
      <c r="E1262" s="12">
        <v>6.68</v>
      </c>
      <c r="F1262" s="12">
        <v>6.93</v>
      </c>
      <c r="G1262" s="12" t="s">
        <v>53</v>
      </c>
      <c r="H1262" s="12" t="s">
        <v>32</v>
      </c>
      <c r="I1262" s="12" t="s">
        <v>33</v>
      </c>
      <c r="J1262" s="12" t="s">
        <v>97</v>
      </c>
      <c r="K1262" s="12" t="s">
        <v>63</v>
      </c>
      <c r="L1262" s="12" t="s">
        <v>2129</v>
      </c>
      <c r="M1262" s="12">
        <v>0.37</v>
      </c>
      <c r="N1262" s="12" t="s">
        <v>37</v>
      </c>
      <c r="O1262" s="12" t="s">
        <v>140</v>
      </c>
      <c r="P1262" s="12" t="s">
        <v>934</v>
      </c>
      <c r="Q1262" s="12" t="s">
        <v>2172</v>
      </c>
      <c r="R1262" s="12">
        <v>29301</v>
      </c>
      <c r="S1262" s="13">
        <v>42039</v>
      </c>
      <c r="T1262" s="9">
        <f t="shared" si="97"/>
        <v>0</v>
      </c>
      <c r="U1262" s="10" t="str">
        <f t="shared" si="98"/>
        <v>no repeat</v>
      </c>
      <c r="V1262" s="11" t="str">
        <f t="shared" si="95"/>
        <v>February</v>
      </c>
      <c r="W1262" s="13">
        <v>42042</v>
      </c>
      <c r="X1262" s="11">
        <f t="shared" si="96"/>
        <v>3</v>
      </c>
      <c r="Y1262" s="12">
        <v>-100.072</v>
      </c>
      <c r="Z1262" s="12">
        <v>3</v>
      </c>
      <c r="AA1262" s="12">
        <v>21.56</v>
      </c>
      <c r="AB1262" s="12">
        <v>90145</v>
      </c>
      <c r="AC1262" s="12">
        <f>DataSheet!$E408-DataSheet!$D408</f>
        <v>3.5900000000000003</v>
      </c>
      <c r="AD1262" s="12" t="str">
        <f>_xlfn.IFS(DataSheet!$O408="Central","Chris",DataSheet!$O408="East","Erin",DataSheet!$O408="South","Sam",DataSheet!$O408="West","William.")</f>
        <v>William.</v>
      </c>
      <c r="AE1262">
        <f t="shared" si="99"/>
        <v>3</v>
      </c>
    </row>
    <row r="1263" spans="1:31" ht="15.75" customHeight="1" x14ac:dyDescent="0.3">
      <c r="A1263" s="7">
        <v>2287</v>
      </c>
      <c r="B1263" s="7" t="s">
        <v>2173</v>
      </c>
      <c r="C1263" s="7" t="s">
        <v>109</v>
      </c>
      <c r="D1263" s="7">
        <v>0.1</v>
      </c>
      <c r="E1263" s="7">
        <v>54.1</v>
      </c>
      <c r="F1263" s="7">
        <v>19.989999999999998</v>
      </c>
      <c r="G1263" s="7" t="s">
        <v>53</v>
      </c>
      <c r="H1263" s="7" t="s">
        <v>32</v>
      </c>
      <c r="I1263" s="7" t="s">
        <v>33</v>
      </c>
      <c r="J1263" s="7" t="s">
        <v>145</v>
      </c>
      <c r="K1263" s="7" t="s">
        <v>63</v>
      </c>
      <c r="L1263" s="7" t="s">
        <v>2174</v>
      </c>
      <c r="M1263" s="7">
        <v>0.59</v>
      </c>
      <c r="N1263" s="7" t="s">
        <v>37</v>
      </c>
      <c r="O1263" s="7" t="s">
        <v>140</v>
      </c>
      <c r="P1263" s="7" t="s">
        <v>934</v>
      </c>
      <c r="Q1263" s="7" t="s">
        <v>2175</v>
      </c>
      <c r="R1263" s="7">
        <v>29483</v>
      </c>
      <c r="S1263" s="8">
        <v>42054</v>
      </c>
      <c r="T1263" s="9">
        <f t="shared" si="97"/>
        <v>1</v>
      </c>
      <c r="U1263" s="10">
        <f t="shared" si="98"/>
        <v>34</v>
      </c>
      <c r="V1263" s="11" t="str">
        <f t="shared" si="95"/>
        <v>February</v>
      </c>
      <c r="W1263" s="8">
        <v>42059</v>
      </c>
      <c r="X1263" s="11">
        <f t="shared" si="96"/>
        <v>5</v>
      </c>
      <c r="Y1263" s="7">
        <v>34.067999999999998</v>
      </c>
      <c r="Z1263" s="7">
        <v>9</v>
      </c>
      <c r="AA1263" s="7">
        <v>469.59</v>
      </c>
      <c r="AB1263" s="7">
        <v>90147</v>
      </c>
      <c r="AC1263" s="7">
        <f>DataSheet!$E577-DataSheet!$D577</f>
        <v>7.01</v>
      </c>
      <c r="AD1263" s="12" t="str">
        <f>_xlfn.IFS(DataSheet!$O577="Central","Chris",DataSheet!$O577="East","Erin",DataSheet!$O577="South","Sam",DataSheet!$O577="West","William.")</f>
        <v>Erin</v>
      </c>
      <c r="AE1263">
        <f t="shared" si="99"/>
        <v>4</v>
      </c>
    </row>
    <row r="1264" spans="1:31" ht="15.75" customHeight="1" x14ac:dyDescent="0.3">
      <c r="A1264" s="12">
        <v>2287</v>
      </c>
      <c r="B1264" s="12" t="s">
        <v>2173</v>
      </c>
      <c r="C1264" s="12" t="s">
        <v>42</v>
      </c>
      <c r="D1264" s="12">
        <v>0.01</v>
      </c>
      <c r="E1264" s="12">
        <v>18.97</v>
      </c>
      <c r="F1264" s="12">
        <v>9.0299999999999994</v>
      </c>
      <c r="G1264" s="12" t="s">
        <v>53</v>
      </c>
      <c r="H1264" s="12" t="s">
        <v>32</v>
      </c>
      <c r="I1264" s="12" t="s">
        <v>33</v>
      </c>
      <c r="J1264" s="12" t="s">
        <v>97</v>
      </c>
      <c r="K1264" s="12" t="s">
        <v>63</v>
      </c>
      <c r="L1264" s="12" t="s">
        <v>777</v>
      </c>
      <c r="M1264" s="12">
        <v>0.37</v>
      </c>
      <c r="N1264" s="12" t="s">
        <v>37</v>
      </c>
      <c r="O1264" s="12" t="s">
        <v>140</v>
      </c>
      <c r="P1264" s="12" t="s">
        <v>934</v>
      </c>
      <c r="Q1264" s="12" t="s">
        <v>2175</v>
      </c>
      <c r="R1264" s="12">
        <v>29483</v>
      </c>
      <c r="S1264" s="13">
        <v>42088</v>
      </c>
      <c r="T1264" s="9">
        <f t="shared" si="97"/>
        <v>1</v>
      </c>
      <c r="U1264" s="10">
        <f t="shared" si="98"/>
        <v>0</v>
      </c>
      <c r="V1264" s="11" t="str">
        <f t="shared" si="95"/>
        <v>March</v>
      </c>
      <c r="W1264" s="13">
        <v>42088</v>
      </c>
      <c r="X1264" s="11">
        <f t="shared" si="96"/>
        <v>0</v>
      </c>
      <c r="Y1264" s="12">
        <v>-12.0267</v>
      </c>
      <c r="Z1264" s="12">
        <v>8</v>
      </c>
      <c r="AA1264" s="12">
        <v>164.67</v>
      </c>
      <c r="AB1264" s="12">
        <v>90146</v>
      </c>
      <c r="AC1264" s="12">
        <f>DataSheet!$E938-DataSheet!$D938</f>
        <v>3.93</v>
      </c>
      <c r="AD1264" s="12" t="str">
        <f>_xlfn.IFS(DataSheet!$O938="Central","Chris",DataSheet!$O938="East","Erin",DataSheet!$O938="South","Sam",DataSheet!$O938="West","William.")</f>
        <v>Erin</v>
      </c>
      <c r="AE1264">
        <f t="shared" si="99"/>
        <v>4</v>
      </c>
    </row>
    <row r="1265" spans="1:31" ht="15.75" customHeight="1" x14ac:dyDescent="0.3">
      <c r="A1265" s="7">
        <v>2287</v>
      </c>
      <c r="B1265" s="7" t="s">
        <v>2173</v>
      </c>
      <c r="C1265" s="7" t="s">
        <v>42</v>
      </c>
      <c r="D1265" s="7">
        <v>0.03</v>
      </c>
      <c r="E1265" s="7">
        <v>12.28</v>
      </c>
      <c r="F1265" s="7">
        <v>4.8600000000000003</v>
      </c>
      <c r="G1265" s="7" t="s">
        <v>53</v>
      </c>
      <c r="H1265" s="7" t="s">
        <v>32</v>
      </c>
      <c r="I1265" s="7" t="s">
        <v>33</v>
      </c>
      <c r="J1265" s="7" t="s">
        <v>97</v>
      </c>
      <c r="K1265" s="7" t="s">
        <v>63</v>
      </c>
      <c r="L1265" s="7" t="s">
        <v>310</v>
      </c>
      <c r="M1265" s="7">
        <v>0.38</v>
      </c>
      <c r="N1265" s="7" t="s">
        <v>37</v>
      </c>
      <c r="O1265" s="7" t="s">
        <v>140</v>
      </c>
      <c r="P1265" s="7" t="s">
        <v>934</v>
      </c>
      <c r="Q1265" s="7" t="s">
        <v>2175</v>
      </c>
      <c r="R1265" s="7">
        <v>29483</v>
      </c>
      <c r="S1265" s="8">
        <v>42088</v>
      </c>
      <c r="T1265" s="9">
        <f t="shared" si="97"/>
        <v>1</v>
      </c>
      <c r="U1265" s="10">
        <f t="shared" si="98"/>
        <v>0</v>
      </c>
      <c r="V1265" s="11" t="str">
        <f t="shared" si="95"/>
        <v>March</v>
      </c>
      <c r="W1265" s="8">
        <v>42089</v>
      </c>
      <c r="X1265" s="11">
        <f t="shared" si="96"/>
        <v>1</v>
      </c>
      <c r="Y1265" s="7">
        <v>122.508</v>
      </c>
      <c r="Z1265" s="7">
        <v>6</v>
      </c>
      <c r="AA1265" s="7">
        <v>72.739999999999995</v>
      </c>
      <c r="AB1265" s="7">
        <v>90146</v>
      </c>
      <c r="AC1265" s="7">
        <f>DataSheet!$E939-DataSheet!$D939</f>
        <v>6.4700000000000006</v>
      </c>
      <c r="AD1265" s="12" t="str">
        <f>_xlfn.IFS(DataSheet!$O939="Central","Chris",DataSheet!$O939="East","Erin",DataSheet!$O939="South","Sam",DataSheet!$O939="West","William.")</f>
        <v>Erin</v>
      </c>
      <c r="AE1265">
        <f t="shared" si="99"/>
        <v>4</v>
      </c>
    </row>
    <row r="1266" spans="1:31" ht="15.75" customHeight="1" x14ac:dyDescent="0.3">
      <c r="A1266" s="12">
        <v>2287</v>
      </c>
      <c r="B1266" s="12" t="s">
        <v>2173</v>
      </c>
      <c r="C1266" s="12" t="s">
        <v>42</v>
      </c>
      <c r="D1266" s="12">
        <v>0.05</v>
      </c>
      <c r="E1266" s="12">
        <v>34.99</v>
      </c>
      <c r="F1266" s="12">
        <v>7.73</v>
      </c>
      <c r="G1266" s="12" t="s">
        <v>31</v>
      </c>
      <c r="H1266" s="12" t="s">
        <v>32</v>
      </c>
      <c r="I1266" s="12" t="s">
        <v>33</v>
      </c>
      <c r="J1266" s="12" t="s">
        <v>34</v>
      </c>
      <c r="K1266" s="12" t="s">
        <v>63</v>
      </c>
      <c r="L1266" s="12" t="s">
        <v>108</v>
      </c>
      <c r="M1266" s="12">
        <v>0.59</v>
      </c>
      <c r="N1266" s="12" t="s">
        <v>37</v>
      </c>
      <c r="O1266" s="12" t="s">
        <v>140</v>
      </c>
      <c r="P1266" s="12" t="s">
        <v>934</v>
      </c>
      <c r="Q1266" s="12" t="s">
        <v>2175</v>
      </c>
      <c r="R1266" s="12">
        <v>29483</v>
      </c>
      <c r="S1266" s="13">
        <v>42088</v>
      </c>
      <c r="T1266" s="9">
        <f t="shared" si="97"/>
        <v>0</v>
      </c>
      <c r="U1266" s="10" t="str">
        <f t="shared" si="98"/>
        <v>no repeat</v>
      </c>
      <c r="V1266" s="11" t="str">
        <f t="shared" si="95"/>
        <v>March</v>
      </c>
      <c r="W1266" s="13">
        <v>42090</v>
      </c>
      <c r="X1266" s="11">
        <f t="shared" si="96"/>
        <v>2</v>
      </c>
      <c r="Y1266" s="12">
        <v>-12.0267</v>
      </c>
      <c r="Z1266" s="12">
        <v>12</v>
      </c>
      <c r="AA1266" s="12">
        <v>418.75</v>
      </c>
      <c r="AB1266" s="12">
        <v>90146</v>
      </c>
      <c r="AC1266" s="12">
        <f>DataSheet!$E940-DataSheet!$D940</f>
        <v>14.76</v>
      </c>
      <c r="AD1266" s="12" t="str">
        <f>_xlfn.IFS(DataSheet!$O940="Central","Chris",DataSheet!$O940="East","Erin",DataSheet!$O940="South","Sam",DataSheet!$O940="West","William.")</f>
        <v>Sam</v>
      </c>
      <c r="AE1266">
        <f t="shared" si="99"/>
        <v>4</v>
      </c>
    </row>
    <row r="1267" spans="1:31" ht="15.75" customHeight="1" x14ac:dyDescent="0.3">
      <c r="A1267" s="7">
        <v>2289</v>
      </c>
      <c r="B1267" s="7" t="s">
        <v>2176</v>
      </c>
      <c r="C1267" s="7" t="s">
        <v>52</v>
      </c>
      <c r="D1267" s="7">
        <v>0.01</v>
      </c>
      <c r="E1267" s="7">
        <v>7.59</v>
      </c>
      <c r="F1267" s="7">
        <v>4</v>
      </c>
      <c r="G1267" s="7" t="s">
        <v>53</v>
      </c>
      <c r="H1267" s="7" t="s">
        <v>44</v>
      </c>
      <c r="I1267" s="7" t="s">
        <v>45</v>
      </c>
      <c r="J1267" s="7" t="s">
        <v>54</v>
      </c>
      <c r="K1267" s="7" t="s">
        <v>35</v>
      </c>
      <c r="L1267" s="7" t="s">
        <v>447</v>
      </c>
      <c r="M1267" s="7">
        <v>0.42</v>
      </c>
      <c r="N1267" s="7" t="s">
        <v>37</v>
      </c>
      <c r="O1267" s="7" t="s">
        <v>65</v>
      </c>
      <c r="P1267" s="7" t="s">
        <v>66</v>
      </c>
      <c r="Q1267" s="7" t="s">
        <v>2101</v>
      </c>
      <c r="R1267" s="7">
        <v>55337</v>
      </c>
      <c r="S1267" s="8">
        <v>42128</v>
      </c>
      <c r="T1267" s="9">
        <f t="shared" si="97"/>
        <v>0</v>
      </c>
      <c r="U1267" s="10" t="str">
        <f t="shared" si="98"/>
        <v>no repeat</v>
      </c>
      <c r="V1267" s="11" t="str">
        <f t="shared" si="95"/>
        <v>May</v>
      </c>
      <c r="W1267" s="8">
        <v>42128</v>
      </c>
      <c r="X1267" s="11">
        <f t="shared" si="96"/>
        <v>0</v>
      </c>
      <c r="Y1267" s="7">
        <v>2.97</v>
      </c>
      <c r="Z1267" s="7">
        <v>17</v>
      </c>
      <c r="AA1267" s="7">
        <v>136.25</v>
      </c>
      <c r="AB1267" s="7">
        <v>88165</v>
      </c>
      <c r="AC1267" s="7">
        <f>DataSheet!$E1361-DataSheet!$D1361</f>
        <v>92.210000000000008</v>
      </c>
      <c r="AD1267" s="12" t="str">
        <f>_xlfn.IFS(DataSheet!$O1361="Central","Chris",DataSheet!$O1361="East","Erin",DataSheet!$O1361="South","Sam",DataSheet!$O1361="West","William.")</f>
        <v>Sam</v>
      </c>
      <c r="AE1267">
        <f t="shared" si="99"/>
        <v>1</v>
      </c>
    </row>
    <row r="1268" spans="1:31" ht="15.75" customHeight="1" x14ac:dyDescent="0.3">
      <c r="A1268" s="12">
        <v>2290</v>
      </c>
      <c r="B1268" s="12" t="s">
        <v>2177</v>
      </c>
      <c r="C1268" s="12" t="s">
        <v>42</v>
      </c>
      <c r="D1268" s="12">
        <v>0</v>
      </c>
      <c r="E1268" s="12">
        <v>42.98</v>
      </c>
      <c r="F1268" s="12">
        <v>4.62</v>
      </c>
      <c r="G1268" s="12" t="s">
        <v>53</v>
      </c>
      <c r="H1268" s="12" t="s">
        <v>44</v>
      </c>
      <c r="I1268" s="12" t="s">
        <v>33</v>
      </c>
      <c r="J1268" s="12" t="s">
        <v>258</v>
      </c>
      <c r="K1268" s="12" t="s">
        <v>63</v>
      </c>
      <c r="L1268" s="12" t="s">
        <v>1885</v>
      </c>
      <c r="M1268" s="12">
        <v>0.56000000000000005</v>
      </c>
      <c r="N1268" s="12" t="s">
        <v>37</v>
      </c>
      <c r="O1268" s="12" t="s">
        <v>65</v>
      </c>
      <c r="P1268" s="12" t="s">
        <v>66</v>
      </c>
      <c r="Q1268" s="12" t="s">
        <v>2178</v>
      </c>
      <c r="R1268" s="12">
        <v>55433</v>
      </c>
      <c r="S1268" s="13">
        <v>42010</v>
      </c>
      <c r="T1268" s="9">
        <f t="shared" si="97"/>
        <v>1</v>
      </c>
      <c r="U1268" s="10">
        <f t="shared" si="98"/>
        <v>0</v>
      </c>
      <c r="V1268" s="11" t="str">
        <f t="shared" si="95"/>
        <v>January</v>
      </c>
      <c r="W1268" s="13">
        <v>42012</v>
      </c>
      <c r="X1268" s="11">
        <f t="shared" si="96"/>
        <v>2</v>
      </c>
      <c r="Y1268" s="12">
        <v>385.30290000000002</v>
      </c>
      <c r="Z1268" s="12">
        <v>12</v>
      </c>
      <c r="AA1268" s="12">
        <v>558.41</v>
      </c>
      <c r="AB1268" s="12">
        <v>88163</v>
      </c>
      <c r="AC1268" s="12">
        <f>DataSheet!$E86-DataSheet!$D86</f>
        <v>32.889999999999993</v>
      </c>
      <c r="AD1268" s="12" t="str">
        <f>_xlfn.IFS(DataSheet!$O86="Central","Chris",DataSheet!$O86="East","Erin",DataSheet!$O86="South","Sam",DataSheet!$O86="West","William.")</f>
        <v>Sam</v>
      </c>
      <c r="AE1268">
        <f t="shared" si="99"/>
        <v>3</v>
      </c>
    </row>
    <row r="1269" spans="1:31" ht="15.75" customHeight="1" x14ac:dyDescent="0.3">
      <c r="A1269" s="7">
        <v>2290</v>
      </c>
      <c r="B1269" s="7" t="s">
        <v>2177</v>
      </c>
      <c r="C1269" s="7" t="s">
        <v>42</v>
      </c>
      <c r="D1269" s="7">
        <v>0.03</v>
      </c>
      <c r="E1269" s="7">
        <v>21.78</v>
      </c>
      <c r="F1269" s="7">
        <v>5.94</v>
      </c>
      <c r="G1269" s="7" t="s">
        <v>53</v>
      </c>
      <c r="H1269" s="7" t="s">
        <v>44</v>
      </c>
      <c r="I1269" s="7" t="s">
        <v>33</v>
      </c>
      <c r="J1269" s="7" t="s">
        <v>258</v>
      </c>
      <c r="K1269" s="7" t="s">
        <v>90</v>
      </c>
      <c r="L1269" s="7" t="s">
        <v>2179</v>
      </c>
      <c r="M1269" s="7">
        <v>0.5</v>
      </c>
      <c r="N1269" s="7" t="s">
        <v>37</v>
      </c>
      <c r="O1269" s="7" t="s">
        <v>65</v>
      </c>
      <c r="P1269" s="7" t="s">
        <v>66</v>
      </c>
      <c r="Q1269" s="7" t="s">
        <v>2178</v>
      </c>
      <c r="R1269" s="7">
        <v>55433</v>
      </c>
      <c r="S1269" s="8">
        <v>42010</v>
      </c>
      <c r="T1269" s="9">
        <f t="shared" si="97"/>
        <v>1</v>
      </c>
      <c r="U1269" s="10">
        <f t="shared" si="98"/>
        <v>29</v>
      </c>
      <c r="V1269" s="11" t="str">
        <f t="shared" si="95"/>
        <v>January</v>
      </c>
      <c r="W1269" s="8">
        <v>42012</v>
      </c>
      <c r="X1269" s="11">
        <f t="shared" si="96"/>
        <v>2</v>
      </c>
      <c r="Y1269" s="7">
        <v>187.2</v>
      </c>
      <c r="Z1269" s="7">
        <v>13</v>
      </c>
      <c r="AA1269" s="7">
        <v>290.22000000000003</v>
      </c>
      <c r="AB1269" s="7">
        <v>88163</v>
      </c>
      <c r="AC1269" s="7">
        <f>DataSheet!$E87-DataSheet!$D87</f>
        <v>5.8900000000000006</v>
      </c>
      <c r="AD1269" s="12" t="str">
        <f>_xlfn.IFS(DataSheet!$O87="Central","Chris",DataSheet!$O87="East","Erin",DataSheet!$O87="South","Sam",DataSheet!$O87="West","William.")</f>
        <v>Sam</v>
      </c>
      <c r="AE1269">
        <f t="shared" si="99"/>
        <v>3</v>
      </c>
    </row>
    <row r="1270" spans="1:31" ht="15.75" customHeight="1" x14ac:dyDescent="0.3">
      <c r="A1270" s="7">
        <v>2290</v>
      </c>
      <c r="B1270" s="7" t="s">
        <v>2177</v>
      </c>
      <c r="C1270" s="7" t="s">
        <v>61</v>
      </c>
      <c r="D1270" s="7">
        <v>7.0000000000000007E-2</v>
      </c>
      <c r="E1270" s="7">
        <v>80.98</v>
      </c>
      <c r="F1270" s="7">
        <v>7.18</v>
      </c>
      <c r="G1270" s="7" t="s">
        <v>53</v>
      </c>
      <c r="H1270" s="7" t="s">
        <v>32</v>
      </c>
      <c r="I1270" s="7" t="s">
        <v>81</v>
      </c>
      <c r="J1270" s="7" t="s">
        <v>184</v>
      </c>
      <c r="K1270" s="7" t="s">
        <v>63</v>
      </c>
      <c r="L1270" s="7" t="s">
        <v>2180</v>
      </c>
      <c r="M1270" s="7">
        <v>0.48</v>
      </c>
      <c r="N1270" s="7" t="s">
        <v>37</v>
      </c>
      <c r="O1270" s="7" t="s">
        <v>65</v>
      </c>
      <c r="P1270" s="7" t="s">
        <v>66</v>
      </c>
      <c r="Q1270" s="7" t="s">
        <v>2178</v>
      </c>
      <c r="R1270" s="7">
        <v>55433</v>
      </c>
      <c r="S1270" s="8">
        <v>42039</v>
      </c>
      <c r="T1270" s="9">
        <f t="shared" si="97"/>
        <v>0</v>
      </c>
      <c r="U1270" s="10" t="str">
        <f t="shared" si="98"/>
        <v>no repeat</v>
      </c>
      <c r="V1270" s="11" t="str">
        <f t="shared" si="95"/>
        <v>February</v>
      </c>
      <c r="W1270" s="8">
        <v>42041</v>
      </c>
      <c r="X1270" s="11">
        <f t="shared" si="96"/>
        <v>2</v>
      </c>
      <c r="Y1270" s="7">
        <v>779.47230000000002</v>
      </c>
      <c r="Z1270" s="7">
        <v>15</v>
      </c>
      <c r="AA1270" s="7">
        <v>1129.67</v>
      </c>
      <c r="AB1270" s="7">
        <v>88164</v>
      </c>
      <c r="AC1270" s="7">
        <f>DataSheet!$E409-DataSheet!$D409</f>
        <v>9.6100000000000012</v>
      </c>
      <c r="AD1270" s="12" t="str">
        <f>_xlfn.IFS(DataSheet!$O409="Central","Chris",DataSheet!$O409="East","Erin",DataSheet!$O409="South","Sam",DataSheet!$O409="West","William.")</f>
        <v>William.</v>
      </c>
      <c r="AE1270">
        <f t="shared" si="99"/>
        <v>3</v>
      </c>
    </row>
    <row r="1271" spans="1:31" ht="15.75" customHeight="1" x14ac:dyDescent="0.3">
      <c r="A1271" s="7">
        <v>2302</v>
      </c>
      <c r="B1271" s="7" t="s">
        <v>2181</v>
      </c>
      <c r="C1271" s="7" t="s">
        <v>30</v>
      </c>
      <c r="D1271" s="7">
        <v>0.1</v>
      </c>
      <c r="E1271" s="7">
        <v>12.53</v>
      </c>
      <c r="F1271" s="7">
        <v>0.49</v>
      </c>
      <c r="G1271" s="7" t="s">
        <v>53</v>
      </c>
      <c r="H1271" s="7" t="s">
        <v>32</v>
      </c>
      <c r="I1271" s="7" t="s">
        <v>33</v>
      </c>
      <c r="J1271" s="7" t="s">
        <v>138</v>
      </c>
      <c r="K1271" s="7" t="s">
        <v>63</v>
      </c>
      <c r="L1271" s="7" t="s">
        <v>1017</v>
      </c>
      <c r="M1271" s="7">
        <v>0.38</v>
      </c>
      <c r="N1271" s="7" t="s">
        <v>37</v>
      </c>
      <c r="O1271" s="7" t="s">
        <v>140</v>
      </c>
      <c r="P1271" s="7" t="s">
        <v>366</v>
      </c>
      <c r="Q1271" s="7" t="s">
        <v>2182</v>
      </c>
      <c r="R1271" s="7">
        <v>32404</v>
      </c>
      <c r="S1271" s="8">
        <v>42007</v>
      </c>
      <c r="T1271" s="9">
        <f t="shared" si="97"/>
        <v>1</v>
      </c>
      <c r="U1271" s="10">
        <f t="shared" si="98"/>
        <v>0</v>
      </c>
      <c r="V1271" s="11" t="str">
        <f t="shared" si="95"/>
        <v>January</v>
      </c>
      <c r="W1271" s="8">
        <v>42008</v>
      </c>
      <c r="X1271" s="11">
        <f t="shared" si="96"/>
        <v>1</v>
      </c>
      <c r="Y1271" s="7">
        <v>244.464</v>
      </c>
      <c r="Z1271" s="7">
        <v>8</v>
      </c>
      <c r="AA1271" s="7">
        <v>92.02</v>
      </c>
      <c r="AB1271" s="7">
        <v>87696</v>
      </c>
      <c r="AC1271" s="7">
        <f>DataSheet!$E31-DataSheet!$D31</f>
        <v>3.7399999999999998</v>
      </c>
      <c r="AD1271" s="12" t="str">
        <f>_xlfn.IFS(DataSheet!$O31="Central","Chris",DataSheet!$O31="East","Erin",DataSheet!$O31="South","Sam",DataSheet!$O31="West","William.")</f>
        <v>Erin</v>
      </c>
      <c r="AE1271">
        <f t="shared" si="99"/>
        <v>3</v>
      </c>
    </row>
    <row r="1272" spans="1:31" ht="15.75" customHeight="1" x14ac:dyDescent="0.3">
      <c r="A1272" s="12">
        <v>2302</v>
      </c>
      <c r="B1272" s="12" t="s">
        <v>2181</v>
      </c>
      <c r="C1272" s="12" t="s">
        <v>30</v>
      </c>
      <c r="D1272" s="12">
        <v>0.1</v>
      </c>
      <c r="E1272" s="12">
        <v>146.34</v>
      </c>
      <c r="F1272" s="12">
        <v>43.75</v>
      </c>
      <c r="G1272" s="12" t="s">
        <v>43</v>
      </c>
      <c r="H1272" s="12" t="s">
        <v>32</v>
      </c>
      <c r="I1272" s="12" t="s">
        <v>45</v>
      </c>
      <c r="J1272" s="12" t="s">
        <v>156</v>
      </c>
      <c r="K1272" s="12" t="s">
        <v>125</v>
      </c>
      <c r="L1272" s="12" t="s">
        <v>2183</v>
      </c>
      <c r="M1272" s="12">
        <v>0.64</v>
      </c>
      <c r="N1272" s="12" t="s">
        <v>37</v>
      </c>
      <c r="O1272" s="12" t="s">
        <v>140</v>
      </c>
      <c r="P1272" s="12" t="s">
        <v>366</v>
      </c>
      <c r="Q1272" s="12" t="s">
        <v>2182</v>
      </c>
      <c r="R1272" s="12">
        <v>32404</v>
      </c>
      <c r="S1272" s="13">
        <v>42007</v>
      </c>
      <c r="T1272" s="9">
        <f t="shared" si="97"/>
        <v>1</v>
      </c>
      <c r="U1272" s="10">
        <f t="shared" si="98"/>
        <v>39</v>
      </c>
      <c r="V1272" s="11" t="str">
        <f t="shared" si="95"/>
        <v>January</v>
      </c>
      <c r="W1272" s="13">
        <v>42008</v>
      </c>
      <c r="X1272" s="11">
        <f t="shared" si="96"/>
        <v>1</v>
      </c>
      <c r="Y1272" s="12">
        <v>-473.57799999999997</v>
      </c>
      <c r="Z1272" s="12">
        <v>2</v>
      </c>
      <c r="AA1272" s="12">
        <v>283.55</v>
      </c>
      <c r="AB1272" s="12">
        <v>87696</v>
      </c>
      <c r="AC1272" s="12">
        <f>DataSheet!$E32-DataSheet!$D32</f>
        <v>1.7</v>
      </c>
      <c r="AD1272" s="12" t="str">
        <f>_xlfn.IFS(DataSheet!$O32="Central","Chris",DataSheet!$O32="East","Erin",DataSheet!$O32="South","Sam",DataSheet!$O32="West","William.")</f>
        <v>Erin</v>
      </c>
      <c r="AE1272">
        <f t="shared" si="99"/>
        <v>3</v>
      </c>
    </row>
    <row r="1273" spans="1:31" ht="15.75" customHeight="1" x14ac:dyDescent="0.3">
      <c r="A1273" s="12">
        <v>2302</v>
      </c>
      <c r="B1273" s="12" t="s">
        <v>2181</v>
      </c>
      <c r="C1273" s="12" t="s">
        <v>52</v>
      </c>
      <c r="D1273" s="12">
        <v>7.0000000000000007E-2</v>
      </c>
      <c r="E1273" s="12">
        <v>270.98</v>
      </c>
      <c r="F1273" s="12">
        <v>50</v>
      </c>
      <c r="G1273" s="12" t="s">
        <v>43</v>
      </c>
      <c r="H1273" s="12" t="s">
        <v>32</v>
      </c>
      <c r="I1273" s="12" t="s">
        <v>45</v>
      </c>
      <c r="J1273" s="12" t="s">
        <v>46</v>
      </c>
      <c r="K1273" s="12" t="s">
        <v>47</v>
      </c>
      <c r="L1273" s="12" t="s">
        <v>2184</v>
      </c>
      <c r="M1273" s="12">
        <v>0.77</v>
      </c>
      <c r="N1273" s="12" t="s">
        <v>37</v>
      </c>
      <c r="O1273" s="12" t="s">
        <v>140</v>
      </c>
      <c r="P1273" s="12" t="s">
        <v>366</v>
      </c>
      <c r="Q1273" s="12" t="s">
        <v>2182</v>
      </c>
      <c r="R1273" s="12">
        <v>32404</v>
      </c>
      <c r="S1273" s="13">
        <v>42046</v>
      </c>
      <c r="T1273" s="9">
        <f t="shared" si="97"/>
        <v>0</v>
      </c>
      <c r="U1273" s="10" t="str">
        <f t="shared" si="98"/>
        <v>no repeat</v>
      </c>
      <c r="V1273" s="11" t="str">
        <f t="shared" si="95"/>
        <v>February</v>
      </c>
      <c r="W1273" s="13">
        <v>42048</v>
      </c>
      <c r="X1273" s="11">
        <f t="shared" si="96"/>
        <v>2</v>
      </c>
      <c r="Y1273" s="12">
        <v>27.725999999999999</v>
      </c>
      <c r="Z1273" s="12">
        <v>9</v>
      </c>
      <c r="AA1273" s="12">
        <v>2439.37</v>
      </c>
      <c r="AB1273" s="12">
        <v>87695</v>
      </c>
      <c r="AC1273" s="12">
        <f>DataSheet!$E478-DataSheet!$D478</f>
        <v>6.44</v>
      </c>
      <c r="AD1273" s="12" t="str">
        <f>_xlfn.IFS(DataSheet!$O478="Central","Chris",DataSheet!$O478="East","Erin",DataSheet!$O478="South","Sam",DataSheet!$O478="West","William.")</f>
        <v>Chris</v>
      </c>
      <c r="AE1273">
        <f t="shared" si="99"/>
        <v>3</v>
      </c>
    </row>
    <row r="1274" spans="1:31" ht="15.75" customHeight="1" x14ac:dyDescent="0.3">
      <c r="A1274" s="7">
        <v>2303</v>
      </c>
      <c r="B1274" s="7" t="s">
        <v>2185</v>
      </c>
      <c r="C1274" s="7" t="s">
        <v>30</v>
      </c>
      <c r="D1274" s="7">
        <v>0.1</v>
      </c>
      <c r="E1274" s="7">
        <v>146.34</v>
      </c>
      <c r="F1274" s="7">
        <v>43.75</v>
      </c>
      <c r="G1274" s="7" t="s">
        <v>43</v>
      </c>
      <c r="H1274" s="7" t="s">
        <v>32</v>
      </c>
      <c r="I1274" s="7" t="s">
        <v>45</v>
      </c>
      <c r="J1274" s="7" t="s">
        <v>156</v>
      </c>
      <c r="K1274" s="7" t="s">
        <v>125</v>
      </c>
      <c r="L1274" s="7" t="s">
        <v>2183</v>
      </c>
      <c r="M1274" s="7">
        <v>0.64</v>
      </c>
      <c r="N1274" s="7" t="s">
        <v>37</v>
      </c>
      <c r="O1274" s="7" t="s">
        <v>57</v>
      </c>
      <c r="P1274" s="7" t="s">
        <v>75</v>
      </c>
      <c r="Q1274" s="7" t="s">
        <v>94</v>
      </c>
      <c r="R1274" s="7">
        <v>10011</v>
      </c>
      <c r="S1274" s="8">
        <v>42007</v>
      </c>
      <c r="T1274" s="9">
        <f t="shared" si="97"/>
        <v>1</v>
      </c>
      <c r="U1274" s="10">
        <f t="shared" si="98"/>
        <v>39</v>
      </c>
      <c r="V1274" s="11" t="str">
        <f t="shared" si="95"/>
        <v>January</v>
      </c>
      <c r="W1274" s="8">
        <v>42008</v>
      </c>
      <c r="X1274" s="11">
        <f t="shared" si="96"/>
        <v>1</v>
      </c>
      <c r="Y1274" s="7">
        <v>-270.85000000000002</v>
      </c>
      <c r="Z1274" s="7">
        <v>6</v>
      </c>
      <c r="AA1274" s="7">
        <v>850.64</v>
      </c>
      <c r="AB1274" s="7">
        <v>37987</v>
      </c>
      <c r="AC1274" s="7">
        <f>DataSheet!$E33-DataSheet!$D33</f>
        <v>5.9600000000000009</v>
      </c>
      <c r="AD1274" s="12" t="str">
        <f>_xlfn.IFS(DataSheet!$O33="Central","Chris",DataSheet!$O33="East","Erin",DataSheet!$O33="South","Sam",DataSheet!$O33="West","William.")</f>
        <v>Chris</v>
      </c>
      <c r="AE1274">
        <f t="shared" si="99"/>
        <v>2</v>
      </c>
    </row>
    <row r="1275" spans="1:31" ht="15.75" customHeight="1" x14ac:dyDescent="0.3">
      <c r="A1275" s="7">
        <v>2303</v>
      </c>
      <c r="B1275" s="7" t="s">
        <v>2185</v>
      </c>
      <c r="C1275" s="7" t="s">
        <v>52</v>
      </c>
      <c r="D1275" s="7">
        <v>7.0000000000000007E-2</v>
      </c>
      <c r="E1275" s="7">
        <v>270.98</v>
      </c>
      <c r="F1275" s="7">
        <v>50</v>
      </c>
      <c r="G1275" s="7" t="s">
        <v>43</v>
      </c>
      <c r="H1275" s="7" t="s">
        <v>32</v>
      </c>
      <c r="I1275" s="7" t="s">
        <v>45</v>
      </c>
      <c r="J1275" s="7" t="s">
        <v>46</v>
      </c>
      <c r="K1275" s="7" t="s">
        <v>47</v>
      </c>
      <c r="L1275" s="7" t="s">
        <v>2184</v>
      </c>
      <c r="M1275" s="7">
        <v>0.77</v>
      </c>
      <c r="N1275" s="7" t="s">
        <v>37</v>
      </c>
      <c r="O1275" s="7" t="s">
        <v>57</v>
      </c>
      <c r="P1275" s="7" t="s">
        <v>75</v>
      </c>
      <c r="Q1275" s="7" t="s">
        <v>94</v>
      </c>
      <c r="R1275" s="7">
        <v>10011</v>
      </c>
      <c r="S1275" s="8">
        <v>42046</v>
      </c>
      <c r="T1275" s="9">
        <f t="shared" si="97"/>
        <v>0</v>
      </c>
      <c r="U1275" s="10" t="str">
        <f t="shared" si="98"/>
        <v>no repeat</v>
      </c>
      <c r="V1275" s="11" t="str">
        <f t="shared" si="95"/>
        <v>February</v>
      </c>
      <c r="W1275" s="8">
        <v>42048</v>
      </c>
      <c r="X1275" s="11">
        <f t="shared" si="96"/>
        <v>2</v>
      </c>
      <c r="Y1275" s="7">
        <v>-96.05</v>
      </c>
      <c r="Z1275" s="7">
        <v>36</v>
      </c>
      <c r="AA1275" s="7">
        <v>9757.48</v>
      </c>
      <c r="AB1275" s="7">
        <v>47493</v>
      </c>
      <c r="AC1275" s="7">
        <f>DataSheet!$E479-DataSheet!$D479</f>
        <v>14.17</v>
      </c>
      <c r="AD1275" s="12" t="str">
        <f>_xlfn.IFS(DataSheet!$O479="Central","Chris",DataSheet!$O479="East","Erin",DataSheet!$O479="South","Sam",DataSheet!$O479="West","William.")</f>
        <v>Chris</v>
      </c>
      <c r="AE1275">
        <f t="shared" si="99"/>
        <v>2</v>
      </c>
    </row>
    <row r="1276" spans="1:31" ht="15.75" customHeight="1" x14ac:dyDescent="0.3">
      <c r="A1276" s="7">
        <v>2305</v>
      </c>
      <c r="B1276" s="7" t="s">
        <v>2186</v>
      </c>
      <c r="C1276" s="7" t="s">
        <v>30</v>
      </c>
      <c r="D1276" s="7">
        <v>0</v>
      </c>
      <c r="E1276" s="7">
        <v>90.48</v>
      </c>
      <c r="F1276" s="7">
        <v>19.989999999999998</v>
      </c>
      <c r="G1276" s="7" t="s">
        <v>53</v>
      </c>
      <c r="H1276" s="7" t="s">
        <v>62</v>
      </c>
      <c r="I1276" s="7" t="s">
        <v>33</v>
      </c>
      <c r="J1276" s="7" t="s">
        <v>73</v>
      </c>
      <c r="K1276" s="7" t="s">
        <v>63</v>
      </c>
      <c r="L1276" s="7" t="s">
        <v>1837</v>
      </c>
      <c r="M1276" s="7">
        <v>0.4</v>
      </c>
      <c r="N1276" s="7" t="s">
        <v>37</v>
      </c>
      <c r="O1276" s="7" t="s">
        <v>65</v>
      </c>
      <c r="P1276" s="7" t="s">
        <v>2187</v>
      </c>
      <c r="Q1276" s="7" t="s">
        <v>459</v>
      </c>
      <c r="R1276" s="7">
        <v>57201</v>
      </c>
      <c r="S1276" s="8">
        <v>42176</v>
      </c>
      <c r="T1276" s="9">
        <f t="shared" si="97"/>
        <v>0</v>
      </c>
      <c r="U1276" s="10" t="str">
        <f t="shared" si="98"/>
        <v>no repeat</v>
      </c>
      <c r="V1276" s="11" t="str">
        <f t="shared" si="95"/>
        <v>June</v>
      </c>
      <c r="W1276" s="8">
        <v>42179</v>
      </c>
      <c r="X1276" s="11">
        <f t="shared" si="96"/>
        <v>3</v>
      </c>
      <c r="Y1276" s="7">
        <v>800.25509999999997</v>
      </c>
      <c r="Z1276" s="7">
        <v>12</v>
      </c>
      <c r="AA1276" s="7">
        <v>1159.79</v>
      </c>
      <c r="AB1276" s="7">
        <v>89869</v>
      </c>
      <c r="AC1276" s="7">
        <f>DataSheet!$E1851-DataSheet!$D1851</f>
        <v>105.27000000000001</v>
      </c>
      <c r="AD1276" s="12" t="str">
        <f>_xlfn.IFS(DataSheet!$O1851="Central","Chris",DataSheet!$O1851="East","Erin",DataSheet!$O1851="South","Sam",DataSheet!$O1851="West","William.")</f>
        <v>Chris</v>
      </c>
      <c r="AE1276">
        <f t="shared" si="99"/>
        <v>1</v>
      </c>
    </row>
    <row r="1277" spans="1:31" ht="15.75" customHeight="1" x14ac:dyDescent="0.3">
      <c r="A1277" s="7">
        <v>2308</v>
      </c>
      <c r="B1277" s="7" t="s">
        <v>2188</v>
      </c>
      <c r="C1277" s="7" t="s">
        <v>109</v>
      </c>
      <c r="D1277" s="7">
        <v>0.08</v>
      </c>
      <c r="E1277" s="7">
        <v>9.48</v>
      </c>
      <c r="F1277" s="7">
        <v>7.29</v>
      </c>
      <c r="G1277" s="7" t="s">
        <v>53</v>
      </c>
      <c r="H1277" s="7" t="s">
        <v>62</v>
      </c>
      <c r="I1277" s="7" t="s">
        <v>45</v>
      </c>
      <c r="J1277" s="7" t="s">
        <v>54</v>
      </c>
      <c r="K1277" s="7" t="s">
        <v>55</v>
      </c>
      <c r="L1277" s="7" t="s">
        <v>56</v>
      </c>
      <c r="M1277" s="7">
        <v>0.45</v>
      </c>
      <c r="N1277" s="7" t="s">
        <v>37</v>
      </c>
      <c r="O1277" s="7" t="s">
        <v>140</v>
      </c>
      <c r="P1277" s="7" t="s">
        <v>366</v>
      </c>
      <c r="Q1277" s="7" t="s">
        <v>2189</v>
      </c>
      <c r="R1277" s="7">
        <v>33971</v>
      </c>
      <c r="S1277" s="8">
        <v>42087</v>
      </c>
      <c r="T1277" s="9">
        <f t="shared" si="97"/>
        <v>1</v>
      </c>
      <c r="U1277" s="10">
        <f t="shared" si="98"/>
        <v>0</v>
      </c>
      <c r="V1277" s="11" t="str">
        <f t="shared" si="95"/>
        <v>March</v>
      </c>
      <c r="W1277" s="8">
        <v>42089</v>
      </c>
      <c r="X1277" s="11">
        <f t="shared" si="96"/>
        <v>2</v>
      </c>
      <c r="Y1277" s="7">
        <v>-50.4</v>
      </c>
      <c r="Z1277" s="7">
        <v>2</v>
      </c>
      <c r="AA1277" s="7">
        <v>20.22</v>
      </c>
      <c r="AB1277" s="7">
        <v>90557</v>
      </c>
      <c r="AC1277" s="7">
        <f>DataSheet!$E915-DataSheet!$D915</f>
        <v>95.89</v>
      </c>
      <c r="AD1277" s="12" t="str">
        <f>_xlfn.IFS(DataSheet!$O915="Central","Chris",DataSheet!$O915="East","Erin",DataSheet!$O915="South","Sam",DataSheet!$O915="West","William.")</f>
        <v>William.</v>
      </c>
      <c r="AE1277">
        <f t="shared" si="99"/>
        <v>2</v>
      </c>
    </row>
    <row r="1278" spans="1:31" ht="15.75" customHeight="1" x14ac:dyDescent="0.3">
      <c r="A1278" s="12">
        <v>2308</v>
      </c>
      <c r="B1278" s="12" t="s">
        <v>2188</v>
      </c>
      <c r="C1278" s="12" t="s">
        <v>109</v>
      </c>
      <c r="D1278" s="12">
        <v>0.03</v>
      </c>
      <c r="E1278" s="12">
        <v>193.17</v>
      </c>
      <c r="F1278" s="12">
        <v>19.989999999999998</v>
      </c>
      <c r="G1278" s="12" t="s">
        <v>53</v>
      </c>
      <c r="H1278" s="12" t="s">
        <v>62</v>
      </c>
      <c r="I1278" s="12" t="s">
        <v>33</v>
      </c>
      <c r="J1278" s="12" t="s">
        <v>145</v>
      </c>
      <c r="K1278" s="12" t="s">
        <v>63</v>
      </c>
      <c r="L1278" s="12" t="s">
        <v>1522</v>
      </c>
      <c r="M1278" s="12">
        <v>0.71</v>
      </c>
      <c r="N1278" s="12" t="s">
        <v>37</v>
      </c>
      <c r="O1278" s="12" t="s">
        <v>140</v>
      </c>
      <c r="P1278" s="12" t="s">
        <v>366</v>
      </c>
      <c r="Q1278" s="12" t="s">
        <v>2189</v>
      </c>
      <c r="R1278" s="12">
        <v>33971</v>
      </c>
      <c r="S1278" s="13">
        <v>42087</v>
      </c>
      <c r="T1278" s="9">
        <f t="shared" si="97"/>
        <v>0</v>
      </c>
      <c r="U1278" s="10" t="str">
        <f t="shared" si="98"/>
        <v>no repeat</v>
      </c>
      <c r="V1278" s="11" t="str">
        <f t="shared" si="95"/>
        <v>March</v>
      </c>
      <c r="W1278" s="13">
        <v>42091</v>
      </c>
      <c r="X1278" s="11">
        <f t="shared" si="96"/>
        <v>4</v>
      </c>
      <c r="Y1278" s="12">
        <v>-348.75400000000002</v>
      </c>
      <c r="Z1278" s="12">
        <v>8</v>
      </c>
      <c r="AA1278" s="12">
        <v>1548.97</v>
      </c>
      <c r="AB1278" s="12">
        <v>90557</v>
      </c>
      <c r="AC1278" s="12">
        <f>DataSheet!$E916-DataSheet!$D916</f>
        <v>3.5</v>
      </c>
      <c r="AD1278" s="12" t="str">
        <f>_xlfn.IFS(DataSheet!$O916="Central","Chris",DataSheet!$O916="East","Erin",DataSheet!$O916="South","Sam",DataSheet!$O916="West","William.")</f>
        <v>William.</v>
      </c>
      <c r="AE1278">
        <f t="shared" si="99"/>
        <v>2</v>
      </c>
    </row>
    <row r="1279" spans="1:31" ht="15.75" customHeight="1" x14ac:dyDescent="0.3">
      <c r="A1279" s="7">
        <v>2323</v>
      </c>
      <c r="B1279" s="7" t="s">
        <v>2190</v>
      </c>
      <c r="C1279" s="7" t="s">
        <v>30</v>
      </c>
      <c r="D1279" s="7">
        <v>0.08</v>
      </c>
      <c r="E1279" s="7">
        <v>68.81</v>
      </c>
      <c r="F1279" s="7">
        <v>60</v>
      </c>
      <c r="G1279" s="7" t="s">
        <v>43</v>
      </c>
      <c r="H1279" s="7" t="s">
        <v>62</v>
      </c>
      <c r="I1279" s="7" t="s">
        <v>33</v>
      </c>
      <c r="J1279" s="7" t="s">
        <v>258</v>
      </c>
      <c r="K1279" s="7" t="s">
        <v>47</v>
      </c>
      <c r="L1279" s="7" t="s">
        <v>2191</v>
      </c>
      <c r="M1279" s="7">
        <v>0.41</v>
      </c>
      <c r="N1279" s="7" t="s">
        <v>37</v>
      </c>
      <c r="O1279" s="7" t="s">
        <v>38</v>
      </c>
      <c r="P1279" s="7" t="s">
        <v>49</v>
      </c>
      <c r="Q1279" s="7" t="s">
        <v>2192</v>
      </c>
      <c r="R1279" s="7">
        <v>92236</v>
      </c>
      <c r="S1279" s="8">
        <v>42079</v>
      </c>
      <c r="T1279" s="9">
        <f t="shared" si="97"/>
        <v>1</v>
      </c>
      <c r="U1279" s="10">
        <f t="shared" si="98"/>
        <v>0</v>
      </c>
      <c r="V1279" s="11" t="str">
        <f t="shared" si="95"/>
        <v>March</v>
      </c>
      <c r="W1279" s="8">
        <v>42080</v>
      </c>
      <c r="X1279" s="11">
        <f t="shared" si="96"/>
        <v>1</v>
      </c>
      <c r="Y1279" s="7">
        <v>-550.42999999999995</v>
      </c>
      <c r="Z1279" s="7">
        <v>5</v>
      </c>
      <c r="AA1279" s="7">
        <v>337.86</v>
      </c>
      <c r="AB1279" s="7">
        <v>88721</v>
      </c>
      <c r="AC1279" s="7">
        <f>DataSheet!$E821-DataSheet!$D821</f>
        <v>420.95000000000005</v>
      </c>
      <c r="AD1279" s="12" t="str">
        <f>_xlfn.IFS(DataSheet!$O821="Central","Chris",DataSheet!$O821="East","Erin",DataSheet!$O821="South","Sam",DataSheet!$O821="West","William.")</f>
        <v>Erin</v>
      </c>
      <c r="AE1279">
        <f t="shared" si="99"/>
        <v>3</v>
      </c>
    </row>
    <row r="1280" spans="1:31" ht="15.75" customHeight="1" x14ac:dyDescent="0.3">
      <c r="A1280" s="12">
        <v>2323</v>
      </c>
      <c r="B1280" s="12" t="s">
        <v>2190</v>
      </c>
      <c r="C1280" s="12" t="s">
        <v>30</v>
      </c>
      <c r="D1280" s="12">
        <v>0.04</v>
      </c>
      <c r="E1280" s="12">
        <v>21.38</v>
      </c>
      <c r="F1280" s="12">
        <v>8.99</v>
      </c>
      <c r="G1280" s="12" t="s">
        <v>53</v>
      </c>
      <c r="H1280" s="12" t="s">
        <v>62</v>
      </c>
      <c r="I1280" s="12" t="s">
        <v>33</v>
      </c>
      <c r="J1280" s="12" t="s">
        <v>34</v>
      </c>
      <c r="K1280" s="12" t="s">
        <v>55</v>
      </c>
      <c r="L1280" s="12" t="s">
        <v>2193</v>
      </c>
      <c r="M1280" s="12">
        <v>0.59</v>
      </c>
      <c r="N1280" s="12" t="s">
        <v>37</v>
      </c>
      <c r="O1280" s="12" t="s">
        <v>38</v>
      </c>
      <c r="P1280" s="12" t="s">
        <v>49</v>
      </c>
      <c r="Q1280" s="12" t="s">
        <v>2192</v>
      </c>
      <c r="R1280" s="12">
        <v>92236</v>
      </c>
      <c r="S1280" s="13">
        <v>42079</v>
      </c>
      <c r="T1280" s="9">
        <f t="shared" si="97"/>
        <v>1</v>
      </c>
      <c r="U1280" s="10">
        <f t="shared" si="98"/>
        <v>95</v>
      </c>
      <c r="V1280" s="11" t="str">
        <f t="shared" si="95"/>
        <v>March</v>
      </c>
      <c r="W1280" s="13">
        <v>42081</v>
      </c>
      <c r="X1280" s="11">
        <f t="shared" si="96"/>
        <v>2</v>
      </c>
      <c r="Y1280" s="12">
        <v>-52.12</v>
      </c>
      <c r="Z1280" s="12">
        <v>4</v>
      </c>
      <c r="AA1280" s="12">
        <v>84.21</v>
      </c>
      <c r="AB1280" s="12">
        <v>88721</v>
      </c>
      <c r="AC1280" s="12">
        <f>DataSheet!$E822-DataSheet!$D822</f>
        <v>20.22</v>
      </c>
      <c r="AD1280" s="12" t="str">
        <f>_xlfn.IFS(DataSheet!$O822="Central","Chris",DataSheet!$O822="East","Erin",DataSheet!$O822="South","Sam",DataSheet!$O822="West","William.")</f>
        <v>Erin</v>
      </c>
      <c r="AE1280">
        <f t="shared" si="99"/>
        <v>3</v>
      </c>
    </row>
    <row r="1281" spans="1:31" ht="15.75" customHeight="1" x14ac:dyDescent="0.3">
      <c r="A1281" s="7">
        <v>2323</v>
      </c>
      <c r="B1281" s="7" t="s">
        <v>2190</v>
      </c>
      <c r="C1281" s="7" t="s">
        <v>42</v>
      </c>
      <c r="D1281" s="7">
        <v>0.06</v>
      </c>
      <c r="E1281" s="7">
        <v>4.9800000000000004</v>
      </c>
      <c r="F1281" s="7">
        <v>4.62</v>
      </c>
      <c r="G1281" s="7" t="s">
        <v>31</v>
      </c>
      <c r="H1281" s="7" t="s">
        <v>62</v>
      </c>
      <c r="I1281" s="7" t="s">
        <v>81</v>
      </c>
      <c r="J1281" s="7" t="s">
        <v>184</v>
      </c>
      <c r="K1281" s="7" t="s">
        <v>55</v>
      </c>
      <c r="L1281" s="7" t="s">
        <v>415</v>
      </c>
      <c r="M1281" s="7">
        <v>0.64</v>
      </c>
      <c r="N1281" s="7" t="s">
        <v>37</v>
      </c>
      <c r="O1281" s="7" t="s">
        <v>38</v>
      </c>
      <c r="P1281" s="7" t="s">
        <v>49</v>
      </c>
      <c r="Q1281" s="7" t="s">
        <v>2192</v>
      </c>
      <c r="R1281" s="7">
        <v>92236</v>
      </c>
      <c r="S1281" s="8">
        <v>42174</v>
      </c>
      <c r="T1281" s="9">
        <f t="shared" si="97"/>
        <v>0</v>
      </c>
      <c r="U1281" s="10" t="str">
        <f t="shared" si="98"/>
        <v>no repeat</v>
      </c>
      <c r="V1281" s="11" t="str">
        <f t="shared" si="95"/>
        <v>June</v>
      </c>
      <c r="W1281" s="8">
        <v>42174</v>
      </c>
      <c r="X1281" s="11">
        <f t="shared" si="96"/>
        <v>0</v>
      </c>
      <c r="Y1281" s="7">
        <v>-27.004999999999999</v>
      </c>
      <c r="Z1281" s="7">
        <v>7</v>
      </c>
      <c r="AA1281" s="7">
        <v>38.74</v>
      </c>
      <c r="AB1281" s="7">
        <v>88722</v>
      </c>
      <c r="AC1281" s="7">
        <f>DataSheet!$E1829-DataSheet!$D1829</f>
        <v>8.1199999999999992</v>
      </c>
      <c r="AD1281" s="12" t="str">
        <f>_xlfn.IFS(DataSheet!$O1829="Central","Chris",DataSheet!$O1829="East","Erin",DataSheet!$O1829="South","Sam",DataSheet!$O1829="West","William.")</f>
        <v>Sam</v>
      </c>
      <c r="AE1281">
        <f t="shared" si="99"/>
        <v>3</v>
      </c>
    </row>
    <row r="1282" spans="1:31" ht="15.75" customHeight="1" x14ac:dyDescent="0.3">
      <c r="A1282" s="7">
        <v>2330</v>
      </c>
      <c r="B1282" s="7" t="s">
        <v>2194</v>
      </c>
      <c r="C1282" s="7" t="s">
        <v>61</v>
      </c>
      <c r="D1282" s="7">
        <v>0.06</v>
      </c>
      <c r="E1282" s="7">
        <v>28.53</v>
      </c>
      <c r="F1282" s="7">
        <v>1.49</v>
      </c>
      <c r="G1282" s="7" t="s">
        <v>53</v>
      </c>
      <c r="H1282" s="7" t="s">
        <v>44</v>
      </c>
      <c r="I1282" s="7" t="s">
        <v>33</v>
      </c>
      <c r="J1282" s="7" t="s">
        <v>113</v>
      </c>
      <c r="K1282" s="7" t="s">
        <v>63</v>
      </c>
      <c r="L1282" s="7" t="s">
        <v>336</v>
      </c>
      <c r="M1282" s="7">
        <v>0.38</v>
      </c>
      <c r="N1282" s="7" t="s">
        <v>37</v>
      </c>
      <c r="O1282" s="7" t="s">
        <v>65</v>
      </c>
      <c r="P1282" s="7" t="s">
        <v>334</v>
      </c>
      <c r="Q1282" s="7" t="s">
        <v>2195</v>
      </c>
      <c r="R1282" s="7">
        <v>52302</v>
      </c>
      <c r="S1282" s="8">
        <v>42087</v>
      </c>
      <c r="T1282" s="9">
        <f t="shared" si="97"/>
        <v>0</v>
      </c>
      <c r="U1282" s="10" t="str">
        <f t="shared" si="98"/>
        <v>no repeat</v>
      </c>
      <c r="V1282" s="11" t="str">
        <f t="shared" ref="V1282:V1345" si="100">TEXT(S1282,"mmmm")</f>
        <v>March</v>
      </c>
      <c r="W1282" s="8">
        <v>42090</v>
      </c>
      <c r="X1282" s="11">
        <f t="shared" ref="X1282:X1345" si="101">_xlfn.DAYS(W1282,S1282)</f>
        <v>3</v>
      </c>
      <c r="Y1282" s="7">
        <v>74.638499999999993</v>
      </c>
      <c r="Z1282" s="7">
        <v>5</v>
      </c>
      <c r="AA1282" s="7">
        <v>134.09</v>
      </c>
      <c r="AB1282" s="7">
        <v>90964</v>
      </c>
      <c r="AC1282" s="7">
        <f>DataSheet!$E921-DataSheet!$D921</f>
        <v>284.96000000000004</v>
      </c>
      <c r="AD1282" s="12" t="str">
        <f>_xlfn.IFS(DataSheet!$O921="Central","Chris",DataSheet!$O921="East","Erin",DataSheet!$O921="South","Sam",DataSheet!$O921="West","William.")</f>
        <v>Sam</v>
      </c>
      <c r="AE1282">
        <f t="shared" si="99"/>
        <v>1</v>
      </c>
    </row>
    <row r="1283" spans="1:31" ht="15.75" customHeight="1" x14ac:dyDescent="0.3">
      <c r="A1283" s="12">
        <v>2333</v>
      </c>
      <c r="B1283" s="12" t="s">
        <v>2196</v>
      </c>
      <c r="C1283" s="12" t="s">
        <v>30</v>
      </c>
      <c r="D1283" s="12">
        <v>0.06</v>
      </c>
      <c r="E1283" s="12">
        <v>180.98</v>
      </c>
      <c r="F1283" s="12">
        <v>26.2</v>
      </c>
      <c r="G1283" s="12" t="s">
        <v>43</v>
      </c>
      <c r="H1283" s="12" t="s">
        <v>62</v>
      </c>
      <c r="I1283" s="12" t="s">
        <v>45</v>
      </c>
      <c r="J1283" s="12" t="s">
        <v>46</v>
      </c>
      <c r="K1283" s="12" t="s">
        <v>47</v>
      </c>
      <c r="L1283" s="12" t="s">
        <v>245</v>
      </c>
      <c r="M1283" s="12">
        <v>0.59</v>
      </c>
      <c r="N1283" s="12" t="s">
        <v>37</v>
      </c>
      <c r="O1283" s="12" t="s">
        <v>65</v>
      </c>
      <c r="P1283" s="12" t="s">
        <v>1855</v>
      </c>
      <c r="Q1283" s="12" t="s">
        <v>2197</v>
      </c>
      <c r="R1283" s="12">
        <v>54302</v>
      </c>
      <c r="S1283" s="13">
        <v>42178</v>
      </c>
      <c r="T1283" s="9">
        <f t="shared" ref="T1283:T1346" si="102">IF(A1283=A1284,1,0)</f>
        <v>0</v>
      </c>
      <c r="U1283" s="10" t="str">
        <f t="shared" ref="U1283:U1346" si="103">IF(T1283=1,S1284-S1283,"no repeat")</f>
        <v>no repeat</v>
      </c>
      <c r="V1283" s="11" t="str">
        <f t="shared" si="100"/>
        <v>June</v>
      </c>
      <c r="W1283" s="13">
        <v>42179</v>
      </c>
      <c r="X1283" s="11">
        <f t="shared" si="101"/>
        <v>1</v>
      </c>
      <c r="Y1283" s="12">
        <v>-122.235</v>
      </c>
      <c r="Z1283" s="12">
        <v>1</v>
      </c>
      <c r="AA1283" s="12">
        <v>191.73</v>
      </c>
      <c r="AB1283" s="12">
        <v>89611</v>
      </c>
      <c r="AC1283" s="12">
        <f>DataSheet!$E1872-DataSheet!$D1872</f>
        <v>90.43</v>
      </c>
      <c r="AD1283" s="12" t="str">
        <f>_xlfn.IFS(DataSheet!$O1872="Central","Chris",DataSheet!$O1872="East","Erin",DataSheet!$O1872="South","Sam",DataSheet!$O1872="West","William.")</f>
        <v>Erin</v>
      </c>
      <c r="AE1283">
        <f t="shared" si="99"/>
        <v>1</v>
      </c>
    </row>
    <row r="1284" spans="1:31" ht="15.75" customHeight="1" x14ac:dyDescent="0.3">
      <c r="A1284" s="7">
        <v>2334</v>
      </c>
      <c r="B1284" s="7" t="s">
        <v>2198</v>
      </c>
      <c r="C1284" s="7" t="s">
        <v>109</v>
      </c>
      <c r="D1284" s="7">
        <v>0.06</v>
      </c>
      <c r="E1284" s="7">
        <v>60.65</v>
      </c>
      <c r="F1284" s="7">
        <v>12.23</v>
      </c>
      <c r="G1284" s="7" t="s">
        <v>53</v>
      </c>
      <c r="H1284" s="7" t="s">
        <v>118</v>
      </c>
      <c r="I1284" s="7" t="s">
        <v>45</v>
      </c>
      <c r="J1284" s="7" t="s">
        <v>54</v>
      </c>
      <c r="K1284" s="7" t="s">
        <v>90</v>
      </c>
      <c r="L1284" s="7" t="s">
        <v>1758</v>
      </c>
      <c r="M1284" s="7">
        <v>0.64</v>
      </c>
      <c r="N1284" s="7" t="s">
        <v>37</v>
      </c>
      <c r="O1284" s="7" t="s">
        <v>65</v>
      </c>
      <c r="P1284" s="7" t="s">
        <v>1855</v>
      </c>
      <c r="Q1284" s="7" t="s">
        <v>2199</v>
      </c>
      <c r="R1284" s="7">
        <v>53220</v>
      </c>
      <c r="S1284" s="8">
        <v>42100</v>
      </c>
      <c r="T1284" s="9">
        <f t="shared" si="102"/>
        <v>1</v>
      </c>
      <c r="U1284" s="10">
        <f t="shared" si="103"/>
        <v>3</v>
      </c>
      <c r="V1284" s="11" t="str">
        <f t="shared" si="100"/>
        <v>April</v>
      </c>
      <c r="W1284" s="8">
        <v>42102</v>
      </c>
      <c r="X1284" s="11">
        <f t="shared" si="101"/>
        <v>2</v>
      </c>
      <c r="Y1284" s="7">
        <v>427.00650000000002</v>
      </c>
      <c r="Z1284" s="7">
        <v>10</v>
      </c>
      <c r="AA1284" s="7">
        <v>618.85</v>
      </c>
      <c r="AB1284" s="7">
        <v>89608</v>
      </c>
      <c r="AC1284" s="7">
        <f>DataSheet!$E1069-DataSheet!$D1069</f>
        <v>6.67</v>
      </c>
      <c r="AD1284" s="12" t="str">
        <f>_xlfn.IFS(DataSheet!$O1069="Central","Chris",DataSheet!$O1069="East","Erin",DataSheet!$O1069="South","Sam",DataSheet!$O1069="West","William.")</f>
        <v>William.</v>
      </c>
      <c r="AE1284">
        <f t="shared" ref="AE1284:AE1347" si="104">COUNTIF($B$2:$B$1937,$B1284)</f>
        <v>4</v>
      </c>
    </row>
    <row r="1285" spans="1:31" ht="15.75" customHeight="1" x14ac:dyDescent="0.3">
      <c r="A1285" s="12">
        <v>2334</v>
      </c>
      <c r="B1285" s="12" t="s">
        <v>2198</v>
      </c>
      <c r="C1285" s="12" t="s">
        <v>42</v>
      </c>
      <c r="D1285" s="12">
        <v>0.05</v>
      </c>
      <c r="E1285" s="12">
        <v>14.81</v>
      </c>
      <c r="F1285" s="12">
        <v>13.32</v>
      </c>
      <c r="G1285" s="12" t="s">
        <v>53</v>
      </c>
      <c r="H1285" s="12" t="s">
        <v>62</v>
      </c>
      <c r="I1285" s="12" t="s">
        <v>33</v>
      </c>
      <c r="J1285" s="12" t="s">
        <v>258</v>
      </c>
      <c r="K1285" s="12" t="s">
        <v>63</v>
      </c>
      <c r="L1285" s="12" t="s">
        <v>834</v>
      </c>
      <c r="M1285" s="12">
        <v>0.43</v>
      </c>
      <c r="N1285" s="12" t="s">
        <v>37</v>
      </c>
      <c r="O1285" s="12" t="s">
        <v>65</v>
      </c>
      <c r="P1285" s="12" t="s">
        <v>1855</v>
      </c>
      <c r="Q1285" s="12" t="s">
        <v>2199</v>
      </c>
      <c r="R1285" s="12">
        <v>53220</v>
      </c>
      <c r="S1285" s="13">
        <v>42103</v>
      </c>
      <c r="T1285" s="9">
        <f t="shared" si="102"/>
        <v>1</v>
      </c>
      <c r="U1285" s="10">
        <f t="shared" si="103"/>
        <v>0</v>
      </c>
      <c r="V1285" s="11" t="str">
        <f t="shared" si="100"/>
        <v>April</v>
      </c>
      <c r="W1285" s="13">
        <v>42105</v>
      </c>
      <c r="X1285" s="11">
        <f t="shared" si="101"/>
        <v>2</v>
      </c>
      <c r="Y1285" s="12">
        <v>-190.49</v>
      </c>
      <c r="Z1285" s="12">
        <v>8</v>
      </c>
      <c r="AA1285" s="12">
        <v>115.99</v>
      </c>
      <c r="AB1285" s="12">
        <v>89609</v>
      </c>
      <c r="AC1285" s="12">
        <f>DataSheet!$E1124-DataSheet!$D1124</f>
        <v>31.71</v>
      </c>
      <c r="AD1285" s="12" t="str">
        <f>_xlfn.IFS(DataSheet!$O1124="Central","Chris",DataSheet!$O1124="East","Erin",DataSheet!$O1124="South","Sam",DataSheet!$O1124="West","William.")</f>
        <v>William.</v>
      </c>
      <c r="AE1285">
        <f t="shared" si="104"/>
        <v>4</v>
      </c>
    </row>
    <row r="1286" spans="1:31" ht="15.75" customHeight="1" x14ac:dyDescent="0.3">
      <c r="A1286" s="7">
        <v>2334</v>
      </c>
      <c r="B1286" s="7" t="s">
        <v>2198</v>
      </c>
      <c r="C1286" s="7" t="s">
        <v>42</v>
      </c>
      <c r="D1286" s="7">
        <v>0.08</v>
      </c>
      <c r="E1286" s="7">
        <v>2.78</v>
      </c>
      <c r="F1286" s="7">
        <v>1.25</v>
      </c>
      <c r="G1286" s="7" t="s">
        <v>53</v>
      </c>
      <c r="H1286" s="7" t="s">
        <v>62</v>
      </c>
      <c r="I1286" s="7" t="s">
        <v>33</v>
      </c>
      <c r="J1286" s="7" t="s">
        <v>34</v>
      </c>
      <c r="K1286" s="7" t="s">
        <v>35</v>
      </c>
      <c r="L1286" s="7" t="s">
        <v>2200</v>
      </c>
      <c r="M1286" s="7">
        <v>0.59</v>
      </c>
      <c r="N1286" s="7" t="s">
        <v>37</v>
      </c>
      <c r="O1286" s="7" t="s">
        <v>65</v>
      </c>
      <c r="P1286" s="7" t="s">
        <v>1855</v>
      </c>
      <c r="Q1286" s="7" t="s">
        <v>2199</v>
      </c>
      <c r="R1286" s="7">
        <v>53220</v>
      </c>
      <c r="S1286" s="8">
        <v>42103</v>
      </c>
      <c r="T1286" s="9">
        <f t="shared" si="102"/>
        <v>1</v>
      </c>
      <c r="U1286" s="10">
        <f t="shared" si="103"/>
        <v>54</v>
      </c>
      <c r="V1286" s="11" t="str">
        <f t="shared" si="100"/>
        <v>April</v>
      </c>
      <c r="W1286" s="8">
        <v>42104</v>
      </c>
      <c r="X1286" s="11">
        <f t="shared" si="101"/>
        <v>1</v>
      </c>
      <c r="Y1286" s="7">
        <v>-8.77</v>
      </c>
      <c r="Z1286" s="7">
        <v>7</v>
      </c>
      <c r="AA1286" s="7">
        <v>19.46</v>
      </c>
      <c r="AB1286" s="7">
        <v>89609</v>
      </c>
      <c r="AC1286" s="7">
        <f>DataSheet!$E1125-DataSheet!$D1125</f>
        <v>5.98</v>
      </c>
      <c r="AD1286" s="12" t="str">
        <f>_xlfn.IFS(DataSheet!$O1125="Central","Chris",DataSheet!$O1125="East","Erin",DataSheet!$O1125="South","Sam",DataSheet!$O1125="West","William.")</f>
        <v>William.</v>
      </c>
      <c r="AE1286">
        <f t="shared" si="104"/>
        <v>4</v>
      </c>
    </row>
    <row r="1287" spans="1:31" ht="15.75" customHeight="1" x14ac:dyDescent="0.3">
      <c r="A1287" s="12">
        <v>2334</v>
      </c>
      <c r="B1287" s="12" t="s">
        <v>2198</v>
      </c>
      <c r="C1287" s="12" t="s">
        <v>109</v>
      </c>
      <c r="D1287" s="12">
        <v>0.06</v>
      </c>
      <c r="E1287" s="12">
        <v>3.74</v>
      </c>
      <c r="F1287" s="12">
        <v>0.94</v>
      </c>
      <c r="G1287" s="12" t="s">
        <v>53</v>
      </c>
      <c r="H1287" s="12" t="s">
        <v>44</v>
      </c>
      <c r="I1287" s="12" t="s">
        <v>33</v>
      </c>
      <c r="J1287" s="12" t="s">
        <v>70</v>
      </c>
      <c r="K1287" s="12" t="s">
        <v>35</v>
      </c>
      <c r="L1287" s="12" t="s">
        <v>2201</v>
      </c>
      <c r="M1287" s="12">
        <v>0.83</v>
      </c>
      <c r="N1287" s="12" t="s">
        <v>37</v>
      </c>
      <c r="O1287" s="12" t="s">
        <v>65</v>
      </c>
      <c r="P1287" s="12" t="s">
        <v>1855</v>
      </c>
      <c r="Q1287" s="12" t="s">
        <v>2199</v>
      </c>
      <c r="R1287" s="12">
        <v>53220</v>
      </c>
      <c r="S1287" s="13">
        <v>42157</v>
      </c>
      <c r="T1287" s="9">
        <f t="shared" si="102"/>
        <v>0</v>
      </c>
      <c r="U1287" s="10" t="str">
        <f t="shared" si="103"/>
        <v>no repeat</v>
      </c>
      <c r="V1287" s="11" t="str">
        <f t="shared" si="100"/>
        <v>June</v>
      </c>
      <c r="W1287" s="13">
        <v>42164</v>
      </c>
      <c r="X1287" s="11">
        <f t="shared" si="101"/>
        <v>7</v>
      </c>
      <c r="Y1287" s="12">
        <v>-7.6849999999999996</v>
      </c>
      <c r="Z1287" s="12">
        <v>12</v>
      </c>
      <c r="AA1287" s="12">
        <v>44.75</v>
      </c>
      <c r="AB1287" s="12">
        <v>89610</v>
      </c>
      <c r="AC1287" s="12">
        <f>DataSheet!$E1652-DataSheet!$D1652</f>
        <v>54.08</v>
      </c>
      <c r="AD1287" s="12" t="str">
        <f>_xlfn.IFS(DataSheet!$O1652="Central","Chris",DataSheet!$O1652="East","Erin",DataSheet!$O1652="South","Sam",DataSheet!$O1652="West","William.")</f>
        <v>Sam</v>
      </c>
      <c r="AE1287">
        <f t="shared" si="104"/>
        <v>4</v>
      </c>
    </row>
    <row r="1288" spans="1:31" ht="15.75" customHeight="1" x14ac:dyDescent="0.3">
      <c r="A1288" s="12">
        <v>2338</v>
      </c>
      <c r="B1288" s="12" t="s">
        <v>2202</v>
      </c>
      <c r="C1288" s="12" t="s">
        <v>52</v>
      </c>
      <c r="D1288" s="12">
        <v>0.06</v>
      </c>
      <c r="E1288" s="12">
        <v>2.08</v>
      </c>
      <c r="F1288" s="12">
        <v>5.33</v>
      </c>
      <c r="G1288" s="12" t="s">
        <v>53</v>
      </c>
      <c r="H1288" s="12" t="s">
        <v>44</v>
      </c>
      <c r="I1288" s="12" t="s">
        <v>45</v>
      </c>
      <c r="J1288" s="12" t="s">
        <v>54</v>
      </c>
      <c r="K1288" s="12" t="s">
        <v>63</v>
      </c>
      <c r="L1288" s="12" t="s">
        <v>746</v>
      </c>
      <c r="M1288" s="12">
        <v>0.43</v>
      </c>
      <c r="N1288" s="12" t="s">
        <v>37</v>
      </c>
      <c r="O1288" s="12" t="s">
        <v>57</v>
      </c>
      <c r="P1288" s="12" t="s">
        <v>419</v>
      </c>
      <c r="Q1288" s="12" t="s">
        <v>2106</v>
      </c>
      <c r="R1288" s="12">
        <v>20740</v>
      </c>
      <c r="S1288" s="13">
        <v>42017</v>
      </c>
      <c r="T1288" s="9">
        <f t="shared" si="102"/>
        <v>1</v>
      </c>
      <c r="U1288" s="10">
        <f t="shared" si="103"/>
        <v>75</v>
      </c>
      <c r="V1288" s="11" t="str">
        <f t="shared" si="100"/>
        <v>January</v>
      </c>
      <c r="W1288" s="13">
        <v>42017</v>
      </c>
      <c r="X1288" s="11">
        <f t="shared" si="101"/>
        <v>0</v>
      </c>
      <c r="Y1288" s="12">
        <v>-82.559200000000004</v>
      </c>
      <c r="Z1288" s="12">
        <v>4</v>
      </c>
      <c r="AA1288" s="12">
        <v>9.23</v>
      </c>
      <c r="AB1288" s="12">
        <v>91480</v>
      </c>
      <c r="AC1288" s="12">
        <f>DataSheet!$E162-DataSheet!$D162</f>
        <v>15.19</v>
      </c>
      <c r="AD1288" s="12" t="str">
        <f>_xlfn.IFS(DataSheet!$O162="Central","Chris",DataSheet!$O162="East","Erin",DataSheet!$O162="South","Sam",DataSheet!$O162="West","William.")</f>
        <v>Erin</v>
      </c>
      <c r="AE1288">
        <f t="shared" si="104"/>
        <v>2</v>
      </c>
    </row>
    <row r="1289" spans="1:31" ht="15.75" customHeight="1" x14ac:dyDescent="0.3">
      <c r="A1289" s="7">
        <v>2338</v>
      </c>
      <c r="B1289" s="7" t="s">
        <v>2202</v>
      </c>
      <c r="C1289" s="7" t="s">
        <v>30</v>
      </c>
      <c r="D1289" s="7">
        <v>0.1</v>
      </c>
      <c r="E1289" s="7">
        <v>6.75</v>
      </c>
      <c r="F1289" s="7">
        <v>2.99</v>
      </c>
      <c r="G1289" s="7" t="s">
        <v>53</v>
      </c>
      <c r="H1289" s="7" t="s">
        <v>44</v>
      </c>
      <c r="I1289" s="7" t="s">
        <v>33</v>
      </c>
      <c r="J1289" s="7" t="s">
        <v>113</v>
      </c>
      <c r="K1289" s="7" t="s">
        <v>63</v>
      </c>
      <c r="L1289" s="7" t="s">
        <v>2203</v>
      </c>
      <c r="M1289" s="7">
        <v>0.35</v>
      </c>
      <c r="N1289" s="7" t="s">
        <v>37</v>
      </c>
      <c r="O1289" s="7" t="s">
        <v>57</v>
      </c>
      <c r="P1289" s="7" t="s">
        <v>419</v>
      </c>
      <c r="Q1289" s="7" t="s">
        <v>2106</v>
      </c>
      <c r="R1289" s="7">
        <v>20740</v>
      </c>
      <c r="S1289" s="8">
        <v>42092</v>
      </c>
      <c r="T1289" s="9">
        <f t="shared" si="102"/>
        <v>0</v>
      </c>
      <c r="U1289" s="10" t="str">
        <f t="shared" si="103"/>
        <v>no repeat</v>
      </c>
      <c r="V1289" s="11" t="str">
        <f t="shared" si="100"/>
        <v>March</v>
      </c>
      <c r="W1289" s="8">
        <v>42092</v>
      </c>
      <c r="X1289" s="11">
        <f t="shared" si="101"/>
        <v>0</v>
      </c>
      <c r="Y1289" s="7">
        <v>18.147500000000001</v>
      </c>
      <c r="Z1289" s="7">
        <v>15</v>
      </c>
      <c r="AA1289" s="7">
        <v>96.13</v>
      </c>
      <c r="AB1289" s="7">
        <v>91481</v>
      </c>
      <c r="AC1289" s="7">
        <f>DataSheet!$E979-DataSheet!$D979</f>
        <v>8.4600000000000009</v>
      </c>
      <c r="AD1289" s="12" t="str">
        <f>_xlfn.IFS(DataSheet!$O979="Central","Chris",DataSheet!$O979="East","Erin",DataSheet!$O979="South","Sam",DataSheet!$O979="West","William.")</f>
        <v>William.</v>
      </c>
      <c r="AE1289">
        <f t="shared" si="104"/>
        <v>2</v>
      </c>
    </row>
    <row r="1290" spans="1:31" ht="15.75" customHeight="1" x14ac:dyDescent="0.3">
      <c r="A1290" s="7">
        <v>2339</v>
      </c>
      <c r="B1290" s="7" t="s">
        <v>2204</v>
      </c>
      <c r="C1290" s="7" t="s">
        <v>61</v>
      </c>
      <c r="D1290" s="7">
        <v>0.05</v>
      </c>
      <c r="E1290" s="7">
        <v>11.58</v>
      </c>
      <c r="F1290" s="7">
        <v>6.97</v>
      </c>
      <c r="G1290" s="7" t="s">
        <v>53</v>
      </c>
      <c r="H1290" s="7" t="s">
        <v>44</v>
      </c>
      <c r="I1290" s="7" t="s">
        <v>33</v>
      </c>
      <c r="J1290" s="7" t="s">
        <v>73</v>
      </c>
      <c r="K1290" s="7" t="s">
        <v>63</v>
      </c>
      <c r="L1290" s="7" t="s">
        <v>688</v>
      </c>
      <c r="M1290" s="7">
        <v>0.35</v>
      </c>
      <c r="N1290" s="7" t="s">
        <v>37</v>
      </c>
      <c r="O1290" s="7" t="s">
        <v>65</v>
      </c>
      <c r="P1290" s="7" t="s">
        <v>134</v>
      </c>
      <c r="Q1290" s="7" t="s">
        <v>2205</v>
      </c>
      <c r="R1290" s="7">
        <v>77015</v>
      </c>
      <c r="S1290" s="8">
        <v>42149</v>
      </c>
      <c r="T1290" s="9">
        <f t="shared" si="102"/>
        <v>0</v>
      </c>
      <c r="U1290" s="10" t="str">
        <f t="shared" si="103"/>
        <v>no repeat</v>
      </c>
      <c r="V1290" s="11" t="str">
        <f t="shared" si="100"/>
        <v>May</v>
      </c>
      <c r="W1290" s="8">
        <v>42152</v>
      </c>
      <c r="X1290" s="11">
        <f t="shared" si="101"/>
        <v>3</v>
      </c>
      <c r="Y1290" s="7">
        <v>2.806</v>
      </c>
      <c r="Z1290" s="7">
        <v>6</v>
      </c>
      <c r="AA1290" s="7">
        <v>73.959999999999994</v>
      </c>
      <c r="AB1290" s="7">
        <v>91482</v>
      </c>
      <c r="AC1290" s="7">
        <f>DataSheet!$E1583-DataSheet!$D1583</f>
        <v>51.91</v>
      </c>
      <c r="AD1290" s="12" t="str">
        <f>_xlfn.IFS(DataSheet!$O1583="Central","Chris",DataSheet!$O1583="East","Erin",DataSheet!$O1583="South","Sam",DataSheet!$O1583="West","William.")</f>
        <v>Chris</v>
      </c>
      <c r="AE1290">
        <f t="shared" si="104"/>
        <v>1</v>
      </c>
    </row>
    <row r="1291" spans="1:31" ht="15.75" customHeight="1" x14ac:dyDescent="0.3">
      <c r="A1291" s="7">
        <v>2345</v>
      </c>
      <c r="B1291" s="7" t="s">
        <v>2206</v>
      </c>
      <c r="C1291" s="7" t="s">
        <v>61</v>
      </c>
      <c r="D1291" s="7">
        <v>7.0000000000000007E-2</v>
      </c>
      <c r="E1291" s="7">
        <v>200.98</v>
      </c>
      <c r="F1291" s="7">
        <v>23.76</v>
      </c>
      <c r="G1291" s="7" t="s">
        <v>43</v>
      </c>
      <c r="H1291" s="7" t="s">
        <v>32</v>
      </c>
      <c r="I1291" s="7" t="s">
        <v>45</v>
      </c>
      <c r="J1291" s="7" t="s">
        <v>46</v>
      </c>
      <c r="K1291" s="7" t="s">
        <v>47</v>
      </c>
      <c r="L1291" s="7" t="s">
        <v>2207</v>
      </c>
      <c r="M1291" s="7">
        <v>0.57999999999999996</v>
      </c>
      <c r="N1291" s="7" t="s">
        <v>37</v>
      </c>
      <c r="O1291" s="7" t="s">
        <v>140</v>
      </c>
      <c r="P1291" s="7" t="s">
        <v>616</v>
      </c>
      <c r="Q1291" s="7" t="s">
        <v>2123</v>
      </c>
      <c r="R1291" s="7">
        <v>42003</v>
      </c>
      <c r="S1291" s="8">
        <v>42077</v>
      </c>
      <c r="T1291" s="9">
        <f t="shared" si="102"/>
        <v>1</v>
      </c>
      <c r="U1291" s="10">
        <f t="shared" si="103"/>
        <v>0</v>
      </c>
      <c r="V1291" s="11" t="str">
        <f t="shared" si="100"/>
        <v>March</v>
      </c>
      <c r="W1291" s="8">
        <v>42078</v>
      </c>
      <c r="X1291" s="11">
        <f t="shared" si="101"/>
        <v>1</v>
      </c>
      <c r="Y1291" s="7">
        <v>-132.42599999999999</v>
      </c>
      <c r="Z1291" s="7">
        <v>9</v>
      </c>
      <c r="AA1291" s="7">
        <v>1805.9</v>
      </c>
      <c r="AB1291" s="7">
        <v>89504</v>
      </c>
      <c r="AC1291" s="7">
        <f>DataSheet!$E797-DataSheet!$D797</f>
        <v>124.47999999999999</v>
      </c>
      <c r="AD1291" s="12" t="str">
        <f>_xlfn.IFS(DataSheet!$O797="Central","Chris",DataSheet!$O797="East","Erin",DataSheet!$O797="South","Sam",DataSheet!$O797="West","William.")</f>
        <v>Chris</v>
      </c>
      <c r="AE1291">
        <f t="shared" si="104"/>
        <v>2</v>
      </c>
    </row>
    <row r="1292" spans="1:31" ht="15.75" customHeight="1" x14ac:dyDescent="0.3">
      <c r="A1292" s="12">
        <v>2345</v>
      </c>
      <c r="B1292" s="12" t="s">
        <v>2206</v>
      </c>
      <c r="C1292" s="12" t="s">
        <v>61</v>
      </c>
      <c r="D1292" s="12">
        <v>0.02</v>
      </c>
      <c r="E1292" s="12">
        <v>179.29</v>
      </c>
      <c r="F1292" s="12">
        <v>29.21</v>
      </c>
      <c r="G1292" s="12" t="s">
        <v>43</v>
      </c>
      <c r="H1292" s="12" t="s">
        <v>32</v>
      </c>
      <c r="I1292" s="12" t="s">
        <v>45</v>
      </c>
      <c r="J1292" s="12" t="s">
        <v>156</v>
      </c>
      <c r="K1292" s="12" t="s">
        <v>125</v>
      </c>
      <c r="L1292" s="12" t="s">
        <v>631</v>
      </c>
      <c r="M1292" s="12">
        <v>0.76</v>
      </c>
      <c r="N1292" s="12" t="s">
        <v>37</v>
      </c>
      <c r="O1292" s="12" t="s">
        <v>140</v>
      </c>
      <c r="P1292" s="12" t="s">
        <v>616</v>
      </c>
      <c r="Q1292" s="12" t="s">
        <v>2123</v>
      </c>
      <c r="R1292" s="12">
        <v>42003</v>
      </c>
      <c r="S1292" s="13">
        <v>42077</v>
      </c>
      <c r="T1292" s="9">
        <f t="shared" si="102"/>
        <v>0</v>
      </c>
      <c r="U1292" s="10" t="str">
        <f t="shared" si="103"/>
        <v>no repeat</v>
      </c>
      <c r="V1292" s="11" t="str">
        <f t="shared" si="100"/>
        <v>March</v>
      </c>
      <c r="W1292" s="13">
        <v>42077</v>
      </c>
      <c r="X1292" s="11">
        <f t="shared" si="101"/>
        <v>0</v>
      </c>
      <c r="Y1292" s="12">
        <v>-411.23599999999999</v>
      </c>
      <c r="Z1292" s="12">
        <v>2</v>
      </c>
      <c r="AA1292" s="12">
        <v>311.41000000000003</v>
      </c>
      <c r="AB1292" s="12">
        <v>89504</v>
      </c>
      <c r="AC1292" s="12">
        <f>DataSheet!$E798-DataSheet!$D798</f>
        <v>350.94</v>
      </c>
      <c r="AD1292" s="12" t="str">
        <f>_xlfn.IFS(DataSheet!$O798="Central","Chris",DataSheet!$O798="East","Erin",DataSheet!$O798="South","Sam",DataSheet!$O798="West","William.")</f>
        <v>William.</v>
      </c>
      <c r="AE1292">
        <f t="shared" si="104"/>
        <v>2</v>
      </c>
    </row>
    <row r="1293" spans="1:31" ht="15.75" customHeight="1" x14ac:dyDescent="0.3">
      <c r="A1293" s="7">
        <v>2346</v>
      </c>
      <c r="B1293" s="7" t="s">
        <v>2208</v>
      </c>
      <c r="C1293" s="7" t="s">
        <v>109</v>
      </c>
      <c r="D1293" s="7">
        <v>0.03</v>
      </c>
      <c r="E1293" s="7">
        <v>297.64</v>
      </c>
      <c r="F1293" s="7">
        <v>14.7</v>
      </c>
      <c r="G1293" s="7" t="s">
        <v>43</v>
      </c>
      <c r="H1293" s="7" t="s">
        <v>32</v>
      </c>
      <c r="I1293" s="7" t="s">
        <v>81</v>
      </c>
      <c r="J1293" s="7" t="s">
        <v>89</v>
      </c>
      <c r="K1293" s="7" t="s">
        <v>47</v>
      </c>
      <c r="L1293" s="7" t="s">
        <v>568</v>
      </c>
      <c r="M1293" s="7">
        <v>0.56999999999999995</v>
      </c>
      <c r="N1293" s="7" t="s">
        <v>37</v>
      </c>
      <c r="O1293" s="7" t="s">
        <v>140</v>
      </c>
      <c r="P1293" s="7" t="s">
        <v>616</v>
      </c>
      <c r="Q1293" s="7" t="s">
        <v>2209</v>
      </c>
      <c r="R1293" s="7">
        <v>40258</v>
      </c>
      <c r="S1293" s="8">
        <v>42014</v>
      </c>
      <c r="T1293" s="9">
        <f t="shared" si="102"/>
        <v>1</v>
      </c>
      <c r="U1293" s="10">
        <f t="shared" si="103"/>
        <v>130</v>
      </c>
      <c r="V1293" s="11" t="str">
        <f t="shared" si="100"/>
        <v>January</v>
      </c>
      <c r="W1293" s="8">
        <v>42019</v>
      </c>
      <c r="X1293" s="11">
        <f t="shared" si="101"/>
        <v>5</v>
      </c>
      <c r="Y1293" s="7">
        <v>-48.972000000000001</v>
      </c>
      <c r="Z1293" s="7">
        <v>12</v>
      </c>
      <c r="AA1293" s="7">
        <v>3707.05</v>
      </c>
      <c r="AB1293" s="7">
        <v>89503</v>
      </c>
      <c r="AC1293" s="7">
        <f>DataSheet!$E131-DataSheet!$D131</f>
        <v>28.5</v>
      </c>
      <c r="AD1293" s="12" t="str">
        <f>_xlfn.IFS(DataSheet!$O131="Central","Chris",DataSheet!$O131="East","Erin",DataSheet!$O131="South","Sam",DataSheet!$O131="West","William.")</f>
        <v>Chris</v>
      </c>
      <c r="AE1293">
        <f t="shared" si="104"/>
        <v>2</v>
      </c>
    </row>
    <row r="1294" spans="1:31" ht="15.75" customHeight="1" x14ac:dyDescent="0.3">
      <c r="A1294" s="7">
        <v>2346</v>
      </c>
      <c r="B1294" s="7" t="s">
        <v>2208</v>
      </c>
      <c r="C1294" s="7" t="s">
        <v>30</v>
      </c>
      <c r="D1294" s="7">
        <v>0.1</v>
      </c>
      <c r="E1294" s="7">
        <v>218.75</v>
      </c>
      <c r="F1294" s="7">
        <v>69.64</v>
      </c>
      <c r="G1294" s="7" t="s">
        <v>43</v>
      </c>
      <c r="H1294" s="7" t="s">
        <v>32</v>
      </c>
      <c r="I1294" s="7" t="s">
        <v>45</v>
      </c>
      <c r="J1294" s="7" t="s">
        <v>156</v>
      </c>
      <c r="K1294" s="7" t="s">
        <v>125</v>
      </c>
      <c r="L1294" s="7" t="s">
        <v>657</v>
      </c>
      <c r="M1294" s="7">
        <v>0.77</v>
      </c>
      <c r="N1294" s="7" t="s">
        <v>37</v>
      </c>
      <c r="O1294" s="7" t="s">
        <v>140</v>
      </c>
      <c r="P1294" s="7" t="s">
        <v>616</v>
      </c>
      <c r="Q1294" s="7" t="s">
        <v>2209</v>
      </c>
      <c r="R1294" s="7">
        <v>40258</v>
      </c>
      <c r="S1294" s="8">
        <v>42144</v>
      </c>
      <c r="T1294" s="9">
        <f t="shared" si="102"/>
        <v>0</v>
      </c>
      <c r="U1294" s="10" t="str">
        <f t="shared" si="103"/>
        <v>no repeat</v>
      </c>
      <c r="V1294" s="11" t="str">
        <f t="shared" si="100"/>
        <v>May</v>
      </c>
      <c r="W1294" s="8">
        <v>42145</v>
      </c>
      <c r="X1294" s="11">
        <f t="shared" si="101"/>
        <v>1</v>
      </c>
      <c r="Y1294" s="7">
        <v>62.298000000000002</v>
      </c>
      <c r="Z1294" s="7">
        <v>17</v>
      </c>
      <c r="AA1294" s="7">
        <v>2805.18</v>
      </c>
      <c r="AB1294" s="7">
        <v>89505</v>
      </c>
      <c r="AC1294" s="7">
        <f>DataSheet!$E1503-DataSheet!$D1503</f>
        <v>3.87</v>
      </c>
      <c r="AD1294" s="12" t="str">
        <f>_xlfn.IFS(DataSheet!$O1503="Central","Chris",DataSheet!$O1503="East","Erin",DataSheet!$O1503="South","Sam",DataSheet!$O1503="West","William.")</f>
        <v>Chris</v>
      </c>
      <c r="AE1294">
        <f t="shared" si="104"/>
        <v>2</v>
      </c>
    </row>
    <row r="1295" spans="1:31" ht="15.75" customHeight="1" x14ac:dyDescent="0.3">
      <c r="A1295" s="12">
        <v>2351</v>
      </c>
      <c r="B1295" s="12" t="s">
        <v>2210</v>
      </c>
      <c r="C1295" s="12" t="s">
        <v>52</v>
      </c>
      <c r="D1295" s="12">
        <v>0.08</v>
      </c>
      <c r="E1295" s="12">
        <v>6.48</v>
      </c>
      <c r="F1295" s="12">
        <v>7.49</v>
      </c>
      <c r="G1295" s="12" t="s">
        <v>53</v>
      </c>
      <c r="H1295" s="12" t="s">
        <v>32</v>
      </c>
      <c r="I1295" s="12" t="s">
        <v>33</v>
      </c>
      <c r="J1295" s="12" t="s">
        <v>97</v>
      </c>
      <c r="K1295" s="12" t="s">
        <v>63</v>
      </c>
      <c r="L1295" s="12" t="s">
        <v>1946</v>
      </c>
      <c r="M1295" s="12">
        <v>0.37</v>
      </c>
      <c r="N1295" s="12" t="s">
        <v>37</v>
      </c>
      <c r="O1295" s="12" t="s">
        <v>57</v>
      </c>
      <c r="P1295" s="12" t="s">
        <v>419</v>
      </c>
      <c r="Q1295" s="12" t="s">
        <v>2211</v>
      </c>
      <c r="R1295" s="12">
        <v>21114</v>
      </c>
      <c r="S1295" s="13">
        <v>42093</v>
      </c>
      <c r="T1295" s="9">
        <f t="shared" si="102"/>
        <v>0</v>
      </c>
      <c r="U1295" s="10" t="str">
        <f t="shared" si="103"/>
        <v>no repeat</v>
      </c>
      <c r="V1295" s="11" t="str">
        <f t="shared" si="100"/>
        <v>March</v>
      </c>
      <c r="W1295" s="13">
        <v>42096</v>
      </c>
      <c r="X1295" s="11">
        <f t="shared" si="101"/>
        <v>3</v>
      </c>
      <c r="Y1295" s="12">
        <v>-119.32</v>
      </c>
      <c r="Z1295" s="12">
        <v>13</v>
      </c>
      <c r="AA1295" s="12">
        <v>80.86</v>
      </c>
      <c r="AB1295" s="12">
        <v>86163</v>
      </c>
      <c r="AC1295" s="12">
        <f>DataSheet!$E988-DataSheet!$D988</f>
        <v>12.86</v>
      </c>
      <c r="AD1295" s="12" t="str">
        <f>_xlfn.IFS(DataSheet!$O988="Central","Chris",DataSheet!$O988="East","Erin",DataSheet!$O988="South","Sam",DataSheet!$O988="West","William.")</f>
        <v>Chris</v>
      </c>
      <c r="AE1295">
        <f t="shared" si="104"/>
        <v>1</v>
      </c>
    </row>
    <row r="1296" spans="1:31" ht="15.75" customHeight="1" x14ac:dyDescent="0.3">
      <c r="A1296" s="7">
        <v>2352</v>
      </c>
      <c r="B1296" s="7" t="s">
        <v>2212</v>
      </c>
      <c r="C1296" s="7" t="s">
        <v>52</v>
      </c>
      <c r="D1296" s="7">
        <v>0.06</v>
      </c>
      <c r="E1296" s="7">
        <v>59.76</v>
      </c>
      <c r="F1296" s="7">
        <v>9.7100000000000009</v>
      </c>
      <c r="G1296" s="7" t="s">
        <v>53</v>
      </c>
      <c r="H1296" s="7" t="s">
        <v>118</v>
      </c>
      <c r="I1296" s="7" t="s">
        <v>33</v>
      </c>
      <c r="J1296" s="7" t="s">
        <v>145</v>
      </c>
      <c r="K1296" s="7" t="s">
        <v>63</v>
      </c>
      <c r="L1296" s="7" t="s">
        <v>1029</v>
      </c>
      <c r="M1296" s="7">
        <v>0.56999999999999995</v>
      </c>
      <c r="N1296" s="7" t="s">
        <v>37</v>
      </c>
      <c r="O1296" s="7" t="s">
        <v>57</v>
      </c>
      <c r="P1296" s="7" t="s">
        <v>419</v>
      </c>
      <c r="Q1296" s="7" t="s">
        <v>2213</v>
      </c>
      <c r="R1296" s="7">
        <v>21501</v>
      </c>
      <c r="S1296" s="8">
        <v>42175</v>
      </c>
      <c r="T1296" s="9">
        <f t="shared" si="102"/>
        <v>1</v>
      </c>
      <c r="U1296" s="10">
        <f t="shared" si="103"/>
        <v>0</v>
      </c>
      <c r="V1296" s="11" t="str">
        <f t="shared" si="100"/>
        <v>June</v>
      </c>
      <c r="W1296" s="8">
        <v>42178</v>
      </c>
      <c r="X1296" s="11">
        <f t="shared" si="101"/>
        <v>3</v>
      </c>
      <c r="Y1296" s="7">
        <v>756.67470000000003</v>
      </c>
      <c r="Z1296" s="7">
        <v>18</v>
      </c>
      <c r="AA1296" s="7">
        <v>1096.6300000000001</v>
      </c>
      <c r="AB1296" s="7">
        <v>86165</v>
      </c>
      <c r="AC1296" s="7">
        <f>DataSheet!$E1837-DataSheet!$D1837</f>
        <v>15.98</v>
      </c>
      <c r="AD1296" s="12" t="str">
        <f>_xlfn.IFS(DataSheet!$O1837="Central","Chris",DataSheet!$O1837="East","Erin",DataSheet!$O1837="South","Sam",DataSheet!$O1837="West","William.")</f>
        <v>Chris</v>
      </c>
      <c r="AE1296">
        <f t="shared" si="104"/>
        <v>3</v>
      </c>
    </row>
    <row r="1297" spans="1:31" ht="15.75" customHeight="1" x14ac:dyDescent="0.3">
      <c r="A1297" s="12">
        <v>2352</v>
      </c>
      <c r="B1297" s="12" t="s">
        <v>2212</v>
      </c>
      <c r="C1297" s="12" t="s">
        <v>52</v>
      </c>
      <c r="D1297" s="12">
        <v>7.0000000000000007E-2</v>
      </c>
      <c r="E1297" s="12">
        <v>195.99</v>
      </c>
      <c r="F1297" s="12">
        <v>4.2</v>
      </c>
      <c r="G1297" s="12" t="s">
        <v>53</v>
      </c>
      <c r="H1297" s="12" t="s">
        <v>118</v>
      </c>
      <c r="I1297" s="12" t="s">
        <v>81</v>
      </c>
      <c r="J1297" s="12" t="s">
        <v>82</v>
      </c>
      <c r="K1297" s="12" t="s">
        <v>63</v>
      </c>
      <c r="L1297" s="12" t="s">
        <v>2214</v>
      </c>
      <c r="M1297" s="12">
        <v>0.56000000000000005</v>
      </c>
      <c r="N1297" s="12" t="s">
        <v>37</v>
      </c>
      <c r="O1297" s="12" t="s">
        <v>57</v>
      </c>
      <c r="P1297" s="12" t="s">
        <v>419</v>
      </c>
      <c r="Q1297" s="12" t="s">
        <v>2213</v>
      </c>
      <c r="R1297" s="12">
        <v>21501</v>
      </c>
      <c r="S1297" s="13">
        <v>42175</v>
      </c>
      <c r="T1297" s="9">
        <f t="shared" si="102"/>
        <v>1</v>
      </c>
      <c r="U1297" s="10">
        <f t="shared" si="103"/>
        <v>3</v>
      </c>
      <c r="V1297" s="11" t="str">
        <f t="shared" si="100"/>
        <v>June</v>
      </c>
      <c r="W1297" s="13">
        <v>42178</v>
      </c>
      <c r="X1297" s="11">
        <f t="shared" si="101"/>
        <v>3</v>
      </c>
      <c r="Y1297" s="12">
        <v>-222.34299999999999</v>
      </c>
      <c r="Z1297" s="12">
        <v>4</v>
      </c>
      <c r="AA1297" s="12">
        <v>632.12</v>
      </c>
      <c r="AB1297" s="12">
        <v>86165</v>
      </c>
      <c r="AC1297" s="12">
        <f>DataSheet!$E1838-DataSheet!$D1838</f>
        <v>4.8500000000000005</v>
      </c>
      <c r="AD1297" s="12" t="str">
        <f>_xlfn.IFS(DataSheet!$O1838="Central","Chris",DataSheet!$O1838="East","Erin",DataSheet!$O1838="South","Sam",DataSheet!$O1838="West","William.")</f>
        <v>Chris</v>
      </c>
      <c r="AE1297">
        <f t="shared" si="104"/>
        <v>3</v>
      </c>
    </row>
    <row r="1298" spans="1:31" ht="15.75" customHeight="1" x14ac:dyDescent="0.3">
      <c r="A1298" s="7">
        <v>2352</v>
      </c>
      <c r="B1298" s="7" t="s">
        <v>2212</v>
      </c>
      <c r="C1298" s="7" t="s">
        <v>42</v>
      </c>
      <c r="D1298" s="7">
        <v>0.09</v>
      </c>
      <c r="E1298" s="7">
        <v>71.37</v>
      </c>
      <c r="F1298" s="7">
        <v>69</v>
      </c>
      <c r="G1298" s="7" t="s">
        <v>53</v>
      </c>
      <c r="H1298" s="7" t="s">
        <v>44</v>
      </c>
      <c r="I1298" s="7" t="s">
        <v>45</v>
      </c>
      <c r="J1298" s="7" t="s">
        <v>156</v>
      </c>
      <c r="K1298" s="7" t="s">
        <v>240</v>
      </c>
      <c r="L1298" s="7" t="s">
        <v>2215</v>
      </c>
      <c r="M1298" s="7">
        <v>0.68</v>
      </c>
      <c r="N1298" s="7" t="s">
        <v>37</v>
      </c>
      <c r="O1298" s="7" t="s">
        <v>57</v>
      </c>
      <c r="P1298" s="7" t="s">
        <v>419</v>
      </c>
      <c r="Q1298" s="7" t="s">
        <v>2213</v>
      </c>
      <c r="R1298" s="7">
        <v>21501</v>
      </c>
      <c r="S1298" s="8">
        <v>42178</v>
      </c>
      <c r="T1298" s="9">
        <f t="shared" si="102"/>
        <v>0</v>
      </c>
      <c r="U1298" s="10" t="str">
        <f t="shared" si="103"/>
        <v>no repeat</v>
      </c>
      <c r="V1298" s="11" t="str">
        <f t="shared" si="100"/>
        <v>June</v>
      </c>
      <c r="W1298" s="8">
        <v>42179</v>
      </c>
      <c r="X1298" s="11">
        <f t="shared" si="101"/>
        <v>1</v>
      </c>
      <c r="Y1298" s="7">
        <v>-1537.1356000000001</v>
      </c>
      <c r="Z1298" s="7">
        <v>19</v>
      </c>
      <c r="AA1298" s="7">
        <v>1302.98</v>
      </c>
      <c r="AB1298" s="7">
        <v>86166</v>
      </c>
      <c r="AC1298" s="7">
        <f>DataSheet!$E1877-DataSheet!$D1877</f>
        <v>40.879999999999995</v>
      </c>
      <c r="AD1298" s="12" t="str">
        <f>_xlfn.IFS(DataSheet!$O1877="Central","Chris",DataSheet!$O1877="East","Erin",DataSheet!$O1877="South","Sam",DataSheet!$O1877="West","William.")</f>
        <v>Sam</v>
      </c>
      <c r="AE1298">
        <f t="shared" si="104"/>
        <v>3</v>
      </c>
    </row>
    <row r="1299" spans="1:31" ht="15.75" customHeight="1" x14ac:dyDescent="0.3">
      <c r="A1299" s="12">
        <v>2353</v>
      </c>
      <c r="B1299" s="12" t="s">
        <v>2216</v>
      </c>
      <c r="C1299" s="12" t="s">
        <v>52</v>
      </c>
      <c r="D1299" s="12">
        <v>0.04</v>
      </c>
      <c r="E1299" s="12">
        <v>5.98</v>
      </c>
      <c r="F1299" s="12">
        <v>0.96</v>
      </c>
      <c r="G1299" s="12" t="s">
        <v>53</v>
      </c>
      <c r="H1299" s="12" t="s">
        <v>32</v>
      </c>
      <c r="I1299" s="12" t="s">
        <v>33</v>
      </c>
      <c r="J1299" s="12" t="s">
        <v>34</v>
      </c>
      <c r="K1299" s="12" t="s">
        <v>35</v>
      </c>
      <c r="L1299" s="12" t="s">
        <v>1816</v>
      </c>
      <c r="M1299" s="12">
        <v>0.6</v>
      </c>
      <c r="N1299" s="12" t="s">
        <v>37</v>
      </c>
      <c r="O1299" s="12" t="s">
        <v>57</v>
      </c>
      <c r="P1299" s="12" t="s">
        <v>419</v>
      </c>
      <c r="Q1299" s="12" t="s">
        <v>2217</v>
      </c>
      <c r="R1299" s="12">
        <v>21040</v>
      </c>
      <c r="S1299" s="13">
        <v>42123</v>
      </c>
      <c r="T1299" s="9">
        <f t="shared" si="102"/>
        <v>1</v>
      </c>
      <c r="U1299" s="10">
        <f t="shared" si="103"/>
        <v>0</v>
      </c>
      <c r="V1299" s="11" t="str">
        <f t="shared" si="100"/>
        <v>April</v>
      </c>
      <c r="W1299" s="13">
        <v>42124</v>
      </c>
      <c r="X1299" s="11">
        <f t="shared" si="101"/>
        <v>1</v>
      </c>
      <c r="Y1299" s="12">
        <v>52.697600000000001</v>
      </c>
      <c r="Z1299" s="12">
        <v>22</v>
      </c>
      <c r="AA1299" s="12">
        <v>131.79</v>
      </c>
      <c r="AB1299" s="12">
        <v>86164</v>
      </c>
      <c r="AC1299" s="12">
        <f>DataSheet!$E1300-DataSheet!$D1300</f>
        <v>20.979999999999997</v>
      </c>
      <c r="AD1299" s="12" t="str">
        <f>_xlfn.IFS(DataSheet!$O1300="Central","Chris",DataSheet!$O1300="East","Erin",DataSheet!$O1300="South","Sam",DataSheet!$O1300="West","William.")</f>
        <v>Erin</v>
      </c>
      <c r="AE1299">
        <f t="shared" si="104"/>
        <v>2</v>
      </c>
    </row>
    <row r="1300" spans="1:31" ht="15.75" customHeight="1" x14ac:dyDescent="0.3">
      <c r="A1300" s="7">
        <v>2353</v>
      </c>
      <c r="B1300" s="7" t="s">
        <v>2216</v>
      </c>
      <c r="C1300" s="7" t="s">
        <v>52</v>
      </c>
      <c r="D1300" s="7">
        <v>0.01</v>
      </c>
      <c r="E1300" s="7">
        <v>20.99</v>
      </c>
      <c r="F1300" s="7">
        <v>0.99</v>
      </c>
      <c r="G1300" s="7" t="s">
        <v>53</v>
      </c>
      <c r="H1300" s="7" t="s">
        <v>32</v>
      </c>
      <c r="I1300" s="7" t="s">
        <v>81</v>
      </c>
      <c r="J1300" s="7" t="s">
        <v>82</v>
      </c>
      <c r="K1300" s="7" t="s">
        <v>35</v>
      </c>
      <c r="L1300" s="7" t="s">
        <v>599</v>
      </c>
      <c r="M1300" s="7">
        <v>0.56999999999999995</v>
      </c>
      <c r="N1300" s="7" t="s">
        <v>37</v>
      </c>
      <c r="O1300" s="7" t="s">
        <v>57</v>
      </c>
      <c r="P1300" s="7" t="s">
        <v>419</v>
      </c>
      <c r="Q1300" s="7" t="s">
        <v>2217</v>
      </c>
      <c r="R1300" s="7">
        <v>21040</v>
      </c>
      <c r="S1300" s="8">
        <v>42123</v>
      </c>
      <c r="T1300" s="9">
        <f t="shared" si="102"/>
        <v>0</v>
      </c>
      <c r="U1300" s="10" t="str">
        <f t="shared" si="103"/>
        <v>no repeat</v>
      </c>
      <c r="V1300" s="11" t="str">
        <f t="shared" si="100"/>
        <v>April</v>
      </c>
      <c r="W1300" s="8">
        <v>42124</v>
      </c>
      <c r="X1300" s="11">
        <f t="shared" si="101"/>
        <v>1</v>
      </c>
      <c r="Y1300" s="7">
        <v>-78.194159999999997</v>
      </c>
      <c r="Z1300" s="7">
        <v>2</v>
      </c>
      <c r="AA1300" s="7">
        <v>35.33</v>
      </c>
      <c r="AB1300" s="7">
        <v>86164</v>
      </c>
      <c r="AC1300" s="7">
        <f>DataSheet!$E1301-DataSheet!$D1301</f>
        <v>78.59</v>
      </c>
      <c r="AD1300" s="12" t="str">
        <f>_xlfn.IFS(DataSheet!$O1301="Central","Chris",DataSheet!$O1301="East","Erin",DataSheet!$O1301="South","Sam",DataSheet!$O1301="West","William.")</f>
        <v>William.</v>
      </c>
      <c r="AE1300">
        <f t="shared" si="104"/>
        <v>2</v>
      </c>
    </row>
    <row r="1301" spans="1:31" ht="15.75" customHeight="1" x14ac:dyDescent="0.3">
      <c r="A1301" s="12">
        <v>2355</v>
      </c>
      <c r="B1301" s="12" t="s">
        <v>2218</v>
      </c>
      <c r="C1301" s="12" t="s">
        <v>42</v>
      </c>
      <c r="D1301" s="12">
        <v>0.1</v>
      </c>
      <c r="E1301" s="12">
        <v>78.69</v>
      </c>
      <c r="F1301" s="12">
        <v>19.989999999999998</v>
      </c>
      <c r="G1301" s="12" t="s">
        <v>53</v>
      </c>
      <c r="H1301" s="12" t="s">
        <v>118</v>
      </c>
      <c r="I1301" s="12" t="s">
        <v>45</v>
      </c>
      <c r="J1301" s="12" t="s">
        <v>54</v>
      </c>
      <c r="K1301" s="12" t="s">
        <v>63</v>
      </c>
      <c r="L1301" s="12" t="s">
        <v>64</v>
      </c>
      <c r="M1301" s="12">
        <v>0.43</v>
      </c>
      <c r="N1301" s="12" t="s">
        <v>37</v>
      </c>
      <c r="O1301" s="12" t="s">
        <v>38</v>
      </c>
      <c r="P1301" s="12" t="s">
        <v>49</v>
      </c>
      <c r="Q1301" s="12" t="s">
        <v>2192</v>
      </c>
      <c r="R1301" s="12">
        <v>92236</v>
      </c>
      <c r="S1301" s="13">
        <v>42050</v>
      </c>
      <c r="T1301" s="9">
        <f t="shared" si="102"/>
        <v>1</v>
      </c>
      <c r="U1301" s="10">
        <f t="shared" si="103"/>
        <v>121</v>
      </c>
      <c r="V1301" s="11" t="str">
        <f t="shared" si="100"/>
        <v>February</v>
      </c>
      <c r="W1301" s="13">
        <v>42051</v>
      </c>
      <c r="X1301" s="11">
        <f t="shared" si="101"/>
        <v>1</v>
      </c>
      <c r="Y1301" s="12">
        <v>465.43950000000001</v>
      </c>
      <c r="Z1301" s="12">
        <v>9</v>
      </c>
      <c r="AA1301" s="12">
        <v>674.55</v>
      </c>
      <c r="AB1301" s="12">
        <v>91304</v>
      </c>
      <c r="AC1301" s="12">
        <f>DataSheet!$E546-DataSheet!$D546</f>
        <v>2.12</v>
      </c>
      <c r="AD1301" s="12" t="str">
        <f>_xlfn.IFS(DataSheet!$O546="Central","Chris",DataSheet!$O546="East","Erin",DataSheet!$O546="South","Sam",DataSheet!$O546="West","William.")</f>
        <v>Erin</v>
      </c>
      <c r="AE1301">
        <f t="shared" si="104"/>
        <v>2</v>
      </c>
    </row>
    <row r="1302" spans="1:31" ht="15.75" customHeight="1" x14ac:dyDescent="0.3">
      <c r="A1302" s="12">
        <v>2355</v>
      </c>
      <c r="B1302" s="12" t="s">
        <v>2218</v>
      </c>
      <c r="C1302" s="12" t="s">
        <v>61</v>
      </c>
      <c r="D1302" s="12">
        <v>0.06</v>
      </c>
      <c r="E1302" s="12">
        <v>146.34</v>
      </c>
      <c r="F1302" s="12">
        <v>43.75</v>
      </c>
      <c r="G1302" s="12" t="s">
        <v>43</v>
      </c>
      <c r="H1302" s="12" t="s">
        <v>118</v>
      </c>
      <c r="I1302" s="12" t="s">
        <v>45</v>
      </c>
      <c r="J1302" s="12" t="s">
        <v>156</v>
      </c>
      <c r="K1302" s="12" t="s">
        <v>125</v>
      </c>
      <c r="L1302" s="12" t="s">
        <v>2183</v>
      </c>
      <c r="M1302" s="12">
        <v>0.65</v>
      </c>
      <c r="N1302" s="12" t="s">
        <v>37</v>
      </c>
      <c r="O1302" s="12" t="s">
        <v>38</v>
      </c>
      <c r="P1302" s="12" t="s">
        <v>49</v>
      </c>
      <c r="Q1302" s="12" t="s">
        <v>2192</v>
      </c>
      <c r="R1302" s="12">
        <v>92236</v>
      </c>
      <c r="S1302" s="13">
        <v>42171</v>
      </c>
      <c r="T1302" s="9">
        <f t="shared" si="102"/>
        <v>0</v>
      </c>
      <c r="U1302" s="10" t="str">
        <f t="shared" si="103"/>
        <v>no repeat</v>
      </c>
      <c r="V1302" s="11" t="str">
        <f t="shared" si="100"/>
        <v>June</v>
      </c>
      <c r="W1302" s="13">
        <v>42173</v>
      </c>
      <c r="X1302" s="11">
        <f t="shared" si="101"/>
        <v>2</v>
      </c>
      <c r="Y1302" s="12">
        <v>-89.27</v>
      </c>
      <c r="Z1302" s="12">
        <v>12</v>
      </c>
      <c r="AA1302" s="12">
        <v>1721.24</v>
      </c>
      <c r="AB1302" s="12">
        <v>91306</v>
      </c>
      <c r="AC1302" s="12">
        <f>DataSheet!$E1800-DataSheet!$D1800</f>
        <v>32.379999999999995</v>
      </c>
      <c r="AD1302" s="12" t="str">
        <f>_xlfn.IFS(DataSheet!$O1800="Central","Chris",DataSheet!$O1800="East","Erin",DataSheet!$O1800="South","Sam",DataSheet!$O1800="West","William.")</f>
        <v>Sam</v>
      </c>
      <c r="AE1302">
        <f t="shared" si="104"/>
        <v>2</v>
      </c>
    </row>
    <row r="1303" spans="1:31" ht="15.75" customHeight="1" x14ac:dyDescent="0.3">
      <c r="A1303" s="7">
        <v>2356</v>
      </c>
      <c r="B1303" s="7" t="s">
        <v>2219</v>
      </c>
      <c r="C1303" s="7" t="s">
        <v>61</v>
      </c>
      <c r="D1303" s="7">
        <v>0</v>
      </c>
      <c r="E1303" s="7">
        <v>29.34</v>
      </c>
      <c r="F1303" s="7">
        <v>7.87</v>
      </c>
      <c r="G1303" s="7" t="s">
        <v>53</v>
      </c>
      <c r="H1303" s="7" t="s">
        <v>118</v>
      </c>
      <c r="I1303" s="7" t="s">
        <v>45</v>
      </c>
      <c r="J1303" s="7" t="s">
        <v>54</v>
      </c>
      <c r="K1303" s="7" t="s">
        <v>63</v>
      </c>
      <c r="L1303" s="7" t="s">
        <v>559</v>
      </c>
      <c r="M1303" s="7">
        <v>0.54</v>
      </c>
      <c r="N1303" s="7" t="s">
        <v>37</v>
      </c>
      <c r="O1303" s="7" t="s">
        <v>38</v>
      </c>
      <c r="P1303" s="7" t="s">
        <v>2220</v>
      </c>
      <c r="Q1303" s="7" t="s">
        <v>2221</v>
      </c>
      <c r="R1303" s="7">
        <v>82901</v>
      </c>
      <c r="S1303" s="8">
        <v>42078</v>
      </c>
      <c r="T1303" s="9">
        <f t="shared" si="102"/>
        <v>0</v>
      </c>
      <c r="U1303" s="10" t="str">
        <f t="shared" si="103"/>
        <v>no repeat</v>
      </c>
      <c r="V1303" s="11" t="str">
        <f t="shared" si="100"/>
        <v>March</v>
      </c>
      <c r="W1303" s="8">
        <v>42080</v>
      </c>
      <c r="X1303" s="11">
        <f t="shared" si="101"/>
        <v>2</v>
      </c>
      <c r="Y1303" s="7">
        <v>385.37</v>
      </c>
      <c r="Z1303" s="7">
        <v>22</v>
      </c>
      <c r="AA1303" s="7">
        <v>668.38</v>
      </c>
      <c r="AB1303" s="7">
        <v>91305</v>
      </c>
      <c r="AC1303" s="7">
        <f>DataSheet!$E815-DataSheet!$D815</f>
        <v>85.94</v>
      </c>
      <c r="AD1303" s="12" t="str">
        <f>_xlfn.IFS(DataSheet!$O815="Central","Chris",DataSheet!$O815="East","Erin",DataSheet!$O815="South","Sam",DataSheet!$O815="West","William.")</f>
        <v>Sam</v>
      </c>
      <c r="AE1303">
        <f t="shared" si="104"/>
        <v>1</v>
      </c>
    </row>
    <row r="1304" spans="1:31" ht="15.75" customHeight="1" x14ac:dyDescent="0.3">
      <c r="A1304" s="7">
        <v>2358</v>
      </c>
      <c r="B1304" s="7" t="s">
        <v>2222</v>
      </c>
      <c r="C1304" s="7" t="s">
        <v>52</v>
      </c>
      <c r="D1304" s="7">
        <v>0.05</v>
      </c>
      <c r="E1304" s="7">
        <v>2.08</v>
      </c>
      <c r="F1304" s="7">
        <v>2.56</v>
      </c>
      <c r="G1304" s="7" t="s">
        <v>53</v>
      </c>
      <c r="H1304" s="7" t="s">
        <v>44</v>
      </c>
      <c r="I1304" s="7" t="s">
        <v>33</v>
      </c>
      <c r="J1304" s="7" t="s">
        <v>178</v>
      </c>
      <c r="K1304" s="7" t="s">
        <v>55</v>
      </c>
      <c r="L1304" s="7" t="s">
        <v>320</v>
      </c>
      <c r="M1304" s="7">
        <v>0.55000000000000004</v>
      </c>
      <c r="N1304" s="7" t="s">
        <v>37</v>
      </c>
      <c r="O1304" s="7" t="s">
        <v>140</v>
      </c>
      <c r="P1304" s="7" t="s">
        <v>366</v>
      </c>
      <c r="Q1304" s="7" t="s">
        <v>2053</v>
      </c>
      <c r="R1304" s="7">
        <v>33311</v>
      </c>
      <c r="S1304" s="8">
        <v>42049</v>
      </c>
      <c r="T1304" s="9">
        <f t="shared" si="102"/>
        <v>1</v>
      </c>
      <c r="U1304" s="10">
        <f t="shared" si="103"/>
        <v>18</v>
      </c>
      <c r="V1304" s="11" t="str">
        <f t="shared" si="100"/>
        <v>February</v>
      </c>
      <c r="W1304" s="8">
        <v>42051</v>
      </c>
      <c r="X1304" s="11">
        <f t="shared" si="101"/>
        <v>2</v>
      </c>
      <c r="Y1304" s="7">
        <v>-1045.0160000000001</v>
      </c>
      <c r="Z1304" s="7">
        <v>19</v>
      </c>
      <c r="AA1304" s="7">
        <v>40.93</v>
      </c>
      <c r="AB1304" s="7">
        <v>88268</v>
      </c>
      <c r="AC1304" s="7">
        <f>DataSheet!$E515-DataSheet!$D515</f>
        <v>161.5</v>
      </c>
      <c r="AD1304" s="12" t="str">
        <f>_xlfn.IFS(DataSheet!$O515="Central","Chris",DataSheet!$O515="East","Erin",DataSheet!$O515="South","Sam",DataSheet!$O515="West","William.")</f>
        <v>Chris</v>
      </c>
      <c r="AE1304">
        <f t="shared" si="104"/>
        <v>2</v>
      </c>
    </row>
    <row r="1305" spans="1:31" ht="15.75" customHeight="1" x14ac:dyDescent="0.3">
      <c r="A1305" s="12">
        <v>2358</v>
      </c>
      <c r="B1305" s="12" t="s">
        <v>2222</v>
      </c>
      <c r="C1305" s="12" t="s">
        <v>109</v>
      </c>
      <c r="D1305" s="12">
        <v>0.1</v>
      </c>
      <c r="E1305" s="12">
        <v>205.99</v>
      </c>
      <c r="F1305" s="12">
        <v>8.99</v>
      </c>
      <c r="G1305" s="12" t="s">
        <v>53</v>
      </c>
      <c r="H1305" s="12" t="s">
        <v>32</v>
      </c>
      <c r="I1305" s="12" t="s">
        <v>81</v>
      </c>
      <c r="J1305" s="12" t="s">
        <v>82</v>
      </c>
      <c r="K1305" s="12" t="s">
        <v>63</v>
      </c>
      <c r="L1305" s="12" t="s">
        <v>110</v>
      </c>
      <c r="M1305" s="12">
        <v>0.56000000000000005</v>
      </c>
      <c r="N1305" s="12" t="s">
        <v>37</v>
      </c>
      <c r="O1305" s="12" t="s">
        <v>140</v>
      </c>
      <c r="P1305" s="12" t="s">
        <v>366</v>
      </c>
      <c r="Q1305" s="12" t="s">
        <v>2053</v>
      </c>
      <c r="R1305" s="12">
        <v>33311</v>
      </c>
      <c r="S1305" s="13">
        <v>42067</v>
      </c>
      <c r="T1305" s="9">
        <f t="shared" si="102"/>
        <v>0</v>
      </c>
      <c r="U1305" s="10" t="str">
        <f t="shared" si="103"/>
        <v>no repeat</v>
      </c>
      <c r="V1305" s="11" t="str">
        <f t="shared" si="100"/>
        <v>March</v>
      </c>
      <c r="W1305" s="13">
        <v>42071</v>
      </c>
      <c r="X1305" s="11">
        <f t="shared" si="101"/>
        <v>4</v>
      </c>
      <c r="Y1305" s="12">
        <v>147</v>
      </c>
      <c r="Z1305" s="12">
        <v>2</v>
      </c>
      <c r="AA1305" s="12">
        <v>324.62</v>
      </c>
      <c r="AB1305" s="12">
        <v>88267</v>
      </c>
      <c r="AC1305" s="12">
        <f>DataSheet!$E710-DataSheet!$D710</f>
        <v>120.89</v>
      </c>
      <c r="AD1305" s="12" t="str">
        <f>_xlfn.IFS(DataSheet!$O710="Central","Chris",DataSheet!$O710="East","Erin",DataSheet!$O710="South","Sam",DataSheet!$O710="West","William.")</f>
        <v>Chris</v>
      </c>
      <c r="AE1305">
        <f t="shared" si="104"/>
        <v>2</v>
      </c>
    </row>
    <row r="1306" spans="1:31" ht="15.75" customHeight="1" x14ac:dyDescent="0.3">
      <c r="A1306" s="12">
        <v>2359</v>
      </c>
      <c r="B1306" s="12" t="s">
        <v>2223</v>
      </c>
      <c r="C1306" s="12" t="s">
        <v>52</v>
      </c>
      <c r="D1306" s="12">
        <v>0</v>
      </c>
      <c r="E1306" s="12">
        <v>7.28</v>
      </c>
      <c r="F1306" s="12">
        <v>1.77</v>
      </c>
      <c r="G1306" s="12" t="s">
        <v>53</v>
      </c>
      <c r="H1306" s="12" t="s">
        <v>44</v>
      </c>
      <c r="I1306" s="12" t="s">
        <v>33</v>
      </c>
      <c r="J1306" s="12" t="s">
        <v>97</v>
      </c>
      <c r="K1306" s="12" t="s">
        <v>35</v>
      </c>
      <c r="L1306" s="12" t="s">
        <v>2224</v>
      </c>
      <c r="M1306" s="12">
        <v>0.37</v>
      </c>
      <c r="N1306" s="12" t="s">
        <v>37</v>
      </c>
      <c r="O1306" s="12" t="s">
        <v>140</v>
      </c>
      <c r="P1306" s="12" t="s">
        <v>366</v>
      </c>
      <c r="Q1306" s="12" t="s">
        <v>2225</v>
      </c>
      <c r="R1306" s="12">
        <v>33917</v>
      </c>
      <c r="S1306" s="13">
        <v>42040</v>
      </c>
      <c r="T1306" s="9">
        <f t="shared" si="102"/>
        <v>0</v>
      </c>
      <c r="U1306" s="10" t="str">
        <f t="shared" si="103"/>
        <v>no repeat</v>
      </c>
      <c r="V1306" s="11" t="str">
        <f t="shared" si="100"/>
        <v>February</v>
      </c>
      <c r="W1306" s="13">
        <v>42040</v>
      </c>
      <c r="X1306" s="11">
        <f t="shared" si="101"/>
        <v>0</v>
      </c>
      <c r="Y1306" s="12">
        <v>167.16</v>
      </c>
      <c r="Z1306" s="12">
        <v>7</v>
      </c>
      <c r="AA1306" s="12">
        <v>53.42</v>
      </c>
      <c r="AB1306" s="12">
        <v>88265</v>
      </c>
      <c r="AC1306" s="12">
        <f>DataSheet!$E414-DataSheet!$D414</f>
        <v>10.600000000000001</v>
      </c>
      <c r="AD1306" s="12" t="str">
        <f>_xlfn.IFS(DataSheet!$O414="Central","Chris",DataSheet!$O414="East","Erin",DataSheet!$O414="South","Sam",DataSheet!$O414="West","William.")</f>
        <v>Chris</v>
      </c>
      <c r="AE1306">
        <f t="shared" si="104"/>
        <v>1</v>
      </c>
    </row>
    <row r="1307" spans="1:31" ht="15.75" customHeight="1" x14ac:dyDescent="0.3">
      <c r="A1307" s="12">
        <v>2361</v>
      </c>
      <c r="B1307" s="12" t="s">
        <v>2226</v>
      </c>
      <c r="C1307" s="12" t="s">
        <v>30</v>
      </c>
      <c r="D1307" s="12">
        <v>0.06</v>
      </c>
      <c r="E1307" s="12">
        <v>8.33</v>
      </c>
      <c r="F1307" s="12">
        <v>1.99</v>
      </c>
      <c r="G1307" s="12" t="s">
        <v>53</v>
      </c>
      <c r="H1307" s="12" t="s">
        <v>32</v>
      </c>
      <c r="I1307" s="12" t="s">
        <v>81</v>
      </c>
      <c r="J1307" s="12" t="s">
        <v>184</v>
      </c>
      <c r="K1307" s="12" t="s">
        <v>55</v>
      </c>
      <c r="L1307" s="12" t="s">
        <v>418</v>
      </c>
      <c r="M1307" s="12">
        <v>0.52</v>
      </c>
      <c r="N1307" s="12" t="s">
        <v>37</v>
      </c>
      <c r="O1307" s="12" t="s">
        <v>140</v>
      </c>
      <c r="P1307" s="12" t="s">
        <v>366</v>
      </c>
      <c r="Q1307" s="12" t="s">
        <v>2227</v>
      </c>
      <c r="R1307" s="12">
        <v>32259</v>
      </c>
      <c r="S1307" s="13">
        <v>42060</v>
      </c>
      <c r="T1307" s="9">
        <f t="shared" si="102"/>
        <v>0</v>
      </c>
      <c r="U1307" s="10" t="str">
        <f t="shared" si="103"/>
        <v>no repeat</v>
      </c>
      <c r="V1307" s="11" t="str">
        <f t="shared" si="100"/>
        <v>February</v>
      </c>
      <c r="W1307" s="13">
        <v>42061</v>
      </c>
      <c r="X1307" s="11">
        <f t="shared" si="101"/>
        <v>1</v>
      </c>
      <c r="Y1307" s="12">
        <v>-344.82</v>
      </c>
      <c r="Z1307" s="12">
        <v>1</v>
      </c>
      <c r="AA1307" s="12">
        <v>8.49</v>
      </c>
      <c r="AB1307" s="12">
        <v>88266</v>
      </c>
      <c r="AC1307" s="12">
        <f>DataSheet!$E634-DataSheet!$D634</f>
        <v>8.56</v>
      </c>
      <c r="AD1307" s="12" t="str">
        <f>_xlfn.IFS(DataSheet!$O634="Central","Chris",DataSheet!$O634="East","Erin",DataSheet!$O634="South","Sam",DataSheet!$O634="West","William.")</f>
        <v>Erin</v>
      </c>
      <c r="AE1307">
        <f t="shared" si="104"/>
        <v>1</v>
      </c>
    </row>
    <row r="1308" spans="1:31" ht="15.75" customHeight="1" x14ac:dyDescent="0.3">
      <c r="A1308" s="12">
        <v>2363</v>
      </c>
      <c r="B1308" s="12" t="s">
        <v>2228</v>
      </c>
      <c r="C1308" s="12" t="s">
        <v>30</v>
      </c>
      <c r="D1308" s="12">
        <v>0</v>
      </c>
      <c r="E1308" s="12">
        <v>5.77</v>
      </c>
      <c r="F1308" s="12">
        <v>5.92</v>
      </c>
      <c r="G1308" s="12" t="s">
        <v>53</v>
      </c>
      <c r="H1308" s="12" t="s">
        <v>44</v>
      </c>
      <c r="I1308" s="12" t="s">
        <v>45</v>
      </c>
      <c r="J1308" s="12" t="s">
        <v>54</v>
      </c>
      <c r="K1308" s="12" t="s">
        <v>90</v>
      </c>
      <c r="L1308" s="12" t="s">
        <v>2229</v>
      </c>
      <c r="M1308" s="12">
        <v>0.55000000000000004</v>
      </c>
      <c r="N1308" s="12" t="s">
        <v>37</v>
      </c>
      <c r="O1308" s="12" t="s">
        <v>57</v>
      </c>
      <c r="P1308" s="12" t="s">
        <v>158</v>
      </c>
      <c r="Q1308" s="12" t="s">
        <v>2112</v>
      </c>
      <c r="R1308" s="12">
        <v>44256</v>
      </c>
      <c r="S1308" s="13">
        <v>42105</v>
      </c>
      <c r="T1308" s="9">
        <f t="shared" si="102"/>
        <v>0</v>
      </c>
      <c r="U1308" s="10" t="str">
        <f t="shared" si="103"/>
        <v>no repeat</v>
      </c>
      <c r="V1308" s="11" t="str">
        <f t="shared" si="100"/>
        <v>April</v>
      </c>
      <c r="W1308" s="13">
        <v>42107</v>
      </c>
      <c r="X1308" s="11">
        <f t="shared" si="101"/>
        <v>2</v>
      </c>
      <c r="Y1308" s="12">
        <v>-61.5276</v>
      </c>
      <c r="Z1308" s="12">
        <v>11</v>
      </c>
      <c r="AA1308" s="12">
        <v>69.89</v>
      </c>
      <c r="AB1308" s="12">
        <v>90040</v>
      </c>
      <c r="AC1308" s="12">
        <f>DataSheet!$E1140-DataSheet!$D1140</f>
        <v>60.949999999999996</v>
      </c>
      <c r="AD1308" s="12" t="str">
        <f>_xlfn.IFS(DataSheet!$O1140="Central","Chris",DataSheet!$O1140="East","Erin",DataSheet!$O1140="South","Sam",DataSheet!$O1140="West","William.")</f>
        <v>Chris</v>
      </c>
      <c r="AE1308">
        <f t="shared" si="104"/>
        <v>1</v>
      </c>
    </row>
    <row r="1309" spans="1:31" ht="15.75" customHeight="1" x14ac:dyDescent="0.3">
      <c r="A1309" s="12">
        <v>2369</v>
      </c>
      <c r="B1309" s="12" t="s">
        <v>2230</v>
      </c>
      <c r="C1309" s="12" t="s">
        <v>109</v>
      </c>
      <c r="D1309" s="12">
        <v>7.0000000000000007E-2</v>
      </c>
      <c r="E1309" s="12">
        <v>5.98</v>
      </c>
      <c r="F1309" s="12">
        <v>5.79</v>
      </c>
      <c r="G1309" s="12" t="s">
        <v>53</v>
      </c>
      <c r="H1309" s="12" t="s">
        <v>118</v>
      </c>
      <c r="I1309" s="12" t="s">
        <v>33</v>
      </c>
      <c r="J1309" s="12" t="s">
        <v>97</v>
      </c>
      <c r="K1309" s="12" t="s">
        <v>63</v>
      </c>
      <c r="L1309" s="12" t="s">
        <v>127</v>
      </c>
      <c r="M1309" s="12">
        <v>0.36</v>
      </c>
      <c r="N1309" s="12" t="s">
        <v>37</v>
      </c>
      <c r="O1309" s="12" t="s">
        <v>140</v>
      </c>
      <c r="P1309" s="12" t="s">
        <v>366</v>
      </c>
      <c r="Q1309" s="12" t="s">
        <v>2231</v>
      </c>
      <c r="R1309" s="12">
        <v>33024</v>
      </c>
      <c r="S1309" s="13">
        <v>42017</v>
      </c>
      <c r="T1309" s="9">
        <f t="shared" si="102"/>
        <v>0</v>
      </c>
      <c r="U1309" s="10" t="str">
        <f t="shared" si="103"/>
        <v>no repeat</v>
      </c>
      <c r="V1309" s="11" t="str">
        <f t="shared" si="100"/>
        <v>January</v>
      </c>
      <c r="W1309" s="13">
        <v>42019</v>
      </c>
      <c r="X1309" s="11">
        <f t="shared" si="101"/>
        <v>2</v>
      </c>
      <c r="Y1309" s="12">
        <v>-41.972700000000003</v>
      </c>
      <c r="Z1309" s="12">
        <v>13</v>
      </c>
      <c r="AA1309" s="12">
        <v>77.42</v>
      </c>
      <c r="AB1309" s="12">
        <v>90408</v>
      </c>
      <c r="AC1309" s="12">
        <f>DataSheet!$E166-DataSheet!$D166</f>
        <v>4.13</v>
      </c>
      <c r="AD1309" s="12" t="str">
        <f>_xlfn.IFS(DataSheet!$O166="Central","Chris",DataSheet!$O166="East","Erin",DataSheet!$O166="South","Sam",DataSheet!$O166="West","William.")</f>
        <v>Chris</v>
      </c>
      <c r="AE1309">
        <f t="shared" si="104"/>
        <v>1</v>
      </c>
    </row>
    <row r="1310" spans="1:31" ht="15.75" customHeight="1" x14ac:dyDescent="0.3">
      <c r="A1310" s="12">
        <v>2372</v>
      </c>
      <c r="B1310" s="12" t="s">
        <v>2232</v>
      </c>
      <c r="C1310" s="12" t="s">
        <v>61</v>
      </c>
      <c r="D1310" s="12">
        <v>0.01</v>
      </c>
      <c r="E1310" s="12">
        <v>1.76</v>
      </c>
      <c r="F1310" s="12">
        <v>0.7</v>
      </c>
      <c r="G1310" s="12" t="s">
        <v>53</v>
      </c>
      <c r="H1310" s="12" t="s">
        <v>32</v>
      </c>
      <c r="I1310" s="12" t="s">
        <v>33</v>
      </c>
      <c r="J1310" s="12" t="s">
        <v>34</v>
      </c>
      <c r="K1310" s="12" t="s">
        <v>35</v>
      </c>
      <c r="L1310" s="12" t="s">
        <v>131</v>
      </c>
      <c r="M1310" s="12">
        <v>0.56000000000000005</v>
      </c>
      <c r="N1310" s="12" t="s">
        <v>37</v>
      </c>
      <c r="O1310" s="12" t="s">
        <v>65</v>
      </c>
      <c r="P1310" s="12" t="s">
        <v>66</v>
      </c>
      <c r="Q1310" s="12" t="s">
        <v>2233</v>
      </c>
      <c r="R1310" s="12">
        <v>55803</v>
      </c>
      <c r="S1310" s="13">
        <v>42078</v>
      </c>
      <c r="T1310" s="9">
        <f t="shared" si="102"/>
        <v>0</v>
      </c>
      <c r="U1310" s="10" t="str">
        <f t="shared" si="103"/>
        <v>no repeat</v>
      </c>
      <c r="V1310" s="11" t="str">
        <f t="shared" si="100"/>
        <v>March</v>
      </c>
      <c r="W1310" s="13">
        <v>42079</v>
      </c>
      <c r="X1310" s="11">
        <f t="shared" si="101"/>
        <v>1</v>
      </c>
      <c r="Y1310" s="12">
        <v>-1.56</v>
      </c>
      <c r="Z1310" s="12">
        <v>4</v>
      </c>
      <c r="AA1310" s="12">
        <v>7.2</v>
      </c>
      <c r="AB1310" s="12">
        <v>90714</v>
      </c>
      <c r="AC1310" s="12">
        <f>DataSheet!$E816-DataSheet!$D816</f>
        <v>12.899999999999999</v>
      </c>
      <c r="AD1310" s="12" t="str">
        <f>_xlfn.IFS(DataSheet!$O816="Central","Chris",DataSheet!$O816="East","Erin",DataSheet!$O816="South","Sam",DataSheet!$O816="West","William.")</f>
        <v>Chris</v>
      </c>
      <c r="AE1310">
        <f t="shared" si="104"/>
        <v>1</v>
      </c>
    </row>
    <row r="1311" spans="1:31" ht="15.75" customHeight="1" x14ac:dyDescent="0.3">
      <c r="A1311" s="12">
        <v>2376</v>
      </c>
      <c r="B1311" s="12" t="s">
        <v>2234</v>
      </c>
      <c r="C1311" s="12" t="s">
        <v>30</v>
      </c>
      <c r="D1311" s="12">
        <v>0.05</v>
      </c>
      <c r="E1311" s="12">
        <v>3.28</v>
      </c>
      <c r="F1311" s="12">
        <v>3.97</v>
      </c>
      <c r="G1311" s="12" t="s">
        <v>53</v>
      </c>
      <c r="H1311" s="12" t="s">
        <v>32</v>
      </c>
      <c r="I1311" s="12" t="s">
        <v>33</v>
      </c>
      <c r="J1311" s="12" t="s">
        <v>34</v>
      </c>
      <c r="K1311" s="12" t="s">
        <v>35</v>
      </c>
      <c r="L1311" s="12" t="s">
        <v>1790</v>
      </c>
      <c r="M1311" s="12">
        <v>0.56000000000000005</v>
      </c>
      <c r="N1311" s="12" t="s">
        <v>37</v>
      </c>
      <c r="O1311" s="12" t="s">
        <v>38</v>
      </c>
      <c r="P1311" s="12" t="s">
        <v>1740</v>
      </c>
      <c r="Q1311" s="12" t="s">
        <v>1741</v>
      </c>
      <c r="R1311" s="12">
        <v>83843</v>
      </c>
      <c r="S1311" s="13">
        <v>42068</v>
      </c>
      <c r="T1311" s="9">
        <f t="shared" si="102"/>
        <v>1</v>
      </c>
      <c r="U1311" s="10">
        <f t="shared" si="103"/>
        <v>0</v>
      </c>
      <c r="V1311" s="11" t="str">
        <f t="shared" si="100"/>
        <v>March</v>
      </c>
      <c r="W1311" s="13">
        <v>42069</v>
      </c>
      <c r="X1311" s="11">
        <f t="shared" si="101"/>
        <v>1</v>
      </c>
      <c r="Y1311" s="12">
        <v>-100.24</v>
      </c>
      <c r="Z1311" s="12">
        <v>18</v>
      </c>
      <c r="AA1311" s="12">
        <v>61.29</v>
      </c>
      <c r="AB1311" s="12">
        <v>91321</v>
      </c>
      <c r="AC1311" s="12">
        <f>DataSheet!$E716-DataSheet!$D716</f>
        <v>3.89</v>
      </c>
      <c r="AD1311" s="12" t="str">
        <f>_xlfn.IFS(DataSheet!$O716="Central","Chris",DataSheet!$O716="East","Erin",DataSheet!$O716="South","Sam",DataSheet!$O716="West","William.")</f>
        <v>Chris</v>
      </c>
      <c r="AE1311">
        <f t="shared" si="104"/>
        <v>2</v>
      </c>
    </row>
    <row r="1312" spans="1:31" ht="15.75" customHeight="1" x14ac:dyDescent="0.3">
      <c r="A1312" s="7">
        <v>2376</v>
      </c>
      <c r="B1312" s="7" t="s">
        <v>2234</v>
      </c>
      <c r="C1312" s="7" t="s">
        <v>30</v>
      </c>
      <c r="D1312" s="7">
        <v>0.03</v>
      </c>
      <c r="E1312" s="7">
        <v>6.98</v>
      </c>
      <c r="F1312" s="7">
        <v>9.69</v>
      </c>
      <c r="G1312" s="7" t="s">
        <v>53</v>
      </c>
      <c r="H1312" s="7" t="s">
        <v>32</v>
      </c>
      <c r="I1312" s="7" t="s">
        <v>33</v>
      </c>
      <c r="J1312" s="7" t="s">
        <v>145</v>
      </c>
      <c r="K1312" s="7" t="s">
        <v>63</v>
      </c>
      <c r="L1312" s="7" t="s">
        <v>2235</v>
      </c>
      <c r="M1312" s="7">
        <v>0.83</v>
      </c>
      <c r="N1312" s="7" t="s">
        <v>37</v>
      </c>
      <c r="O1312" s="7" t="s">
        <v>38</v>
      </c>
      <c r="P1312" s="7" t="s">
        <v>1740</v>
      </c>
      <c r="Q1312" s="7" t="s">
        <v>1741</v>
      </c>
      <c r="R1312" s="7">
        <v>83843</v>
      </c>
      <c r="S1312" s="8">
        <v>42068</v>
      </c>
      <c r="T1312" s="9">
        <f t="shared" si="102"/>
        <v>0</v>
      </c>
      <c r="U1312" s="10" t="str">
        <f t="shared" si="103"/>
        <v>no repeat</v>
      </c>
      <c r="V1312" s="11" t="str">
        <f t="shared" si="100"/>
        <v>March</v>
      </c>
      <c r="W1312" s="8">
        <v>42070</v>
      </c>
      <c r="X1312" s="11">
        <f t="shared" si="101"/>
        <v>2</v>
      </c>
      <c r="Y1312" s="7">
        <v>-262.62</v>
      </c>
      <c r="Z1312" s="7">
        <v>15</v>
      </c>
      <c r="AA1312" s="7">
        <v>109.15</v>
      </c>
      <c r="AB1312" s="7">
        <v>91321</v>
      </c>
      <c r="AC1312" s="7">
        <f>DataSheet!$E717-DataSheet!$D717</f>
        <v>2.04</v>
      </c>
      <c r="AD1312" s="12" t="str">
        <f>_xlfn.IFS(DataSheet!$O717="Central","Chris",DataSheet!$O717="East","Erin",DataSheet!$O717="South","Sam",DataSheet!$O717="West","William.")</f>
        <v>Chris</v>
      </c>
      <c r="AE1312">
        <f t="shared" si="104"/>
        <v>2</v>
      </c>
    </row>
    <row r="1313" spans="1:31" ht="15.75" customHeight="1" x14ac:dyDescent="0.3">
      <c r="A1313" s="7">
        <v>2379</v>
      </c>
      <c r="B1313" s="7" t="s">
        <v>2236</v>
      </c>
      <c r="C1313" s="7" t="s">
        <v>109</v>
      </c>
      <c r="D1313" s="7">
        <v>0.06</v>
      </c>
      <c r="E1313" s="7">
        <v>122.99</v>
      </c>
      <c r="F1313" s="7">
        <v>19.989999999999998</v>
      </c>
      <c r="G1313" s="7" t="s">
        <v>53</v>
      </c>
      <c r="H1313" s="7" t="s">
        <v>62</v>
      </c>
      <c r="I1313" s="7" t="s">
        <v>33</v>
      </c>
      <c r="J1313" s="7" t="s">
        <v>113</v>
      </c>
      <c r="K1313" s="7" t="s">
        <v>63</v>
      </c>
      <c r="L1313" s="7" t="s">
        <v>2237</v>
      </c>
      <c r="M1313" s="7">
        <v>0.37</v>
      </c>
      <c r="N1313" s="7" t="s">
        <v>37</v>
      </c>
      <c r="O1313" s="7" t="s">
        <v>65</v>
      </c>
      <c r="P1313" s="7" t="s">
        <v>304</v>
      </c>
      <c r="Q1313" s="7" t="s">
        <v>1998</v>
      </c>
      <c r="R1313" s="7">
        <v>48135</v>
      </c>
      <c r="S1313" s="8">
        <v>42129</v>
      </c>
      <c r="T1313" s="9">
        <f t="shared" si="102"/>
        <v>0</v>
      </c>
      <c r="U1313" s="10" t="str">
        <f t="shared" si="103"/>
        <v>no repeat</v>
      </c>
      <c r="V1313" s="11" t="str">
        <f t="shared" si="100"/>
        <v>May</v>
      </c>
      <c r="W1313" s="8">
        <v>42131</v>
      </c>
      <c r="X1313" s="11">
        <f t="shared" si="101"/>
        <v>2</v>
      </c>
      <c r="Y1313" s="7">
        <v>1019.7096</v>
      </c>
      <c r="Z1313" s="7">
        <v>12</v>
      </c>
      <c r="AA1313" s="7">
        <v>1477.84</v>
      </c>
      <c r="AB1313" s="7">
        <v>86655</v>
      </c>
      <c r="AC1313" s="7">
        <f>DataSheet!$E1375-DataSheet!$D1375</f>
        <v>58.01</v>
      </c>
      <c r="AD1313" s="12" t="str">
        <f>_xlfn.IFS(DataSheet!$O1375="Central","Chris",DataSheet!$O1375="East","Erin",DataSheet!$O1375="South","Sam",DataSheet!$O1375="West","William.")</f>
        <v>Sam</v>
      </c>
      <c r="AE1313">
        <f t="shared" si="104"/>
        <v>1</v>
      </c>
    </row>
    <row r="1314" spans="1:31" ht="15.75" customHeight="1" x14ac:dyDescent="0.3">
      <c r="A1314" s="12">
        <v>2380</v>
      </c>
      <c r="B1314" s="12" t="s">
        <v>2238</v>
      </c>
      <c r="C1314" s="12" t="s">
        <v>42</v>
      </c>
      <c r="D1314" s="12">
        <v>7.0000000000000007E-2</v>
      </c>
      <c r="E1314" s="12">
        <v>3.38</v>
      </c>
      <c r="F1314" s="12">
        <v>0.85</v>
      </c>
      <c r="G1314" s="12" t="s">
        <v>53</v>
      </c>
      <c r="H1314" s="12" t="s">
        <v>62</v>
      </c>
      <c r="I1314" s="12" t="s">
        <v>33</v>
      </c>
      <c r="J1314" s="12" t="s">
        <v>34</v>
      </c>
      <c r="K1314" s="12" t="s">
        <v>35</v>
      </c>
      <c r="L1314" s="12" t="s">
        <v>1468</v>
      </c>
      <c r="M1314" s="12">
        <v>0.48</v>
      </c>
      <c r="N1314" s="12" t="s">
        <v>37</v>
      </c>
      <c r="O1314" s="12" t="s">
        <v>65</v>
      </c>
      <c r="P1314" s="12" t="s">
        <v>304</v>
      </c>
      <c r="Q1314" s="12" t="s">
        <v>2239</v>
      </c>
      <c r="R1314" s="12">
        <v>49505</v>
      </c>
      <c r="S1314" s="13">
        <v>42120</v>
      </c>
      <c r="T1314" s="9">
        <f t="shared" si="102"/>
        <v>1</v>
      </c>
      <c r="U1314" s="10">
        <f t="shared" si="103"/>
        <v>9</v>
      </c>
      <c r="V1314" s="11" t="str">
        <f t="shared" si="100"/>
        <v>April</v>
      </c>
      <c r="W1314" s="13">
        <v>42122</v>
      </c>
      <c r="X1314" s="11">
        <f t="shared" si="101"/>
        <v>2</v>
      </c>
      <c r="Y1314" s="12">
        <v>19.04</v>
      </c>
      <c r="Z1314" s="12">
        <v>9</v>
      </c>
      <c r="AA1314" s="12">
        <v>29.08</v>
      </c>
      <c r="AB1314" s="12">
        <v>86654</v>
      </c>
      <c r="AC1314" s="12">
        <f>DataSheet!$E1276-DataSheet!$D1276</f>
        <v>90.48</v>
      </c>
      <c r="AD1314" s="12" t="str">
        <f>_xlfn.IFS(DataSheet!$O1276="Central","Chris",DataSheet!$O1276="East","Erin",DataSheet!$O1276="South","Sam",DataSheet!$O1276="West","William.")</f>
        <v>Chris</v>
      </c>
      <c r="AE1314">
        <f t="shared" si="104"/>
        <v>2</v>
      </c>
    </row>
    <row r="1315" spans="1:31" ht="15.75" customHeight="1" x14ac:dyDescent="0.3">
      <c r="A1315" s="12">
        <v>2380</v>
      </c>
      <c r="B1315" s="12" t="s">
        <v>2238</v>
      </c>
      <c r="C1315" s="12" t="s">
        <v>109</v>
      </c>
      <c r="D1315" s="12">
        <v>0.08</v>
      </c>
      <c r="E1315" s="12">
        <v>68.81</v>
      </c>
      <c r="F1315" s="12">
        <v>60</v>
      </c>
      <c r="G1315" s="12" t="s">
        <v>43</v>
      </c>
      <c r="H1315" s="12" t="s">
        <v>62</v>
      </c>
      <c r="I1315" s="12" t="s">
        <v>33</v>
      </c>
      <c r="J1315" s="12" t="s">
        <v>258</v>
      </c>
      <c r="K1315" s="12" t="s">
        <v>47</v>
      </c>
      <c r="L1315" s="12" t="s">
        <v>2191</v>
      </c>
      <c r="M1315" s="12">
        <v>0.41</v>
      </c>
      <c r="N1315" s="12" t="s">
        <v>37</v>
      </c>
      <c r="O1315" s="12" t="s">
        <v>65</v>
      </c>
      <c r="P1315" s="12" t="s">
        <v>304</v>
      </c>
      <c r="Q1315" s="12" t="s">
        <v>2239</v>
      </c>
      <c r="R1315" s="12">
        <v>49505</v>
      </c>
      <c r="S1315" s="13">
        <v>42129</v>
      </c>
      <c r="T1315" s="9">
        <f t="shared" si="102"/>
        <v>0</v>
      </c>
      <c r="U1315" s="10" t="str">
        <f t="shared" si="103"/>
        <v>no repeat</v>
      </c>
      <c r="V1315" s="11" t="str">
        <f t="shared" si="100"/>
        <v>May</v>
      </c>
      <c r="W1315" s="13">
        <v>42131</v>
      </c>
      <c r="X1315" s="11">
        <f t="shared" si="101"/>
        <v>2</v>
      </c>
      <c r="Y1315" s="12">
        <v>-1069.72</v>
      </c>
      <c r="Z1315" s="12">
        <v>17</v>
      </c>
      <c r="AA1315" s="12">
        <v>1162.46</v>
      </c>
      <c r="AB1315" s="12">
        <v>86655</v>
      </c>
      <c r="AC1315" s="12">
        <f>DataSheet!$E1376-DataSheet!$D1376</f>
        <v>4.8100000000000005</v>
      </c>
      <c r="AD1315" s="12" t="str">
        <f>_xlfn.IFS(DataSheet!$O1376="Central","Chris",DataSheet!$O1376="East","Erin",DataSheet!$O1376="South","Sam",DataSheet!$O1376="West","William.")</f>
        <v>Chris</v>
      </c>
      <c r="AE1315">
        <f t="shared" si="104"/>
        <v>2</v>
      </c>
    </row>
    <row r="1316" spans="1:31" ht="15.75" customHeight="1" x14ac:dyDescent="0.3">
      <c r="A1316" s="7">
        <v>2382</v>
      </c>
      <c r="B1316" s="7" t="s">
        <v>2240</v>
      </c>
      <c r="C1316" s="7" t="s">
        <v>42</v>
      </c>
      <c r="D1316" s="7">
        <v>7.0000000000000007E-2</v>
      </c>
      <c r="E1316" s="7">
        <v>3.38</v>
      </c>
      <c r="F1316" s="7">
        <v>0.85</v>
      </c>
      <c r="G1316" s="7" t="s">
        <v>53</v>
      </c>
      <c r="H1316" s="7" t="s">
        <v>62</v>
      </c>
      <c r="I1316" s="7" t="s">
        <v>33</v>
      </c>
      <c r="J1316" s="7" t="s">
        <v>34</v>
      </c>
      <c r="K1316" s="7" t="s">
        <v>35</v>
      </c>
      <c r="L1316" s="7" t="s">
        <v>1468</v>
      </c>
      <c r="M1316" s="7">
        <v>0.48</v>
      </c>
      <c r="N1316" s="7" t="s">
        <v>37</v>
      </c>
      <c r="O1316" s="7" t="s">
        <v>57</v>
      </c>
      <c r="P1316" s="7" t="s">
        <v>75</v>
      </c>
      <c r="Q1316" s="7" t="s">
        <v>94</v>
      </c>
      <c r="R1316" s="7">
        <v>10024</v>
      </c>
      <c r="S1316" s="8">
        <v>42120</v>
      </c>
      <c r="T1316" s="9">
        <f t="shared" si="102"/>
        <v>1</v>
      </c>
      <c r="U1316" s="10">
        <f t="shared" si="103"/>
        <v>9</v>
      </c>
      <c r="V1316" s="11" t="str">
        <f t="shared" si="100"/>
        <v>April</v>
      </c>
      <c r="W1316" s="8">
        <v>42122</v>
      </c>
      <c r="X1316" s="11">
        <f t="shared" si="101"/>
        <v>2</v>
      </c>
      <c r="Y1316" s="7">
        <v>19.04</v>
      </c>
      <c r="Z1316" s="7">
        <v>34</v>
      </c>
      <c r="AA1316" s="7">
        <v>109.86</v>
      </c>
      <c r="AB1316" s="7">
        <v>13606</v>
      </c>
      <c r="AC1316" s="7">
        <f>DataSheet!$E1277-DataSheet!$D1277</f>
        <v>9.4</v>
      </c>
      <c r="AD1316" s="12" t="str">
        <f>_xlfn.IFS(DataSheet!$O1277="Central","Chris",DataSheet!$O1277="East","Erin",DataSheet!$O1277="South","Sam",DataSheet!$O1277="West","William.")</f>
        <v>Sam</v>
      </c>
      <c r="AE1316">
        <f t="shared" si="104"/>
        <v>3</v>
      </c>
    </row>
    <row r="1317" spans="1:31" ht="15.75" customHeight="1" x14ac:dyDescent="0.3">
      <c r="A1317" s="7">
        <v>2382</v>
      </c>
      <c r="B1317" s="7" t="s">
        <v>2240</v>
      </c>
      <c r="C1317" s="7" t="s">
        <v>109</v>
      </c>
      <c r="D1317" s="7">
        <v>0.06</v>
      </c>
      <c r="E1317" s="7">
        <v>122.99</v>
      </c>
      <c r="F1317" s="7">
        <v>19.989999999999998</v>
      </c>
      <c r="G1317" s="7" t="s">
        <v>53</v>
      </c>
      <c r="H1317" s="7" t="s">
        <v>62</v>
      </c>
      <c r="I1317" s="7" t="s">
        <v>33</v>
      </c>
      <c r="J1317" s="7" t="s">
        <v>113</v>
      </c>
      <c r="K1317" s="7" t="s">
        <v>63</v>
      </c>
      <c r="L1317" s="7" t="s">
        <v>2237</v>
      </c>
      <c r="M1317" s="7">
        <v>0.37</v>
      </c>
      <c r="N1317" s="7" t="s">
        <v>37</v>
      </c>
      <c r="O1317" s="7" t="s">
        <v>57</v>
      </c>
      <c r="P1317" s="7" t="s">
        <v>75</v>
      </c>
      <c r="Q1317" s="7" t="s">
        <v>94</v>
      </c>
      <c r="R1317" s="7">
        <v>10024</v>
      </c>
      <c r="S1317" s="8">
        <v>42129</v>
      </c>
      <c r="T1317" s="9">
        <f t="shared" si="102"/>
        <v>1</v>
      </c>
      <c r="U1317" s="10">
        <f t="shared" si="103"/>
        <v>0</v>
      </c>
      <c r="V1317" s="11" t="str">
        <f t="shared" si="100"/>
        <v>May</v>
      </c>
      <c r="W1317" s="8">
        <v>42131</v>
      </c>
      <c r="X1317" s="11">
        <f t="shared" si="101"/>
        <v>2</v>
      </c>
      <c r="Y1317" s="7">
        <v>1408.1865</v>
      </c>
      <c r="Z1317" s="7">
        <v>48</v>
      </c>
      <c r="AA1317" s="7">
        <v>5911.35</v>
      </c>
      <c r="AB1317" s="7">
        <v>962</v>
      </c>
      <c r="AC1317" s="7">
        <f>DataSheet!$E1377-DataSheet!$D1377</f>
        <v>5.1099999999999994</v>
      </c>
      <c r="AD1317" s="12" t="str">
        <f>_xlfn.IFS(DataSheet!$O1377="Central","Chris",DataSheet!$O1377="East","Erin",DataSheet!$O1377="South","Sam",DataSheet!$O1377="West","William.")</f>
        <v>Sam</v>
      </c>
      <c r="AE1317">
        <f t="shared" si="104"/>
        <v>3</v>
      </c>
    </row>
    <row r="1318" spans="1:31" ht="15.75" customHeight="1" x14ac:dyDescent="0.3">
      <c r="A1318" s="12">
        <v>2382</v>
      </c>
      <c r="B1318" s="12" t="s">
        <v>2240</v>
      </c>
      <c r="C1318" s="12" t="s">
        <v>109</v>
      </c>
      <c r="D1318" s="12">
        <v>0.08</v>
      </c>
      <c r="E1318" s="12">
        <v>68.81</v>
      </c>
      <c r="F1318" s="12">
        <v>60</v>
      </c>
      <c r="G1318" s="12" t="s">
        <v>43</v>
      </c>
      <c r="H1318" s="12" t="s">
        <v>62</v>
      </c>
      <c r="I1318" s="12" t="s">
        <v>33</v>
      </c>
      <c r="J1318" s="12" t="s">
        <v>258</v>
      </c>
      <c r="K1318" s="12" t="s">
        <v>47</v>
      </c>
      <c r="L1318" s="12" t="s">
        <v>2191</v>
      </c>
      <c r="M1318" s="12">
        <v>0.41</v>
      </c>
      <c r="N1318" s="12" t="s">
        <v>37</v>
      </c>
      <c r="O1318" s="12" t="s">
        <v>57</v>
      </c>
      <c r="P1318" s="12" t="s">
        <v>75</v>
      </c>
      <c r="Q1318" s="12" t="s">
        <v>94</v>
      </c>
      <c r="R1318" s="12">
        <v>10024</v>
      </c>
      <c r="S1318" s="13">
        <v>42129</v>
      </c>
      <c r="T1318" s="9">
        <f t="shared" si="102"/>
        <v>0</v>
      </c>
      <c r="U1318" s="10" t="str">
        <f t="shared" si="103"/>
        <v>no repeat</v>
      </c>
      <c r="V1318" s="11" t="str">
        <f t="shared" si="100"/>
        <v>May</v>
      </c>
      <c r="W1318" s="13">
        <v>42131</v>
      </c>
      <c r="X1318" s="11">
        <f t="shared" si="101"/>
        <v>2</v>
      </c>
      <c r="Y1318" s="12">
        <v>-1069.72</v>
      </c>
      <c r="Z1318" s="12">
        <v>68</v>
      </c>
      <c r="AA1318" s="12">
        <v>4649.8500000000004</v>
      </c>
      <c r="AB1318" s="12">
        <v>962</v>
      </c>
      <c r="AC1318" s="12">
        <f>DataSheet!$E1378-DataSheet!$D1378</f>
        <v>6.4300000000000006</v>
      </c>
      <c r="AD1318" s="12" t="str">
        <f>_xlfn.IFS(DataSheet!$O1378="Central","Chris",DataSheet!$O1378="East","Erin",DataSheet!$O1378="South","Sam",DataSheet!$O1378="West","William.")</f>
        <v>Sam</v>
      </c>
      <c r="AE1318">
        <f t="shared" si="104"/>
        <v>3</v>
      </c>
    </row>
    <row r="1319" spans="1:31" ht="15.75" customHeight="1" x14ac:dyDescent="0.3">
      <c r="A1319" s="7">
        <v>2385</v>
      </c>
      <c r="B1319" s="7" t="s">
        <v>2241</v>
      </c>
      <c r="C1319" s="7" t="s">
        <v>52</v>
      </c>
      <c r="D1319" s="7">
        <v>0.1</v>
      </c>
      <c r="E1319" s="7">
        <v>130.97999999999999</v>
      </c>
      <c r="F1319" s="7">
        <v>30</v>
      </c>
      <c r="G1319" s="7" t="s">
        <v>43</v>
      </c>
      <c r="H1319" s="7" t="s">
        <v>62</v>
      </c>
      <c r="I1319" s="7" t="s">
        <v>45</v>
      </c>
      <c r="J1319" s="7" t="s">
        <v>46</v>
      </c>
      <c r="K1319" s="7" t="s">
        <v>47</v>
      </c>
      <c r="L1319" s="7" t="s">
        <v>549</v>
      </c>
      <c r="M1319" s="7">
        <v>0.78</v>
      </c>
      <c r="N1319" s="7" t="s">
        <v>37</v>
      </c>
      <c r="O1319" s="7" t="s">
        <v>38</v>
      </c>
      <c r="P1319" s="7" t="s">
        <v>370</v>
      </c>
      <c r="Q1319" s="7" t="s">
        <v>2242</v>
      </c>
      <c r="R1319" s="7">
        <v>88001</v>
      </c>
      <c r="S1319" s="8">
        <v>42146</v>
      </c>
      <c r="T1319" s="9">
        <f t="shared" si="102"/>
        <v>0</v>
      </c>
      <c r="U1319" s="10" t="str">
        <f t="shared" si="103"/>
        <v>no repeat</v>
      </c>
      <c r="V1319" s="11" t="str">
        <f t="shared" si="100"/>
        <v>May</v>
      </c>
      <c r="W1319" s="8">
        <v>42148</v>
      </c>
      <c r="X1319" s="11">
        <f t="shared" si="101"/>
        <v>2</v>
      </c>
      <c r="Y1319" s="7">
        <v>2000.11</v>
      </c>
      <c r="Z1319" s="7">
        <v>18</v>
      </c>
      <c r="AA1319" s="7">
        <v>2259.9899999999998</v>
      </c>
      <c r="AB1319" s="7">
        <v>89184</v>
      </c>
      <c r="AC1319" s="7">
        <f>DataSheet!$E1537-DataSheet!$D1537</f>
        <v>33.959999999999994</v>
      </c>
      <c r="AD1319" s="12" t="str">
        <f>_xlfn.IFS(DataSheet!$O1537="Central","Chris",DataSheet!$O1537="East","Erin",DataSheet!$O1537="South","Sam",DataSheet!$O1537="West","William.")</f>
        <v>Erin</v>
      </c>
      <c r="AE1319">
        <f t="shared" si="104"/>
        <v>1</v>
      </c>
    </row>
    <row r="1320" spans="1:31" ht="15.75" customHeight="1" x14ac:dyDescent="0.3">
      <c r="A1320" s="7">
        <v>2391</v>
      </c>
      <c r="B1320" s="7" t="s">
        <v>2243</v>
      </c>
      <c r="C1320" s="7" t="s">
        <v>42</v>
      </c>
      <c r="D1320" s="7">
        <v>0.06</v>
      </c>
      <c r="E1320" s="7">
        <v>4.7699999999999996</v>
      </c>
      <c r="F1320" s="7">
        <v>2.39</v>
      </c>
      <c r="G1320" s="7" t="s">
        <v>53</v>
      </c>
      <c r="H1320" s="7" t="s">
        <v>32</v>
      </c>
      <c r="I1320" s="7" t="s">
        <v>81</v>
      </c>
      <c r="J1320" s="7" t="s">
        <v>184</v>
      </c>
      <c r="K1320" s="7" t="s">
        <v>55</v>
      </c>
      <c r="L1320" s="7" t="s">
        <v>2244</v>
      </c>
      <c r="M1320" s="7">
        <v>0.72</v>
      </c>
      <c r="N1320" s="7" t="s">
        <v>37</v>
      </c>
      <c r="O1320" s="7" t="s">
        <v>57</v>
      </c>
      <c r="P1320" s="7" t="s">
        <v>75</v>
      </c>
      <c r="Q1320" s="7" t="s">
        <v>2245</v>
      </c>
      <c r="R1320" s="7">
        <v>11572</v>
      </c>
      <c r="S1320" s="8">
        <v>42149</v>
      </c>
      <c r="T1320" s="9">
        <f t="shared" si="102"/>
        <v>1</v>
      </c>
      <c r="U1320" s="10">
        <f t="shared" si="103"/>
        <v>0</v>
      </c>
      <c r="V1320" s="11" t="str">
        <f t="shared" si="100"/>
        <v>May</v>
      </c>
      <c r="W1320" s="8">
        <v>42150</v>
      </c>
      <c r="X1320" s="11">
        <f t="shared" si="101"/>
        <v>1</v>
      </c>
      <c r="Y1320" s="7">
        <v>-45.64</v>
      </c>
      <c r="Z1320" s="7">
        <v>9</v>
      </c>
      <c r="AA1320" s="7">
        <v>42.46</v>
      </c>
      <c r="AB1320" s="7">
        <v>91122</v>
      </c>
      <c r="AC1320" s="7">
        <f>DataSheet!$E1589-DataSheet!$D1589</f>
        <v>90.44</v>
      </c>
      <c r="AD1320" s="12" t="str">
        <f>_xlfn.IFS(DataSheet!$O1589="Central","Chris",DataSheet!$O1589="East","Erin",DataSheet!$O1589="South","Sam",DataSheet!$O1589="West","William.")</f>
        <v>Sam</v>
      </c>
      <c r="AE1320">
        <f t="shared" si="104"/>
        <v>4</v>
      </c>
    </row>
    <row r="1321" spans="1:31" ht="15.75" customHeight="1" x14ac:dyDescent="0.3">
      <c r="A1321" s="12">
        <v>2391</v>
      </c>
      <c r="B1321" s="12" t="s">
        <v>2243</v>
      </c>
      <c r="C1321" s="12" t="s">
        <v>42</v>
      </c>
      <c r="D1321" s="12">
        <v>0.1</v>
      </c>
      <c r="E1321" s="12">
        <v>27.18</v>
      </c>
      <c r="F1321" s="12">
        <v>8.23</v>
      </c>
      <c r="G1321" s="12" t="s">
        <v>53</v>
      </c>
      <c r="H1321" s="12" t="s">
        <v>32</v>
      </c>
      <c r="I1321" s="12" t="s">
        <v>33</v>
      </c>
      <c r="J1321" s="12" t="s">
        <v>73</v>
      </c>
      <c r="K1321" s="12" t="s">
        <v>63</v>
      </c>
      <c r="L1321" s="12" t="s">
        <v>2246</v>
      </c>
      <c r="M1321" s="12">
        <v>0.38</v>
      </c>
      <c r="N1321" s="12" t="s">
        <v>37</v>
      </c>
      <c r="O1321" s="12" t="s">
        <v>57</v>
      </c>
      <c r="P1321" s="12" t="s">
        <v>75</v>
      </c>
      <c r="Q1321" s="12" t="s">
        <v>2245</v>
      </c>
      <c r="R1321" s="12">
        <v>11572</v>
      </c>
      <c r="S1321" s="13">
        <v>42149</v>
      </c>
      <c r="T1321" s="9">
        <f t="shared" si="102"/>
        <v>1</v>
      </c>
      <c r="U1321" s="10">
        <f t="shared" si="103"/>
        <v>10</v>
      </c>
      <c r="V1321" s="11" t="str">
        <f t="shared" si="100"/>
        <v>May</v>
      </c>
      <c r="W1321" s="13">
        <v>42151</v>
      </c>
      <c r="X1321" s="11">
        <f t="shared" si="101"/>
        <v>2</v>
      </c>
      <c r="Y1321" s="12">
        <v>204.49</v>
      </c>
      <c r="Z1321" s="12">
        <v>12</v>
      </c>
      <c r="AA1321" s="12">
        <v>314.06</v>
      </c>
      <c r="AB1321" s="12">
        <v>91122</v>
      </c>
      <c r="AC1321" s="12">
        <f>DataSheet!$E1590-DataSheet!$D1590</f>
        <v>9.75</v>
      </c>
      <c r="AD1321" s="12" t="str">
        <f>_xlfn.IFS(DataSheet!$O1590="Central","Chris",DataSheet!$O1590="East","Erin",DataSheet!$O1590="South","Sam",DataSheet!$O1590="West","William.")</f>
        <v>Sam</v>
      </c>
      <c r="AE1321">
        <f t="shared" si="104"/>
        <v>4</v>
      </c>
    </row>
    <row r="1322" spans="1:31" ht="15.75" customHeight="1" x14ac:dyDescent="0.3">
      <c r="A1322" s="7">
        <v>2391</v>
      </c>
      <c r="B1322" s="7" t="s">
        <v>2243</v>
      </c>
      <c r="C1322" s="7" t="s">
        <v>42</v>
      </c>
      <c r="D1322" s="7">
        <v>0</v>
      </c>
      <c r="E1322" s="7">
        <v>999.99</v>
      </c>
      <c r="F1322" s="7">
        <v>13.99</v>
      </c>
      <c r="G1322" s="7" t="s">
        <v>53</v>
      </c>
      <c r="H1322" s="7" t="s">
        <v>32</v>
      </c>
      <c r="I1322" s="7" t="s">
        <v>81</v>
      </c>
      <c r="J1322" s="7" t="s">
        <v>89</v>
      </c>
      <c r="K1322" s="7" t="s">
        <v>90</v>
      </c>
      <c r="L1322" s="7" t="s">
        <v>533</v>
      </c>
      <c r="M1322" s="7">
        <v>0.36</v>
      </c>
      <c r="N1322" s="7" t="s">
        <v>37</v>
      </c>
      <c r="O1322" s="7" t="s">
        <v>57</v>
      </c>
      <c r="P1322" s="7" t="s">
        <v>75</v>
      </c>
      <c r="Q1322" s="7" t="s">
        <v>2245</v>
      </c>
      <c r="R1322" s="7">
        <v>11572</v>
      </c>
      <c r="S1322" s="8">
        <v>42159</v>
      </c>
      <c r="T1322" s="9">
        <f t="shared" si="102"/>
        <v>1</v>
      </c>
      <c r="U1322" s="10">
        <f t="shared" si="103"/>
        <v>0</v>
      </c>
      <c r="V1322" s="11" t="str">
        <f t="shared" si="100"/>
        <v>June</v>
      </c>
      <c r="W1322" s="8">
        <v>42161</v>
      </c>
      <c r="X1322" s="11">
        <f t="shared" si="101"/>
        <v>2</v>
      </c>
      <c r="Y1322" s="7">
        <v>-1455.9972</v>
      </c>
      <c r="Z1322" s="7">
        <v>1</v>
      </c>
      <c r="AA1322" s="7">
        <v>1009.99</v>
      </c>
      <c r="AB1322" s="7">
        <v>91123</v>
      </c>
      <c r="AC1322" s="7">
        <f>DataSheet!$E1673-DataSheet!$D1673</f>
        <v>30.959999999999997</v>
      </c>
      <c r="AD1322" s="12" t="str">
        <f>_xlfn.IFS(DataSheet!$O1673="Central","Chris",DataSheet!$O1673="East","Erin",DataSheet!$O1673="South","Sam",DataSheet!$O1673="West","William.")</f>
        <v>Chris</v>
      </c>
      <c r="AE1322">
        <f t="shared" si="104"/>
        <v>4</v>
      </c>
    </row>
    <row r="1323" spans="1:31" ht="15.75" customHeight="1" x14ac:dyDescent="0.3">
      <c r="A1323" s="12">
        <v>2391</v>
      </c>
      <c r="B1323" s="12" t="s">
        <v>2243</v>
      </c>
      <c r="C1323" s="12" t="s">
        <v>42</v>
      </c>
      <c r="D1323" s="12">
        <v>0.05</v>
      </c>
      <c r="E1323" s="12">
        <v>6.48</v>
      </c>
      <c r="F1323" s="12">
        <v>5.14</v>
      </c>
      <c r="G1323" s="12" t="s">
        <v>31</v>
      </c>
      <c r="H1323" s="12" t="s">
        <v>32</v>
      </c>
      <c r="I1323" s="12" t="s">
        <v>33</v>
      </c>
      <c r="J1323" s="12" t="s">
        <v>97</v>
      </c>
      <c r="K1323" s="12" t="s">
        <v>63</v>
      </c>
      <c r="L1323" s="12" t="s">
        <v>940</v>
      </c>
      <c r="M1323" s="12">
        <v>0.37</v>
      </c>
      <c r="N1323" s="12" t="s">
        <v>37</v>
      </c>
      <c r="O1323" s="12" t="s">
        <v>57</v>
      </c>
      <c r="P1323" s="12" t="s">
        <v>75</v>
      </c>
      <c r="Q1323" s="12" t="s">
        <v>2245</v>
      </c>
      <c r="R1323" s="12">
        <v>11572</v>
      </c>
      <c r="S1323" s="13">
        <v>42159</v>
      </c>
      <c r="T1323" s="9">
        <f t="shared" si="102"/>
        <v>0</v>
      </c>
      <c r="U1323" s="10" t="str">
        <f t="shared" si="103"/>
        <v>no repeat</v>
      </c>
      <c r="V1323" s="11" t="str">
        <f t="shared" si="100"/>
        <v>June</v>
      </c>
      <c r="W1323" s="13">
        <v>42160</v>
      </c>
      <c r="X1323" s="11">
        <f t="shared" si="101"/>
        <v>1</v>
      </c>
      <c r="Y1323" s="12">
        <v>-22.56</v>
      </c>
      <c r="Z1323" s="12">
        <v>13</v>
      </c>
      <c r="AA1323" s="12">
        <v>92.16</v>
      </c>
      <c r="AB1323" s="12">
        <v>91123</v>
      </c>
      <c r="AC1323" s="12">
        <f>DataSheet!$E1674-DataSheet!$D1674</f>
        <v>125.91</v>
      </c>
      <c r="AD1323" s="12" t="str">
        <f>_xlfn.IFS(DataSheet!$O1674="Central","Chris",DataSheet!$O1674="East","Erin",DataSheet!$O1674="South","Sam",DataSheet!$O1674="West","William.")</f>
        <v>Chris</v>
      </c>
      <c r="AE1323">
        <f t="shared" si="104"/>
        <v>4</v>
      </c>
    </row>
    <row r="1324" spans="1:31" ht="15.75" customHeight="1" x14ac:dyDescent="0.3">
      <c r="A1324" s="12">
        <v>2393</v>
      </c>
      <c r="B1324" s="12" t="s">
        <v>2247</v>
      </c>
      <c r="C1324" s="12" t="s">
        <v>30</v>
      </c>
      <c r="D1324" s="12">
        <v>0.06</v>
      </c>
      <c r="E1324" s="12">
        <v>105.29</v>
      </c>
      <c r="F1324" s="12">
        <v>10.119999999999999</v>
      </c>
      <c r="G1324" s="12" t="s">
        <v>53</v>
      </c>
      <c r="H1324" s="12" t="s">
        <v>32</v>
      </c>
      <c r="I1324" s="12" t="s">
        <v>45</v>
      </c>
      <c r="J1324" s="12" t="s">
        <v>54</v>
      </c>
      <c r="K1324" s="12" t="s">
        <v>240</v>
      </c>
      <c r="L1324" s="12" t="s">
        <v>1506</v>
      </c>
      <c r="M1324" s="12">
        <v>0.79</v>
      </c>
      <c r="N1324" s="12" t="s">
        <v>37</v>
      </c>
      <c r="O1324" s="12" t="s">
        <v>140</v>
      </c>
      <c r="P1324" s="12" t="s">
        <v>391</v>
      </c>
      <c r="Q1324" s="12" t="s">
        <v>654</v>
      </c>
      <c r="R1324" s="12">
        <v>30076</v>
      </c>
      <c r="S1324" s="13">
        <v>42008</v>
      </c>
      <c r="T1324" s="9">
        <f t="shared" si="102"/>
        <v>1</v>
      </c>
      <c r="U1324" s="10">
        <f t="shared" si="103"/>
        <v>145</v>
      </c>
      <c r="V1324" s="11" t="str">
        <f t="shared" si="100"/>
        <v>January</v>
      </c>
      <c r="W1324" s="13">
        <v>42010</v>
      </c>
      <c r="X1324" s="11">
        <f t="shared" si="101"/>
        <v>2</v>
      </c>
      <c r="Y1324" s="12">
        <v>-45.01</v>
      </c>
      <c r="Z1324" s="12">
        <v>12</v>
      </c>
      <c r="AA1324" s="12">
        <v>1202.6600000000001</v>
      </c>
      <c r="AB1324" s="12">
        <v>86951</v>
      </c>
      <c r="AC1324" s="12">
        <f>DataSheet!$E48-DataSheet!$D48</f>
        <v>161.5</v>
      </c>
      <c r="AD1324" s="12" t="str">
        <f>_xlfn.IFS(DataSheet!$O48="Central","Chris",DataSheet!$O48="East","Erin",DataSheet!$O48="South","Sam",DataSheet!$O48="West","William.")</f>
        <v>William.</v>
      </c>
      <c r="AE1324">
        <f t="shared" si="104"/>
        <v>2</v>
      </c>
    </row>
    <row r="1325" spans="1:31" ht="15.75" customHeight="1" x14ac:dyDescent="0.3">
      <c r="A1325" s="7">
        <v>2393</v>
      </c>
      <c r="B1325" s="7" t="s">
        <v>2247</v>
      </c>
      <c r="C1325" s="7" t="s">
        <v>61</v>
      </c>
      <c r="D1325" s="7">
        <v>0.02</v>
      </c>
      <c r="E1325" s="7">
        <v>6.48</v>
      </c>
      <c r="F1325" s="7">
        <v>7.91</v>
      </c>
      <c r="G1325" s="7" t="s">
        <v>53</v>
      </c>
      <c r="H1325" s="7" t="s">
        <v>32</v>
      </c>
      <c r="I1325" s="7" t="s">
        <v>33</v>
      </c>
      <c r="J1325" s="7" t="s">
        <v>97</v>
      </c>
      <c r="K1325" s="7" t="s">
        <v>63</v>
      </c>
      <c r="L1325" s="7" t="s">
        <v>2248</v>
      </c>
      <c r="M1325" s="7">
        <v>0.37</v>
      </c>
      <c r="N1325" s="7" t="s">
        <v>37</v>
      </c>
      <c r="O1325" s="7" t="s">
        <v>140</v>
      </c>
      <c r="P1325" s="7" t="s">
        <v>391</v>
      </c>
      <c r="Q1325" s="7" t="s">
        <v>654</v>
      </c>
      <c r="R1325" s="7">
        <v>30076</v>
      </c>
      <c r="S1325" s="8">
        <v>42153</v>
      </c>
      <c r="T1325" s="9">
        <f t="shared" si="102"/>
        <v>0</v>
      </c>
      <c r="U1325" s="10" t="str">
        <f t="shared" si="103"/>
        <v>no repeat</v>
      </c>
      <c r="V1325" s="11" t="str">
        <f t="shared" si="100"/>
        <v>May</v>
      </c>
      <c r="W1325" s="8">
        <v>42155</v>
      </c>
      <c r="X1325" s="11">
        <f t="shared" si="101"/>
        <v>2</v>
      </c>
      <c r="Y1325" s="7">
        <v>-1191.5260000000001</v>
      </c>
      <c r="Z1325" s="7">
        <v>2</v>
      </c>
      <c r="AA1325" s="7">
        <v>16.5</v>
      </c>
      <c r="AB1325" s="7">
        <v>86950</v>
      </c>
      <c r="AC1325" s="7">
        <f>DataSheet!$E1623-DataSheet!$D1623</f>
        <v>28.919999999999998</v>
      </c>
      <c r="AD1325" s="12" t="str">
        <f>_xlfn.IFS(DataSheet!$O1623="Central","Chris",DataSheet!$O1623="East","Erin",DataSheet!$O1623="South","Sam",DataSheet!$O1623="West","William.")</f>
        <v>Sam</v>
      </c>
      <c r="AE1325">
        <f t="shared" si="104"/>
        <v>2</v>
      </c>
    </row>
    <row r="1326" spans="1:31" ht="15.75" customHeight="1" x14ac:dyDescent="0.3">
      <c r="A1326" s="7">
        <v>2394</v>
      </c>
      <c r="B1326" s="7" t="s">
        <v>2249</v>
      </c>
      <c r="C1326" s="7" t="s">
        <v>52</v>
      </c>
      <c r="D1326" s="7">
        <v>0.01</v>
      </c>
      <c r="E1326" s="7">
        <v>11.7</v>
      </c>
      <c r="F1326" s="7">
        <v>5.63</v>
      </c>
      <c r="G1326" s="7" t="s">
        <v>53</v>
      </c>
      <c r="H1326" s="7" t="s">
        <v>32</v>
      </c>
      <c r="I1326" s="7" t="s">
        <v>33</v>
      </c>
      <c r="J1326" s="7" t="s">
        <v>113</v>
      </c>
      <c r="K1326" s="7" t="s">
        <v>63</v>
      </c>
      <c r="L1326" s="7" t="s">
        <v>2250</v>
      </c>
      <c r="M1326" s="7">
        <v>0.4</v>
      </c>
      <c r="N1326" s="7" t="s">
        <v>37</v>
      </c>
      <c r="O1326" s="7" t="s">
        <v>140</v>
      </c>
      <c r="P1326" s="7" t="s">
        <v>391</v>
      </c>
      <c r="Q1326" s="7" t="s">
        <v>2251</v>
      </c>
      <c r="R1326" s="7">
        <v>30328</v>
      </c>
      <c r="S1326" s="8">
        <v>42125</v>
      </c>
      <c r="T1326" s="9">
        <f t="shared" si="102"/>
        <v>1</v>
      </c>
      <c r="U1326" s="10">
        <f t="shared" si="103"/>
        <v>0</v>
      </c>
      <c r="V1326" s="11" t="str">
        <f t="shared" si="100"/>
        <v>May</v>
      </c>
      <c r="W1326" s="8">
        <v>42127</v>
      </c>
      <c r="X1326" s="11">
        <f t="shared" si="101"/>
        <v>2</v>
      </c>
      <c r="Y1326" s="7">
        <v>39.21</v>
      </c>
      <c r="Z1326" s="7">
        <v>16</v>
      </c>
      <c r="AA1326" s="7">
        <v>196.69</v>
      </c>
      <c r="AB1326" s="7">
        <v>86949</v>
      </c>
      <c r="AC1326" s="7">
        <f>DataSheet!$E1325-DataSheet!$D1325</f>
        <v>6.4600000000000009</v>
      </c>
      <c r="AD1326" s="12" t="str">
        <f>_xlfn.IFS(DataSheet!$O1325="Central","Chris",DataSheet!$O1325="East","Erin",DataSheet!$O1325="South","Sam",DataSheet!$O1325="West","William.")</f>
        <v>Sam</v>
      </c>
      <c r="AE1326">
        <f t="shared" si="104"/>
        <v>2</v>
      </c>
    </row>
    <row r="1327" spans="1:31" ht="15.75" customHeight="1" x14ac:dyDescent="0.3">
      <c r="A1327" s="12">
        <v>2394</v>
      </c>
      <c r="B1327" s="12" t="s">
        <v>2249</v>
      </c>
      <c r="C1327" s="12" t="s">
        <v>52</v>
      </c>
      <c r="D1327" s="12">
        <v>0.03</v>
      </c>
      <c r="E1327" s="12">
        <v>4.55</v>
      </c>
      <c r="F1327" s="12">
        <v>1.49</v>
      </c>
      <c r="G1327" s="12" t="s">
        <v>53</v>
      </c>
      <c r="H1327" s="12" t="s">
        <v>32</v>
      </c>
      <c r="I1327" s="12" t="s">
        <v>33</v>
      </c>
      <c r="J1327" s="12" t="s">
        <v>113</v>
      </c>
      <c r="K1327" s="12" t="s">
        <v>63</v>
      </c>
      <c r="L1327" s="12" t="s">
        <v>1440</v>
      </c>
      <c r="M1327" s="12">
        <v>0.35</v>
      </c>
      <c r="N1327" s="12" t="s">
        <v>37</v>
      </c>
      <c r="O1327" s="12" t="s">
        <v>140</v>
      </c>
      <c r="P1327" s="12" t="s">
        <v>391</v>
      </c>
      <c r="Q1327" s="12" t="s">
        <v>2251</v>
      </c>
      <c r="R1327" s="12">
        <v>30328</v>
      </c>
      <c r="S1327" s="13">
        <v>42125</v>
      </c>
      <c r="T1327" s="9">
        <f t="shared" si="102"/>
        <v>0</v>
      </c>
      <c r="U1327" s="10" t="str">
        <f t="shared" si="103"/>
        <v>no repeat</v>
      </c>
      <c r="V1327" s="11" t="str">
        <f t="shared" si="100"/>
        <v>May</v>
      </c>
      <c r="W1327" s="13">
        <v>42125</v>
      </c>
      <c r="X1327" s="11">
        <f t="shared" si="101"/>
        <v>0</v>
      </c>
      <c r="Y1327" s="12">
        <v>100.38</v>
      </c>
      <c r="Z1327" s="12">
        <v>9</v>
      </c>
      <c r="AA1327" s="12">
        <v>40.28</v>
      </c>
      <c r="AB1327" s="12">
        <v>86949</v>
      </c>
      <c r="AC1327" s="12">
        <f>DataSheet!$E1326-DataSheet!$D1326</f>
        <v>11.69</v>
      </c>
      <c r="AD1327" s="12" t="str">
        <f>_xlfn.IFS(DataSheet!$O1326="Central","Chris",DataSheet!$O1326="East","Erin",DataSheet!$O1326="South","Sam",DataSheet!$O1326="West","William.")</f>
        <v>Sam</v>
      </c>
      <c r="AE1327">
        <f t="shared" si="104"/>
        <v>2</v>
      </c>
    </row>
    <row r="1328" spans="1:31" ht="15.75" customHeight="1" x14ac:dyDescent="0.3">
      <c r="A1328" s="7">
        <v>2395</v>
      </c>
      <c r="B1328" s="7" t="s">
        <v>2252</v>
      </c>
      <c r="C1328" s="7" t="s">
        <v>42</v>
      </c>
      <c r="D1328" s="7">
        <v>0.04</v>
      </c>
      <c r="E1328" s="7">
        <v>60.97</v>
      </c>
      <c r="F1328" s="7">
        <v>4.5</v>
      </c>
      <c r="G1328" s="7" t="s">
        <v>53</v>
      </c>
      <c r="H1328" s="7" t="s">
        <v>32</v>
      </c>
      <c r="I1328" s="7" t="s">
        <v>33</v>
      </c>
      <c r="J1328" s="7" t="s">
        <v>258</v>
      </c>
      <c r="K1328" s="7" t="s">
        <v>63</v>
      </c>
      <c r="L1328" s="7" t="s">
        <v>2126</v>
      </c>
      <c r="M1328" s="7">
        <v>0.56000000000000005</v>
      </c>
      <c r="N1328" s="7" t="s">
        <v>37</v>
      </c>
      <c r="O1328" s="7" t="s">
        <v>140</v>
      </c>
      <c r="P1328" s="7" t="s">
        <v>391</v>
      </c>
      <c r="Q1328" s="7" t="s">
        <v>2253</v>
      </c>
      <c r="R1328" s="7">
        <v>31401</v>
      </c>
      <c r="S1328" s="8">
        <v>42086</v>
      </c>
      <c r="T1328" s="9">
        <f t="shared" si="102"/>
        <v>0</v>
      </c>
      <c r="U1328" s="10" t="str">
        <f t="shared" si="103"/>
        <v>no repeat</v>
      </c>
      <c r="V1328" s="11" t="str">
        <f t="shared" si="100"/>
        <v>March</v>
      </c>
      <c r="W1328" s="8">
        <v>42087</v>
      </c>
      <c r="X1328" s="11">
        <f t="shared" si="101"/>
        <v>1</v>
      </c>
      <c r="Y1328" s="7">
        <v>79.423199999999994</v>
      </c>
      <c r="Z1328" s="7">
        <v>15</v>
      </c>
      <c r="AA1328" s="7">
        <v>904.31</v>
      </c>
      <c r="AB1328" s="7">
        <v>86952</v>
      </c>
      <c r="AC1328" s="7">
        <f>DataSheet!$E909-DataSheet!$D909</f>
        <v>12.93</v>
      </c>
      <c r="AD1328" s="12" t="str">
        <f>_xlfn.IFS(DataSheet!$O909="Central","Chris",DataSheet!$O909="East","Erin",DataSheet!$O909="South","Sam",DataSheet!$O909="West","William.")</f>
        <v>Chris</v>
      </c>
      <c r="AE1328">
        <f t="shared" si="104"/>
        <v>1</v>
      </c>
    </row>
    <row r="1329" spans="1:31" ht="15.75" customHeight="1" x14ac:dyDescent="0.3">
      <c r="A1329" s="12">
        <v>2398</v>
      </c>
      <c r="B1329" s="12" t="s">
        <v>2254</v>
      </c>
      <c r="C1329" s="12" t="s">
        <v>42</v>
      </c>
      <c r="D1329" s="12">
        <v>0.03</v>
      </c>
      <c r="E1329" s="12">
        <v>7.64</v>
      </c>
      <c r="F1329" s="12">
        <v>5.83</v>
      </c>
      <c r="G1329" s="12" t="s">
        <v>53</v>
      </c>
      <c r="H1329" s="12" t="s">
        <v>32</v>
      </c>
      <c r="I1329" s="12" t="s">
        <v>33</v>
      </c>
      <c r="J1329" s="12" t="s">
        <v>97</v>
      </c>
      <c r="K1329" s="12" t="s">
        <v>35</v>
      </c>
      <c r="L1329" s="12" t="s">
        <v>1027</v>
      </c>
      <c r="M1329" s="12">
        <v>0.36</v>
      </c>
      <c r="N1329" s="12" t="s">
        <v>37</v>
      </c>
      <c r="O1329" s="12" t="s">
        <v>65</v>
      </c>
      <c r="P1329" s="12" t="s">
        <v>182</v>
      </c>
      <c r="Q1329" s="12" t="s">
        <v>2255</v>
      </c>
      <c r="R1329" s="12">
        <v>60103</v>
      </c>
      <c r="S1329" s="13">
        <v>42059</v>
      </c>
      <c r="T1329" s="9">
        <f t="shared" si="102"/>
        <v>0</v>
      </c>
      <c r="U1329" s="10" t="str">
        <f t="shared" si="103"/>
        <v>no repeat</v>
      </c>
      <c r="V1329" s="11" t="str">
        <f t="shared" si="100"/>
        <v>February</v>
      </c>
      <c r="W1329" s="13">
        <v>42061</v>
      </c>
      <c r="X1329" s="11">
        <f t="shared" si="101"/>
        <v>2</v>
      </c>
      <c r="Y1329" s="12">
        <v>-15.090400000000001</v>
      </c>
      <c r="Z1329" s="12">
        <v>12</v>
      </c>
      <c r="AA1329" s="12">
        <v>96.86</v>
      </c>
      <c r="AB1329" s="12">
        <v>86373</v>
      </c>
      <c r="AC1329" s="12">
        <f>DataSheet!$E628-DataSheet!$D628</f>
        <v>175.9</v>
      </c>
      <c r="AD1329" s="12" t="str">
        <f>_xlfn.IFS(DataSheet!$O628="Central","Chris",DataSheet!$O628="East","Erin",DataSheet!$O628="South","Sam",DataSheet!$O628="West","William.")</f>
        <v>William.</v>
      </c>
      <c r="AE1329">
        <f t="shared" si="104"/>
        <v>1</v>
      </c>
    </row>
    <row r="1330" spans="1:31" ht="15.75" customHeight="1" x14ac:dyDescent="0.3">
      <c r="A1330" s="7">
        <v>2417</v>
      </c>
      <c r="B1330" s="7" t="s">
        <v>2256</v>
      </c>
      <c r="C1330" s="7" t="s">
        <v>61</v>
      </c>
      <c r="D1330" s="7">
        <v>0</v>
      </c>
      <c r="E1330" s="7">
        <v>65.989999999999995</v>
      </c>
      <c r="F1330" s="7">
        <v>3.99</v>
      </c>
      <c r="G1330" s="7" t="s">
        <v>53</v>
      </c>
      <c r="H1330" s="7" t="s">
        <v>118</v>
      </c>
      <c r="I1330" s="7" t="s">
        <v>81</v>
      </c>
      <c r="J1330" s="7" t="s">
        <v>82</v>
      </c>
      <c r="K1330" s="7" t="s">
        <v>63</v>
      </c>
      <c r="L1330" s="7" t="s">
        <v>1054</v>
      </c>
      <c r="M1330" s="7">
        <v>0.59</v>
      </c>
      <c r="N1330" s="7" t="s">
        <v>37</v>
      </c>
      <c r="O1330" s="7" t="s">
        <v>140</v>
      </c>
      <c r="P1330" s="7" t="s">
        <v>141</v>
      </c>
      <c r="Q1330" s="7" t="s">
        <v>2024</v>
      </c>
      <c r="R1330" s="7">
        <v>22124</v>
      </c>
      <c r="S1330" s="8">
        <v>42077</v>
      </c>
      <c r="T1330" s="9">
        <f t="shared" si="102"/>
        <v>0</v>
      </c>
      <c r="U1330" s="10" t="str">
        <f t="shared" si="103"/>
        <v>no repeat</v>
      </c>
      <c r="V1330" s="11" t="str">
        <f t="shared" si="100"/>
        <v>March</v>
      </c>
      <c r="W1330" s="8">
        <v>42078</v>
      </c>
      <c r="X1330" s="11">
        <f t="shared" si="101"/>
        <v>1</v>
      </c>
      <c r="Y1330" s="7">
        <v>-60.564</v>
      </c>
      <c r="Z1330" s="7">
        <v>13</v>
      </c>
      <c r="AA1330" s="7">
        <v>765.65</v>
      </c>
      <c r="AB1330" s="7">
        <v>86754</v>
      </c>
      <c r="AC1330" s="7">
        <f>DataSheet!$E799-DataSheet!$D799</f>
        <v>8.74</v>
      </c>
      <c r="AD1330" s="12" t="str">
        <f>_xlfn.IFS(DataSheet!$O799="Central","Chris",DataSheet!$O799="East","Erin",DataSheet!$O799="South","Sam",DataSheet!$O799="West","William.")</f>
        <v>William.</v>
      </c>
      <c r="AE1330">
        <f t="shared" si="104"/>
        <v>1</v>
      </c>
    </row>
    <row r="1331" spans="1:31" ht="15.75" customHeight="1" x14ac:dyDescent="0.3">
      <c r="A1331" s="7">
        <v>2418</v>
      </c>
      <c r="B1331" s="7" t="s">
        <v>2257</v>
      </c>
      <c r="C1331" s="7" t="s">
        <v>52</v>
      </c>
      <c r="D1331" s="7">
        <v>0.03</v>
      </c>
      <c r="E1331" s="7">
        <v>2.1</v>
      </c>
      <c r="F1331" s="7">
        <v>0.7</v>
      </c>
      <c r="G1331" s="7" t="s">
        <v>53</v>
      </c>
      <c r="H1331" s="7" t="s">
        <v>118</v>
      </c>
      <c r="I1331" s="7" t="s">
        <v>33</v>
      </c>
      <c r="J1331" s="7" t="s">
        <v>34</v>
      </c>
      <c r="K1331" s="7" t="s">
        <v>35</v>
      </c>
      <c r="L1331" s="7" t="s">
        <v>2258</v>
      </c>
      <c r="M1331" s="7">
        <v>0.56999999999999995</v>
      </c>
      <c r="N1331" s="7" t="s">
        <v>37</v>
      </c>
      <c r="O1331" s="7" t="s">
        <v>140</v>
      </c>
      <c r="P1331" s="7" t="s">
        <v>141</v>
      </c>
      <c r="Q1331" s="7" t="s">
        <v>2259</v>
      </c>
      <c r="R1331" s="7">
        <v>23805</v>
      </c>
      <c r="S1331" s="8">
        <v>42010</v>
      </c>
      <c r="T1331" s="9">
        <f t="shared" si="102"/>
        <v>1</v>
      </c>
      <c r="U1331" s="10">
        <f t="shared" si="103"/>
        <v>4</v>
      </c>
      <c r="V1331" s="11" t="str">
        <f t="shared" si="100"/>
        <v>January</v>
      </c>
      <c r="W1331" s="8">
        <v>42011</v>
      </c>
      <c r="X1331" s="11">
        <f t="shared" si="101"/>
        <v>1</v>
      </c>
      <c r="Y1331" s="7">
        <v>-1473.9059999999999</v>
      </c>
      <c r="Z1331" s="7">
        <v>4</v>
      </c>
      <c r="AA1331" s="7">
        <v>8.7200000000000006</v>
      </c>
      <c r="AB1331" s="7">
        <v>86750</v>
      </c>
      <c r="AC1331" s="7">
        <f>DataSheet!$E69-DataSheet!$D69</f>
        <v>4.2299999999999995</v>
      </c>
      <c r="AD1331" s="12" t="str">
        <f>_xlfn.IFS(DataSheet!$O69="Central","Chris",DataSheet!$O69="East","Erin",DataSheet!$O69="South","Sam",DataSheet!$O69="West","William.")</f>
        <v>William.</v>
      </c>
      <c r="AE1331">
        <f t="shared" si="104"/>
        <v>3</v>
      </c>
    </row>
    <row r="1332" spans="1:31" ht="15.75" customHeight="1" x14ac:dyDescent="0.3">
      <c r="A1332" s="12">
        <v>2418</v>
      </c>
      <c r="B1332" s="12" t="s">
        <v>2257</v>
      </c>
      <c r="C1332" s="12" t="s">
        <v>30</v>
      </c>
      <c r="D1332" s="12">
        <v>0.1</v>
      </c>
      <c r="E1332" s="12">
        <v>599.99</v>
      </c>
      <c r="F1332" s="12">
        <v>24.49</v>
      </c>
      <c r="G1332" s="12" t="s">
        <v>53</v>
      </c>
      <c r="H1332" s="12" t="s">
        <v>118</v>
      </c>
      <c r="I1332" s="12" t="s">
        <v>81</v>
      </c>
      <c r="J1332" s="12" t="s">
        <v>590</v>
      </c>
      <c r="K1332" s="12" t="s">
        <v>240</v>
      </c>
      <c r="L1332" s="12" t="s">
        <v>2260</v>
      </c>
      <c r="M1332" s="12">
        <v>0.5</v>
      </c>
      <c r="N1332" s="12" t="s">
        <v>37</v>
      </c>
      <c r="O1332" s="12" t="s">
        <v>140</v>
      </c>
      <c r="P1332" s="12" t="s">
        <v>141</v>
      </c>
      <c r="Q1332" s="12" t="s">
        <v>2259</v>
      </c>
      <c r="R1332" s="12">
        <v>23805</v>
      </c>
      <c r="S1332" s="13">
        <v>42014</v>
      </c>
      <c r="T1332" s="9">
        <f t="shared" si="102"/>
        <v>1</v>
      </c>
      <c r="U1332" s="10">
        <f t="shared" si="103"/>
        <v>0</v>
      </c>
      <c r="V1332" s="11" t="str">
        <f t="shared" si="100"/>
        <v>January</v>
      </c>
      <c r="W1332" s="13">
        <v>42015</v>
      </c>
      <c r="X1332" s="11">
        <f t="shared" si="101"/>
        <v>1</v>
      </c>
      <c r="Y1332" s="12">
        <v>-343.12599999999998</v>
      </c>
      <c r="Z1332" s="12">
        <v>11</v>
      </c>
      <c r="AA1332" s="12">
        <v>6355.69</v>
      </c>
      <c r="AB1332" s="12">
        <v>86753</v>
      </c>
      <c r="AC1332" s="12">
        <f>DataSheet!$E128-DataSheet!$D128</f>
        <v>5.7399999999999993</v>
      </c>
      <c r="AD1332" s="12" t="str">
        <f>_xlfn.IFS(DataSheet!$O128="Central","Chris",DataSheet!$O128="East","Erin",DataSheet!$O128="South","Sam",DataSheet!$O128="West","William.")</f>
        <v>Chris</v>
      </c>
      <c r="AE1332">
        <f t="shared" si="104"/>
        <v>3</v>
      </c>
    </row>
    <row r="1333" spans="1:31" ht="15.75" customHeight="1" x14ac:dyDescent="0.3">
      <c r="A1333" s="7">
        <v>2418</v>
      </c>
      <c r="B1333" s="7" t="s">
        <v>2257</v>
      </c>
      <c r="C1333" s="7" t="s">
        <v>30</v>
      </c>
      <c r="D1333" s="7">
        <v>0.06</v>
      </c>
      <c r="E1333" s="7">
        <v>2.78</v>
      </c>
      <c r="F1333" s="7">
        <v>1.25</v>
      </c>
      <c r="G1333" s="7" t="s">
        <v>53</v>
      </c>
      <c r="H1333" s="7" t="s">
        <v>118</v>
      </c>
      <c r="I1333" s="7" t="s">
        <v>33</v>
      </c>
      <c r="J1333" s="7" t="s">
        <v>34</v>
      </c>
      <c r="K1333" s="7" t="s">
        <v>35</v>
      </c>
      <c r="L1333" s="7" t="s">
        <v>2200</v>
      </c>
      <c r="M1333" s="7">
        <v>0.59</v>
      </c>
      <c r="N1333" s="7" t="s">
        <v>37</v>
      </c>
      <c r="O1333" s="7" t="s">
        <v>140</v>
      </c>
      <c r="P1333" s="7" t="s">
        <v>141</v>
      </c>
      <c r="Q1333" s="7" t="s">
        <v>2259</v>
      </c>
      <c r="R1333" s="7">
        <v>23805</v>
      </c>
      <c r="S1333" s="8">
        <v>42014</v>
      </c>
      <c r="T1333" s="9">
        <f t="shared" si="102"/>
        <v>0</v>
      </c>
      <c r="U1333" s="10" t="str">
        <f t="shared" si="103"/>
        <v>no repeat</v>
      </c>
      <c r="V1333" s="11" t="str">
        <f t="shared" si="100"/>
        <v>January</v>
      </c>
      <c r="W1333" s="8">
        <v>42016</v>
      </c>
      <c r="X1333" s="11">
        <f t="shared" si="101"/>
        <v>2</v>
      </c>
      <c r="Y1333" s="7">
        <v>66.36</v>
      </c>
      <c r="Z1333" s="7">
        <v>10</v>
      </c>
      <c r="AA1333" s="7">
        <v>28.09</v>
      </c>
      <c r="AB1333" s="7">
        <v>86753</v>
      </c>
      <c r="AC1333" s="7">
        <f>DataSheet!$E129-DataSheet!$D129</f>
        <v>9.6100000000000012</v>
      </c>
      <c r="AD1333" s="12" t="str">
        <f>_xlfn.IFS(DataSheet!$O129="Central","Chris",DataSheet!$O129="East","Erin",DataSheet!$O129="South","Sam",DataSheet!$O129="West","William.")</f>
        <v>Chris</v>
      </c>
      <c r="AE1333">
        <f t="shared" si="104"/>
        <v>3</v>
      </c>
    </row>
    <row r="1334" spans="1:31" ht="15.75" customHeight="1" x14ac:dyDescent="0.3">
      <c r="A1334" s="12">
        <v>2419</v>
      </c>
      <c r="B1334" s="12" t="s">
        <v>2261</v>
      </c>
      <c r="C1334" s="12" t="s">
        <v>42</v>
      </c>
      <c r="D1334" s="12">
        <v>7.0000000000000007E-2</v>
      </c>
      <c r="E1334" s="12">
        <v>225.04</v>
      </c>
      <c r="F1334" s="12">
        <v>11.79</v>
      </c>
      <c r="G1334" s="12" t="s">
        <v>53</v>
      </c>
      <c r="H1334" s="12" t="s">
        <v>118</v>
      </c>
      <c r="I1334" s="12" t="s">
        <v>33</v>
      </c>
      <c r="J1334" s="12" t="s">
        <v>258</v>
      </c>
      <c r="K1334" s="12" t="s">
        <v>90</v>
      </c>
      <c r="L1334" s="12" t="s">
        <v>2262</v>
      </c>
      <c r="M1334" s="12">
        <v>0.42</v>
      </c>
      <c r="N1334" s="12" t="s">
        <v>37</v>
      </c>
      <c r="O1334" s="12" t="s">
        <v>140</v>
      </c>
      <c r="P1334" s="12" t="s">
        <v>141</v>
      </c>
      <c r="Q1334" s="12" t="s">
        <v>1448</v>
      </c>
      <c r="R1334" s="12">
        <v>23701</v>
      </c>
      <c r="S1334" s="13">
        <v>42089</v>
      </c>
      <c r="T1334" s="9">
        <f t="shared" si="102"/>
        <v>1</v>
      </c>
      <c r="U1334" s="10">
        <f t="shared" si="103"/>
        <v>0</v>
      </c>
      <c r="V1334" s="11" t="str">
        <f t="shared" si="100"/>
        <v>March</v>
      </c>
      <c r="W1334" s="13">
        <v>42089</v>
      </c>
      <c r="X1334" s="11">
        <f t="shared" si="101"/>
        <v>0</v>
      </c>
      <c r="Y1334" s="12">
        <v>-162.91800000000001</v>
      </c>
      <c r="Z1334" s="12">
        <v>5</v>
      </c>
      <c r="AA1334" s="12">
        <v>1130.1500000000001</v>
      </c>
      <c r="AB1334" s="12">
        <v>86751</v>
      </c>
      <c r="AC1334" s="12">
        <f>DataSheet!$E948-DataSheet!$D948</f>
        <v>23.979999999999997</v>
      </c>
      <c r="AD1334" s="12" t="str">
        <f>_xlfn.IFS(DataSheet!$O948="Central","Chris",DataSheet!$O948="East","Erin",DataSheet!$O948="South","Sam",DataSheet!$O948="West","William.")</f>
        <v>Sam</v>
      </c>
      <c r="AE1334">
        <f t="shared" si="104"/>
        <v>2</v>
      </c>
    </row>
    <row r="1335" spans="1:31" ht="15.75" customHeight="1" x14ac:dyDescent="0.3">
      <c r="A1335" s="7">
        <v>2419</v>
      </c>
      <c r="B1335" s="7" t="s">
        <v>2261</v>
      </c>
      <c r="C1335" s="7" t="s">
        <v>42</v>
      </c>
      <c r="D1335" s="7">
        <v>0.03</v>
      </c>
      <c r="E1335" s="7">
        <v>7.84</v>
      </c>
      <c r="F1335" s="7">
        <v>4.71</v>
      </c>
      <c r="G1335" s="7" t="s">
        <v>53</v>
      </c>
      <c r="H1335" s="7" t="s">
        <v>118</v>
      </c>
      <c r="I1335" s="7" t="s">
        <v>33</v>
      </c>
      <c r="J1335" s="7" t="s">
        <v>113</v>
      </c>
      <c r="K1335" s="7" t="s">
        <v>63</v>
      </c>
      <c r="L1335" s="7" t="s">
        <v>2263</v>
      </c>
      <c r="M1335" s="7">
        <v>0.35</v>
      </c>
      <c r="N1335" s="7" t="s">
        <v>37</v>
      </c>
      <c r="O1335" s="7" t="s">
        <v>140</v>
      </c>
      <c r="P1335" s="7" t="s">
        <v>141</v>
      </c>
      <c r="Q1335" s="7" t="s">
        <v>1448</v>
      </c>
      <c r="R1335" s="7">
        <v>23701</v>
      </c>
      <c r="S1335" s="8">
        <v>42089</v>
      </c>
      <c r="T1335" s="9">
        <f t="shared" si="102"/>
        <v>0</v>
      </c>
      <c r="U1335" s="10" t="str">
        <f t="shared" si="103"/>
        <v>no repeat</v>
      </c>
      <c r="V1335" s="11" t="str">
        <f t="shared" si="100"/>
        <v>March</v>
      </c>
      <c r="W1335" s="8">
        <v>42092</v>
      </c>
      <c r="X1335" s="11">
        <f t="shared" si="101"/>
        <v>3</v>
      </c>
      <c r="Y1335" s="7">
        <v>859.71780000000001</v>
      </c>
      <c r="Z1335" s="7">
        <v>7</v>
      </c>
      <c r="AA1335" s="7">
        <v>54.37</v>
      </c>
      <c r="AB1335" s="7">
        <v>86751</v>
      </c>
      <c r="AC1335" s="7">
        <f>DataSheet!$E949-DataSheet!$D949</f>
        <v>300.97000000000003</v>
      </c>
      <c r="AD1335" s="12" t="str">
        <f>_xlfn.IFS(DataSheet!$O949="Central","Chris",DataSheet!$O949="East","Erin",DataSheet!$O949="South","Sam",DataSheet!$O949="West","William.")</f>
        <v>Sam</v>
      </c>
      <c r="AE1335">
        <f t="shared" si="104"/>
        <v>2</v>
      </c>
    </row>
    <row r="1336" spans="1:31" ht="15.75" customHeight="1" x14ac:dyDescent="0.3">
      <c r="A1336" s="7">
        <v>2420</v>
      </c>
      <c r="B1336" s="7" t="s">
        <v>2264</v>
      </c>
      <c r="C1336" s="7" t="s">
        <v>30</v>
      </c>
      <c r="D1336" s="7">
        <v>0.04</v>
      </c>
      <c r="E1336" s="7">
        <v>9.11</v>
      </c>
      <c r="F1336" s="7">
        <v>2.15</v>
      </c>
      <c r="G1336" s="7" t="s">
        <v>53</v>
      </c>
      <c r="H1336" s="7" t="s">
        <v>118</v>
      </c>
      <c r="I1336" s="7" t="s">
        <v>33</v>
      </c>
      <c r="J1336" s="7" t="s">
        <v>97</v>
      </c>
      <c r="K1336" s="7" t="s">
        <v>35</v>
      </c>
      <c r="L1336" s="7" t="s">
        <v>1258</v>
      </c>
      <c r="M1336" s="7">
        <v>0.4</v>
      </c>
      <c r="N1336" s="7" t="s">
        <v>37</v>
      </c>
      <c r="O1336" s="7" t="s">
        <v>140</v>
      </c>
      <c r="P1336" s="7" t="s">
        <v>141</v>
      </c>
      <c r="Q1336" s="7" t="s">
        <v>1566</v>
      </c>
      <c r="R1336" s="7">
        <v>23223</v>
      </c>
      <c r="S1336" s="8">
        <v>42130</v>
      </c>
      <c r="T1336" s="9">
        <f t="shared" si="102"/>
        <v>0</v>
      </c>
      <c r="U1336" s="10" t="str">
        <f t="shared" si="103"/>
        <v>no repeat</v>
      </c>
      <c r="V1336" s="11" t="str">
        <f t="shared" si="100"/>
        <v>May</v>
      </c>
      <c r="W1336" s="8">
        <v>42130</v>
      </c>
      <c r="X1336" s="11">
        <f t="shared" si="101"/>
        <v>0</v>
      </c>
      <c r="Y1336" s="7">
        <v>-23.071999999999999</v>
      </c>
      <c r="Z1336" s="7">
        <v>11</v>
      </c>
      <c r="AA1336" s="7">
        <v>100.87</v>
      </c>
      <c r="AB1336" s="7">
        <v>86752</v>
      </c>
      <c r="AC1336" s="7">
        <f>DataSheet!$E1383-DataSheet!$D1383</f>
        <v>136.95999999999998</v>
      </c>
      <c r="AD1336" s="12" t="str">
        <f>_xlfn.IFS(DataSheet!$O1383="Central","Chris",DataSheet!$O1383="East","Erin",DataSheet!$O1383="South","Sam",DataSheet!$O1383="West","William.")</f>
        <v>Sam</v>
      </c>
      <c r="AE1336">
        <f t="shared" si="104"/>
        <v>1</v>
      </c>
    </row>
    <row r="1337" spans="1:31" ht="15.75" customHeight="1" x14ac:dyDescent="0.3">
      <c r="A1337" s="12">
        <v>2422</v>
      </c>
      <c r="B1337" s="12" t="s">
        <v>2265</v>
      </c>
      <c r="C1337" s="12" t="s">
        <v>61</v>
      </c>
      <c r="D1337" s="12">
        <v>0.09</v>
      </c>
      <c r="E1337" s="12">
        <v>3.89</v>
      </c>
      <c r="F1337" s="12">
        <v>7.01</v>
      </c>
      <c r="G1337" s="12" t="s">
        <v>31</v>
      </c>
      <c r="H1337" s="12" t="s">
        <v>44</v>
      </c>
      <c r="I1337" s="12" t="s">
        <v>33</v>
      </c>
      <c r="J1337" s="12" t="s">
        <v>113</v>
      </c>
      <c r="K1337" s="12" t="s">
        <v>63</v>
      </c>
      <c r="L1337" s="12" t="s">
        <v>1340</v>
      </c>
      <c r="M1337" s="12">
        <v>0.37</v>
      </c>
      <c r="N1337" s="12" t="s">
        <v>37</v>
      </c>
      <c r="O1337" s="12" t="s">
        <v>65</v>
      </c>
      <c r="P1337" s="12" t="s">
        <v>134</v>
      </c>
      <c r="Q1337" s="12" t="s">
        <v>2266</v>
      </c>
      <c r="R1337" s="12">
        <v>77340</v>
      </c>
      <c r="S1337" s="13">
        <v>42026</v>
      </c>
      <c r="T1337" s="9">
        <f t="shared" si="102"/>
        <v>1</v>
      </c>
      <c r="U1337" s="10">
        <f t="shared" si="103"/>
        <v>122</v>
      </c>
      <c r="V1337" s="11" t="str">
        <f t="shared" si="100"/>
        <v>January</v>
      </c>
      <c r="W1337" s="13">
        <v>42028</v>
      </c>
      <c r="X1337" s="11">
        <f t="shared" si="101"/>
        <v>2</v>
      </c>
      <c r="Y1337" s="12">
        <v>-154.30699999999999</v>
      </c>
      <c r="Z1337" s="12">
        <v>10</v>
      </c>
      <c r="AA1337" s="12">
        <v>42.56</v>
      </c>
      <c r="AB1337" s="12">
        <v>89055</v>
      </c>
      <c r="AC1337" s="12">
        <f>DataSheet!$E278-DataSheet!$D278</f>
        <v>1270.96</v>
      </c>
      <c r="AD1337" s="12" t="str">
        <f>_xlfn.IFS(DataSheet!$O278="Central","Chris",DataSheet!$O278="East","Erin",DataSheet!$O278="South","Sam",DataSheet!$O278="West","William.")</f>
        <v>Sam</v>
      </c>
      <c r="AE1337">
        <f t="shared" si="104"/>
        <v>2</v>
      </c>
    </row>
    <row r="1338" spans="1:31" ht="15.75" customHeight="1" x14ac:dyDescent="0.3">
      <c r="A1338" s="12">
        <v>2422</v>
      </c>
      <c r="B1338" s="12" t="s">
        <v>2265</v>
      </c>
      <c r="C1338" s="12" t="s">
        <v>42</v>
      </c>
      <c r="D1338" s="12">
        <v>0.05</v>
      </c>
      <c r="E1338" s="12">
        <v>150.97999999999999</v>
      </c>
      <c r="F1338" s="12">
        <v>43.71</v>
      </c>
      <c r="G1338" s="12" t="s">
        <v>43</v>
      </c>
      <c r="H1338" s="12" t="s">
        <v>44</v>
      </c>
      <c r="I1338" s="12" t="s">
        <v>45</v>
      </c>
      <c r="J1338" s="12" t="s">
        <v>46</v>
      </c>
      <c r="K1338" s="12" t="s">
        <v>47</v>
      </c>
      <c r="L1338" s="12" t="s">
        <v>2267</v>
      </c>
      <c r="M1338" s="12">
        <v>0.55000000000000004</v>
      </c>
      <c r="N1338" s="12" t="s">
        <v>37</v>
      </c>
      <c r="O1338" s="12" t="s">
        <v>65</v>
      </c>
      <c r="P1338" s="12" t="s">
        <v>134</v>
      </c>
      <c r="Q1338" s="12" t="s">
        <v>2266</v>
      </c>
      <c r="R1338" s="12">
        <v>77340</v>
      </c>
      <c r="S1338" s="13">
        <v>42148</v>
      </c>
      <c r="T1338" s="9">
        <f t="shared" si="102"/>
        <v>0</v>
      </c>
      <c r="U1338" s="10" t="str">
        <f t="shared" si="103"/>
        <v>no repeat</v>
      </c>
      <c r="V1338" s="11" t="str">
        <f t="shared" si="100"/>
        <v>May</v>
      </c>
      <c r="W1338" s="13">
        <v>42149</v>
      </c>
      <c r="X1338" s="11">
        <f t="shared" si="101"/>
        <v>1</v>
      </c>
      <c r="Y1338" s="12">
        <v>650.29999999999995</v>
      </c>
      <c r="Z1338" s="12">
        <v>12</v>
      </c>
      <c r="AA1338" s="12">
        <v>1857.08</v>
      </c>
      <c r="AB1338" s="12">
        <v>89053</v>
      </c>
      <c r="AC1338" s="12">
        <f>DataSheet!$E1572-DataSheet!$D1572</f>
        <v>4.66</v>
      </c>
      <c r="AD1338" s="12" t="str">
        <f>_xlfn.IFS(DataSheet!$O1572="Central","Chris",DataSheet!$O1572="East","Erin",DataSheet!$O1572="South","Sam",DataSheet!$O1572="West","William.")</f>
        <v>Erin</v>
      </c>
      <c r="AE1338">
        <f t="shared" si="104"/>
        <v>2</v>
      </c>
    </row>
    <row r="1339" spans="1:31" ht="15.75" customHeight="1" x14ac:dyDescent="0.3">
      <c r="A1339" s="7">
        <v>2423</v>
      </c>
      <c r="B1339" s="7" t="s">
        <v>2268</v>
      </c>
      <c r="C1339" s="7" t="s">
        <v>109</v>
      </c>
      <c r="D1339" s="7">
        <v>0.04</v>
      </c>
      <c r="E1339" s="7">
        <v>100.98</v>
      </c>
      <c r="F1339" s="7">
        <v>7.18</v>
      </c>
      <c r="G1339" s="7" t="s">
        <v>53</v>
      </c>
      <c r="H1339" s="7" t="s">
        <v>44</v>
      </c>
      <c r="I1339" s="7" t="s">
        <v>81</v>
      </c>
      <c r="J1339" s="7" t="s">
        <v>184</v>
      </c>
      <c r="K1339" s="7" t="s">
        <v>63</v>
      </c>
      <c r="L1339" s="7" t="s">
        <v>2269</v>
      </c>
      <c r="M1339" s="7">
        <v>0.4</v>
      </c>
      <c r="N1339" s="7" t="s">
        <v>37</v>
      </c>
      <c r="O1339" s="7" t="s">
        <v>65</v>
      </c>
      <c r="P1339" s="7" t="s">
        <v>134</v>
      </c>
      <c r="Q1339" s="7" t="s">
        <v>2270</v>
      </c>
      <c r="R1339" s="7">
        <v>76053</v>
      </c>
      <c r="S1339" s="8">
        <v>42025</v>
      </c>
      <c r="T1339" s="9">
        <f t="shared" si="102"/>
        <v>0</v>
      </c>
      <c r="U1339" s="10" t="str">
        <f t="shared" si="103"/>
        <v>no repeat</v>
      </c>
      <c r="V1339" s="11" t="str">
        <f t="shared" si="100"/>
        <v>January</v>
      </c>
      <c r="W1339" s="8">
        <v>42030</v>
      </c>
      <c r="X1339" s="11">
        <f t="shared" si="101"/>
        <v>5</v>
      </c>
      <c r="Y1339" s="7">
        <v>269.94</v>
      </c>
      <c r="Z1339" s="7">
        <v>4</v>
      </c>
      <c r="AA1339" s="7">
        <v>414.91</v>
      </c>
      <c r="AB1339" s="7">
        <v>89054</v>
      </c>
      <c r="AC1339" s="7">
        <f>DataSheet!$E253-DataSheet!$D253</f>
        <v>2.83</v>
      </c>
      <c r="AD1339" s="12" t="str">
        <f>_xlfn.IFS(DataSheet!$O253="Central","Chris",DataSheet!$O253="East","Erin",DataSheet!$O253="South","Sam",DataSheet!$O253="West","William.")</f>
        <v>William.</v>
      </c>
      <c r="AE1339">
        <f t="shared" si="104"/>
        <v>1</v>
      </c>
    </row>
    <row r="1340" spans="1:31" ht="15.75" customHeight="1" x14ac:dyDescent="0.3">
      <c r="A1340" s="12">
        <v>2426</v>
      </c>
      <c r="B1340" s="12" t="s">
        <v>2271</v>
      </c>
      <c r="C1340" s="12" t="s">
        <v>30</v>
      </c>
      <c r="D1340" s="12">
        <v>0.08</v>
      </c>
      <c r="E1340" s="12">
        <v>30.93</v>
      </c>
      <c r="F1340" s="12">
        <v>3.92</v>
      </c>
      <c r="G1340" s="12" t="s">
        <v>53</v>
      </c>
      <c r="H1340" s="12" t="s">
        <v>62</v>
      </c>
      <c r="I1340" s="12" t="s">
        <v>45</v>
      </c>
      <c r="J1340" s="12" t="s">
        <v>54</v>
      </c>
      <c r="K1340" s="12" t="s">
        <v>55</v>
      </c>
      <c r="L1340" s="12" t="s">
        <v>1749</v>
      </c>
      <c r="M1340" s="12">
        <v>0.44</v>
      </c>
      <c r="N1340" s="12" t="s">
        <v>37</v>
      </c>
      <c r="O1340" s="12" t="s">
        <v>65</v>
      </c>
      <c r="P1340" s="12" t="s">
        <v>134</v>
      </c>
      <c r="Q1340" s="12" t="s">
        <v>2272</v>
      </c>
      <c r="R1340" s="12">
        <v>75061</v>
      </c>
      <c r="S1340" s="13">
        <v>42078</v>
      </c>
      <c r="T1340" s="9">
        <f t="shared" si="102"/>
        <v>1</v>
      </c>
      <c r="U1340" s="10">
        <f t="shared" si="103"/>
        <v>48</v>
      </c>
      <c r="V1340" s="11" t="str">
        <f t="shared" si="100"/>
        <v>March</v>
      </c>
      <c r="W1340" s="13">
        <v>42079</v>
      </c>
      <c r="X1340" s="11">
        <f t="shared" si="101"/>
        <v>1</v>
      </c>
      <c r="Y1340" s="12">
        <v>63.059100000000001</v>
      </c>
      <c r="Z1340" s="12">
        <v>3</v>
      </c>
      <c r="AA1340" s="12">
        <v>91.39</v>
      </c>
      <c r="AB1340" s="12">
        <v>90859</v>
      </c>
      <c r="AC1340" s="12">
        <f>DataSheet!$E812-DataSheet!$D812</f>
        <v>46.849999999999994</v>
      </c>
      <c r="AD1340" s="12" t="str">
        <f>_xlfn.IFS(DataSheet!$O812="Central","Chris",DataSheet!$O812="East","Erin",DataSheet!$O812="South","Sam",DataSheet!$O812="West","William.")</f>
        <v>Chris</v>
      </c>
      <c r="AE1340">
        <f t="shared" si="104"/>
        <v>3</v>
      </c>
    </row>
    <row r="1341" spans="1:31" ht="15.75" customHeight="1" x14ac:dyDescent="0.3">
      <c r="A1341" s="12">
        <v>2426</v>
      </c>
      <c r="B1341" s="12" t="s">
        <v>2271</v>
      </c>
      <c r="C1341" s="12" t="s">
        <v>109</v>
      </c>
      <c r="D1341" s="12">
        <v>0.08</v>
      </c>
      <c r="E1341" s="12">
        <v>4.4800000000000004</v>
      </c>
      <c r="F1341" s="12">
        <v>49</v>
      </c>
      <c r="G1341" s="12" t="s">
        <v>53</v>
      </c>
      <c r="H1341" s="12" t="s">
        <v>62</v>
      </c>
      <c r="I1341" s="12" t="s">
        <v>33</v>
      </c>
      <c r="J1341" s="12" t="s">
        <v>258</v>
      </c>
      <c r="K1341" s="12" t="s">
        <v>240</v>
      </c>
      <c r="L1341" s="12" t="s">
        <v>682</v>
      </c>
      <c r="M1341" s="12">
        <v>0.6</v>
      </c>
      <c r="N1341" s="12" t="s">
        <v>37</v>
      </c>
      <c r="O1341" s="12" t="s">
        <v>65</v>
      </c>
      <c r="P1341" s="12" t="s">
        <v>134</v>
      </c>
      <c r="Q1341" s="12" t="s">
        <v>2272</v>
      </c>
      <c r="R1341" s="12">
        <v>75061</v>
      </c>
      <c r="S1341" s="13">
        <v>42126</v>
      </c>
      <c r="T1341" s="9">
        <f t="shared" si="102"/>
        <v>1</v>
      </c>
      <c r="U1341" s="10">
        <f t="shared" si="103"/>
        <v>0</v>
      </c>
      <c r="V1341" s="11" t="str">
        <f t="shared" si="100"/>
        <v>May</v>
      </c>
      <c r="W1341" s="13">
        <v>42126</v>
      </c>
      <c r="X1341" s="11">
        <f t="shared" si="101"/>
        <v>0</v>
      </c>
      <c r="Y1341" s="12">
        <v>139.58009999999999</v>
      </c>
      <c r="Z1341" s="12">
        <v>37</v>
      </c>
      <c r="AA1341" s="12">
        <v>202.29</v>
      </c>
      <c r="AB1341" s="12">
        <v>90861</v>
      </c>
      <c r="AC1341" s="12">
        <f>DataSheet!$E1338-DataSheet!$D1338</f>
        <v>150.92999999999998</v>
      </c>
      <c r="AD1341" s="12" t="str">
        <f>_xlfn.IFS(DataSheet!$O1338="Central","Chris",DataSheet!$O1338="East","Erin",DataSheet!$O1338="South","Sam",DataSheet!$O1338="West","William.")</f>
        <v>Chris</v>
      </c>
      <c r="AE1341">
        <f t="shared" si="104"/>
        <v>3</v>
      </c>
    </row>
    <row r="1342" spans="1:31" ht="15.75" customHeight="1" x14ac:dyDescent="0.3">
      <c r="A1342" s="7">
        <v>2426</v>
      </c>
      <c r="B1342" s="7" t="s">
        <v>2271</v>
      </c>
      <c r="C1342" s="7" t="s">
        <v>109</v>
      </c>
      <c r="D1342" s="7">
        <v>0</v>
      </c>
      <c r="E1342" s="7">
        <v>17.670000000000002</v>
      </c>
      <c r="F1342" s="7">
        <v>8.99</v>
      </c>
      <c r="G1342" s="7" t="s">
        <v>53</v>
      </c>
      <c r="H1342" s="7" t="s">
        <v>62</v>
      </c>
      <c r="I1342" s="7" t="s">
        <v>45</v>
      </c>
      <c r="J1342" s="7" t="s">
        <v>54</v>
      </c>
      <c r="K1342" s="7" t="s">
        <v>55</v>
      </c>
      <c r="L1342" s="7" t="s">
        <v>809</v>
      </c>
      <c r="M1342" s="7">
        <v>0.47</v>
      </c>
      <c r="N1342" s="7" t="s">
        <v>37</v>
      </c>
      <c r="O1342" s="7" t="s">
        <v>65</v>
      </c>
      <c r="P1342" s="7" t="s">
        <v>134</v>
      </c>
      <c r="Q1342" s="7" t="s">
        <v>2272</v>
      </c>
      <c r="R1342" s="7">
        <v>75061</v>
      </c>
      <c r="S1342" s="8">
        <v>42126</v>
      </c>
      <c r="T1342" s="9">
        <f t="shared" si="102"/>
        <v>0</v>
      </c>
      <c r="U1342" s="10" t="str">
        <f t="shared" si="103"/>
        <v>no repeat</v>
      </c>
      <c r="V1342" s="11" t="str">
        <f t="shared" si="100"/>
        <v>May</v>
      </c>
      <c r="W1342" s="8">
        <v>42133</v>
      </c>
      <c r="X1342" s="11">
        <f t="shared" si="101"/>
        <v>7</v>
      </c>
      <c r="Y1342" s="7">
        <v>109.67</v>
      </c>
      <c r="Z1342" s="7">
        <v>9</v>
      </c>
      <c r="AA1342" s="7">
        <v>168.71</v>
      </c>
      <c r="AB1342" s="7">
        <v>90861</v>
      </c>
      <c r="AC1342" s="7">
        <f>DataSheet!$E1339-DataSheet!$D1339</f>
        <v>100.94</v>
      </c>
      <c r="AD1342" s="12" t="str">
        <f>_xlfn.IFS(DataSheet!$O1339="Central","Chris",DataSheet!$O1339="East","Erin",DataSheet!$O1339="South","Sam",DataSheet!$O1339="West","William.")</f>
        <v>Chris</v>
      </c>
      <c r="AE1342">
        <f t="shared" si="104"/>
        <v>3</v>
      </c>
    </row>
    <row r="1343" spans="1:31" ht="15.75" customHeight="1" x14ac:dyDescent="0.3">
      <c r="A1343" s="7">
        <v>2427</v>
      </c>
      <c r="B1343" s="7" t="s">
        <v>2273</v>
      </c>
      <c r="C1343" s="7" t="s">
        <v>30</v>
      </c>
      <c r="D1343" s="7">
        <v>0.03</v>
      </c>
      <c r="E1343" s="7">
        <v>40.99</v>
      </c>
      <c r="F1343" s="7">
        <v>19.989999999999998</v>
      </c>
      <c r="G1343" s="7" t="s">
        <v>53</v>
      </c>
      <c r="H1343" s="7" t="s">
        <v>32</v>
      </c>
      <c r="I1343" s="7" t="s">
        <v>33</v>
      </c>
      <c r="J1343" s="7" t="s">
        <v>97</v>
      </c>
      <c r="K1343" s="7" t="s">
        <v>63</v>
      </c>
      <c r="L1343" s="7" t="s">
        <v>1932</v>
      </c>
      <c r="M1343" s="7">
        <v>0.36</v>
      </c>
      <c r="N1343" s="7" t="s">
        <v>37</v>
      </c>
      <c r="O1343" s="7" t="s">
        <v>65</v>
      </c>
      <c r="P1343" s="7" t="s">
        <v>134</v>
      </c>
      <c r="Q1343" s="7" t="s">
        <v>2274</v>
      </c>
      <c r="R1343" s="7">
        <v>76248</v>
      </c>
      <c r="S1343" s="8">
        <v>42052</v>
      </c>
      <c r="T1343" s="9">
        <f t="shared" si="102"/>
        <v>0</v>
      </c>
      <c r="U1343" s="10" t="str">
        <f t="shared" si="103"/>
        <v>no repeat</v>
      </c>
      <c r="V1343" s="11" t="str">
        <f t="shared" si="100"/>
        <v>February</v>
      </c>
      <c r="W1343" s="8">
        <v>42053</v>
      </c>
      <c r="X1343" s="11">
        <f t="shared" si="101"/>
        <v>1</v>
      </c>
      <c r="Y1343" s="7">
        <v>395.30799999999999</v>
      </c>
      <c r="Z1343" s="7">
        <v>21</v>
      </c>
      <c r="AA1343" s="7">
        <v>885.65</v>
      </c>
      <c r="AB1343" s="7">
        <v>90860</v>
      </c>
      <c r="AC1343" s="7">
        <f>DataSheet!$E561-DataSheet!$D561</f>
        <v>45.93</v>
      </c>
      <c r="AD1343" s="12" t="str">
        <f>_xlfn.IFS(DataSheet!$O561="Central","Chris",DataSheet!$O561="East","Erin",DataSheet!$O561="South","Sam",DataSheet!$O561="West","William.")</f>
        <v>Sam</v>
      </c>
      <c r="AE1343">
        <f t="shared" si="104"/>
        <v>1</v>
      </c>
    </row>
    <row r="1344" spans="1:31" ht="15.75" customHeight="1" x14ac:dyDescent="0.3">
      <c r="A1344" s="7">
        <v>2430</v>
      </c>
      <c r="B1344" s="7" t="s">
        <v>2275</v>
      </c>
      <c r="C1344" s="7" t="s">
        <v>42</v>
      </c>
      <c r="D1344" s="7">
        <v>0.1</v>
      </c>
      <c r="E1344" s="7">
        <v>14.28</v>
      </c>
      <c r="F1344" s="7">
        <v>2.99</v>
      </c>
      <c r="G1344" s="7" t="s">
        <v>53</v>
      </c>
      <c r="H1344" s="7" t="s">
        <v>44</v>
      </c>
      <c r="I1344" s="7" t="s">
        <v>33</v>
      </c>
      <c r="J1344" s="7" t="s">
        <v>113</v>
      </c>
      <c r="K1344" s="7" t="s">
        <v>63</v>
      </c>
      <c r="L1344" s="7" t="s">
        <v>1712</v>
      </c>
      <c r="M1344" s="7">
        <v>0.39</v>
      </c>
      <c r="N1344" s="7" t="s">
        <v>37</v>
      </c>
      <c r="O1344" s="7" t="s">
        <v>65</v>
      </c>
      <c r="P1344" s="7" t="s">
        <v>134</v>
      </c>
      <c r="Q1344" s="7" t="s">
        <v>2276</v>
      </c>
      <c r="R1344" s="7">
        <v>76541</v>
      </c>
      <c r="S1344" s="8">
        <v>42087</v>
      </c>
      <c r="T1344" s="9">
        <f t="shared" si="102"/>
        <v>1</v>
      </c>
      <c r="U1344" s="10">
        <f t="shared" si="103"/>
        <v>5</v>
      </c>
      <c r="V1344" s="11" t="str">
        <f t="shared" si="100"/>
        <v>March</v>
      </c>
      <c r="W1344" s="8">
        <v>42088</v>
      </c>
      <c r="X1344" s="11">
        <f t="shared" si="101"/>
        <v>1</v>
      </c>
      <c r="Y1344" s="7">
        <v>104.9145</v>
      </c>
      <c r="Z1344" s="7">
        <v>11</v>
      </c>
      <c r="AA1344" s="7">
        <v>152.05000000000001</v>
      </c>
      <c r="AB1344" s="7">
        <v>91108</v>
      </c>
      <c r="AC1344" s="7">
        <f>DataSheet!$E923-DataSheet!$D923</f>
        <v>13.66</v>
      </c>
      <c r="AD1344" s="12" t="str">
        <f>_xlfn.IFS(DataSheet!$O923="Central","Chris",DataSheet!$O923="East","Erin",DataSheet!$O923="South","Sam",DataSheet!$O923="West","William.")</f>
        <v>Erin</v>
      </c>
      <c r="AE1344">
        <f t="shared" si="104"/>
        <v>3</v>
      </c>
    </row>
    <row r="1345" spans="1:31" ht="15.75" customHeight="1" x14ac:dyDescent="0.3">
      <c r="A1345" s="7">
        <v>2430</v>
      </c>
      <c r="B1345" s="7" t="s">
        <v>2275</v>
      </c>
      <c r="C1345" s="7" t="s">
        <v>109</v>
      </c>
      <c r="D1345" s="7">
        <v>0.03</v>
      </c>
      <c r="E1345" s="7">
        <v>140.99</v>
      </c>
      <c r="F1345" s="7">
        <v>4.2</v>
      </c>
      <c r="G1345" s="7" t="s">
        <v>53</v>
      </c>
      <c r="H1345" s="7" t="s">
        <v>44</v>
      </c>
      <c r="I1345" s="7" t="s">
        <v>81</v>
      </c>
      <c r="J1345" s="7" t="s">
        <v>82</v>
      </c>
      <c r="K1345" s="7" t="s">
        <v>63</v>
      </c>
      <c r="L1345" s="7" t="s">
        <v>2277</v>
      </c>
      <c r="M1345" s="7">
        <v>0.59</v>
      </c>
      <c r="N1345" s="7" t="s">
        <v>37</v>
      </c>
      <c r="O1345" s="7" t="s">
        <v>65</v>
      </c>
      <c r="P1345" s="7" t="s">
        <v>134</v>
      </c>
      <c r="Q1345" s="7" t="s">
        <v>2276</v>
      </c>
      <c r="R1345" s="7">
        <v>76541</v>
      </c>
      <c r="S1345" s="8">
        <v>42092</v>
      </c>
      <c r="T1345" s="9">
        <f t="shared" si="102"/>
        <v>1</v>
      </c>
      <c r="U1345" s="10">
        <f t="shared" si="103"/>
        <v>12</v>
      </c>
      <c r="V1345" s="11" t="str">
        <f t="shared" si="100"/>
        <v>March</v>
      </c>
      <c r="W1345" s="8">
        <v>42100</v>
      </c>
      <c r="X1345" s="11">
        <f t="shared" si="101"/>
        <v>8</v>
      </c>
      <c r="Y1345" s="7">
        <v>-458.74400000000003</v>
      </c>
      <c r="Z1345" s="7">
        <v>2</v>
      </c>
      <c r="AA1345" s="7">
        <v>246.44</v>
      </c>
      <c r="AB1345" s="7">
        <v>91110</v>
      </c>
      <c r="AC1345" s="7">
        <f>DataSheet!$E983-DataSheet!$D983</f>
        <v>19.920000000000002</v>
      </c>
      <c r="AD1345" s="12" t="str">
        <f>_xlfn.IFS(DataSheet!$O983="Central","Chris",DataSheet!$O983="East","Erin",DataSheet!$O983="South","Sam",DataSheet!$O983="West","William.")</f>
        <v>Sam</v>
      </c>
      <c r="AE1345">
        <f t="shared" si="104"/>
        <v>3</v>
      </c>
    </row>
    <row r="1346" spans="1:31" ht="15.75" customHeight="1" x14ac:dyDescent="0.3">
      <c r="A1346" s="12">
        <v>2430</v>
      </c>
      <c r="B1346" s="12" t="s">
        <v>2275</v>
      </c>
      <c r="C1346" s="12" t="s">
        <v>42</v>
      </c>
      <c r="D1346" s="12">
        <v>0.04</v>
      </c>
      <c r="E1346" s="12">
        <v>7.08</v>
      </c>
      <c r="F1346" s="12">
        <v>2.35</v>
      </c>
      <c r="G1346" s="12" t="s">
        <v>53</v>
      </c>
      <c r="H1346" s="12" t="s">
        <v>44</v>
      </c>
      <c r="I1346" s="12" t="s">
        <v>33</v>
      </c>
      <c r="J1346" s="12" t="s">
        <v>34</v>
      </c>
      <c r="K1346" s="12" t="s">
        <v>35</v>
      </c>
      <c r="L1346" s="12" t="s">
        <v>1144</v>
      </c>
      <c r="M1346" s="12">
        <v>0.47</v>
      </c>
      <c r="N1346" s="12" t="s">
        <v>37</v>
      </c>
      <c r="O1346" s="12" t="s">
        <v>65</v>
      </c>
      <c r="P1346" s="12" t="s">
        <v>134</v>
      </c>
      <c r="Q1346" s="12" t="s">
        <v>2276</v>
      </c>
      <c r="R1346" s="12">
        <v>76541</v>
      </c>
      <c r="S1346" s="13">
        <v>42104</v>
      </c>
      <c r="T1346" s="9">
        <f t="shared" si="102"/>
        <v>0</v>
      </c>
      <c r="U1346" s="10" t="str">
        <f t="shared" si="103"/>
        <v>no repeat</v>
      </c>
      <c r="V1346" s="11" t="str">
        <f t="shared" ref="V1346:V1409" si="105">TEXT(S1346,"mmmm")</f>
        <v>April</v>
      </c>
      <c r="W1346" s="13">
        <v>42105</v>
      </c>
      <c r="X1346" s="11">
        <f t="shared" ref="X1346:X1409" si="106">_xlfn.DAYS(W1346,S1346)</f>
        <v>1</v>
      </c>
      <c r="Y1346" s="12">
        <v>24.59</v>
      </c>
      <c r="Z1346" s="12">
        <v>7</v>
      </c>
      <c r="AA1346" s="12">
        <v>49.1</v>
      </c>
      <c r="AB1346" s="12">
        <v>91109</v>
      </c>
      <c r="AC1346" s="12">
        <f>DataSheet!$E1138-DataSheet!$D1138</f>
        <v>40.879999999999995</v>
      </c>
      <c r="AD1346" s="12" t="str">
        <f>_xlfn.IFS(DataSheet!$O1138="Central","Chris",DataSheet!$O1138="East","Erin",DataSheet!$O1138="South","Sam",DataSheet!$O1138="West","William.")</f>
        <v>Sam</v>
      </c>
      <c r="AE1346">
        <f t="shared" si="104"/>
        <v>3</v>
      </c>
    </row>
    <row r="1347" spans="1:31" ht="15.75" customHeight="1" x14ac:dyDescent="0.3">
      <c r="A1347" s="7">
        <v>2431</v>
      </c>
      <c r="B1347" s="7" t="s">
        <v>2278</v>
      </c>
      <c r="C1347" s="7" t="s">
        <v>30</v>
      </c>
      <c r="D1347" s="7">
        <v>7.0000000000000007E-2</v>
      </c>
      <c r="E1347" s="7">
        <v>155.06</v>
      </c>
      <c r="F1347" s="7">
        <v>7.07</v>
      </c>
      <c r="G1347" s="7" t="s">
        <v>53</v>
      </c>
      <c r="H1347" s="7" t="s">
        <v>118</v>
      </c>
      <c r="I1347" s="7" t="s">
        <v>33</v>
      </c>
      <c r="J1347" s="7" t="s">
        <v>145</v>
      </c>
      <c r="K1347" s="7" t="s">
        <v>63</v>
      </c>
      <c r="L1347" s="7" t="s">
        <v>146</v>
      </c>
      <c r="M1347" s="7">
        <v>0.59</v>
      </c>
      <c r="N1347" s="7" t="s">
        <v>37</v>
      </c>
      <c r="O1347" s="7" t="s">
        <v>38</v>
      </c>
      <c r="P1347" s="7" t="s">
        <v>49</v>
      </c>
      <c r="Q1347" s="7" t="s">
        <v>665</v>
      </c>
      <c r="R1347" s="7">
        <v>90004</v>
      </c>
      <c r="S1347" s="8">
        <v>42143</v>
      </c>
      <c r="T1347" s="9">
        <f t="shared" ref="T1347:T1410" si="107">IF(A1347=A1348,1,0)</f>
        <v>1</v>
      </c>
      <c r="U1347" s="10">
        <f t="shared" ref="U1347:U1410" si="108">IF(T1347=1,S1348-S1347,"no repeat")</f>
        <v>22</v>
      </c>
      <c r="V1347" s="11" t="str">
        <f t="shared" si="105"/>
        <v>May</v>
      </c>
      <c r="W1347" s="8">
        <v>42143</v>
      </c>
      <c r="X1347" s="11">
        <f t="shared" si="106"/>
        <v>0</v>
      </c>
      <c r="Y1347" s="7">
        <v>-121.75</v>
      </c>
      <c r="Z1347" s="7">
        <v>14</v>
      </c>
      <c r="AA1347" s="7">
        <v>2039.07</v>
      </c>
      <c r="AB1347" s="7">
        <v>5920</v>
      </c>
      <c r="AC1347" s="7">
        <f>DataSheet!$E1497-DataSheet!$D1497</f>
        <v>2.87</v>
      </c>
      <c r="AD1347" s="12" t="str">
        <f>_xlfn.IFS(DataSheet!$O1497="Central","Chris",DataSheet!$O1497="East","Erin",DataSheet!$O1497="South","Sam",DataSheet!$O1497="West","William.")</f>
        <v>Sam</v>
      </c>
      <c r="AE1347">
        <f t="shared" si="104"/>
        <v>2</v>
      </c>
    </row>
    <row r="1348" spans="1:31" ht="15.75" customHeight="1" x14ac:dyDescent="0.3">
      <c r="A1348" s="7">
        <v>2431</v>
      </c>
      <c r="B1348" s="7" t="s">
        <v>2278</v>
      </c>
      <c r="C1348" s="7" t="s">
        <v>42</v>
      </c>
      <c r="D1348" s="7">
        <v>0.05</v>
      </c>
      <c r="E1348" s="7">
        <v>8.85</v>
      </c>
      <c r="F1348" s="7">
        <v>5.6</v>
      </c>
      <c r="G1348" s="7" t="s">
        <v>53</v>
      </c>
      <c r="H1348" s="7" t="s">
        <v>118</v>
      </c>
      <c r="I1348" s="7" t="s">
        <v>33</v>
      </c>
      <c r="J1348" s="7" t="s">
        <v>113</v>
      </c>
      <c r="K1348" s="7" t="s">
        <v>63</v>
      </c>
      <c r="L1348" s="7" t="s">
        <v>2279</v>
      </c>
      <c r="M1348" s="7">
        <v>0.36</v>
      </c>
      <c r="N1348" s="7" t="s">
        <v>37</v>
      </c>
      <c r="O1348" s="7" t="s">
        <v>38</v>
      </c>
      <c r="P1348" s="7" t="s">
        <v>49</v>
      </c>
      <c r="Q1348" s="7" t="s">
        <v>665</v>
      </c>
      <c r="R1348" s="7">
        <v>90004</v>
      </c>
      <c r="S1348" s="8">
        <v>42165</v>
      </c>
      <c r="T1348" s="9">
        <f t="shared" si="107"/>
        <v>0</v>
      </c>
      <c r="U1348" s="10" t="str">
        <f t="shared" si="108"/>
        <v>no repeat</v>
      </c>
      <c r="V1348" s="11" t="str">
        <f t="shared" si="105"/>
        <v>June</v>
      </c>
      <c r="W1348" s="8">
        <v>42166</v>
      </c>
      <c r="X1348" s="11">
        <f t="shared" si="106"/>
        <v>1</v>
      </c>
      <c r="Y1348" s="7">
        <v>-9.1769999999999996</v>
      </c>
      <c r="Z1348" s="7">
        <v>21</v>
      </c>
      <c r="AA1348" s="7">
        <v>199.08</v>
      </c>
      <c r="AB1348" s="7">
        <v>24869</v>
      </c>
      <c r="AC1348" s="7">
        <f>DataSheet!$E1729-DataSheet!$D1729</f>
        <v>19.170000000000002</v>
      </c>
      <c r="AD1348" s="12" t="str">
        <f>_xlfn.IFS(DataSheet!$O1729="Central","Chris",DataSheet!$O1729="East","Erin",DataSheet!$O1729="South","Sam",DataSheet!$O1729="West","William.")</f>
        <v>William.</v>
      </c>
      <c r="AE1348">
        <f t="shared" ref="AE1348:AE1411" si="109">COUNTIF($B$2:$B$1937,$B1348)</f>
        <v>2</v>
      </c>
    </row>
    <row r="1349" spans="1:31" ht="15.75" customHeight="1" x14ac:dyDescent="0.3">
      <c r="A1349" s="12">
        <v>2432</v>
      </c>
      <c r="B1349" s="12" t="s">
        <v>2280</v>
      </c>
      <c r="C1349" s="12" t="s">
        <v>30</v>
      </c>
      <c r="D1349" s="12">
        <v>7.0000000000000007E-2</v>
      </c>
      <c r="E1349" s="12">
        <v>155.06</v>
      </c>
      <c r="F1349" s="12">
        <v>7.07</v>
      </c>
      <c r="G1349" s="12" t="s">
        <v>53</v>
      </c>
      <c r="H1349" s="12" t="s">
        <v>118</v>
      </c>
      <c r="I1349" s="12" t="s">
        <v>33</v>
      </c>
      <c r="J1349" s="12" t="s">
        <v>145</v>
      </c>
      <c r="K1349" s="12" t="s">
        <v>63</v>
      </c>
      <c r="L1349" s="12" t="s">
        <v>146</v>
      </c>
      <c r="M1349" s="12">
        <v>0.59</v>
      </c>
      <c r="N1349" s="12" t="s">
        <v>37</v>
      </c>
      <c r="O1349" s="12" t="s">
        <v>65</v>
      </c>
      <c r="P1349" s="12" t="s">
        <v>308</v>
      </c>
      <c r="Q1349" s="12" t="s">
        <v>2281</v>
      </c>
      <c r="R1349" s="12">
        <v>73110</v>
      </c>
      <c r="S1349" s="13">
        <v>42143</v>
      </c>
      <c r="T1349" s="9">
        <f t="shared" si="107"/>
        <v>1</v>
      </c>
      <c r="U1349" s="10">
        <f t="shared" si="108"/>
        <v>18</v>
      </c>
      <c r="V1349" s="11" t="str">
        <f t="shared" si="105"/>
        <v>May</v>
      </c>
      <c r="W1349" s="13">
        <v>42143</v>
      </c>
      <c r="X1349" s="11">
        <f t="shared" si="106"/>
        <v>0</v>
      </c>
      <c r="Y1349" s="12">
        <v>24.35</v>
      </c>
      <c r="Z1349" s="12">
        <v>3</v>
      </c>
      <c r="AA1349" s="12">
        <v>436.94</v>
      </c>
      <c r="AB1349" s="12">
        <v>89096</v>
      </c>
      <c r="AC1349" s="12">
        <f>DataSheet!$E1498-DataSheet!$D1498</f>
        <v>89.899999999999991</v>
      </c>
      <c r="AD1349" s="12" t="str">
        <f>_xlfn.IFS(DataSheet!$O1498="Central","Chris",DataSheet!$O1498="East","Erin",DataSheet!$O1498="South","Sam",DataSheet!$O1498="West","William.")</f>
        <v>Sam</v>
      </c>
      <c r="AE1349">
        <f t="shared" si="109"/>
        <v>2</v>
      </c>
    </row>
    <row r="1350" spans="1:31" ht="15.75" customHeight="1" x14ac:dyDescent="0.3">
      <c r="A1350" s="7">
        <v>2432</v>
      </c>
      <c r="B1350" s="7" t="s">
        <v>2280</v>
      </c>
      <c r="C1350" s="7" t="s">
        <v>42</v>
      </c>
      <c r="D1350" s="7">
        <v>0.09</v>
      </c>
      <c r="E1350" s="7">
        <v>5.4</v>
      </c>
      <c r="F1350" s="7">
        <v>7.78</v>
      </c>
      <c r="G1350" s="7" t="s">
        <v>31</v>
      </c>
      <c r="H1350" s="7" t="s">
        <v>118</v>
      </c>
      <c r="I1350" s="7" t="s">
        <v>33</v>
      </c>
      <c r="J1350" s="7" t="s">
        <v>113</v>
      </c>
      <c r="K1350" s="7" t="s">
        <v>63</v>
      </c>
      <c r="L1350" s="7" t="s">
        <v>314</v>
      </c>
      <c r="M1350" s="7">
        <v>0.37</v>
      </c>
      <c r="N1350" s="7" t="s">
        <v>37</v>
      </c>
      <c r="O1350" s="7" t="s">
        <v>65</v>
      </c>
      <c r="P1350" s="7" t="s">
        <v>308</v>
      </c>
      <c r="Q1350" s="7" t="s">
        <v>2281</v>
      </c>
      <c r="R1350" s="7">
        <v>73110</v>
      </c>
      <c r="S1350" s="8">
        <v>42161</v>
      </c>
      <c r="T1350" s="9">
        <f t="shared" si="107"/>
        <v>0</v>
      </c>
      <c r="U1350" s="10" t="str">
        <f t="shared" si="108"/>
        <v>no repeat</v>
      </c>
      <c r="V1350" s="11" t="str">
        <f t="shared" si="105"/>
        <v>June</v>
      </c>
      <c r="W1350" s="8">
        <v>42163</v>
      </c>
      <c r="X1350" s="11">
        <f t="shared" si="106"/>
        <v>2</v>
      </c>
      <c r="Y1350" s="7">
        <v>-34.764499999999998</v>
      </c>
      <c r="Z1350" s="7">
        <v>6</v>
      </c>
      <c r="AA1350" s="7">
        <v>37.380000000000003</v>
      </c>
      <c r="AB1350" s="7">
        <v>89097</v>
      </c>
      <c r="AC1350" s="7">
        <f>DataSheet!$E1703-DataSheet!$D1703</f>
        <v>5.95</v>
      </c>
      <c r="AD1350" s="12" t="str">
        <f>_xlfn.IFS(DataSheet!$O1703="Central","Chris",DataSheet!$O1703="East","Erin",DataSheet!$O1703="South","Sam",DataSheet!$O1703="West","William.")</f>
        <v>Erin</v>
      </c>
      <c r="AE1350">
        <f t="shared" si="109"/>
        <v>2</v>
      </c>
    </row>
    <row r="1351" spans="1:31" ht="15.75" customHeight="1" x14ac:dyDescent="0.3">
      <c r="A1351" s="12">
        <v>2433</v>
      </c>
      <c r="B1351" s="12" t="s">
        <v>2282</v>
      </c>
      <c r="C1351" s="12" t="s">
        <v>42</v>
      </c>
      <c r="D1351" s="12">
        <v>0.05</v>
      </c>
      <c r="E1351" s="12">
        <v>8.85</v>
      </c>
      <c r="F1351" s="12">
        <v>5.6</v>
      </c>
      <c r="G1351" s="12" t="s">
        <v>53</v>
      </c>
      <c r="H1351" s="12" t="s">
        <v>118</v>
      </c>
      <c r="I1351" s="12" t="s">
        <v>33</v>
      </c>
      <c r="J1351" s="12" t="s">
        <v>113</v>
      </c>
      <c r="K1351" s="12" t="s">
        <v>63</v>
      </c>
      <c r="L1351" s="12" t="s">
        <v>2279</v>
      </c>
      <c r="M1351" s="12">
        <v>0.36</v>
      </c>
      <c r="N1351" s="12" t="s">
        <v>37</v>
      </c>
      <c r="O1351" s="12" t="s">
        <v>65</v>
      </c>
      <c r="P1351" s="12" t="s">
        <v>308</v>
      </c>
      <c r="Q1351" s="12" t="s">
        <v>2283</v>
      </c>
      <c r="R1351" s="12">
        <v>73160</v>
      </c>
      <c r="S1351" s="13">
        <v>42165</v>
      </c>
      <c r="T1351" s="9">
        <f t="shared" si="107"/>
        <v>0</v>
      </c>
      <c r="U1351" s="10" t="str">
        <f t="shared" si="108"/>
        <v>no repeat</v>
      </c>
      <c r="V1351" s="11" t="str">
        <f t="shared" si="105"/>
        <v>June</v>
      </c>
      <c r="W1351" s="13">
        <v>42166</v>
      </c>
      <c r="X1351" s="11">
        <f t="shared" si="106"/>
        <v>1</v>
      </c>
      <c r="Y1351" s="12">
        <v>-7.3415999999999997</v>
      </c>
      <c r="Z1351" s="12">
        <v>5</v>
      </c>
      <c r="AA1351" s="12">
        <v>47.4</v>
      </c>
      <c r="AB1351" s="12">
        <v>89095</v>
      </c>
      <c r="AC1351" s="12">
        <f>DataSheet!$E1730-DataSheet!$D1730</f>
        <v>137.47999999999999</v>
      </c>
      <c r="AD1351" s="12" t="str">
        <f>_xlfn.IFS(DataSheet!$O1730="Central","Chris",DataSheet!$O1730="East","Erin",DataSheet!$O1730="South","Sam",DataSheet!$O1730="West","William.")</f>
        <v>Erin</v>
      </c>
      <c r="AE1351">
        <f t="shared" si="109"/>
        <v>1</v>
      </c>
    </row>
    <row r="1352" spans="1:31" ht="15.75" customHeight="1" x14ac:dyDescent="0.3">
      <c r="A1352" s="12">
        <v>2437</v>
      </c>
      <c r="B1352" s="12" t="s">
        <v>2284</v>
      </c>
      <c r="C1352" s="12" t="s">
        <v>109</v>
      </c>
      <c r="D1352" s="12">
        <v>0.09</v>
      </c>
      <c r="E1352" s="12">
        <v>90.97</v>
      </c>
      <c r="F1352" s="12">
        <v>14</v>
      </c>
      <c r="G1352" s="12" t="s">
        <v>43</v>
      </c>
      <c r="H1352" s="12" t="s">
        <v>44</v>
      </c>
      <c r="I1352" s="12" t="s">
        <v>81</v>
      </c>
      <c r="J1352" s="12" t="s">
        <v>89</v>
      </c>
      <c r="K1352" s="12" t="s">
        <v>47</v>
      </c>
      <c r="L1352" s="12" t="s">
        <v>1802</v>
      </c>
      <c r="M1352" s="12">
        <v>0.36</v>
      </c>
      <c r="N1352" s="12" t="s">
        <v>37</v>
      </c>
      <c r="O1352" s="12" t="s">
        <v>65</v>
      </c>
      <c r="P1352" s="12" t="s">
        <v>1855</v>
      </c>
      <c r="Q1352" s="12" t="s">
        <v>2285</v>
      </c>
      <c r="R1352" s="12">
        <v>53150</v>
      </c>
      <c r="S1352" s="13">
        <v>42064</v>
      </c>
      <c r="T1352" s="9">
        <f t="shared" si="107"/>
        <v>0</v>
      </c>
      <c r="U1352" s="10" t="str">
        <f t="shared" si="108"/>
        <v>no repeat</v>
      </c>
      <c r="V1352" s="11" t="str">
        <f t="shared" si="105"/>
        <v>March</v>
      </c>
      <c r="W1352" s="13">
        <v>42066</v>
      </c>
      <c r="X1352" s="11">
        <f t="shared" si="106"/>
        <v>2</v>
      </c>
      <c r="Y1352" s="12">
        <v>35.29</v>
      </c>
      <c r="Z1352" s="12">
        <v>3</v>
      </c>
      <c r="AA1352" s="12">
        <v>260</v>
      </c>
      <c r="AB1352" s="12">
        <v>90301</v>
      </c>
      <c r="AC1352" s="12">
        <f>DataSheet!$E692-DataSheet!$D692</f>
        <v>5.62</v>
      </c>
      <c r="AD1352" s="12" t="str">
        <f>_xlfn.IFS(DataSheet!$O692="Central","Chris",DataSheet!$O692="East","Erin",DataSheet!$O692="South","Sam",DataSheet!$O692="West","William.")</f>
        <v>Erin</v>
      </c>
      <c r="AE1352">
        <f t="shared" si="109"/>
        <v>1</v>
      </c>
    </row>
    <row r="1353" spans="1:31" ht="15.75" customHeight="1" x14ac:dyDescent="0.3">
      <c r="A1353" s="7">
        <v>2441</v>
      </c>
      <c r="B1353" s="7" t="s">
        <v>2286</v>
      </c>
      <c r="C1353" s="7" t="s">
        <v>61</v>
      </c>
      <c r="D1353" s="7">
        <v>0.02</v>
      </c>
      <c r="E1353" s="7">
        <v>63.94</v>
      </c>
      <c r="F1353" s="7">
        <v>14.48</v>
      </c>
      <c r="G1353" s="7" t="s">
        <v>53</v>
      </c>
      <c r="H1353" s="7" t="s">
        <v>118</v>
      </c>
      <c r="I1353" s="7" t="s">
        <v>45</v>
      </c>
      <c r="J1353" s="7" t="s">
        <v>54</v>
      </c>
      <c r="K1353" s="7" t="s">
        <v>63</v>
      </c>
      <c r="L1353" s="7" t="s">
        <v>522</v>
      </c>
      <c r="M1353" s="7">
        <v>0.46</v>
      </c>
      <c r="N1353" s="7" t="s">
        <v>37</v>
      </c>
      <c r="O1353" s="7" t="s">
        <v>140</v>
      </c>
      <c r="P1353" s="7" t="s">
        <v>366</v>
      </c>
      <c r="Q1353" s="7" t="s">
        <v>2287</v>
      </c>
      <c r="R1353" s="7">
        <v>32935</v>
      </c>
      <c r="S1353" s="8">
        <v>42098</v>
      </c>
      <c r="T1353" s="9">
        <f t="shared" si="107"/>
        <v>0</v>
      </c>
      <c r="U1353" s="10" t="str">
        <f t="shared" si="108"/>
        <v>no repeat</v>
      </c>
      <c r="V1353" s="11" t="str">
        <f t="shared" si="105"/>
        <v>April</v>
      </c>
      <c r="W1353" s="8">
        <v>42098</v>
      </c>
      <c r="X1353" s="11">
        <f t="shared" si="106"/>
        <v>0</v>
      </c>
      <c r="Y1353" s="7">
        <v>-100.17</v>
      </c>
      <c r="Z1353" s="7">
        <v>11</v>
      </c>
      <c r="AA1353" s="7">
        <v>709.7</v>
      </c>
      <c r="AB1353" s="7">
        <v>89300</v>
      </c>
      <c r="AC1353" s="7">
        <f>DataSheet!$E1039-DataSheet!$D1039</f>
        <v>78.709999999999994</v>
      </c>
      <c r="AD1353" s="12" t="str">
        <f>_xlfn.IFS(DataSheet!$O1039="Central","Chris",DataSheet!$O1039="East","Erin",DataSheet!$O1039="South","Sam",DataSheet!$O1039="West","William.")</f>
        <v>Erin</v>
      </c>
      <c r="AE1353">
        <f t="shared" si="109"/>
        <v>1</v>
      </c>
    </row>
    <row r="1354" spans="1:31" ht="15.75" customHeight="1" x14ac:dyDescent="0.3">
      <c r="A1354" s="12">
        <v>2442</v>
      </c>
      <c r="B1354" s="12" t="s">
        <v>2288</v>
      </c>
      <c r="C1354" s="12" t="s">
        <v>61</v>
      </c>
      <c r="D1354" s="12">
        <v>0.01</v>
      </c>
      <c r="E1354" s="12">
        <v>5.0199999999999996</v>
      </c>
      <c r="F1354" s="12">
        <v>5.14</v>
      </c>
      <c r="G1354" s="12" t="s">
        <v>53</v>
      </c>
      <c r="H1354" s="12" t="s">
        <v>118</v>
      </c>
      <c r="I1354" s="12" t="s">
        <v>81</v>
      </c>
      <c r="J1354" s="12" t="s">
        <v>184</v>
      </c>
      <c r="K1354" s="12" t="s">
        <v>55</v>
      </c>
      <c r="L1354" s="12" t="s">
        <v>838</v>
      </c>
      <c r="M1354" s="12">
        <v>0.79</v>
      </c>
      <c r="N1354" s="12" t="s">
        <v>37</v>
      </c>
      <c r="O1354" s="12" t="s">
        <v>140</v>
      </c>
      <c r="P1354" s="12" t="s">
        <v>366</v>
      </c>
      <c r="Q1354" s="12" t="s">
        <v>2289</v>
      </c>
      <c r="R1354" s="12">
        <v>32953</v>
      </c>
      <c r="S1354" s="13">
        <v>42098</v>
      </c>
      <c r="T1354" s="9">
        <f t="shared" si="107"/>
        <v>0</v>
      </c>
      <c r="U1354" s="10" t="str">
        <f t="shared" si="108"/>
        <v>no repeat</v>
      </c>
      <c r="V1354" s="11" t="str">
        <f t="shared" si="105"/>
        <v>April</v>
      </c>
      <c r="W1354" s="13">
        <v>42100</v>
      </c>
      <c r="X1354" s="11">
        <f t="shared" si="106"/>
        <v>2</v>
      </c>
      <c r="Y1354" s="12">
        <v>-3.948</v>
      </c>
      <c r="Z1354" s="12">
        <v>5</v>
      </c>
      <c r="AA1354" s="12">
        <v>27.42</v>
      </c>
      <c r="AB1354" s="12">
        <v>89300</v>
      </c>
      <c r="AC1354" s="12">
        <f>DataSheet!$E1040-DataSheet!$D1040</f>
        <v>320.61</v>
      </c>
      <c r="AD1354" s="12" t="str">
        <f>_xlfn.IFS(DataSheet!$O1040="Central","Chris",DataSheet!$O1040="East","Erin",DataSheet!$O1040="South","Sam",DataSheet!$O1040="West","William.")</f>
        <v>Erin</v>
      </c>
      <c r="AE1354">
        <f t="shared" si="109"/>
        <v>1</v>
      </c>
    </row>
    <row r="1355" spans="1:31" ht="15.75" customHeight="1" x14ac:dyDescent="0.3">
      <c r="A1355" s="7">
        <v>2443</v>
      </c>
      <c r="B1355" s="7" t="s">
        <v>2290</v>
      </c>
      <c r="C1355" s="7" t="s">
        <v>30</v>
      </c>
      <c r="D1355" s="7">
        <v>0.05</v>
      </c>
      <c r="E1355" s="7">
        <v>58.1</v>
      </c>
      <c r="F1355" s="7">
        <v>1.49</v>
      </c>
      <c r="G1355" s="7" t="s">
        <v>53</v>
      </c>
      <c r="H1355" s="7" t="s">
        <v>32</v>
      </c>
      <c r="I1355" s="7" t="s">
        <v>33</v>
      </c>
      <c r="J1355" s="7" t="s">
        <v>113</v>
      </c>
      <c r="K1355" s="7" t="s">
        <v>63</v>
      </c>
      <c r="L1355" s="7" t="s">
        <v>287</v>
      </c>
      <c r="M1355" s="7">
        <v>0.38</v>
      </c>
      <c r="N1355" s="7" t="s">
        <v>37</v>
      </c>
      <c r="O1355" s="7" t="s">
        <v>140</v>
      </c>
      <c r="P1355" s="7" t="s">
        <v>366</v>
      </c>
      <c r="Q1355" s="7" t="s">
        <v>450</v>
      </c>
      <c r="R1355" s="7">
        <v>33142</v>
      </c>
      <c r="S1355" s="8">
        <v>42022</v>
      </c>
      <c r="T1355" s="9">
        <f t="shared" si="107"/>
        <v>1</v>
      </c>
      <c r="U1355" s="10">
        <f t="shared" si="108"/>
        <v>134</v>
      </c>
      <c r="V1355" s="11" t="str">
        <f t="shared" si="105"/>
        <v>January</v>
      </c>
      <c r="W1355" s="8">
        <v>42022</v>
      </c>
      <c r="X1355" s="11">
        <f t="shared" si="106"/>
        <v>0</v>
      </c>
      <c r="Y1355" s="7">
        <v>1633.9860000000001</v>
      </c>
      <c r="Z1355" s="7">
        <v>13</v>
      </c>
      <c r="AA1355" s="7">
        <v>739.06</v>
      </c>
      <c r="AB1355" s="7">
        <v>89299</v>
      </c>
      <c r="AC1355" s="7">
        <f>DataSheet!$E233-DataSheet!$D233</f>
        <v>130.94</v>
      </c>
      <c r="AD1355" s="12" t="str">
        <f>_xlfn.IFS(DataSheet!$O233="Central","Chris",DataSheet!$O233="East","Erin",DataSheet!$O233="South","Sam",DataSheet!$O233="West","William.")</f>
        <v>Chris</v>
      </c>
      <c r="AE1355">
        <f t="shared" si="109"/>
        <v>2</v>
      </c>
    </row>
    <row r="1356" spans="1:31" ht="15.75" customHeight="1" x14ac:dyDescent="0.3">
      <c r="A1356" s="7">
        <v>2443</v>
      </c>
      <c r="B1356" s="7" t="s">
        <v>2290</v>
      </c>
      <c r="C1356" s="7" t="s">
        <v>42</v>
      </c>
      <c r="D1356" s="7">
        <v>0.06</v>
      </c>
      <c r="E1356" s="7">
        <v>2.2799999999999998</v>
      </c>
      <c r="F1356" s="7">
        <v>5.2</v>
      </c>
      <c r="G1356" s="7" t="s">
        <v>53</v>
      </c>
      <c r="H1356" s="7" t="s">
        <v>32</v>
      </c>
      <c r="I1356" s="7" t="s">
        <v>33</v>
      </c>
      <c r="J1356" s="7" t="s">
        <v>34</v>
      </c>
      <c r="K1356" s="7" t="s">
        <v>35</v>
      </c>
      <c r="L1356" s="7" t="s">
        <v>2291</v>
      </c>
      <c r="M1356" s="7">
        <v>0.41</v>
      </c>
      <c r="N1356" s="7" t="s">
        <v>37</v>
      </c>
      <c r="O1356" s="7" t="s">
        <v>140</v>
      </c>
      <c r="P1356" s="7" t="s">
        <v>366</v>
      </c>
      <c r="Q1356" s="7" t="s">
        <v>450</v>
      </c>
      <c r="R1356" s="7">
        <v>33142</v>
      </c>
      <c r="S1356" s="8">
        <v>42156</v>
      </c>
      <c r="T1356" s="9">
        <f t="shared" si="107"/>
        <v>0</v>
      </c>
      <c r="U1356" s="10" t="str">
        <f t="shared" si="108"/>
        <v>no repeat</v>
      </c>
      <c r="V1356" s="11" t="str">
        <f t="shared" si="105"/>
        <v>June</v>
      </c>
      <c r="W1356" s="8">
        <v>42158</v>
      </c>
      <c r="X1356" s="11">
        <f t="shared" si="106"/>
        <v>2</v>
      </c>
      <c r="Y1356" s="7">
        <v>-2002.6314</v>
      </c>
      <c r="Z1356" s="7">
        <v>13</v>
      </c>
      <c r="AA1356" s="7">
        <v>30.47</v>
      </c>
      <c r="AB1356" s="7">
        <v>89301</v>
      </c>
      <c r="AC1356" s="7">
        <f>DataSheet!$E1647-DataSheet!$D1647</f>
        <v>535.59</v>
      </c>
      <c r="AD1356" s="12" t="str">
        <f>_xlfn.IFS(DataSheet!$O1647="Central","Chris",DataSheet!$O1647="East","Erin",DataSheet!$O1647="South","Sam",DataSheet!$O1647="West","William.")</f>
        <v>Chris</v>
      </c>
      <c r="AE1356">
        <f t="shared" si="109"/>
        <v>2</v>
      </c>
    </row>
    <row r="1357" spans="1:31" ht="15.75" customHeight="1" x14ac:dyDescent="0.3">
      <c r="A1357" s="7">
        <v>2448</v>
      </c>
      <c r="B1357" s="7" t="s">
        <v>2292</v>
      </c>
      <c r="C1357" s="7" t="s">
        <v>30</v>
      </c>
      <c r="D1357" s="7">
        <v>0.09</v>
      </c>
      <c r="E1357" s="7">
        <v>6.48</v>
      </c>
      <c r="F1357" s="7">
        <v>7.03</v>
      </c>
      <c r="G1357" s="7" t="s">
        <v>53</v>
      </c>
      <c r="H1357" s="7" t="s">
        <v>118</v>
      </c>
      <c r="I1357" s="7" t="s">
        <v>33</v>
      </c>
      <c r="J1357" s="7" t="s">
        <v>97</v>
      </c>
      <c r="K1357" s="7" t="s">
        <v>63</v>
      </c>
      <c r="L1357" s="7" t="s">
        <v>376</v>
      </c>
      <c r="M1357" s="7">
        <v>0.37</v>
      </c>
      <c r="N1357" s="7" t="s">
        <v>37</v>
      </c>
      <c r="O1357" s="7" t="s">
        <v>65</v>
      </c>
      <c r="P1357" s="7" t="s">
        <v>66</v>
      </c>
      <c r="Q1357" s="7" t="s">
        <v>2293</v>
      </c>
      <c r="R1357" s="7">
        <v>55410</v>
      </c>
      <c r="S1357" s="8">
        <v>42184</v>
      </c>
      <c r="T1357" s="9">
        <f t="shared" si="107"/>
        <v>0</v>
      </c>
      <c r="U1357" s="10" t="str">
        <f t="shared" si="108"/>
        <v>no repeat</v>
      </c>
      <c r="V1357" s="11" t="str">
        <f t="shared" si="105"/>
        <v>June</v>
      </c>
      <c r="W1357" s="8">
        <v>42186</v>
      </c>
      <c r="X1357" s="11">
        <f t="shared" si="106"/>
        <v>2</v>
      </c>
      <c r="Y1357" s="7">
        <v>-126.208</v>
      </c>
      <c r="Z1357" s="7">
        <v>16</v>
      </c>
      <c r="AA1357" s="7">
        <v>96.96</v>
      </c>
      <c r="AB1357" s="7">
        <v>87790</v>
      </c>
      <c r="AC1357" s="7">
        <f>DataSheet!$E1915-DataSheet!$D1915</f>
        <v>7.04</v>
      </c>
      <c r="AD1357" s="12" t="str">
        <f>_xlfn.IFS(DataSheet!$O1915="Central","Chris",DataSheet!$O1915="East","Erin",DataSheet!$O1915="South","Sam",DataSheet!$O1915="West","William.")</f>
        <v>Erin</v>
      </c>
      <c r="AE1357">
        <f t="shared" si="109"/>
        <v>1</v>
      </c>
    </row>
    <row r="1358" spans="1:31" ht="15.75" customHeight="1" x14ac:dyDescent="0.3">
      <c r="A1358" s="12">
        <v>2450</v>
      </c>
      <c r="B1358" s="12" t="s">
        <v>2294</v>
      </c>
      <c r="C1358" s="12" t="s">
        <v>42</v>
      </c>
      <c r="D1358" s="12">
        <v>0.08</v>
      </c>
      <c r="E1358" s="12">
        <v>4.13</v>
      </c>
      <c r="F1358" s="12">
        <v>1.17</v>
      </c>
      <c r="G1358" s="12" t="s">
        <v>53</v>
      </c>
      <c r="H1358" s="12" t="s">
        <v>44</v>
      </c>
      <c r="I1358" s="12" t="s">
        <v>33</v>
      </c>
      <c r="J1358" s="12" t="s">
        <v>34</v>
      </c>
      <c r="K1358" s="12" t="s">
        <v>35</v>
      </c>
      <c r="L1358" s="12" t="s">
        <v>2295</v>
      </c>
      <c r="M1358" s="12">
        <v>0.56999999999999995</v>
      </c>
      <c r="N1358" s="12" t="s">
        <v>37</v>
      </c>
      <c r="O1358" s="12" t="s">
        <v>65</v>
      </c>
      <c r="P1358" s="12" t="s">
        <v>1855</v>
      </c>
      <c r="Q1358" s="12" t="s">
        <v>2296</v>
      </c>
      <c r="R1358" s="12">
        <v>53545</v>
      </c>
      <c r="S1358" s="13">
        <v>42147</v>
      </c>
      <c r="T1358" s="9">
        <f t="shared" si="107"/>
        <v>0</v>
      </c>
      <c r="U1358" s="10" t="str">
        <f t="shared" si="108"/>
        <v>no repeat</v>
      </c>
      <c r="V1358" s="11" t="str">
        <f t="shared" si="105"/>
        <v>May</v>
      </c>
      <c r="W1358" s="13">
        <v>42149</v>
      </c>
      <c r="X1358" s="11">
        <f t="shared" si="106"/>
        <v>2</v>
      </c>
      <c r="Y1358" s="12">
        <v>-5.54</v>
      </c>
      <c r="Z1358" s="12">
        <v>1</v>
      </c>
      <c r="AA1358" s="12">
        <v>4.21</v>
      </c>
      <c r="AB1358" s="12">
        <v>90322</v>
      </c>
      <c r="AC1358" s="12">
        <f>DataSheet!$E1560-DataSheet!$D1560</f>
        <v>2.5499999999999998</v>
      </c>
      <c r="AD1358" s="12" t="str">
        <f>_xlfn.IFS(DataSheet!$O1560="Central","Chris",DataSheet!$O1560="East","Erin",DataSheet!$O1560="South","Sam",DataSheet!$O1560="West","William.")</f>
        <v>Chris</v>
      </c>
      <c r="AE1358">
        <f t="shared" si="109"/>
        <v>1</v>
      </c>
    </row>
    <row r="1359" spans="1:31" ht="15.75" customHeight="1" x14ac:dyDescent="0.3">
      <c r="A1359" s="7">
        <v>2454</v>
      </c>
      <c r="B1359" s="7" t="s">
        <v>2297</v>
      </c>
      <c r="C1359" s="7" t="s">
        <v>61</v>
      </c>
      <c r="D1359" s="7">
        <v>0.06</v>
      </c>
      <c r="E1359" s="7">
        <v>3499.99</v>
      </c>
      <c r="F1359" s="7">
        <v>24.49</v>
      </c>
      <c r="G1359" s="7" t="s">
        <v>31</v>
      </c>
      <c r="H1359" s="7" t="s">
        <v>32</v>
      </c>
      <c r="I1359" s="7" t="s">
        <v>81</v>
      </c>
      <c r="J1359" s="7" t="s">
        <v>590</v>
      </c>
      <c r="K1359" s="7" t="s">
        <v>240</v>
      </c>
      <c r="L1359" s="7" t="s">
        <v>1309</v>
      </c>
      <c r="M1359" s="7">
        <v>0.37</v>
      </c>
      <c r="N1359" s="7" t="s">
        <v>37</v>
      </c>
      <c r="O1359" s="7" t="s">
        <v>140</v>
      </c>
      <c r="P1359" s="7" t="s">
        <v>1278</v>
      </c>
      <c r="Q1359" s="7" t="s">
        <v>2298</v>
      </c>
      <c r="R1359" s="7">
        <v>35244</v>
      </c>
      <c r="S1359" s="8">
        <v>42064</v>
      </c>
      <c r="T1359" s="9">
        <f t="shared" si="107"/>
        <v>0</v>
      </c>
      <c r="U1359" s="10" t="str">
        <f t="shared" si="108"/>
        <v>no repeat</v>
      </c>
      <c r="V1359" s="11" t="str">
        <f t="shared" si="105"/>
        <v>March</v>
      </c>
      <c r="W1359" s="8">
        <v>42067</v>
      </c>
      <c r="X1359" s="11">
        <f t="shared" si="106"/>
        <v>3</v>
      </c>
      <c r="Y1359" s="7">
        <v>-68.432000000000002</v>
      </c>
      <c r="Z1359" s="7">
        <v>1</v>
      </c>
      <c r="AA1359" s="7">
        <v>3550.28</v>
      </c>
      <c r="AB1359" s="7">
        <v>89219</v>
      </c>
      <c r="AC1359" s="7">
        <f>DataSheet!$E693-DataSheet!$D693</f>
        <v>4.9700000000000006</v>
      </c>
      <c r="AD1359" s="12" t="str">
        <f>_xlfn.IFS(DataSheet!$O693="Central","Chris",DataSheet!$O693="East","Erin",DataSheet!$O693="South","Sam",DataSheet!$O693="West","William.")</f>
        <v>Chris</v>
      </c>
      <c r="AE1359">
        <f t="shared" si="109"/>
        <v>1</v>
      </c>
    </row>
    <row r="1360" spans="1:31" ht="15.75" customHeight="1" x14ac:dyDescent="0.3">
      <c r="A1360" s="7">
        <v>2456</v>
      </c>
      <c r="B1360" s="7" t="s">
        <v>2299</v>
      </c>
      <c r="C1360" s="7" t="s">
        <v>30</v>
      </c>
      <c r="D1360" s="7">
        <v>7.0000000000000007E-2</v>
      </c>
      <c r="E1360" s="7">
        <v>179.99</v>
      </c>
      <c r="F1360" s="7">
        <v>19.989999999999998</v>
      </c>
      <c r="G1360" s="7" t="s">
        <v>53</v>
      </c>
      <c r="H1360" s="7" t="s">
        <v>44</v>
      </c>
      <c r="I1360" s="7" t="s">
        <v>81</v>
      </c>
      <c r="J1360" s="7" t="s">
        <v>184</v>
      </c>
      <c r="K1360" s="7" t="s">
        <v>63</v>
      </c>
      <c r="L1360" s="7" t="s">
        <v>582</v>
      </c>
      <c r="M1360" s="7">
        <v>0.48</v>
      </c>
      <c r="N1360" s="7" t="s">
        <v>37</v>
      </c>
      <c r="O1360" s="7" t="s">
        <v>140</v>
      </c>
      <c r="P1360" s="7" t="s">
        <v>1278</v>
      </c>
      <c r="Q1360" s="7" t="s">
        <v>2300</v>
      </c>
      <c r="R1360" s="7">
        <v>36608</v>
      </c>
      <c r="S1360" s="8">
        <v>42026</v>
      </c>
      <c r="T1360" s="9">
        <f t="shared" si="107"/>
        <v>1</v>
      </c>
      <c r="U1360" s="10">
        <f t="shared" si="108"/>
        <v>0</v>
      </c>
      <c r="V1360" s="11" t="str">
        <f t="shared" si="105"/>
        <v>January</v>
      </c>
      <c r="W1360" s="8">
        <v>42027</v>
      </c>
      <c r="X1360" s="11">
        <f t="shared" si="106"/>
        <v>1</v>
      </c>
      <c r="Y1360" s="7">
        <v>733.28219999999999</v>
      </c>
      <c r="Z1360" s="7">
        <v>7</v>
      </c>
      <c r="AA1360" s="7">
        <v>1188.6300000000001</v>
      </c>
      <c r="AB1360" s="7">
        <v>89218</v>
      </c>
      <c r="AC1360" s="7">
        <f>DataSheet!$E273-DataSheet!$D273</f>
        <v>6.34</v>
      </c>
      <c r="AD1360" s="12" t="str">
        <f>_xlfn.IFS(DataSheet!$O273="Central","Chris",DataSheet!$O273="East","Erin",DataSheet!$O273="South","Sam",DataSheet!$O273="West","William.")</f>
        <v>William.</v>
      </c>
      <c r="AE1360">
        <f t="shared" si="109"/>
        <v>2</v>
      </c>
    </row>
    <row r="1361" spans="1:31" ht="15.75" customHeight="1" x14ac:dyDescent="0.3">
      <c r="A1361" s="12">
        <v>2456</v>
      </c>
      <c r="B1361" s="12" t="s">
        <v>2299</v>
      </c>
      <c r="C1361" s="12" t="s">
        <v>30</v>
      </c>
      <c r="D1361" s="12">
        <v>0.02</v>
      </c>
      <c r="E1361" s="12">
        <v>92.23</v>
      </c>
      <c r="F1361" s="12">
        <v>39.61</v>
      </c>
      <c r="G1361" s="12" t="s">
        <v>31</v>
      </c>
      <c r="H1361" s="12" t="s">
        <v>44</v>
      </c>
      <c r="I1361" s="12" t="s">
        <v>45</v>
      </c>
      <c r="J1361" s="12" t="s">
        <v>54</v>
      </c>
      <c r="K1361" s="12" t="s">
        <v>90</v>
      </c>
      <c r="L1361" s="12" t="s">
        <v>2301</v>
      </c>
      <c r="M1361" s="12">
        <v>0.67</v>
      </c>
      <c r="N1361" s="12" t="s">
        <v>37</v>
      </c>
      <c r="O1361" s="12" t="s">
        <v>140</v>
      </c>
      <c r="P1361" s="12" t="s">
        <v>1278</v>
      </c>
      <c r="Q1361" s="12" t="s">
        <v>2300</v>
      </c>
      <c r="R1361" s="12">
        <v>36608</v>
      </c>
      <c r="S1361" s="13">
        <v>42026</v>
      </c>
      <c r="T1361" s="9">
        <f t="shared" si="107"/>
        <v>0</v>
      </c>
      <c r="U1361" s="10" t="str">
        <f t="shared" si="108"/>
        <v>no repeat</v>
      </c>
      <c r="V1361" s="11" t="str">
        <f t="shared" si="105"/>
        <v>January</v>
      </c>
      <c r="W1361" s="13">
        <v>42027</v>
      </c>
      <c r="X1361" s="11">
        <f t="shared" si="106"/>
        <v>1</v>
      </c>
      <c r="Y1361" s="12">
        <v>-905.99040000000002</v>
      </c>
      <c r="Z1361" s="12">
        <v>11</v>
      </c>
      <c r="AA1361" s="12">
        <v>1009.93</v>
      </c>
      <c r="AB1361" s="12">
        <v>89218</v>
      </c>
      <c r="AC1361" s="12">
        <f>DataSheet!$E274-DataSheet!$D274</f>
        <v>12.57</v>
      </c>
      <c r="AD1361" s="12" t="str">
        <f>_xlfn.IFS(DataSheet!$O274="Central","Chris",DataSheet!$O274="East","Erin",DataSheet!$O274="South","Sam",DataSheet!$O274="West","William.")</f>
        <v>Chris</v>
      </c>
      <c r="AE1361">
        <f t="shared" si="109"/>
        <v>2</v>
      </c>
    </row>
    <row r="1362" spans="1:31" ht="15.75" customHeight="1" x14ac:dyDescent="0.3">
      <c r="A1362" s="7">
        <v>2457</v>
      </c>
      <c r="B1362" s="7" t="s">
        <v>2302</v>
      </c>
      <c r="C1362" s="7" t="s">
        <v>30</v>
      </c>
      <c r="D1362" s="7">
        <v>0.02</v>
      </c>
      <c r="E1362" s="7">
        <v>15.22</v>
      </c>
      <c r="F1362" s="7">
        <v>9.73</v>
      </c>
      <c r="G1362" s="7" t="s">
        <v>53</v>
      </c>
      <c r="H1362" s="7" t="s">
        <v>44</v>
      </c>
      <c r="I1362" s="7" t="s">
        <v>33</v>
      </c>
      <c r="J1362" s="7" t="s">
        <v>113</v>
      </c>
      <c r="K1362" s="7" t="s">
        <v>63</v>
      </c>
      <c r="L1362" s="7" t="s">
        <v>2303</v>
      </c>
      <c r="M1362" s="7">
        <v>0.36</v>
      </c>
      <c r="N1362" s="7" t="s">
        <v>37</v>
      </c>
      <c r="O1362" s="7" t="s">
        <v>65</v>
      </c>
      <c r="P1362" s="7" t="s">
        <v>66</v>
      </c>
      <c r="Q1362" s="7" t="s">
        <v>2304</v>
      </c>
      <c r="R1362" s="7">
        <v>55014</v>
      </c>
      <c r="S1362" s="8">
        <v>42026</v>
      </c>
      <c r="T1362" s="9">
        <f t="shared" si="107"/>
        <v>0</v>
      </c>
      <c r="U1362" s="10" t="str">
        <f t="shared" si="108"/>
        <v>no repeat</v>
      </c>
      <c r="V1362" s="11" t="str">
        <f t="shared" si="105"/>
        <v>January</v>
      </c>
      <c r="W1362" s="8">
        <v>42026</v>
      </c>
      <c r="X1362" s="11">
        <f t="shared" si="106"/>
        <v>0</v>
      </c>
      <c r="Y1362" s="7">
        <v>-21.63242</v>
      </c>
      <c r="Z1362" s="7">
        <v>9</v>
      </c>
      <c r="AA1362" s="7">
        <v>140.69999999999999</v>
      </c>
      <c r="AB1362" s="7">
        <v>89218</v>
      </c>
      <c r="AC1362" s="7">
        <f>DataSheet!$E275-DataSheet!$D275</f>
        <v>150.95999999999998</v>
      </c>
      <c r="AD1362" s="12" t="str">
        <f>_xlfn.IFS(DataSheet!$O275="Central","Chris",DataSheet!$O275="East","Erin",DataSheet!$O275="South","Sam",DataSheet!$O275="West","William.")</f>
        <v>William.</v>
      </c>
      <c r="AE1362">
        <f t="shared" si="109"/>
        <v>1</v>
      </c>
    </row>
    <row r="1363" spans="1:31" ht="15.75" customHeight="1" x14ac:dyDescent="0.3">
      <c r="A1363" s="12">
        <v>2458</v>
      </c>
      <c r="B1363" s="12" t="s">
        <v>2305</v>
      </c>
      <c r="C1363" s="12" t="s">
        <v>30</v>
      </c>
      <c r="D1363" s="12">
        <v>0.03</v>
      </c>
      <c r="E1363" s="12">
        <v>6.48</v>
      </c>
      <c r="F1363" s="12">
        <v>8.73</v>
      </c>
      <c r="G1363" s="12" t="s">
        <v>53</v>
      </c>
      <c r="H1363" s="12" t="s">
        <v>44</v>
      </c>
      <c r="I1363" s="12" t="s">
        <v>33</v>
      </c>
      <c r="J1363" s="12" t="s">
        <v>97</v>
      </c>
      <c r="K1363" s="12" t="s">
        <v>63</v>
      </c>
      <c r="L1363" s="12" t="s">
        <v>2306</v>
      </c>
      <c r="M1363" s="12">
        <v>0.37</v>
      </c>
      <c r="N1363" s="12" t="s">
        <v>37</v>
      </c>
      <c r="O1363" s="12" t="s">
        <v>65</v>
      </c>
      <c r="P1363" s="12" t="s">
        <v>66</v>
      </c>
      <c r="Q1363" s="12" t="s">
        <v>2293</v>
      </c>
      <c r="R1363" s="12">
        <v>55410</v>
      </c>
      <c r="S1363" s="13">
        <v>42007</v>
      </c>
      <c r="T1363" s="9">
        <f t="shared" si="107"/>
        <v>1</v>
      </c>
      <c r="U1363" s="10">
        <f t="shared" si="108"/>
        <v>140</v>
      </c>
      <c r="V1363" s="11" t="str">
        <f t="shared" si="105"/>
        <v>January</v>
      </c>
      <c r="W1363" s="13">
        <v>42009</v>
      </c>
      <c r="X1363" s="11">
        <f t="shared" si="106"/>
        <v>2</v>
      </c>
      <c r="Y1363" s="12">
        <v>-35.04</v>
      </c>
      <c r="Z1363" s="12">
        <v>2</v>
      </c>
      <c r="AA1363" s="12">
        <v>15.95</v>
      </c>
      <c r="AB1363" s="12">
        <v>91285</v>
      </c>
      <c r="AC1363" s="12">
        <f>DataSheet!$E34-DataSheet!$D34</f>
        <v>29.1</v>
      </c>
      <c r="AD1363" s="12" t="str">
        <f>_xlfn.IFS(DataSheet!$O34="Central","Chris",DataSheet!$O34="East","Erin",DataSheet!$O34="South","Sam",DataSheet!$O34="West","William.")</f>
        <v>Chris</v>
      </c>
      <c r="AE1363">
        <f t="shared" si="109"/>
        <v>2</v>
      </c>
    </row>
    <row r="1364" spans="1:31" ht="15.75" customHeight="1" x14ac:dyDescent="0.3">
      <c r="A1364" s="7">
        <v>2458</v>
      </c>
      <c r="B1364" s="7" t="s">
        <v>2305</v>
      </c>
      <c r="C1364" s="7" t="s">
        <v>61</v>
      </c>
      <c r="D1364" s="7">
        <v>0.05</v>
      </c>
      <c r="E1364" s="7">
        <v>12.88</v>
      </c>
      <c r="F1364" s="7">
        <v>4.59</v>
      </c>
      <c r="G1364" s="7" t="s">
        <v>53</v>
      </c>
      <c r="H1364" s="7" t="s">
        <v>44</v>
      </c>
      <c r="I1364" s="7" t="s">
        <v>33</v>
      </c>
      <c r="J1364" s="7" t="s">
        <v>178</v>
      </c>
      <c r="K1364" s="7" t="s">
        <v>35</v>
      </c>
      <c r="L1364" s="7" t="s">
        <v>1621</v>
      </c>
      <c r="M1364" s="7">
        <v>0.82</v>
      </c>
      <c r="N1364" s="7" t="s">
        <v>37</v>
      </c>
      <c r="O1364" s="7" t="s">
        <v>65</v>
      </c>
      <c r="P1364" s="7" t="s">
        <v>66</v>
      </c>
      <c r="Q1364" s="7" t="s">
        <v>2293</v>
      </c>
      <c r="R1364" s="7">
        <v>55410</v>
      </c>
      <c r="S1364" s="8">
        <v>42147</v>
      </c>
      <c r="T1364" s="9">
        <f t="shared" si="107"/>
        <v>0</v>
      </c>
      <c r="U1364" s="10" t="str">
        <f t="shared" si="108"/>
        <v>no repeat</v>
      </c>
      <c r="V1364" s="11" t="str">
        <f t="shared" si="105"/>
        <v>May</v>
      </c>
      <c r="W1364" s="8">
        <v>42149</v>
      </c>
      <c r="X1364" s="11">
        <f t="shared" si="106"/>
        <v>2</v>
      </c>
      <c r="Y1364" s="7">
        <v>5.98</v>
      </c>
      <c r="Z1364" s="7">
        <v>3</v>
      </c>
      <c r="AA1364" s="7">
        <v>42.35</v>
      </c>
      <c r="AB1364" s="7">
        <v>91286</v>
      </c>
      <c r="AC1364" s="7">
        <f>DataSheet!$E1557-DataSheet!$D1557</f>
        <v>6.48</v>
      </c>
      <c r="AD1364" s="12" t="str">
        <f>_xlfn.IFS(DataSheet!$O1557="Central","Chris",DataSheet!$O1557="East","Erin",DataSheet!$O1557="South","Sam",DataSheet!$O1557="West","William.")</f>
        <v>William.</v>
      </c>
      <c r="AE1364">
        <f t="shared" si="109"/>
        <v>2</v>
      </c>
    </row>
    <row r="1365" spans="1:31" ht="15.75" customHeight="1" x14ac:dyDescent="0.3">
      <c r="A1365" s="7">
        <v>2460</v>
      </c>
      <c r="B1365" s="7" t="s">
        <v>2307</v>
      </c>
      <c r="C1365" s="7" t="s">
        <v>30</v>
      </c>
      <c r="D1365" s="7">
        <v>0.03</v>
      </c>
      <c r="E1365" s="7">
        <v>6.48</v>
      </c>
      <c r="F1365" s="7">
        <v>8.73</v>
      </c>
      <c r="G1365" s="7" t="s">
        <v>53</v>
      </c>
      <c r="H1365" s="7" t="s">
        <v>44</v>
      </c>
      <c r="I1365" s="7" t="s">
        <v>33</v>
      </c>
      <c r="J1365" s="7" t="s">
        <v>97</v>
      </c>
      <c r="K1365" s="7" t="s">
        <v>63</v>
      </c>
      <c r="L1365" s="7" t="s">
        <v>2306</v>
      </c>
      <c r="M1365" s="7">
        <v>0.37</v>
      </c>
      <c r="N1365" s="7" t="s">
        <v>37</v>
      </c>
      <c r="O1365" s="7" t="s">
        <v>57</v>
      </c>
      <c r="P1365" s="7" t="s">
        <v>75</v>
      </c>
      <c r="Q1365" s="7" t="s">
        <v>94</v>
      </c>
      <c r="R1365" s="7">
        <v>10035</v>
      </c>
      <c r="S1365" s="8">
        <v>42007</v>
      </c>
      <c r="T1365" s="9">
        <f t="shared" si="107"/>
        <v>1</v>
      </c>
      <c r="U1365" s="10">
        <f t="shared" si="108"/>
        <v>0</v>
      </c>
      <c r="V1365" s="11" t="str">
        <f t="shared" si="105"/>
        <v>January</v>
      </c>
      <c r="W1365" s="8">
        <v>42009</v>
      </c>
      <c r="X1365" s="11">
        <f t="shared" si="106"/>
        <v>2</v>
      </c>
      <c r="Y1365" s="7">
        <v>-35.04</v>
      </c>
      <c r="Z1365" s="7">
        <v>8</v>
      </c>
      <c r="AA1365" s="7">
        <v>63.78</v>
      </c>
      <c r="AB1365" s="7">
        <v>30785</v>
      </c>
      <c r="AC1365" s="7">
        <f>DataSheet!$E35-DataSheet!$D35</f>
        <v>3.69</v>
      </c>
      <c r="AD1365" s="12" t="str">
        <f>_xlfn.IFS(DataSheet!$O35="Central","Chris",DataSheet!$O35="East","Erin",DataSheet!$O35="South","Sam",DataSheet!$O35="West","William.")</f>
        <v>Sam</v>
      </c>
      <c r="AE1365">
        <f t="shared" si="109"/>
        <v>2</v>
      </c>
    </row>
    <row r="1366" spans="1:31" ht="15.75" customHeight="1" x14ac:dyDescent="0.3">
      <c r="A1366" s="12">
        <v>2460</v>
      </c>
      <c r="B1366" s="12" t="s">
        <v>2307</v>
      </c>
      <c r="C1366" s="12" t="s">
        <v>30</v>
      </c>
      <c r="D1366" s="12">
        <v>7.0000000000000007E-2</v>
      </c>
      <c r="E1366" s="12">
        <v>9.93</v>
      </c>
      <c r="F1366" s="12">
        <v>1.0900000000000001</v>
      </c>
      <c r="G1366" s="12" t="s">
        <v>53</v>
      </c>
      <c r="H1366" s="12" t="s">
        <v>44</v>
      </c>
      <c r="I1366" s="12" t="s">
        <v>33</v>
      </c>
      <c r="J1366" s="12" t="s">
        <v>34</v>
      </c>
      <c r="K1366" s="12" t="s">
        <v>35</v>
      </c>
      <c r="L1366" s="12" t="s">
        <v>2308</v>
      </c>
      <c r="M1366" s="12">
        <v>0.43</v>
      </c>
      <c r="N1366" s="12" t="s">
        <v>37</v>
      </c>
      <c r="O1366" s="12" t="s">
        <v>57</v>
      </c>
      <c r="P1366" s="12" t="s">
        <v>75</v>
      </c>
      <c r="Q1366" s="12" t="s">
        <v>94</v>
      </c>
      <c r="R1366" s="12">
        <v>10035</v>
      </c>
      <c r="S1366" s="13">
        <v>42007</v>
      </c>
      <c r="T1366" s="9">
        <f t="shared" si="107"/>
        <v>0</v>
      </c>
      <c r="U1366" s="10" t="str">
        <f t="shared" si="108"/>
        <v>no repeat</v>
      </c>
      <c r="V1366" s="11" t="str">
        <f t="shared" si="105"/>
        <v>January</v>
      </c>
      <c r="W1366" s="13">
        <v>42010</v>
      </c>
      <c r="X1366" s="11">
        <f t="shared" si="106"/>
        <v>3</v>
      </c>
      <c r="Y1366" s="12">
        <v>149.53</v>
      </c>
      <c r="Z1366" s="12">
        <v>46</v>
      </c>
      <c r="AA1366" s="12">
        <v>451.61</v>
      </c>
      <c r="AB1366" s="12">
        <v>30785</v>
      </c>
      <c r="AC1366" s="12">
        <f>DataSheet!$E36-DataSheet!$D36</f>
        <v>175.97</v>
      </c>
      <c r="AD1366" s="12" t="str">
        <f>_xlfn.IFS(DataSheet!$O36="Central","Chris",DataSheet!$O36="East","Erin",DataSheet!$O36="South","Sam",DataSheet!$O36="West","William.")</f>
        <v>Sam</v>
      </c>
      <c r="AE1366">
        <f t="shared" si="109"/>
        <v>2</v>
      </c>
    </row>
    <row r="1367" spans="1:31" ht="15.75" customHeight="1" x14ac:dyDescent="0.3">
      <c r="A1367" s="12">
        <v>2464</v>
      </c>
      <c r="B1367" s="12" t="s">
        <v>2309</v>
      </c>
      <c r="C1367" s="12" t="s">
        <v>42</v>
      </c>
      <c r="D1367" s="12">
        <v>0.05</v>
      </c>
      <c r="E1367" s="12">
        <v>6.28</v>
      </c>
      <c r="F1367" s="12">
        <v>5.36</v>
      </c>
      <c r="G1367" s="12" t="s">
        <v>53</v>
      </c>
      <c r="H1367" s="12" t="s">
        <v>118</v>
      </c>
      <c r="I1367" s="12" t="s">
        <v>33</v>
      </c>
      <c r="J1367" s="12" t="s">
        <v>113</v>
      </c>
      <c r="K1367" s="12" t="s">
        <v>63</v>
      </c>
      <c r="L1367" s="12" t="s">
        <v>2310</v>
      </c>
      <c r="M1367" s="12">
        <v>0.4</v>
      </c>
      <c r="N1367" s="12" t="s">
        <v>37</v>
      </c>
      <c r="O1367" s="12" t="s">
        <v>140</v>
      </c>
      <c r="P1367" s="12" t="s">
        <v>175</v>
      </c>
      <c r="Q1367" s="12" t="s">
        <v>2311</v>
      </c>
      <c r="R1367" s="12">
        <v>71111</v>
      </c>
      <c r="S1367" s="13">
        <v>42024</v>
      </c>
      <c r="T1367" s="9">
        <f t="shared" si="107"/>
        <v>1</v>
      </c>
      <c r="U1367" s="10">
        <f t="shared" si="108"/>
        <v>0</v>
      </c>
      <c r="V1367" s="11" t="str">
        <f t="shared" si="105"/>
        <v>January</v>
      </c>
      <c r="W1367" s="13">
        <v>42027</v>
      </c>
      <c r="X1367" s="11">
        <f t="shared" si="106"/>
        <v>3</v>
      </c>
      <c r="Y1367" s="12">
        <v>1.278</v>
      </c>
      <c r="Z1367" s="12">
        <v>6</v>
      </c>
      <c r="AA1367" s="12">
        <v>38.04</v>
      </c>
      <c r="AB1367" s="12">
        <v>88714</v>
      </c>
      <c r="AC1367" s="12">
        <f>DataSheet!$E248-DataSheet!$D248</f>
        <v>179.92000000000002</v>
      </c>
      <c r="AD1367" s="12" t="str">
        <f>_xlfn.IFS(DataSheet!$O248="Central","Chris",DataSheet!$O248="East","Erin",DataSheet!$O248="South","Sam",DataSheet!$O248="West","William.")</f>
        <v>Sam</v>
      </c>
      <c r="AE1367">
        <f t="shared" si="109"/>
        <v>4</v>
      </c>
    </row>
    <row r="1368" spans="1:31" ht="15.75" customHeight="1" x14ac:dyDescent="0.3">
      <c r="A1368" s="7">
        <v>2464</v>
      </c>
      <c r="B1368" s="7" t="s">
        <v>2309</v>
      </c>
      <c r="C1368" s="7" t="s">
        <v>42</v>
      </c>
      <c r="D1368" s="7">
        <v>0.04</v>
      </c>
      <c r="E1368" s="7">
        <v>3.08</v>
      </c>
      <c r="F1368" s="7">
        <v>0.99</v>
      </c>
      <c r="G1368" s="7" t="s">
        <v>53</v>
      </c>
      <c r="H1368" s="7" t="s">
        <v>118</v>
      </c>
      <c r="I1368" s="7" t="s">
        <v>33</v>
      </c>
      <c r="J1368" s="7" t="s">
        <v>138</v>
      </c>
      <c r="K1368" s="7" t="s">
        <v>63</v>
      </c>
      <c r="L1368" s="7" t="s">
        <v>1991</v>
      </c>
      <c r="M1368" s="7">
        <v>0.37</v>
      </c>
      <c r="N1368" s="7" t="s">
        <v>37</v>
      </c>
      <c r="O1368" s="7" t="s">
        <v>140</v>
      </c>
      <c r="P1368" s="7" t="s">
        <v>175</v>
      </c>
      <c r="Q1368" s="7" t="s">
        <v>2311</v>
      </c>
      <c r="R1368" s="7">
        <v>71111</v>
      </c>
      <c r="S1368" s="8">
        <v>42024</v>
      </c>
      <c r="T1368" s="9">
        <f t="shared" si="107"/>
        <v>1</v>
      </c>
      <c r="U1368" s="10">
        <f t="shared" si="108"/>
        <v>111</v>
      </c>
      <c r="V1368" s="11" t="str">
        <f t="shared" si="105"/>
        <v>January</v>
      </c>
      <c r="W1368" s="8">
        <v>42025</v>
      </c>
      <c r="X1368" s="11">
        <f t="shared" si="106"/>
        <v>1</v>
      </c>
      <c r="Y1368" s="7">
        <v>424.29</v>
      </c>
      <c r="Z1368" s="7">
        <v>14</v>
      </c>
      <c r="AA1368" s="7">
        <v>42.53</v>
      </c>
      <c r="AB1368" s="7">
        <v>88714</v>
      </c>
      <c r="AC1368" s="7">
        <f>DataSheet!$E249-DataSheet!$D249</f>
        <v>179.92000000000002</v>
      </c>
      <c r="AD1368" s="12" t="str">
        <f>_xlfn.IFS(DataSheet!$O249="Central","Chris",DataSheet!$O249="East","Erin",DataSheet!$O249="South","Sam",DataSheet!$O249="West","William.")</f>
        <v>Erin</v>
      </c>
      <c r="AE1368">
        <f t="shared" si="109"/>
        <v>4</v>
      </c>
    </row>
    <row r="1369" spans="1:31" ht="15.75" customHeight="1" x14ac:dyDescent="0.3">
      <c r="A1369" s="12">
        <v>2464</v>
      </c>
      <c r="B1369" s="12" t="s">
        <v>2309</v>
      </c>
      <c r="C1369" s="12" t="s">
        <v>30</v>
      </c>
      <c r="D1369" s="12">
        <v>0.09</v>
      </c>
      <c r="E1369" s="12">
        <v>1.74</v>
      </c>
      <c r="F1369" s="12">
        <v>4.08</v>
      </c>
      <c r="G1369" s="12" t="s">
        <v>31</v>
      </c>
      <c r="H1369" s="12" t="s">
        <v>118</v>
      </c>
      <c r="I1369" s="12" t="s">
        <v>45</v>
      </c>
      <c r="J1369" s="12" t="s">
        <v>54</v>
      </c>
      <c r="K1369" s="12" t="s">
        <v>55</v>
      </c>
      <c r="L1369" s="12" t="s">
        <v>223</v>
      </c>
      <c r="M1369" s="12">
        <v>0.53</v>
      </c>
      <c r="N1369" s="12" t="s">
        <v>37</v>
      </c>
      <c r="O1369" s="12" t="s">
        <v>140</v>
      </c>
      <c r="P1369" s="12" t="s">
        <v>175</v>
      </c>
      <c r="Q1369" s="12" t="s">
        <v>2311</v>
      </c>
      <c r="R1369" s="12">
        <v>71111</v>
      </c>
      <c r="S1369" s="13">
        <v>42135</v>
      </c>
      <c r="T1369" s="9">
        <f t="shared" si="107"/>
        <v>1</v>
      </c>
      <c r="U1369" s="10">
        <f t="shared" si="108"/>
        <v>0</v>
      </c>
      <c r="V1369" s="11" t="str">
        <f t="shared" si="105"/>
        <v>May</v>
      </c>
      <c r="W1369" s="13">
        <v>42137</v>
      </c>
      <c r="X1369" s="11">
        <f t="shared" si="106"/>
        <v>2</v>
      </c>
      <c r="Y1369" s="12">
        <v>608.26199999999994</v>
      </c>
      <c r="Z1369" s="12">
        <v>4</v>
      </c>
      <c r="AA1369" s="12">
        <v>10.41</v>
      </c>
      <c r="AB1369" s="12">
        <v>88713</v>
      </c>
      <c r="AC1369" s="12">
        <f>DataSheet!$E1422-DataSheet!$D1422</f>
        <v>35.940000000000005</v>
      </c>
      <c r="AD1369" s="12" t="str">
        <f>_xlfn.IFS(DataSheet!$O1422="Central","Chris",DataSheet!$O1422="East","Erin",DataSheet!$O1422="South","Sam",DataSheet!$O1422="West","William.")</f>
        <v>Erin</v>
      </c>
      <c r="AE1369">
        <f t="shared" si="109"/>
        <v>4</v>
      </c>
    </row>
    <row r="1370" spans="1:31" ht="15.75" customHeight="1" x14ac:dyDescent="0.3">
      <c r="A1370" s="7">
        <v>2464</v>
      </c>
      <c r="B1370" s="7" t="s">
        <v>2309</v>
      </c>
      <c r="C1370" s="7" t="s">
        <v>30</v>
      </c>
      <c r="D1370" s="7">
        <v>0.08</v>
      </c>
      <c r="E1370" s="7">
        <v>227.55</v>
      </c>
      <c r="F1370" s="7">
        <v>32.479999999999997</v>
      </c>
      <c r="G1370" s="7" t="s">
        <v>43</v>
      </c>
      <c r="H1370" s="7" t="s">
        <v>118</v>
      </c>
      <c r="I1370" s="7" t="s">
        <v>45</v>
      </c>
      <c r="J1370" s="7" t="s">
        <v>156</v>
      </c>
      <c r="K1370" s="7" t="s">
        <v>125</v>
      </c>
      <c r="L1370" s="7" t="s">
        <v>2312</v>
      </c>
      <c r="M1370" s="7">
        <v>0.68</v>
      </c>
      <c r="N1370" s="7" t="s">
        <v>37</v>
      </c>
      <c r="O1370" s="7" t="s">
        <v>140</v>
      </c>
      <c r="P1370" s="7" t="s">
        <v>175</v>
      </c>
      <c r="Q1370" s="7" t="s">
        <v>2311</v>
      </c>
      <c r="R1370" s="7">
        <v>71111</v>
      </c>
      <c r="S1370" s="8">
        <v>42135</v>
      </c>
      <c r="T1370" s="9">
        <f t="shared" si="107"/>
        <v>0</v>
      </c>
      <c r="U1370" s="10" t="str">
        <f t="shared" si="108"/>
        <v>no repeat</v>
      </c>
      <c r="V1370" s="11" t="str">
        <f t="shared" si="105"/>
        <v>May</v>
      </c>
      <c r="W1370" s="8">
        <v>42135</v>
      </c>
      <c r="X1370" s="11">
        <f t="shared" si="106"/>
        <v>0</v>
      </c>
      <c r="Y1370" s="7">
        <v>-570.16959999999995</v>
      </c>
      <c r="Z1370" s="7">
        <v>16</v>
      </c>
      <c r="AA1370" s="7">
        <v>2849.64</v>
      </c>
      <c r="AB1370" s="7">
        <v>88713</v>
      </c>
      <c r="AC1370" s="7">
        <f>DataSheet!$E1423-DataSheet!$D1423</f>
        <v>12.45</v>
      </c>
      <c r="AD1370" s="12" t="str">
        <f>_xlfn.IFS(DataSheet!$O1423="Central","Chris",DataSheet!$O1423="East","Erin",DataSheet!$O1423="South","Sam",DataSheet!$O1423="West","William.")</f>
        <v>Sam</v>
      </c>
      <c r="AE1370">
        <f t="shared" si="109"/>
        <v>4</v>
      </c>
    </row>
    <row r="1371" spans="1:31" ht="15.75" customHeight="1" x14ac:dyDescent="0.3">
      <c r="A1371" s="12">
        <v>2466</v>
      </c>
      <c r="B1371" s="12" t="s">
        <v>2313</v>
      </c>
      <c r="C1371" s="12" t="s">
        <v>61</v>
      </c>
      <c r="D1371" s="12">
        <v>0.04</v>
      </c>
      <c r="E1371" s="12">
        <v>2.08</v>
      </c>
      <c r="F1371" s="12">
        <v>1.49</v>
      </c>
      <c r="G1371" s="12" t="s">
        <v>53</v>
      </c>
      <c r="H1371" s="12" t="s">
        <v>32</v>
      </c>
      <c r="I1371" s="12" t="s">
        <v>33</v>
      </c>
      <c r="J1371" s="12" t="s">
        <v>113</v>
      </c>
      <c r="K1371" s="12" t="s">
        <v>63</v>
      </c>
      <c r="L1371" s="12" t="s">
        <v>1353</v>
      </c>
      <c r="M1371" s="12">
        <v>0.36</v>
      </c>
      <c r="N1371" s="12" t="s">
        <v>37</v>
      </c>
      <c r="O1371" s="12" t="s">
        <v>65</v>
      </c>
      <c r="P1371" s="12" t="s">
        <v>304</v>
      </c>
      <c r="Q1371" s="12" t="s">
        <v>2314</v>
      </c>
      <c r="R1371" s="12">
        <v>49783</v>
      </c>
      <c r="S1371" s="13">
        <v>42062</v>
      </c>
      <c r="T1371" s="9">
        <f t="shared" si="107"/>
        <v>1</v>
      </c>
      <c r="U1371" s="10">
        <f t="shared" si="108"/>
        <v>0</v>
      </c>
      <c r="V1371" s="11" t="str">
        <f t="shared" si="105"/>
        <v>February</v>
      </c>
      <c r="W1371" s="13">
        <v>42063</v>
      </c>
      <c r="X1371" s="11">
        <f t="shared" si="106"/>
        <v>1</v>
      </c>
      <c r="Y1371" s="12">
        <v>-3.71956</v>
      </c>
      <c r="Z1371" s="12">
        <v>7</v>
      </c>
      <c r="AA1371" s="12">
        <v>14.77</v>
      </c>
      <c r="AB1371" s="12">
        <v>88136</v>
      </c>
      <c r="AC1371" s="12">
        <f>DataSheet!$E660-DataSheet!$D660</f>
        <v>35.950000000000003</v>
      </c>
      <c r="AD1371" s="12" t="str">
        <f>_xlfn.IFS(DataSheet!$O660="Central","Chris",DataSheet!$O660="East","Erin",DataSheet!$O660="South","Sam",DataSheet!$O660="West","William.")</f>
        <v>William.</v>
      </c>
      <c r="AE1371">
        <f t="shared" si="109"/>
        <v>3</v>
      </c>
    </row>
    <row r="1372" spans="1:31" ht="15.75" customHeight="1" x14ac:dyDescent="0.3">
      <c r="A1372" s="7">
        <v>2466</v>
      </c>
      <c r="B1372" s="7" t="s">
        <v>2313</v>
      </c>
      <c r="C1372" s="7" t="s">
        <v>61</v>
      </c>
      <c r="D1372" s="7">
        <v>0.02</v>
      </c>
      <c r="E1372" s="7">
        <v>53.98</v>
      </c>
      <c r="F1372" s="7">
        <v>5.5</v>
      </c>
      <c r="G1372" s="7" t="s">
        <v>31</v>
      </c>
      <c r="H1372" s="7" t="s">
        <v>32</v>
      </c>
      <c r="I1372" s="7" t="s">
        <v>81</v>
      </c>
      <c r="J1372" s="7" t="s">
        <v>184</v>
      </c>
      <c r="K1372" s="7" t="s">
        <v>63</v>
      </c>
      <c r="L1372" s="7" t="s">
        <v>2315</v>
      </c>
      <c r="M1372" s="7">
        <v>0.62</v>
      </c>
      <c r="N1372" s="7" t="s">
        <v>37</v>
      </c>
      <c r="O1372" s="7" t="s">
        <v>65</v>
      </c>
      <c r="P1372" s="7" t="s">
        <v>304</v>
      </c>
      <c r="Q1372" s="7" t="s">
        <v>2314</v>
      </c>
      <c r="R1372" s="7">
        <v>49783</v>
      </c>
      <c r="S1372" s="8">
        <v>42062</v>
      </c>
      <c r="T1372" s="9">
        <f t="shared" si="107"/>
        <v>1</v>
      </c>
      <c r="U1372" s="10">
        <f t="shared" si="108"/>
        <v>0</v>
      </c>
      <c r="V1372" s="11" t="str">
        <f t="shared" si="105"/>
        <v>February</v>
      </c>
      <c r="W1372" s="8">
        <v>42063</v>
      </c>
      <c r="X1372" s="11">
        <f t="shared" si="106"/>
        <v>1</v>
      </c>
      <c r="Y1372" s="7">
        <v>101.97199999999999</v>
      </c>
      <c r="Z1372" s="7">
        <v>8</v>
      </c>
      <c r="AA1372" s="7">
        <v>438.33</v>
      </c>
      <c r="AB1372" s="7">
        <v>88136</v>
      </c>
      <c r="AC1372" s="7">
        <f>DataSheet!$E661-DataSheet!$D661</f>
        <v>6783.02</v>
      </c>
      <c r="AD1372" s="12" t="str">
        <f>_xlfn.IFS(DataSheet!$O661="Central","Chris",DataSheet!$O661="East","Erin",DataSheet!$O661="South","Sam",DataSheet!$O661="West","William.")</f>
        <v>Sam</v>
      </c>
      <c r="AE1372">
        <f t="shared" si="109"/>
        <v>3</v>
      </c>
    </row>
    <row r="1373" spans="1:31" ht="15.75" customHeight="1" x14ac:dyDescent="0.3">
      <c r="A1373" s="12">
        <v>2466</v>
      </c>
      <c r="B1373" s="12" t="s">
        <v>2313</v>
      </c>
      <c r="C1373" s="12" t="s">
        <v>61</v>
      </c>
      <c r="D1373" s="12">
        <v>0.05</v>
      </c>
      <c r="E1373" s="12">
        <v>4.9800000000000004</v>
      </c>
      <c r="F1373" s="12">
        <v>5.0199999999999996</v>
      </c>
      <c r="G1373" s="12" t="s">
        <v>53</v>
      </c>
      <c r="H1373" s="12" t="s">
        <v>32</v>
      </c>
      <c r="I1373" s="12" t="s">
        <v>33</v>
      </c>
      <c r="J1373" s="12" t="s">
        <v>97</v>
      </c>
      <c r="K1373" s="12" t="s">
        <v>63</v>
      </c>
      <c r="L1373" s="12" t="s">
        <v>2316</v>
      </c>
      <c r="M1373" s="12">
        <v>0.38</v>
      </c>
      <c r="N1373" s="12" t="s">
        <v>37</v>
      </c>
      <c r="O1373" s="12" t="s">
        <v>65</v>
      </c>
      <c r="P1373" s="12" t="s">
        <v>304</v>
      </c>
      <c r="Q1373" s="12" t="s">
        <v>2314</v>
      </c>
      <c r="R1373" s="12">
        <v>49783</v>
      </c>
      <c r="S1373" s="13">
        <v>42062</v>
      </c>
      <c r="T1373" s="9">
        <f t="shared" si="107"/>
        <v>0</v>
      </c>
      <c r="U1373" s="10" t="str">
        <f t="shared" si="108"/>
        <v>no repeat</v>
      </c>
      <c r="V1373" s="11" t="str">
        <f t="shared" si="105"/>
        <v>February</v>
      </c>
      <c r="W1373" s="13">
        <v>42062</v>
      </c>
      <c r="X1373" s="11">
        <f t="shared" si="106"/>
        <v>0</v>
      </c>
      <c r="Y1373" s="12">
        <v>-16.634799999999998</v>
      </c>
      <c r="Z1373" s="12">
        <v>7</v>
      </c>
      <c r="AA1373" s="12">
        <v>38.11</v>
      </c>
      <c r="AB1373" s="12">
        <v>88136</v>
      </c>
      <c r="AC1373" s="12">
        <f>DataSheet!$E662-DataSheet!$D662</f>
        <v>11.62</v>
      </c>
      <c r="AD1373" s="12" t="str">
        <f>_xlfn.IFS(DataSheet!$O662="Central","Chris",DataSheet!$O662="East","Erin",DataSheet!$O662="South","Sam",DataSheet!$O662="West","William.")</f>
        <v>Sam</v>
      </c>
      <c r="AE1373">
        <f t="shared" si="109"/>
        <v>3</v>
      </c>
    </row>
    <row r="1374" spans="1:31" ht="15.75" customHeight="1" x14ac:dyDescent="0.3">
      <c r="A1374" s="12">
        <v>2468</v>
      </c>
      <c r="B1374" s="12" t="s">
        <v>2317</v>
      </c>
      <c r="C1374" s="12" t="s">
        <v>52</v>
      </c>
      <c r="D1374" s="12">
        <v>0.04</v>
      </c>
      <c r="E1374" s="12">
        <v>65.989999999999995</v>
      </c>
      <c r="F1374" s="12">
        <v>8.99</v>
      </c>
      <c r="G1374" s="12" t="s">
        <v>53</v>
      </c>
      <c r="H1374" s="12" t="s">
        <v>32</v>
      </c>
      <c r="I1374" s="12" t="s">
        <v>81</v>
      </c>
      <c r="J1374" s="12" t="s">
        <v>82</v>
      </c>
      <c r="K1374" s="12" t="s">
        <v>63</v>
      </c>
      <c r="L1374" s="12" t="s">
        <v>1664</v>
      </c>
      <c r="M1374" s="12">
        <v>0.55000000000000004</v>
      </c>
      <c r="N1374" s="12" t="s">
        <v>37</v>
      </c>
      <c r="O1374" s="12" t="s">
        <v>140</v>
      </c>
      <c r="P1374" s="12" t="s">
        <v>326</v>
      </c>
      <c r="Q1374" s="12" t="s">
        <v>2318</v>
      </c>
      <c r="R1374" s="12">
        <v>28144</v>
      </c>
      <c r="S1374" s="13">
        <v>42076</v>
      </c>
      <c r="T1374" s="9">
        <f t="shared" si="107"/>
        <v>1</v>
      </c>
      <c r="U1374" s="10">
        <f t="shared" si="108"/>
        <v>45</v>
      </c>
      <c r="V1374" s="11" t="str">
        <f t="shared" si="105"/>
        <v>March</v>
      </c>
      <c r="W1374" s="13">
        <v>42077</v>
      </c>
      <c r="X1374" s="11">
        <f t="shared" si="106"/>
        <v>1</v>
      </c>
      <c r="Y1374" s="12">
        <v>-335.041</v>
      </c>
      <c r="Z1374" s="12">
        <v>13</v>
      </c>
      <c r="AA1374" s="12">
        <v>724.57</v>
      </c>
      <c r="AB1374" s="12">
        <v>88137</v>
      </c>
      <c r="AC1374" s="12">
        <f>DataSheet!$E786-DataSheet!$D786</f>
        <v>8.6</v>
      </c>
      <c r="AD1374" s="12" t="str">
        <f>_xlfn.IFS(DataSheet!$O786="Central","Chris",DataSheet!$O786="East","Erin",DataSheet!$O786="South","Sam",DataSheet!$O786="West","William.")</f>
        <v>Chris</v>
      </c>
      <c r="AE1374">
        <f t="shared" si="109"/>
        <v>2</v>
      </c>
    </row>
    <row r="1375" spans="1:31" ht="15.75" customHeight="1" x14ac:dyDescent="0.3">
      <c r="A1375" s="12">
        <v>2468</v>
      </c>
      <c r="B1375" s="12" t="s">
        <v>2317</v>
      </c>
      <c r="C1375" s="12" t="s">
        <v>52</v>
      </c>
      <c r="D1375" s="12">
        <v>0.09</v>
      </c>
      <c r="E1375" s="12">
        <v>58.1</v>
      </c>
      <c r="F1375" s="12">
        <v>1.49</v>
      </c>
      <c r="G1375" s="12" t="s">
        <v>31</v>
      </c>
      <c r="H1375" s="12" t="s">
        <v>44</v>
      </c>
      <c r="I1375" s="12" t="s">
        <v>33</v>
      </c>
      <c r="J1375" s="12" t="s">
        <v>113</v>
      </c>
      <c r="K1375" s="12" t="s">
        <v>63</v>
      </c>
      <c r="L1375" s="12" t="s">
        <v>287</v>
      </c>
      <c r="M1375" s="12">
        <v>0.38</v>
      </c>
      <c r="N1375" s="12" t="s">
        <v>37</v>
      </c>
      <c r="O1375" s="12" t="s">
        <v>140</v>
      </c>
      <c r="P1375" s="12" t="s">
        <v>326</v>
      </c>
      <c r="Q1375" s="12" t="s">
        <v>2318</v>
      </c>
      <c r="R1375" s="12">
        <v>28144</v>
      </c>
      <c r="S1375" s="13">
        <v>42121</v>
      </c>
      <c r="T1375" s="9">
        <f t="shared" si="107"/>
        <v>0</v>
      </c>
      <c r="U1375" s="10" t="str">
        <f t="shared" si="108"/>
        <v>no repeat</v>
      </c>
      <c r="V1375" s="11" t="str">
        <f t="shared" si="105"/>
        <v>April</v>
      </c>
      <c r="W1375" s="13">
        <v>42123</v>
      </c>
      <c r="X1375" s="11">
        <f t="shared" si="106"/>
        <v>2</v>
      </c>
      <c r="Y1375" s="12">
        <v>765.75</v>
      </c>
      <c r="Z1375" s="12">
        <v>3</v>
      </c>
      <c r="AA1375" s="12">
        <v>169.46</v>
      </c>
      <c r="AB1375" s="12">
        <v>88135</v>
      </c>
      <c r="AC1375" s="12">
        <f>DataSheet!$E1278-DataSheet!$D1278</f>
        <v>193.14</v>
      </c>
      <c r="AD1375" s="12" t="str">
        <f>_xlfn.IFS(DataSheet!$O1278="Central","Chris",DataSheet!$O1278="East","Erin",DataSheet!$O1278="South","Sam",DataSheet!$O1278="West","William.")</f>
        <v>Sam</v>
      </c>
      <c r="AE1375">
        <f t="shared" si="109"/>
        <v>2</v>
      </c>
    </row>
    <row r="1376" spans="1:31" ht="15.75" customHeight="1" x14ac:dyDescent="0.3">
      <c r="A1376" s="12">
        <v>2472</v>
      </c>
      <c r="B1376" s="12" t="s">
        <v>2319</v>
      </c>
      <c r="C1376" s="12" t="s">
        <v>109</v>
      </c>
      <c r="D1376" s="12">
        <v>0.1</v>
      </c>
      <c r="E1376" s="12">
        <v>4.91</v>
      </c>
      <c r="F1376" s="12">
        <v>0.5</v>
      </c>
      <c r="G1376" s="12" t="s">
        <v>31</v>
      </c>
      <c r="H1376" s="12" t="s">
        <v>44</v>
      </c>
      <c r="I1376" s="12" t="s">
        <v>33</v>
      </c>
      <c r="J1376" s="12" t="s">
        <v>138</v>
      </c>
      <c r="K1376" s="12" t="s">
        <v>63</v>
      </c>
      <c r="L1376" s="12" t="s">
        <v>165</v>
      </c>
      <c r="M1376" s="12">
        <v>0.36</v>
      </c>
      <c r="N1376" s="12" t="s">
        <v>37</v>
      </c>
      <c r="O1376" s="12" t="s">
        <v>65</v>
      </c>
      <c r="P1376" s="12" t="s">
        <v>182</v>
      </c>
      <c r="Q1376" s="12" t="s">
        <v>2320</v>
      </c>
      <c r="R1376" s="12">
        <v>60432</v>
      </c>
      <c r="S1376" s="13">
        <v>42056</v>
      </c>
      <c r="T1376" s="9">
        <f t="shared" si="107"/>
        <v>0</v>
      </c>
      <c r="U1376" s="10" t="str">
        <f t="shared" si="108"/>
        <v>no repeat</v>
      </c>
      <c r="V1376" s="11" t="str">
        <f t="shared" si="105"/>
        <v>February</v>
      </c>
      <c r="W1376" s="13">
        <v>42056</v>
      </c>
      <c r="X1376" s="11">
        <f t="shared" si="106"/>
        <v>0</v>
      </c>
      <c r="Y1376" s="12">
        <v>35.279699999999998</v>
      </c>
      <c r="Z1376" s="12">
        <v>10</v>
      </c>
      <c r="AA1376" s="12">
        <v>51.13</v>
      </c>
      <c r="AB1376" s="12">
        <v>86514</v>
      </c>
      <c r="AC1376" s="12">
        <f>DataSheet!$E600-DataSheet!$D600</f>
        <v>150.88</v>
      </c>
      <c r="AD1376" s="12" t="str">
        <f>_xlfn.IFS(DataSheet!$O600="Central","Chris",DataSheet!$O600="East","Erin",DataSheet!$O600="South","Sam",DataSheet!$O600="West","William.")</f>
        <v>Erin</v>
      </c>
      <c r="AE1376">
        <f t="shared" si="109"/>
        <v>1</v>
      </c>
    </row>
    <row r="1377" spans="1:31" ht="15.75" customHeight="1" x14ac:dyDescent="0.3">
      <c r="A1377" s="12">
        <v>2481</v>
      </c>
      <c r="B1377" s="12" t="s">
        <v>2321</v>
      </c>
      <c r="C1377" s="12" t="s">
        <v>52</v>
      </c>
      <c r="D1377" s="12">
        <v>7.0000000000000007E-2</v>
      </c>
      <c r="E1377" s="12">
        <v>5.18</v>
      </c>
      <c r="F1377" s="12">
        <v>5.74</v>
      </c>
      <c r="G1377" s="12" t="s">
        <v>31</v>
      </c>
      <c r="H1377" s="12" t="s">
        <v>32</v>
      </c>
      <c r="I1377" s="12" t="s">
        <v>33</v>
      </c>
      <c r="J1377" s="12" t="s">
        <v>113</v>
      </c>
      <c r="K1377" s="12" t="s">
        <v>63</v>
      </c>
      <c r="L1377" s="12" t="s">
        <v>877</v>
      </c>
      <c r="M1377" s="12">
        <v>0.36</v>
      </c>
      <c r="N1377" s="12" t="s">
        <v>37</v>
      </c>
      <c r="O1377" s="12" t="s">
        <v>140</v>
      </c>
      <c r="P1377" s="12" t="s">
        <v>175</v>
      </c>
      <c r="Q1377" s="12" t="s">
        <v>1478</v>
      </c>
      <c r="R1377" s="12">
        <v>70506</v>
      </c>
      <c r="S1377" s="13">
        <v>42100</v>
      </c>
      <c r="T1377" s="9">
        <f t="shared" si="107"/>
        <v>0</v>
      </c>
      <c r="U1377" s="10" t="str">
        <f t="shared" si="108"/>
        <v>no repeat</v>
      </c>
      <c r="V1377" s="11" t="str">
        <f t="shared" si="105"/>
        <v>April</v>
      </c>
      <c r="W1377" s="13">
        <v>42102</v>
      </c>
      <c r="X1377" s="11">
        <f t="shared" si="106"/>
        <v>2</v>
      </c>
      <c r="Y1377" s="12">
        <v>-188.03399999999999</v>
      </c>
      <c r="Z1377" s="12">
        <v>14</v>
      </c>
      <c r="AA1377" s="12">
        <v>79.61</v>
      </c>
      <c r="AB1377" s="12">
        <v>91000</v>
      </c>
      <c r="AC1377" s="12">
        <f>DataSheet!$E1062-DataSheet!$D1062</f>
        <v>152.38</v>
      </c>
      <c r="AD1377" s="12" t="str">
        <f>_xlfn.IFS(DataSheet!$O1062="Central","Chris",DataSheet!$O1062="East","Erin",DataSheet!$O1062="South","Sam",DataSheet!$O1062="West","William.")</f>
        <v>Chris</v>
      </c>
      <c r="AE1377">
        <f t="shared" si="109"/>
        <v>1</v>
      </c>
    </row>
    <row r="1378" spans="1:31" ht="15.75" customHeight="1" x14ac:dyDescent="0.3">
      <c r="A1378" s="12">
        <v>2484</v>
      </c>
      <c r="B1378" s="12" t="s">
        <v>2322</v>
      </c>
      <c r="C1378" s="12" t="s">
        <v>61</v>
      </c>
      <c r="D1378" s="12">
        <v>0.05</v>
      </c>
      <c r="E1378" s="12">
        <v>6.48</v>
      </c>
      <c r="F1378" s="12">
        <v>7.91</v>
      </c>
      <c r="G1378" s="12" t="s">
        <v>53</v>
      </c>
      <c r="H1378" s="12" t="s">
        <v>32</v>
      </c>
      <c r="I1378" s="12" t="s">
        <v>33</v>
      </c>
      <c r="J1378" s="12" t="s">
        <v>97</v>
      </c>
      <c r="K1378" s="12" t="s">
        <v>63</v>
      </c>
      <c r="L1378" s="12" t="s">
        <v>2248</v>
      </c>
      <c r="M1378" s="12">
        <v>0.37</v>
      </c>
      <c r="N1378" s="12" t="s">
        <v>37</v>
      </c>
      <c r="O1378" s="12" t="s">
        <v>140</v>
      </c>
      <c r="P1378" s="12" t="s">
        <v>366</v>
      </c>
      <c r="Q1378" s="12" t="s">
        <v>2323</v>
      </c>
      <c r="R1378" s="12">
        <v>33881</v>
      </c>
      <c r="S1378" s="13">
        <v>42076</v>
      </c>
      <c r="T1378" s="9">
        <f t="shared" si="107"/>
        <v>1</v>
      </c>
      <c r="U1378" s="10">
        <f t="shared" si="108"/>
        <v>0</v>
      </c>
      <c r="V1378" s="11" t="str">
        <f t="shared" si="105"/>
        <v>March</v>
      </c>
      <c r="W1378" s="13">
        <v>42077</v>
      </c>
      <c r="X1378" s="11">
        <f t="shared" si="106"/>
        <v>1</v>
      </c>
      <c r="Y1378" s="12">
        <v>322.12200000000001</v>
      </c>
      <c r="Z1378" s="12">
        <v>16</v>
      </c>
      <c r="AA1378" s="12">
        <v>109.99</v>
      </c>
      <c r="AB1378" s="12">
        <v>88998</v>
      </c>
      <c r="AC1378" s="12">
        <f>DataSheet!$E790-DataSheet!$D790</f>
        <v>65.989999999999995</v>
      </c>
      <c r="AD1378" s="12" t="str">
        <f>_xlfn.IFS(DataSheet!$O790="Central","Chris",DataSheet!$O790="East","Erin",DataSheet!$O790="South","Sam",DataSheet!$O790="West","William.")</f>
        <v>William.</v>
      </c>
      <c r="AE1378">
        <f t="shared" si="109"/>
        <v>2</v>
      </c>
    </row>
    <row r="1379" spans="1:31" ht="15.75" customHeight="1" x14ac:dyDescent="0.3">
      <c r="A1379" s="7">
        <v>2484</v>
      </c>
      <c r="B1379" s="7" t="s">
        <v>2322</v>
      </c>
      <c r="C1379" s="7" t="s">
        <v>61</v>
      </c>
      <c r="D1379" s="7">
        <v>0.03</v>
      </c>
      <c r="E1379" s="7">
        <v>111.03</v>
      </c>
      <c r="F1379" s="7">
        <v>8.64</v>
      </c>
      <c r="G1379" s="7" t="s">
        <v>53</v>
      </c>
      <c r="H1379" s="7" t="s">
        <v>32</v>
      </c>
      <c r="I1379" s="7" t="s">
        <v>33</v>
      </c>
      <c r="J1379" s="7" t="s">
        <v>145</v>
      </c>
      <c r="K1379" s="7" t="s">
        <v>63</v>
      </c>
      <c r="L1379" s="7" t="s">
        <v>2324</v>
      </c>
      <c r="M1379" s="7">
        <v>0.78</v>
      </c>
      <c r="N1379" s="7" t="s">
        <v>37</v>
      </c>
      <c r="O1379" s="7" t="s">
        <v>140</v>
      </c>
      <c r="P1379" s="7" t="s">
        <v>366</v>
      </c>
      <c r="Q1379" s="7" t="s">
        <v>2323</v>
      </c>
      <c r="R1379" s="7">
        <v>33881</v>
      </c>
      <c r="S1379" s="8">
        <v>42076</v>
      </c>
      <c r="T1379" s="9">
        <f t="shared" si="107"/>
        <v>0</v>
      </c>
      <c r="U1379" s="10" t="str">
        <f t="shared" si="108"/>
        <v>no repeat</v>
      </c>
      <c r="V1379" s="11" t="str">
        <f t="shared" si="105"/>
        <v>March</v>
      </c>
      <c r="W1379" s="8">
        <v>42077</v>
      </c>
      <c r="X1379" s="11">
        <f t="shared" si="106"/>
        <v>1</v>
      </c>
      <c r="Y1379" s="7">
        <v>366.54</v>
      </c>
      <c r="Z1379" s="7">
        <v>8</v>
      </c>
      <c r="AA1379" s="7">
        <v>900.12</v>
      </c>
      <c r="AB1379" s="7">
        <v>88998</v>
      </c>
      <c r="AC1379" s="7">
        <f>DataSheet!$E791-DataSheet!$D791</f>
        <v>3.3</v>
      </c>
      <c r="AD1379" s="12" t="str">
        <f>_xlfn.IFS(DataSheet!$O791="Central","Chris",DataSheet!$O791="East","Erin",DataSheet!$O791="South","Sam",DataSheet!$O791="West","William.")</f>
        <v>William.</v>
      </c>
      <c r="AE1379">
        <f t="shared" si="109"/>
        <v>2</v>
      </c>
    </row>
    <row r="1380" spans="1:31" ht="15.75" customHeight="1" x14ac:dyDescent="0.3">
      <c r="A1380" s="12">
        <v>2486</v>
      </c>
      <c r="B1380" s="12" t="s">
        <v>2325</v>
      </c>
      <c r="C1380" s="12" t="s">
        <v>109</v>
      </c>
      <c r="D1380" s="12">
        <v>0</v>
      </c>
      <c r="E1380" s="12">
        <v>180.98</v>
      </c>
      <c r="F1380" s="12">
        <v>30</v>
      </c>
      <c r="G1380" s="12" t="s">
        <v>43</v>
      </c>
      <c r="H1380" s="12" t="s">
        <v>62</v>
      </c>
      <c r="I1380" s="12" t="s">
        <v>45</v>
      </c>
      <c r="J1380" s="12" t="s">
        <v>46</v>
      </c>
      <c r="K1380" s="12" t="s">
        <v>47</v>
      </c>
      <c r="L1380" s="12" t="s">
        <v>1883</v>
      </c>
      <c r="M1380" s="12">
        <v>0.69</v>
      </c>
      <c r="N1380" s="12" t="s">
        <v>37</v>
      </c>
      <c r="O1380" s="12" t="s">
        <v>140</v>
      </c>
      <c r="P1380" s="12" t="s">
        <v>391</v>
      </c>
      <c r="Q1380" s="12" t="s">
        <v>2326</v>
      </c>
      <c r="R1380" s="12">
        <v>30458</v>
      </c>
      <c r="S1380" s="13">
        <v>42038</v>
      </c>
      <c r="T1380" s="9">
        <f t="shared" si="107"/>
        <v>1</v>
      </c>
      <c r="U1380" s="10">
        <f t="shared" si="108"/>
        <v>3</v>
      </c>
      <c r="V1380" s="11" t="str">
        <f t="shared" si="105"/>
        <v>February</v>
      </c>
      <c r="W1380" s="13">
        <v>42040</v>
      </c>
      <c r="X1380" s="11">
        <f t="shared" si="106"/>
        <v>2</v>
      </c>
      <c r="Y1380" s="12">
        <v>9.2040000000000006</v>
      </c>
      <c r="Z1380" s="12">
        <v>11</v>
      </c>
      <c r="AA1380" s="12">
        <v>2084.16</v>
      </c>
      <c r="AB1380" s="12">
        <v>91416</v>
      </c>
      <c r="AC1380" s="12">
        <f>DataSheet!$E388-DataSheet!$D388</f>
        <v>40.379999999999995</v>
      </c>
      <c r="AD1380" s="12" t="str">
        <f>_xlfn.IFS(DataSheet!$O388="Central","Chris",DataSheet!$O388="East","Erin",DataSheet!$O388="South","Sam",DataSheet!$O388="West","William.")</f>
        <v>Chris</v>
      </c>
      <c r="AE1380">
        <f t="shared" si="109"/>
        <v>3</v>
      </c>
    </row>
    <row r="1381" spans="1:31" ht="15.75" customHeight="1" x14ac:dyDescent="0.3">
      <c r="A1381" s="7">
        <v>2486</v>
      </c>
      <c r="B1381" s="7" t="s">
        <v>2325</v>
      </c>
      <c r="C1381" s="7" t="s">
        <v>30</v>
      </c>
      <c r="D1381" s="7">
        <v>0.02</v>
      </c>
      <c r="E1381" s="7">
        <v>71.37</v>
      </c>
      <c r="F1381" s="7">
        <v>69</v>
      </c>
      <c r="G1381" s="7" t="s">
        <v>53</v>
      </c>
      <c r="H1381" s="7" t="s">
        <v>62</v>
      </c>
      <c r="I1381" s="7" t="s">
        <v>45</v>
      </c>
      <c r="J1381" s="7" t="s">
        <v>156</v>
      </c>
      <c r="K1381" s="7" t="s">
        <v>240</v>
      </c>
      <c r="L1381" s="7" t="s">
        <v>2215</v>
      </c>
      <c r="M1381" s="7">
        <v>0.68</v>
      </c>
      <c r="N1381" s="7" t="s">
        <v>37</v>
      </c>
      <c r="O1381" s="7" t="s">
        <v>140</v>
      </c>
      <c r="P1381" s="7" t="s">
        <v>391</v>
      </c>
      <c r="Q1381" s="7" t="s">
        <v>2326</v>
      </c>
      <c r="R1381" s="7">
        <v>30458</v>
      </c>
      <c r="S1381" s="8">
        <v>42041</v>
      </c>
      <c r="T1381" s="9">
        <f t="shared" si="107"/>
        <v>1</v>
      </c>
      <c r="U1381" s="10">
        <f t="shared" si="108"/>
        <v>0</v>
      </c>
      <c r="V1381" s="11" t="str">
        <f t="shared" si="105"/>
        <v>February</v>
      </c>
      <c r="W1381" s="8">
        <v>42042</v>
      </c>
      <c r="X1381" s="11">
        <f t="shared" si="106"/>
        <v>1</v>
      </c>
      <c r="Y1381" s="7">
        <v>-439.90800000000002</v>
      </c>
      <c r="Z1381" s="7">
        <v>4</v>
      </c>
      <c r="AA1381" s="7">
        <v>237.62</v>
      </c>
      <c r="AB1381" s="7">
        <v>91414</v>
      </c>
      <c r="AC1381" s="7">
        <f>DataSheet!$E435-DataSheet!$D435</f>
        <v>20.99</v>
      </c>
      <c r="AD1381" s="12" t="str">
        <f>_xlfn.IFS(DataSheet!$O435="Central","Chris",DataSheet!$O435="East","Erin",DataSheet!$O435="South","Sam",DataSheet!$O435="West","William.")</f>
        <v>Chris</v>
      </c>
      <c r="AE1381">
        <f t="shared" si="109"/>
        <v>3</v>
      </c>
    </row>
    <row r="1382" spans="1:31" ht="15.75" customHeight="1" x14ac:dyDescent="0.3">
      <c r="A1382" s="12">
        <v>2486</v>
      </c>
      <c r="B1382" s="12" t="s">
        <v>2325</v>
      </c>
      <c r="C1382" s="12" t="s">
        <v>30</v>
      </c>
      <c r="D1382" s="12">
        <v>0.03</v>
      </c>
      <c r="E1382" s="12">
        <v>205.99</v>
      </c>
      <c r="F1382" s="12">
        <v>8.99</v>
      </c>
      <c r="G1382" s="12" t="s">
        <v>31</v>
      </c>
      <c r="H1382" s="12" t="s">
        <v>62</v>
      </c>
      <c r="I1382" s="12" t="s">
        <v>81</v>
      </c>
      <c r="J1382" s="12" t="s">
        <v>82</v>
      </c>
      <c r="K1382" s="12" t="s">
        <v>63</v>
      </c>
      <c r="L1382" s="12" t="s">
        <v>1541</v>
      </c>
      <c r="M1382" s="12">
        <v>0.6</v>
      </c>
      <c r="N1382" s="12" t="s">
        <v>37</v>
      </c>
      <c r="O1382" s="12" t="s">
        <v>140</v>
      </c>
      <c r="P1382" s="12" t="s">
        <v>391</v>
      </c>
      <c r="Q1382" s="12" t="s">
        <v>2326</v>
      </c>
      <c r="R1382" s="12">
        <v>30458</v>
      </c>
      <c r="S1382" s="13">
        <v>42041</v>
      </c>
      <c r="T1382" s="9">
        <f t="shared" si="107"/>
        <v>0</v>
      </c>
      <c r="U1382" s="10" t="str">
        <f t="shared" si="108"/>
        <v>no repeat</v>
      </c>
      <c r="V1382" s="11" t="str">
        <f t="shared" si="105"/>
        <v>February</v>
      </c>
      <c r="W1382" s="13">
        <v>42043</v>
      </c>
      <c r="X1382" s="11">
        <f t="shared" si="106"/>
        <v>2</v>
      </c>
      <c r="Y1382" s="12">
        <v>1087.7159999999999</v>
      </c>
      <c r="Z1382" s="12">
        <v>1</v>
      </c>
      <c r="AA1382" s="12">
        <v>176.42</v>
      </c>
      <c r="AB1382" s="12">
        <v>91414</v>
      </c>
      <c r="AC1382" s="12">
        <f>DataSheet!$E436-DataSheet!$D436</f>
        <v>125.99</v>
      </c>
      <c r="AD1382" s="12" t="str">
        <f>_xlfn.IFS(DataSheet!$O436="Central","Chris",DataSheet!$O436="East","Erin",DataSheet!$O436="South","Sam",DataSheet!$O436="West","William.")</f>
        <v>William.</v>
      </c>
      <c r="AE1382">
        <f t="shared" si="109"/>
        <v>3</v>
      </c>
    </row>
    <row r="1383" spans="1:31" ht="15.75" customHeight="1" x14ac:dyDescent="0.3">
      <c r="A1383" s="12">
        <v>2487</v>
      </c>
      <c r="B1383" s="12" t="s">
        <v>2327</v>
      </c>
      <c r="C1383" s="12" t="s">
        <v>42</v>
      </c>
      <c r="D1383" s="12">
        <v>0.02</v>
      </c>
      <c r="E1383" s="12">
        <v>136.97999999999999</v>
      </c>
      <c r="F1383" s="12">
        <v>24.49</v>
      </c>
      <c r="G1383" s="12" t="s">
        <v>31</v>
      </c>
      <c r="H1383" s="12" t="s">
        <v>62</v>
      </c>
      <c r="I1383" s="12" t="s">
        <v>45</v>
      </c>
      <c r="J1383" s="12" t="s">
        <v>54</v>
      </c>
      <c r="K1383" s="12" t="s">
        <v>240</v>
      </c>
      <c r="L1383" s="12" t="s">
        <v>1645</v>
      </c>
      <c r="M1383" s="12">
        <v>0.59</v>
      </c>
      <c r="N1383" s="12" t="s">
        <v>37</v>
      </c>
      <c r="O1383" s="12" t="s">
        <v>140</v>
      </c>
      <c r="P1383" s="12" t="s">
        <v>391</v>
      </c>
      <c r="Q1383" s="12" t="s">
        <v>2328</v>
      </c>
      <c r="R1383" s="12">
        <v>30084</v>
      </c>
      <c r="S1383" s="13">
        <v>42157</v>
      </c>
      <c r="T1383" s="9">
        <f t="shared" si="107"/>
        <v>1</v>
      </c>
      <c r="U1383" s="10">
        <f t="shared" si="108"/>
        <v>18</v>
      </c>
      <c r="V1383" s="11" t="str">
        <f t="shared" si="105"/>
        <v>June</v>
      </c>
      <c r="W1383" s="13">
        <v>42158</v>
      </c>
      <c r="X1383" s="11">
        <f t="shared" si="106"/>
        <v>1</v>
      </c>
      <c r="Y1383" s="12">
        <v>88.56</v>
      </c>
      <c r="Z1383" s="12">
        <v>8</v>
      </c>
      <c r="AA1383" s="12">
        <v>1140.95</v>
      </c>
      <c r="AB1383" s="12">
        <v>91417</v>
      </c>
      <c r="AC1383" s="12">
        <f>DataSheet!$E1660-DataSheet!$D1660</f>
        <v>42.91</v>
      </c>
      <c r="AD1383" s="12" t="str">
        <f>_xlfn.IFS(DataSheet!$O1660="Central","Chris",DataSheet!$O1660="East","Erin",DataSheet!$O1660="South","Sam",DataSheet!$O1660="West","William.")</f>
        <v>Chris</v>
      </c>
      <c r="AE1383">
        <f t="shared" si="109"/>
        <v>3</v>
      </c>
    </row>
    <row r="1384" spans="1:31" ht="15.75" customHeight="1" x14ac:dyDescent="0.3">
      <c r="A1384" s="7">
        <v>2487</v>
      </c>
      <c r="B1384" s="7" t="s">
        <v>2327</v>
      </c>
      <c r="C1384" s="7" t="s">
        <v>42</v>
      </c>
      <c r="D1384" s="7">
        <v>0.04</v>
      </c>
      <c r="E1384" s="7">
        <v>3.08</v>
      </c>
      <c r="F1384" s="7">
        <v>0.99</v>
      </c>
      <c r="G1384" s="7" t="s">
        <v>53</v>
      </c>
      <c r="H1384" s="7" t="s">
        <v>62</v>
      </c>
      <c r="I1384" s="7" t="s">
        <v>33</v>
      </c>
      <c r="J1384" s="7" t="s">
        <v>138</v>
      </c>
      <c r="K1384" s="7" t="s">
        <v>63</v>
      </c>
      <c r="L1384" s="7" t="s">
        <v>1991</v>
      </c>
      <c r="M1384" s="7">
        <v>0.37</v>
      </c>
      <c r="N1384" s="7" t="s">
        <v>37</v>
      </c>
      <c r="O1384" s="7" t="s">
        <v>140</v>
      </c>
      <c r="P1384" s="7" t="s">
        <v>391</v>
      </c>
      <c r="Q1384" s="7" t="s">
        <v>2328</v>
      </c>
      <c r="R1384" s="7">
        <v>30084</v>
      </c>
      <c r="S1384" s="8">
        <v>42175</v>
      </c>
      <c r="T1384" s="9">
        <f t="shared" si="107"/>
        <v>1</v>
      </c>
      <c r="U1384" s="10">
        <f t="shared" si="108"/>
        <v>0</v>
      </c>
      <c r="V1384" s="11" t="str">
        <f t="shared" si="105"/>
        <v>June</v>
      </c>
      <c r="W1384" s="8">
        <v>42176</v>
      </c>
      <c r="X1384" s="11">
        <f t="shared" si="106"/>
        <v>1</v>
      </c>
      <c r="Y1384" s="7">
        <v>257.08319999999998</v>
      </c>
      <c r="Z1384" s="7">
        <v>14</v>
      </c>
      <c r="AA1384" s="7">
        <v>43.41</v>
      </c>
      <c r="AB1384" s="7">
        <v>91415</v>
      </c>
      <c r="AC1384" s="7">
        <f>DataSheet!$E1845-DataSheet!$D1845</f>
        <v>5.2600000000000007</v>
      </c>
      <c r="AD1384" s="12" t="str">
        <f>_xlfn.IFS(DataSheet!$O1845="Central","Chris",DataSheet!$O1845="East","Erin",DataSheet!$O1845="South","Sam",DataSheet!$O1845="West","William.")</f>
        <v>Erin</v>
      </c>
      <c r="AE1384">
        <f t="shared" si="109"/>
        <v>3</v>
      </c>
    </row>
    <row r="1385" spans="1:31" ht="15.75" customHeight="1" x14ac:dyDescent="0.3">
      <c r="A1385" s="12">
        <v>2487</v>
      </c>
      <c r="B1385" s="12" t="s">
        <v>2327</v>
      </c>
      <c r="C1385" s="12" t="s">
        <v>42</v>
      </c>
      <c r="D1385" s="12">
        <v>0.1</v>
      </c>
      <c r="E1385" s="12">
        <v>2.78</v>
      </c>
      <c r="F1385" s="12">
        <v>1.25</v>
      </c>
      <c r="G1385" s="12" t="s">
        <v>53</v>
      </c>
      <c r="H1385" s="12" t="s">
        <v>62</v>
      </c>
      <c r="I1385" s="12" t="s">
        <v>33</v>
      </c>
      <c r="J1385" s="12" t="s">
        <v>34</v>
      </c>
      <c r="K1385" s="12" t="s">
        <v>35</v>
      </c>
      <c r="L1385" s="12" t="s">
        <v>2200</v>
      </c>
      <c r="M1385" s="12">
        <v>0.59</v>
      </c>
      <c r="N1385" s="12" t="s">
        <v>37</v>
      </c>
      <c r="O1385" s="12" t="s">
        <v>140</v>
      </c>
      <c r="P1385" s="12" t="s">
        <v>391</v>
      </c>
      <c r="Q1385" s="12" t="s">
        <v>2328</v>
      </c>
      <c r="R1385" s="12">
        <v>30084</v>
      </c>
      <c r="S1385" s="13">
        <v>42175</v>
      </c>
      <c r="T1385" s="9">
        <f t="shared" si="107"/>
        <v>0</v>
      </c>
      <c r="U1385" s="10" t="str">
        <f t="shared" si="108"/>
        <v>no repeat</v>
      </c>
      <c r="V1385" s="11" t="str">
        <f t="shared" si="105"/>
        <v>June</v>
      </c>
      <c r="W1385" s="13">
        <v>42176</v>
      </c>
      <c r="X1385" s="11">
        <f t="shared" si="106"/>
        <v>1</v>
      </c>
      <c r="Y1385" s="12">
        <v>0.78539999999999999</v>
      </c>
      <c r="Z1385" s="12">
        <v>18</v>
      </c>
      <c r="AA1385" s="12">
        <v>46.42</v>
      </c>
      <c r="AB1385" s="12">
        <v>91415</v>
      </c>
      <c r="AC1385" s="12">
        <f>DataSheet!$E1846-DataSheet!$D1846</f>
        <v>11.33</v>
      </c>
      <c r="AD1385" s="12" t="str">
        <f>_xlfn.IFS(DataSheet!$O1846="Central","Chris",DataSheet!$O1846="East","Erin",DataSheet!$O1846="South","Sam",DataSheet!$O1846="West","William.")</f>
        <v>Erin</v>
      </c>
      <c r="AE1385">
        <f t="shared" si="109"/>
        <v>3</v>
      </c>
    </row>
    <row r="1386" spans="1:31" ht="15.75" customHeight="1" x14ac:dyDescent="0.3">
      <c r="A1386" s="12">
        <v>2488</v>
      </c>
      <c r="B1386" s="12" t="s">
        <v>2329</v>
      </c>
      <c r="C1386" s="12" t="s">
        <v>30</v>
      </c>
      <c r="D1386" s="12">
        <v>0.08</v>
      </c>
      <c r="E1386" s="12">
        <v>4.91</v>
      </c>
      <c r="F1386" s="12">
        <v>0.5</v>
      </c>
      <c r="G1386" s="12" t="s">
        <v>53</v>
      </c>
      <c r="H1386" s="12" t="s">
        <v>118</v>
      </c>
      <c r="I1386" s="12" t="s">
        <v>33</v>
      </c>
      <c r="J1386" s="12" t="s">
        <v>138</v>
      </c>
      <c r="K1386" s="12" t="s">
        <v>63</v>
      </c>
      <c r="L1386" s="12" t="s">
        <v>165</v>
      </c>
      <c r="M1386" s="12">
        <v>0.36</v>
      </c>
      <c r="N1386" s="12" t="s">
        <v>37</v>
      </c>
      <c r="O1386" s="12" t="s">
        <v>140</v>
      </c>
      <c r="P1386" s="12" t="s">
        <v>960</v>
      </c>
      <c r="Q1386" s="12" t="s">
        <v>2330</v>
      </c>
      <c r="R1386" s="12">
        <v>72023</v>
      </c>
      <c r="S1386" s="13">
        <v>42103</v>
      </c>
      <c r="T1386" s="9">
        <f t="shared" si="107"/>
        <v>1</v>
      </c>
      <c r="U1386" s="10">
        <f t="shared" si="108"/>
        <v>0</v>
      </c>
      <c r="V1386" s="11" t="str">
        <f t="shared" si="105"/>
        <v>April</v>
      </c>
      <c r="W1386" s="13">
        <v>42103</v>
      </c>
      <c r="X1386" s="11">
        <f t="shared" si="106"/>
        <v>0</v>
      </c>
      <c r="Y1386" s="12">
        <v>12.726000000000001</v>
      </c>
      <c r="Z1386" s="12">
        <v>9</v>
      </c>
      <c r="AA1386" s="12">
        <v>42.69</v>
      </c>
      <c r="AB1386" s="12">
        <v>86887</v>
      </c>
      <c r="AC1386" s="12">
        <f>DataSheet!$E1112-DataSheet!$D1112</f>
        <v>195.99</v>
      </c>
      <c r="AD1386" s="12" t="str">
        <f>_xlfn.IFS(DataSheet!$O1112="Central","Chris",DataSheet!$O1112="East","Erin",DataSheet!$O1112="South","Sam",DataSheet!$O1112="West","William.")</f>
        <v>Chris</v>
      </c>
      <c r="AE1386">
        <f t="shared" si="109"/>
        <v>2</v>
      </c>
    </row>
    <row r="1387" spans="1:31" ht="15.75" customHeight="1" x14ac:dyDescent="0.3">
      <c r="A1387" s="7">
        <v>2488</v>
      </c>
      <c r="B1387" s="7" t="s">
        <v>2329</v>
      </c>
      <c r="C1387" s="7" t="s">
        <v>30</v>
      </c>
      <c r="D1387" s="7">
        <v>0.02</v>
      </c>
      <c r="E1387" s="7">
        <v>28.15</v>
      </c>
      <c r="F1387" s="7">
        <v>6.17</v>
      </c>
      <c r="G1387" s="7" t="s">
        <v>53</v>
      </c>
      <c r="H1387" s="7" t="s">
        <v>118</v>
      </c>
      <c r="I1387" s="7" t="s">
        <v>33</v>
      </c>
      <c r="J1387" s="7" t="s">
        <v>34</v>
      </c>
      <c r="K1387" s="7" t="s">
        <v>55</v>
      </c>
      <c r="L1387" s="7" t="s">
        <v>2331</v>
      </c>
      <c r="M1387" s="7">
        <v>0.55000000000000004</v>
      </c>
      <c r="N1387" s="7" t="s">
        <v>37</v>
      </c>
      <c r="O1387" s="7" t="s">
        <v>140</v>
      </c>
      <c r="P1387" s="7" t="s">
        <v>960</v>
      </c>
      <c r="Q1387" s="7" t="s">
        <v>2330</v>
      </c>
      <c r="R1387" s="7">
        <v>72023</v>
      </c>
      <c r="S1387" s="8">
        <v>42103</v>
      </c>
      <c r="T1387" s="9">
        <f t="shared" si="107"/>
        <v>0</v>
      </c>
      <c r="U1387" s="10" t="str">
        <f t="shared" si="108"/>
        <v>no repeat</v>
      </c>
      <c r="V1387" s="11" t="str">
        <f t="shared" si="105"/>
        <v>April</v>
      </c>
      <c r="W1387" s="8">
        <v>42104</v>
      </c>
      <c r="X1387" s="11">
        <f t="shared" si="106"/>
        <v>1</v>
      </c>
      <c r="Y1387" s="7">
        <v>160.8066</v>
      </c>
      <c r="Z1387" s="7">
        <v>11</v>
      </c>
      <c r="AA1387" s="7">
        <v>327.41000000000003</v>
      </c>
      <c r="AB1387" s="7">
        <v>86887</v>
      </c>
      <c r="AC1387" s="7">
        <f>DataSheet!$E1113-DataSheet!$D1113</f>
        <v>55.949999999999996</v>
      </c>
      <c r="AD1387" s="12" t="str">
        <f>_xlfn.IFS(DataSheet!$O1113="Central","Chris",DataSheet!$O1113="East","Erin",DataSheet!$O1113="South","Sam",DataSheet!$O1113="West","William.")</f>
        <v>Chris</v>
      </c>
      <c r="AE1387">
        <f t="shared" si="109"/>
        <v>2</v>
      </c>
    </row>
    <row r="1388" spans="1:31" ht="15.75" customHeight="1" x14ac:dyDescent="0.3">
      <c r="A1388" s="12">
        <v>2489</v>
      </c>
      <c r="B1388" s="12" t="s">
        <v>2332</v>
      </c>
      <c r="C1388" s="12" t="s">
        <v>42</v>
      </c>
      <c r="D1388" s="12">
        <v>7.0000000000000007E-2</v>
      </c>
      <c r="E1388" s="12">
        <v>65.989999999999995</v>
      </c>
      <c r="F1388" s="12">
        <v>8.8000000000000007</v>
      </c>
      <c r="G1388" s="12" t="s">
        <v>53</v>
      </c>
      <c r="H1388" s="12" t="s">
        <v>44</v>
      </c>
      <c r="I1388" s="12" t="s">
        <v>81</v>
      </c>
      <c r="J1388" s="12" t="s">
        <v>82</v>
      </c>
      <c r="K1388" s="12" t="s">
        <v>63</v>
      </c>
      <c r="L1388" s="12" t="s">
        <v>753</v>
      </c>
      <c r="M1388" s="12">
        <v>0.57999999999999996</v>
      </c>
      <c r="N1388" s="12" t="s">
        <v>37</v>
      </c>
      <c r="O1388" s="12" t="s">
        <v>38</v>
      </c>
      <c r="P1388" s="12" t="s">
        <v>49</v>
      </c>
      <c r="Q1388" s="12" t="s">
        <v>697</v>
      </c>
      <c r="R1388" s="12">
        <v>94521</v>
      </c>
      <c r="S1388" s="13">
        <v>42016</v>
      </c>
      <c r="T1388" s="9">
        <f t="shared" si="107"/>
        <v>1</v>
      </c>
      <c r="U1388" s="10">
        <f t="shared" si="108"/>
        <v>30</v>
      </c>
      <c r="V1388" s="11" t="str">
        <f t="shared" si="105"/>
        <v>January</v>
      </c>
      <c r="W1388" s="13">
        <v>42016</v>
      </c>
      <c r="X1388" s="11">
        <f t="shared" si="106"/>
        <v>0</v>
      </c>
      <c r="Y1388" s="12">
        <v>109.836</v>
      </c>
      <c r="Z1388" s="12">
        <v>9</v>
      </c>
      <c r="AA1388" s="12">
        <v>471.66</v>
      </c>
      <c r="AB1388" s="12">
        <v>86886</v>
      </c>
      <c r="AC1388" s="12">
        <f>DataSheet!$E158-DataSheet!$D158</f>
        <v>5.5600000000000005</v>
      </c>
      <c r="AD1388" s="12" t="str">
        <f>_xlfn.IFS(DataSheet!$O158="Central","Chris",DataSheet!$O158="East","Erin",DataSheet!$O158="South","Sam",DataSheet!$O158="West","William.")</f>
        <v>Sam</v>
      </c>
      <c r="AE1388">
        <f t="shared" si="109"/>
        <v>3</v>
      </c>
    </row>
    <row r="1389" spans="1:31" ht="15.75" customHeight="1" x14ac:dyDescent="0.3">
      <c r="A1389" s="7">
        <v>2489</v>
      </c>
      <c r="B1389" s="7" t="s">
        <v>2332</v>
      </c>
      <c r="C1389" s="7" t="s">
        <v>30</v>
      </c>
      <c r="D1389" s="7">
        <v>0.01</v>
      </c>
      <c r="E1389" s="7">
        <v>2036.48</v>
      </c>
      <c r="F1389" s="7">
        <v>14.7</v>
      </c>
      <c r="G1389" s="7" t="s">
        <v>43</v>
      </c>
      <c r="H1389" s="7" t="s">
        <v>118</v>
      </c>
      <c r="I1389" s="7" t="s">
        <v>81</v>
      </c>
      <c r="J1389" s="7" t="s">
        <v>89</v>
      </c>
      <c r="K1389" s="7" t="s">
        <v>47</v>
      </c>
      <c r="L1389" s="7" t="s">
        <v>635</v>
      </c>
      <c r="M1389" s="7">
        <v>0.55000000000000004</v>
      </c>
      <c r="N1389" s="7" t="s">
        <v>37</v>
      </c>
      <c r="O1389" s="7" t="s">
        <v>38</v>
      </c>
      <c r="P1389" s="7" t="s">
        <v>49</v>
      </c>
      <c r="Q1389" s="7" t="s">
        <v>697</v>
      </c>
      <c r="R1389" s="7">
        <v>94521</v>
      </c>
      <c r="S1389" s="8">
        <v>42046</v>
      </c>
      <c r="T1389" s="9">
        <f t="shared" si="107"/>
        <v>1</v>
      </c>
      <c r="U1389" s="10">
        <f t="shared" si="108"/>
        <v>74</v>
      </c>
      <c r="V1389" s="11" t="str">
        <f t="shared" si="105"/>
        <v>February</v>
      </c>
      <c r="W1389" s="8">
        <v>42048</v>
      </c>
      <c r="X1389" s="11">
        <f t="shared" si="106"/>
        <v>2</v>
      </c>
      <c r="Y1389" s="7">
        <v>-1596.7457999999999</v>
      </c>
      <c r="Z1389" s="7">
        <v>2</v>
      </c>
      <c r="AA1389" s="7">
        <v>3786.84</v>
      </c>
      <c r="AB1389" s="7">
        <v>86883</v>
      </c>
      <c r="AC1389" s="7">
        <f>DataSheet!$E485-DataSheet!$D485</f>
        <v>6.48</v>
      </c>
      <c r="AD1389" s="12" t="str">
        <f>_xlfn.IFS(DataSheet!$O485="Central","Chris",DataSheet!$O485="East","Erin",DataSheet!$O485="South","Sam",DataSheet!$O485="West","William.")</f>
        <v>William.</v>
      </c>
      <c r="AE1389">
        <f t="shared" si="109"/>
        <v>3</v>
      </c>
    </row>
    <row r="1390" spans="1:31" ht="15.75" customHeight="1" x14ac:dyDescent="0.3">
      <c r="A1390" s="12">
        <v>2489</v>
      </c>
      <c r="B1390" s="12" t="s">
        <v>2332</v>
      </c>
      <c r="C1390" s="12" t="s">
        <v>61</v>
      </c>
      <c r="D1390" s="12">
        <v>0.04</v>
      </c>
      <c r="E1390" s="12">
        <v>419.19</v>
      </c>
      <c r="F1390" s="12">
        <v>19.989999999999998</v>
      </c>
      <c r="G1390" s="12" t="s">
        <v>53</v>
      </c>
      <c r="H1390" s="12" t="s">
        <v>44</v>
      </c>
      <c r="I1390" s="12" t="s">
        <v>33</v>
      </c>
      <c r="J1390" s="12" t="s">
        <v>145</v>
      </c>
      <c r="K1390" s="12" t="s">
        <v>63</v>
      </c>
      <c r="L1390" s="12" t="s">
        <v>743</v>
      </c>
      <c r="M1390" s="12">
        <v>0.57999999999999996</v>
      </c>
      <c r="N1390" s="12" t="s">
        <v>37</v>
      </c>
      <c r="O1390" s="12" t="s">
        <v>38</v>
      </c>
      <c r="P1390" s="12" t="s">
        <v>49</v>
      </c>
      <c r="Q1390" s="12" t="s">
        <v>697</v>
      </c>
      <c r="R1390" s="12">
        <v>94521</v>
      </c>
      <c r="S1390" s="13">
        <v>42120</v>
      </c>
      <c r="T1390" s="9">
        <f t="shared" si="107"/>
        <v>0</v>
      </c>
      <c r="U1390" s="10" t="str">
        <f t="shared" si="108"/>
        <v>no repeat</v>
      </c>
      <c r="V1390" s="11" t="str">
        <f t="shared" si="105"/>
        <v>April</v>
      </c>
      <c r="W1390" s="13">
        <v>42121</v>
      </c>
      <c r="X1390" s="11">
        <f t="shared" si="106"/>
        <v>1</v>
      </c>
      <c r="Y1390" s="12">
        <v>1388.3559</v>
      </c>
      <c r="Z1390" s="12">
        <v>5</v>
      </c>
      <c r="AA1390" s="12">
        <v>2012.11</v>
      </c>
      <c r="AB1390" s="12">
        <v>86885</v>
      </c>
      <c r="AC1390" s="12">
        <f>DataSheet!$E1274-DataSheet!$D1274</f>
        <v>146.24</v>
      </c>
      <c r="AD1390" s="12" t="str">
        <f>_xlfn.IFS(DataSheet!$O1274="Central","Chris",DataSheet!$O1274="East","Erin",DataSheet!$O1274="South","Sam",DataSheet!$O1274="West","William.")</f>
        <v>Erin</v>
      </c>
      <c r="AE1390">
        <f t="shared" si="109"/>
        <v>3</v>
      </c>
    </row>
    <row r="1391" spans="1:31" ht="15.75" customHeight="1" x14ac:dyDescent="0.3">
      <c r="A1391" s="7">
        <v>2490</v>
      </c>
      <c r="B1391" s="7" t="s">
        <v>2333</v>
      </c>
      <c r="C1391" s="7" t="s">
        <v>42</v>
      </c>
      <c r="D1391" s="7">
        <v>0</v>
      </c>
      <c r="E1391" s="7">
        <v>10.01</v>
      </c>
      <c r="F1391" s="7">
        <v>1.99</v>
      </c>
      <c r="G1391" s="7" t="s">
        <v>31</v>
      </c>
      <c r="H1391" s="7" t="s">
        <v>44</v>
      </c>
      <c r="I1391" s="7" t="s">
        <v>81</v>
      </c>
      <c r="J1391" s="7" t="s">
        <v>184</v>
      </c>
      <c r="K1391" s="7" t="s">
        <v>55</v>
      </c>
      <c r="L1391" s="7" t="s">
        <v>2334</v>
      </c>
      <c r="M1391" s="7">
        <v>0.41</v>
      </c>
      <c r="N1391" s="7" t="s">
        <v>37</v>
      </c>
      <c r="O1391" s="7" t="s">
        <v>38</v>
      </c>
      <c r="P1391" s="7" t="s">
        <v>49</v>
      </c>
      <c r="Q1391" s="7" t="s">
        <v>2335</v>
      </c>
      <c r="R1391" s="7">
        <v>92627</v>
      </c>
      <c r="S1391" s="8">
        <v>42016</v>
      </c>
      <c r="T1391" s="9">
        <f t="shared" si="107"/>
        <v>1</v>
      </c>
      <c r="U1391" s="10">
        <f t="shared" si="108"/>
        <v>33</v>
      </c>
      <c r="V1391" s="11" t="str">
        <f t="shared" si="105"/>
        <v>January</v>
      </c>
      <c r="W1391" s="8">
        <v>42018</v>
      </c>
      <c r="X1391" s="11">
        <f t="shared" si="106"/>
        <v>2</v>
      </c>
      <c r="Y1391" s="7">
        <v>82.703400000000002</v>
      </c>
      <c r="Z1391" s="7">
        <v>11</v>
      </c>
      <c r="AA1391" s="7">
        <v>119.86</v>
      </c>
      <c r="AB1391" s="7">
        <v>86886</v>
      </c>
      <c r="AC1391" s="7">
        <f>DataSheet!$E159-DataSheet!$D159</f>
        <v>40.86</v>
      </c>
      <c r="AD1391" s="12" t="str">
        <f>_xlfn.IFS(DataSheet!$O159="Central","Chris",DataSheet!$O159="East","Erin",DataSheet!$O159="South","Sam",DataSheet!$O159="West","William.")</f>
        <v>Sam</v>
      </c>
      <c r="AE1391">
        <f t="shared" si="109"/>
        <v>2</v>
      </c>
    </row>
    <row r="1392" spans="1:31" ht="15.75" customHeight="1" x14ac:dyDescent="0.3">
      <c r="A1392" s="12">
        <v>2490</v>
      </c>
      <c r="B1392" s="12" t="s">
        <v>2333</v>
      </c>
      <c r="C1392" s="12" t="s">
        <v>52</v>
      </c>
      <c r="D1392" s="12">
        <v>0.09</v>
      </c>
      <c r="E1392" s="12">
        <v>348.21</v>
      </c>
      <c r="F1392" s="12">
        <v>40.19</v>
      </c>
      <c r="G1392" s="12" t="s">
        <v>43</v>
      </c>
      <c r="H1392" s="12" t="s">
        <v>44</v>
      </c>
      <c r="I1392" s="12" t="s">
        <v>45</v>
      </c>
      <c r="J1392" s="12" t="s">
        <v>156</v>
      </c>
      <c r="K1392" s="12" t="s">
        <v>125</v>
      </c>
      <c r="L1392" s="12" t="s">
        <v>1571</v>
      </c>
      <c r="M1392" s="12">
        <v>0.62</v>
      </c>
      <c r="N1392" s="12" t="s">
        <v>37</v>
      </c>
      <c r="O1392" s="12" t="s">
        <v>38</v>
      </c>
      <c r="P1392" s="12" t="s">
        <v>49</v>
      </c>
      <c r="Q1392" s="12" t="s">
        <v>2335</v>
      </c>
      <c r="R1392" s="12">
        <v>92627</v>
      </c>
      <c r="S1392" s="13">
        <v>42049</v>
      </c>
      <c r="T1392" s="9">
        <f t="shared" si="107"/>
        <v>0</v>
      </c>
      <c r="U1392" s="10" t="str">
        <f t="shared" si="108"/>
        <v>no repeat</v>
      </c>
      <c r="V1392" s="11" t="str">
        <f t="shared" si="105"/>
        <v>February</v>
      </c>
      <c r="W1392" s="13">
        <v>42051</v>
      </c>
      <c r="X1392" s="11">
        <f t="shared" si="106"/>
        <v>2</v>
      </c>
      <c r="Y1392" s="12">
        <v>-93.85</v>
      </c>
      <c r="Z1392" s="12">
        <v>2</v>
      </c>
      <c r="AA1392" s="12">
        <v>662.8</v>
      </c>
      <c r="AB1392" s="12">
        <v>86884</v>
      </c>
      <c r="AC1392" s="12">
        <f>DataSheet!$E516-DataSheet!$D516</f>
        <v>35.46</v>
      </c>
      <c r="AD1392" s="12" t="str">
        <f>_xlfn.IFS(DataSheet!$O516="Central","Chris",DataSheet!$O516="East","Erin",DataSheet!$O516="South","Sam",DataSheet!$O516="West","William.")</f>
        <v>William.</v>
      </c>
      <c r="AE1392">
        <f t="shared" si="109"/>
        <v>2</v>
      </c>
    </row>
    <row r="1393" spans="1:31" ht="15.75" customHeight="1" x14ac:dyDescent="0.3">
      <c r="A1393" s="12">
        <v>2491</v>
      </c>
      <c r="B1393" s="12" t="s">
        <v>2336</v>
      </c>
      <c r="C1393" s="12" t="s">
        <v>42</v>
      </c>
      <c r="D1393" s="12">
        <v>7.0000000000000007E-2</v>
      </c>
      <c r="E1393" s="12">
        <v>65.989999999999995</v>
      </c>
      <c r="F1393" s="12">
        <v>8.8000000000000007</v>
      </c>
      <c r="G1393" s="12" t="s">
        <v>53</v>
      </c>
      <c r="H1393" s="12" t="s">
        <v>44</v>
      </c>
      <c r="I1393" s="12" t="s">
        <v>81</v>
      </c>
      <c r="J1393" s="12" t="s">
        <v>82</v>
      </c>
      <c r="K1393" s="12" t="s">
        <v>63</v>
      </c>
      <c r="L1393" s="12" t="s">
        <v>753</v>
      </c>
      <c r="M1393" s="12">
        <v>0.57999999999999996</v>
      </c>
      <c r="N1393" s="12" t="s">
        <v>37</v>
      </c>
      <c r="O1393" s="12" t="s">
        <v>38</v>
      </c>
      <c r="P1393" s="12" t="s">
        <v>49</v>
      </c>
      <c r="Q1393" s="12" t="s">
        <v>665</v>
      </c>
      <c r="R1393" s="12">
        <v>90045</v>
      </c>
      <c r="S1393" s="13">
        <v>42016</v>
      </c>
      <c r="T1393" s="9">
        <f t="shared" si="107"/>
        <v>1</v>
      </c>
      <c r="U1393" s="10">
        <f t="shared" si="108"/>
        <v>0</v>
      </c>
      <c r="V1393" s="11" t="str">
        <f t="shared" si="105"/>
        <v>January</v>
      </c>
      <c r="W1393" s="13">
        <v>42016</v>
      </c>
      <c r="X1393" s="11">
        <f t="shared" si="106"/>
        <v>0</v>
      </c>
      <c r="Y1393" s="12">
        <v>109.836</v>
      </c>
      <c r="Z1393" s="12">
        <v>37</v>
      </c>
      <c r="AA1393" s="12">
        <v>1939.03</v>
      </c>
      <c r="AB1393" s="12">
        <v>23877</v>
      </c>
      <c r="AC1393" s="12">
        <f>DataSheet!$E160-DataSheet!$D160</f>
        <v>35.849999999999994</v>
      </c>
      <c r="AD1393" s="12" t="str">
        <f>_xlfn.IFS(DataSheet!$O160="Central","Chris",DataSheet!$O160="East","Erin",DataSheet!$O160="South","Sam",DataSheet!$O160="West","William.")</f>
        <v>Sam</v>
      </c>
      <c r="AE1393">
        <f t="shared" si="109"/>
        <v>7</v>
      </c>
    </row>
    <row r="1394" spans="1:31" ht="15.75" customHeight="1" x14ac:dyDescent="0.3">
      <c r="A1394" s="7">
        <v>2491</v>
      </c>
      <c r="B1394" s="7" t="s">
        <v>2336</v>
      </c>
      <c r="C1394" s="7" t="s">
        <v>42</v>
      </c>
      <c r="D1394" s="7">
        <v>0</v>
      </c>
      <c r="E1394" s="7">
        <v>10.01</v>
      </c>
      <c r="F1394" s="7">
        <v>1.99</v>
      </c>
      <c r="G1394" s="7" t="s">
        <v>31</v>
      </c>
      <c r="H1394" s="7" t="s">
        <v>44</v>
      </c>
      <c r="I1394" s="7" t="s">
        <v>81</v>
      </c>
      <c r="J1394" s="7" t="s">
        <v>184</v>
      </c>
      <c r="K1394" s="7" t="s">
        <v>55</v>
      </c>
      <c r="L1394" s="7" t="s">
        <v>2334</v>
      </c>
      <c r="M1394" s="7">
        <v>0.41</v>
      </c>
      <c r="N1394" s="7" t="s">
        <v>37</v>
      </c>
      <c r="O1394" s="7" t="s">
        <v>38</v>
      </c>
      <c r="P1394" s="7" t="s">
        <v>49</v>
      </c>
      <c r="Q1394" s="7" t="s">
        <v>665</v>
      </c>
      <c r="R1394" s="7">
        <v>90045</v>
      </c>
      <c r="S1394" s="8">
        <v>42016</v>
      </c>
      <c r="T1394" s="9">
        <f t="shared" si="107"/>
        <v>1</v>
      </c>
      <c r="U1394" s="10">
        <f t="shared" si="108"/>
        <v>33</v>
      </c>
      <c r="V1394" s="11" t="str">
        <f t="shared" si="105"/>
        <v>January</v>
      </c>
      <c r="W1394" s="8">
        <v>42018</v>
      </c>
      <c r="X1394" s="11">
        <f t="shared" si="106"/>
        <v>2</v>
      </c>
      <c r="Y1394" s="7">
        <v>128.03</v>
      </c>
      <c r="Z1394" s="7">
        <v>42</v>
      </c>
      <c r="AA1394" s="7">
        <v>457.63</v>
      </c>
      <c r="AB1394" s="7">
        <v>23877</v>
      </c>
      <c r="AC1394" s="7">
        <f>DataSheet!$E161-DataSheet!$D161</f>
        <v>4.8900000000000006</v>
      </c>
      <c r="AD1394" s="12" t="str">
        <f>_xlfn.IFS(DataSheet!$O161="Central","Chris",DataSheet!$O161="East","Erin",DataSheet!$O161="South","Sam",DataSheet!$O161="West","William.")</f>
        <v>Sam</v>
      </c>
      <c r="AE1394">
        <f t="shared" si="109"/>
        <v>7</v>
      </c>
    </row>
    <row r="1395" spans="1:31" ht="15.75" customHeight="1" x14ac:dyDescent="0.3">
      <c r="A1395" s="7">
        <v>2491</v>
      </c>
      <c r="B1395" s="7" t="s">
        <v>2336</v>
      </c>
      <c r="C1395" s="7" t="s">
        <v>52</v>
      </c>
      <c r="D1395" s="7">
        <v>0.09</v>
      </c>
      <c r="E1395" s="7">
        <v>348.21</v>
      </c>
      <c r="F1395" s="7">
        <v>40.19</v>
      </c>
      <c r="G1395" s="7" t="s">
        <v>43</v>
      </c>
      <c r="H1395" s="7" t="s">
        <v>44</v>
      </c>
      <c r="I1395" s="7" t="s">
        <v>45</v>
      </c>
      <c r="J1395" s="7" t="s">
        <v>156</v>
      </c>
      <c r="K1395" s="7" t="s">
        <v>125</v>
      </c>
      <c r="L1395" s="7" t="s">
        <v>1571</v>
      </c>
      <c r="M1395" s="7">
        <v>0.62</v>
      </c>
      <c r="N1395" s="7" t="s">
        <v>37</v>
      </c>
      <c r="O1395" s="7" t="s">
        <v>38</v>
      </c>
      <c r="P1395" s="7" t="s">
        <v>49</v>
      </c>
      <c r="Q1395" s="7" t="s">
        <v>665</v>
      </c>
      <c r="R1395" s="7">
        <v>90045</v>
      </c>
      <c r="S1395" s="8">
        <v>42049</v>
      </c>
      <c r="T1395" s="9">
        <f t="shared" si="107"/>
        <v>1</v>
      </c>
      <c r="U1395" s="10">
        <f t="shared" si="108"/>
        <v>54</v>
      </c>
      <c r="V1395" s="11" t="str">
        <f t="shared" si="105"/>
        <v>February</v>
      </c>
      <c r="W1395" s="8">
        <v>42051</v>
      </c>
      <c r="X1395" s="11">
        <f t="shared" si="106"/>
        <v>2</v>
      </c>
      <c r="Y1395" s="7">
        <v>-93.85</v>
      </c>
      <c r="Z1395" s="7">
        <v>8</v>
      </c>
      <c r="AA1395" s="7">
        <v>2651.21</v>
      </c>
      <c r="AB1395" s="7">
        <v>48836</v>
      </c>
      <c r="AC1395" s="7">
        <f>DataSheet!$E517-DataSheet!$D517</f>
        <v>58.05</v>
      </c>
      <c r="AD1395" s="12" t="str">
        <f>_xlfn.IFS(DataSheet!$O517="Central","Chris",DataSheet!$O517="East","Erin",DataSheet!$O517="South","Sam",DataSheet!$O517="West","William.")</f>
        <v>William.</v>
      </c>
      <c r="AE1395">
        <f t="shared" si="109"/>
        <v>7</v>
      </c>
    </row>
    <row r="1396" spans="1:31" ht="15.75" customHeight="1" x14ac:dyDescent="0.3">
      <c r="A1396" s="12">
        <v>2491</v>
      </c>
      <c r="B1396" s="12" t="s">
        <v>2336</v>
      </c>
      <c r="C1396" s="12" t="s">
        <v>30</v>
      </c>
      <c r="D1396" s="12">
        <v>0.08</v>
      </c>
      <c r="E1396" s="12">
        <v>4.91</v>
      </c>
      <c r="F1396" s="12">
        <v>0.5</v>
      </c>
      <c r="G1396" s="12" t="s">
        <v>53</v>
      </c>
      <c r="H1396" s="12" t="s">
        <v>118</v>
      </c>
      <c r="I1396" s="12" t="s">
        <v>33</v>
      </c>
      <c r="J1396" s="12" t="s">
        <v>138</v>
      </c>
      <c r="K1396" s="12" t="s">
        <v>63</v>
      </c>
      <c r="L1396" s="12" t="s">
        <v>165</v>
      </c>
      <c r="M1396" s="12">
        <v>0.36</v>
      </c>
      <c r="N1396" s="12" t="s">
        <v>37</v>
      </c>
      <c r="O1396" s="12" t="s">
        <v>38</v>
      </c>
      <c r="P1396" s="12" t="s">
        <v>49</v>
      </c>
      <c r="Q1396" s="12" t="s">
        <v>665</v>
      </c>
      <c r="R1396" s="12">
        <v>90045</v>
      </c>
      <c r="S1396" s="13">
        <v>42103</v>
      </c>
      <c r="T1396" s="9">
        <f t="shared" si="107"/>
        <v>1</v>
      </c>
      <c r="U1396" s="10">
        <f t="shared" si="108"/>
        <v>0</v>
      </c>
      <c r="V1396" s="11" t="str">
        <f t="shared" si="105"/>
        <v>April</v>
      </c>
      <c r="W1396" s="13">
        <v>42103</v>
      </c>
      <c r="X1396" s="11">
        <f t="shared" si="106"/>
        <v>0</v>
      </c>
      <c r="Y1396" s="12">
        <v>31.751999999999999</v>
      </c>
      <c r="Z1396" s="12">
        <v>36</v>
      </c>
      <c r="AA1396" s="12">
        <v>170.75</v>
      </c>
      <c r="AB1396" s="12">
        <v>14785</v>
      </c>
      <c r="AC1396" s="12">
        <f>DataSheet!$E1114-DataSheet!$D1114</f>
        <v>1.7899999999999998</v>
      </c>
      <c r="AD1396" s="12" t="str">
        <f>_xlfn.IFS(DataSheet!$O1114="Central","Chris",DataSheet!$O1114="East","Erin",DataSheet!$O1114="South","Sam",DataSheet!$O1114="West","William.")</f>
        <v>Sam</v>
      </c>
      <c r="AE1396">
        <f t="shared" si="109"/>
        <v>7</v>
      </c>
    </row>
    <row r="1397" spans="1:31" ht="15.75" customHeight="1" x14ac:dyDescent="0.3">
      <c r="A1397" s="7">
        <v>2491</v>
      </c>
      <c r="B1397" s="7" t="s">
        <v>2336</v>
      </c>
      <c r="C1397" s="7" t="s">
        <v>30</v>
      </c>
      <c r="D1397" s="7">
        <v>0.02</v>
      </c>
      <c r="E1397" s="7">
        <v>28.15</v>
      </c>
      <c r="F1397" s="7">
        <v>6.17</v>
      </c>
      <c r="G1397" s="7" t="s">
        <v>53</v>
      </c>
      <c r="H1397" s="7" t="s">
        <v>118</v>
      </c>
      <c r="I1397" s="7" t="s">
        <v>33</v>
      </c>
      <c r="J1397" s="7" t="s">
        <v>34</v>
      </c>
      <c r="K1397" s="7" t="s">
        <v>55</v>
      </c>
      <c r="L1397" s="7" t="s">
        <v>2331</v>
      </c>
      <c r="M1397" s="7">
        <v>0.55000000000000004</v>
      </c>
      <c r="N1397" s="7" t="s">
        <v>37</v>
      </c>
      <c r="O1397" s="7" t="s">
        <v>38</v>
      </c>
      <c r="P1397" s="7" t="s">
        <v>49</v>
      </c>
      <c r="Q1397" s="7" t="s">
        <v>665</v>
      </c>
      <c r="R1397" s="7">
        <v>90045</v>
      </c>
      <c r="S1397" s="8">
        <v>42103</v>
      </c>
      <c r="T1397" s="9">
        <f t="shared" si="107"/>
        <v>1</v>
      </c>
      <c r="U1397" s="10">
        <f t="shared" si="108"/>
        <v>17</v>
      </c>
      <c r="V1397" s="11" t="str">
        <f t="shared" si="105"/>
        <v>April</v>
      </c>
      <c r="W1397" s="8">
        <v>42104</v>
      </c>
      <c r="X1397" s="11">
        <f t="shared" si="106"/>
        <v>1</v>
      </c>
      <c r="Y1397" s="7">
        <v>117.208</v>
      </c>
      <c r="Z1397" s="7">
        <v>45</v>
      </c>
      <c r="AA1397" s="7">
        <v>1339.42</v>
      </c>
      <c r="AB1397" s="7">
        <v>14785</v>
      </c>
      <c r="AC1397" s="7">
        <f>DataSheet!$E1115-DataSheet!$D1115</f>
        <v>73.98</v>
      </c>
      <c r="AD1397" s="12" t="str">
        <f>_xlfn.IFS(DataSheet!$O1115="Central","Chris",DataSheet!$O1115="East","Erin",DataSheet!$O1115="South","Sam",DataSheet!$O1115="West","William.")</f>
        <v>William.</v>
      </c>
      <c r="AE1397">
        <f t="shared" si="109"/>
        <v>7</v>
      </c>
    </row>
    <row r="1398" spans="1:31" ht="15.75" customHeight="1" x14ac:dyDescent="0.3">
      <c r="A1398" s="12">
        <v>2491</v>
      </c>
      <c r="B1398" s="12" t="s">
        <v>2336</v>
      </c>
      <c r="C1398" s="12" t="s">
        <v>109</v>
      </c>
      <c r="D1398" s="12">
        <v>0.06</v>
      </c>
      <c r="E1398" s="12">
        <v>4.28</v>
      </c>
      <c r="F1398" s="12">
        <v>0.94</v>
      </c>
      <c r="G1398" s="12" t="s">
        <v>53</v>
      </c>
      <c r="H1398" s="12" t="s">
        <v>118</v>
      </c>
      <c r="I1398" s="12" t="s">
        <v>33</v>
      </c>
      <c r="J1398" s="12" t="s">
        <v>34</v>
      </c>
      <c r="K1398" s="12" t="s">
        <v>35</v>
      </c>
      <c r="L1398" s="12" t="s">
        <v>1647</v>
      </c>
      <c r="M1398" s="12">
        <v>0.56000000000000005</v>
      </c>
      <c r="N1398" s="12" t="s">
        <v>37</v>
      </c>
      <c r="O1398" s="12" t="s">
        <v>38</v>
      </c>
      <c r="P1398" s="12" t="s">
        <v>49</v>
      </c>
      <c r="Q1398" s="12" t="s">
        <v>665</v>
      </c>
      <c r="R1398" s="12">
        <v>90045</v>
      </c>
      <c r="S1398" s="13">
        <v>42120</v>
      </c>
      <c r="T1398" s="9">
        <f t="shared" si="107"/>
        <v>1</v>
      </c>
      <c r="U1398" s="10">
        <f t="shared" si="108"/>
        <v>0</v>
      </c>
      <c r="V1398" s="11" t="str">
        <f t="shared" si="105"/>
        <v>April</v>
      </c>
      <c r="W1398" s="13">
        <v>42122</v>
      </c>
      <c r="X1398" s="11">
        <f t="shared" si="106"/>
        <v>2</v>
      </c>
      <c r="Y1398" s="12">
        <v>0.37</v>
      </c>
      <c r="Z1398" s="12">
        <v>9</v>
      </c>
      <c r="AA1398" s="12">
        <v>38.96</v>
      </c>
      <c r="AB1398" s="12">
        <v>11712</v>
      </c>
      <c r="AC1398" s="12">
        <f>DataSheet!$E1272-DataSheet!$D1272</f>
        <v>146.24</v>
      </c>
      <c r="AD1398" s="12" t="str">
        <f>_xlfn.IFS(DataSheet!$O1272="Central","Chris",DataSheet!$O1272="East","Erin",DataSheet!$O1272="South","Sam",DataSheet!$O1272="West","William.")</f>
        <v>Sam</v>
      </c>
      <c r="AE1398">
        <f t="shared" si="109"/>
        <v>7</v>
      </c>
    </row>
    <row r="1399" spans="1:31" ht="15.75" customHeight="1" x14ac:dyDescent="0.3">
      <c r="A1399" s="7">
        <v>2491</v>
      </c>
      <c r="B1399" s="7" t="s">
        <v>2336</v>
      </c>
      <c r="C1399" s="7" t="s">
        <v>61</v>
      </c>
      <c r="D1399" s="7">
        <v>0.04</v>
      </c>
      <c r="E1399" s="7">
        <v>419.19</v>
      </c>
      <c r="F1399" s="7">
        <v>19.989999999999998</v>
      </c>
      <c r="G1399" s="7" t="s">
        <v>53</v>
      </c>
      <c r="H1399" s="7" t="s">
        <v>44</v>
      </c>
      <c r="I1399" s="7" t="s">
        <v>33</v>
      </c>
      <c r="J1399" s="7" t="s">
        <v>145</v>
      </c>
      <c r="K1399" s="7" t="s">
        <v>63</v>
      </c>
      <c r="L1399" s="7" t="s">
        <v>743</v>
      </c>
      <c r="M1399" s="7">
        <v>0.57999999999999996</v>
      </c>
      <c r="N1399" s="7" t="s">
        <v>37</v>
      </c>
      <c r="O1399" s="7" t="s">
        <v>38</v>
      </c>
      <c r="P1399" s="7" t="s">
        <v>49</v>
      </c>
      <c r="Q1399" s="7" t="s">
        <v>665</v>
      </c>
      <c r="R1399" s="7">
        <v>90045</v>
      </c>
      <c r="S1399" s="8">
        <v>42120</v>
      </c>
      <c r="T1399" s="9">
        <f t="shared" si="107"/>
        <v>0</v>
      </c>
      <c r="U1399" s="10" t="str">
        <f t="shared" si="108"/>
        <v>no repeat</v>
      </c>
      <c r="V1399" s="11" t="str">
        <f t="shared" si="105"/>
        <v>April</v>
      </c>
      <c r="W1399" s="8">
        <v>42121</v>
      </c>
      <c r="X1399" s="11">
        <f t="shared" si="106"/>
        <v>1</v>
      </c>
      <c r="Y1399" s="7">
        <v>1947.67</v>
      </c>
      <c r="Z1399" s="7">
        <v>20</v>
      </c>
      <c r="AA1399" s="7">
        <v>8048.45</v>
      </c>
      <c r="AB1399" s="7">
        <v>23042</v>
      </c>
      <c r="AC1399" s="7">
        <f>DataSheet!$E1275-DataSheet!$D1275</f>
        <v>270.91000000000003</v>
      </c>
      <c r="AD1399" s="12" t="str">
        <f>_xlfn.IFS(DataSheet!$O1275="Central","Chris",DataSheet!$O1275="East","Erin",DataSheet!$O1275="South","Sam",DataSheet!$O1275="West","William.")</f>
        <v>Erin</v>
      </c>
      <c r="AE1399">
        <f t="shared" si="109"/>
        <v>7</v>
      </c>
    </row>
    <row r="1400" spans="1:31" ht="15.75" customHeight="1" x14ac:dyDescent="0.3">
      <c r="A1400" s="7">
        <v>2495</v>
      </c>
      <c r="B1400" s="7" t="s">
        <v>2337</v>
      </c>
      <c r="C1400" s="7" t="s">
        <v>109</v>
      </c>
      <c r="D1400" s="7">
        <v>0.06</v>
      </c>
      <c r="E1400" s="7">
        <v>4.28</v>
      </c>
      <c r="F1400" s="7">
        <v>0.94</v>
      </c>
      <c r="G1400" s="7" t="s">
        <v>53</v>
      </c>
      <c r="H1400" s="7" t="s">
        <v>118</v>
      </c>
      <c r="I1400" s="7" t="s">
        <v>33</v>
      </c>
      <c r="J1400" s="7" t="s">
        <v>34</v>
      </c>
      <c r="K1400" s="7" t="s">
        <v>35</v>
      </c>
      <c r="L1400" s="7" t="s">
        <v>1647</v>
      </c>
      <c r="M1400" s="7">
        <v>0.56000000000000005</v>
      </c>
      <c r="N1400" s="7" t="s">
        <v>37</v>
      </c>
      <c r="O1400" s="7" t="s">
        <v>38</v>
      </c>
      <c r="P1400" s="7" t="s">
        <v>2220</v>
      </c>
      <c r="Q1400" s="7" t="s">
        <v>2221</v>
      </c>
      <c r="R1400" s="7">
        <v>82901</v>
      </c>
      <c r="S1400" s="8">
        <v>42120</v>
      </c>
      <c r="T1400" s="9">
        <f t="shared" si="107"/>
        <v>0</v>
      </c>
      <c r="U1400" s="10" t="str">
        <f t="shared" si="108"/>
        <v>no repeat</v>
      </c>
      <c r="V1400" s="11" t="str">
        <f t="shared" si="105"/>
        <v>April</v>
      </c>
      <c r="W1400" s="8">
        <v>42122</v>
      </c>
      <c r="X1400" s="11">
        <f t="shared" si="106"/>
        <v>2</v>
      </c>
      <c r="Y1400" s="7">
        <v>0.37</v>
      </c>
      <c r="Z1400" s="7">
        <v>2</v>
      </c>
      <c r="AA1400" s="7">
        <v>8.66</v>
      </c>
      <c r="AB1400" s="7">
        <v>86885</v>
      </c>
      <c r="AC1400" s="7">
        <f>DataSheet!$E1273-DataSheet!$D1273</f>
        <v>270.91000000000003</v>
      </c>
      <c r="AD1400" s="12" t="str">
        <f>_xlfn.IFS(DataSheet!$O1273="Central","Chris",DataSheet!$O1273="East","Erin",DataSheet!$O1273="South","Sam",DataSheet!$O1273="West","William.")</f>
        <v>Sam</v>
      </c>
      <c r="AE1400">
        <f t="shared" si="109"/>
        <v>1</v>
      </c>
    </row>
    <row r="1401" spans="1:31" ht="15.75" customHeight="1" x14ac:dyDescent="0.3">
      <c r="A1401" s="7">
        <v>2498</v>
      </c>
      <c r="B1401" s="7" t="s">
        <v>2338</v>
      </c>
      <c r="C1401" s="7" t="s">
        <v>61</v>
      </c>
      <c r="D1401" s="7">
        <v>0.09</v>
      </c>
      <c r="E1401" s="7">
        <v>6.28</v>
      </c>
      <c r="F1401" s="7">
        <v>5.41</v>
      </c>
      <c r="G1401" s="7" t="s">
        <v>53</v>
      </c>
      <c r="H1401" s="7" t="s">
        <v>62</v>
      </c>
      <c r="I1401" s="7" t="s">
        <v>45</v>
      </c>
      <c r="J1401" s="7" t="s">
        <v>54</v>
      </c>
      <c r="K1401" s="7" t="s">
        <v>63</v>
      </c>
      <c r="L1401" s="7" t="s">
        <v>1684</v>
      </c>
      <c r="M1401" s="7">
        <v>0.53</v>
      </c>
      <c r="N1401" s="7" t="s">
        <v>37</v>
      </c>
      <c r="O1401" s="7" t="s">
        <v>38</v>
      </c>
      <c r="P1401" s="7" t="s">
        <v>49</v>
      </c>
      <c r="Q1401" s="7" t="s">
        <v>1731</v>
      </c>
      <c r="R1401" s="7">
        <v>92024</v>
      </c>
      <c r="S1401" s="8">
        <v>42037</v>
      </c>
      <c r="T1401" s="9">
        <f t="shared" si="107"/>
        <v>1</v>
      </c>
      <c r="U1401" s="10">
        <f t="shared" si="108"/>
        <v>3</v>
      </c>
      <c r="V1401" s="11" t="str">
        <f t="shared" si="105"/>
        <v>February</v>
      </c>
      <c r="W1401" s="8">
        <v>42039</v>
      </c>
      <c r="X1401" s="11">
        <f t="shared" si="106"/>
        <v>2</v>
      </c>
      <c r="Y1401" s="7">
        <v>-61.59</v>
      </c>
      <c r="Z1401" s="7">
        <v>56</v>
      </c>
      <c r="AA1401" s="7">
        <v>355.4</v>
      </c>
      <c r="AB1401" s="7">
        <v>54567</v>
      </c>
      <c r="AC1401" s="7">
        <f>DataSheet!$E381-DataSheet!$D381</f>
        <v>5.25</v>
      </c>
      <c r="AD1401" s="12" t="str">
        <f>_xlfn.IFS(DataSheet!$O381="Central","Chris",DataSheet!$O381="East","Erin",DataSheet!$O381="South","Sam",DataSheet!$O381="West","William.")</f>
        <v>William.</v>
      </c>
      <c r="AE1401">
        <f t="shared" si="109"/>
        <v>4</v>
      </c>
    </row>
    <row r="1402" spans="1:31" ht="15.75" customHeight="1" x14ac:dyDescent="0.3">
      <c r="A1402" s="7">
        <v>2498</v>
      </c>
      <c r="B1402" s="7" t="s">
        <v>2338</v>
      </c>
      <c r="C1402" s="7" t="s">
        <v>42</v>
      </c>
      <c r="D1402" s="7">
        <v>0.08</v>
      </c>
      <c r="E1402" s="7">
        <v>1.68</v>
      </c>
      <c r="F1402" s="7">
        <v>1.57</v>
      </c>
      <c r="G1402" s="7" t="s">
        <v>53</v>
      </c>
      <c r="H1402" s="7" t="s">
        <v>62</v>
      </c>
      <c r="I1402" s="7" t="s">
        <v>33</v>
      </c>
      <c r="J1402" s="7" t="s">
        <v>34</v>
      </c>
      <c r="K1402" s="7" t="s">
        <v>35</v>
      </c>
      <c r="L1402" s="7" t="s">
        <v>100</v>
      </c>
      <c r="M1402" s="7">
        <v>0.59</v>
      </c>
      <c r="N1402" s="7" t="s">
        <v>37</v>
      </c>
      <c r="O1402" s="7" t="s">
        <v>38</v>
      </c>
      <c r="P1402" s="7" t="s">
        <v>49</v>
      </c>
      <c r="Q1402" s="7" t="s">
        <v>1731</v>
      </c>
      <c r="R1402" s="7">
        <v>92024</v>
      </c>
      <c r="S1402" s="8">
        <v>42040</v>
      </c>
      <c r="T1402" s="9">
        <f t="shared" si="107"/>
        <v>1</v>
      </c>
      <c r="U1402" s="10">
        <f t="shared" si="108"/>
        <v>13</v>
      </c>
      <c r="V1402" s="11" t="str">
        <f t="shared" si="105"/>
        <v>February</v>
      </c>
      <c r="W1402" s="8">
        <v>42041</v>
      </c>
      <c r="X1402" s="11">
        <f t="shared" si="106"/>
        <v>1</v>
      </c>
      <c r="Y1402" s="7">
        <v>-46.25</v>
      </c>
      <c r="Z1402" s="7">
        <v>88</v>
      </c>
      <c r="AA1402" s="7">
        <v>148.36000000000001</v>
      </c>
      <c r="AB1402" s="7">
        <v>20007</v>
      </c>
      <c r="AC1402" s="7">
        <f>DataSheet!$E427-DataSheet!$D427</f>
        <v>115.74000000000001</v>
      </c>
      <c r="AD1402" s="12" t="str">
        <f>_xlfn.IFS(DataSheet!$O427="Central","Chris",DataSheet!$O427="East","Erin",DataSheet!$O427="South","Sam",DataSheet!$O427="West","William.")</f>
        <v>William.</v>
      </c>
      <c r="AE1402">
        <f t="shared" si="109"/>
        <v>4</v>
      </c>
    </row>
    <row r="1403" spans="1:31" ht="15.75" customHeight="1" x14ac:dyDescent="0.3">
      <c r="A1403" s="12">
        <v>2498</v>
      </c>
      <c r="B1403" s="12" t="s">
        <v>2338</v>
      </c>
      <c r="C1403" s="12" t="s">
        <v>42</v>
      </c>
      <c r="D1403" s="12">
        <v>0.09</v>
      </c>
      <c r="E1403" s="12">
        <v>355.98</v>
      </c>
      <c r="F1403" s="12">
        <v>58.92</v>
      </c>
      <c r="G1403" s="12" t="s">
        <v>43</v>
      </c>
      <c r="H1403" s="12" t="s">
        <v>32</v>
      </c>
      <c r="I1403" s="12" t="s">
        <v>45</v>
      </c>
      <c r="J1403" s="12" t="s">
        <v>46</v>
      </c>
      <c r="K1403" s="12" t="s">
        <v>47</v>
      </c>
      <c r="L1403" s="12" t="s">
        <v>1294</v>
      </c>
      <c r="M1403" s="12">
        <v>0.64</v>
      </c>
      <c r="N1403" s="12" t="s">
        <v>37</v>
      </c>
      <c r="O1403" s="12" t="s">
        <v>38</v>
      </c>
      <c r="P1403" s="12" t="s">
        <v>49</v>
      </c>
      <c r="Q1403" s="12" t="s">
        <v>1731</v>
      </c>
      <c r="R1403" s="12">
        <v>92024</v>
      </c>
      <c r="S1403" s="13">
        <v>42053</v>
      </c>
      <c r="T1403" s="9">
        <f t="shared" si="107"/>
        <v>1</v>
      </c>
      <c r="U1403" s="10">
        <f t="shared" si="108"/>
        <v>0</v>
      </c>
      <c r="V1403" s="11" t="str">
        <f t="shared" si="105"/>
        <v>February</v>
      </c>
      <c r="W1403" s="13">
        <v>42055</v>
      </c>
      <c r="X1403" s="11">
        <f t="shared" si="106"/>
        <v>2</v>
      </c>
      <c r="Y1403" s="12">
        <v>1240.25</v>
      </c>
      <c r="Z1403" s="12">
        <v>30</v>
      </c>
      <c r="AA1403" s="12">
        <v>10554.63</v>
      </c>
      <c r="AB1403" s="12">
        <v>16547</v>
      </c>
      <c r="AC1403" s="12">
        <f>DataSheet!$E570-DataSheet!$D570</f>
        <v>39.04</v>
      </c>
      <c r="AD1403" s="12" t="str">
        <f>_xlfn.IFS(DataSheet!$O570="Central","Chris",DataSheet!$O570="East","Erin",DataSheet!$O570="South","Sam",DataSheet!$O570="West","William.")</f>
        <v>Erin</v>
      </c>
      <c r="AE1403">
        <f t="shared" si="109"/>
        <v>4</v>
      </c>
    </row>
    <row r="1404" spans="1:31" ht="15.75" customHeight="1" x14ac:dyDescent="0.3">
      <c r="A1404" s="7">
        <v>2498</v>
      </c>
      <c r="B1404" s="7" t="s">
        <v>2338</v>
      </c>
      <c r="C1404" s="7" t="s">
        <v>42</v>
      </c>
      <c r="D1404" s="7">
        <v>0.04</v>
      </c>
      <c r="E1404" s="7">
        <v>218.75</v>
      </c>
      <c r="F1404" s="7">
        <v>69.64</v>
      </c>
      <c r="G1404" s="7" t="s">
        <v>43</v>
      </c>
      <c r="H1404" s="7" t="s">
        <v>32</v>
      </c>
      <c r="I1404" s="7" t="s">
        <v>45</v>
      </c>
      <c r="J1404" s="7" t="s">
        <v>156</v>
      </c>
      <c r="K1404" s="7" t="s">
        <v>125</v>
      </c>
      <c r="L1404" s="7" t="s">
        <v>657</v>
      </c>
      <c r="M1404" s="7">
        <v>0.77</v>
      </c>
      <c r="N1404" s="7" t="s">
        <v>37</v>
      </c>
      <c r="O1404" s="7" t="s">
        <v>38</v>
      </c>
      <c r="P1404" s="7" t="s">
        <v>49</v>
      </c>
      <c r="Q1404" s="7" t="s">
        <v>1731</v>
      </c>
      <c r="R1404" s="7">
        <v>92024</v>
      </c>
      <c r="S1404" s="8">
        <v>42053</v>
      </c>
      <c r="T1404" s="9">
        <f t="shared" si="107"/>
        <v>0</v>
      </c>
      <c r="U1404" s="10" t="str">
        <f t="shared" si="108"/>
        <v>no repeat</v>
      </c>
      <c r="V1404" s="11" t="str">
        <f t="shared" si="105"/>
        <v>February</v>
      </c>
      <c r="W1404" s="8">
        <v>42053</v>
      </c>
      <c r="X1404" s="11">
        <f t="shared" si="106"/>
        <v>0</v>
      </c>
      <c r="Y1404" s="7">
        <v>-533.23199999999997</v>
      </c>
      <c r="Z1404" s="7">
        <v>8</v>
      </c>
      <c r="AA1404" s="7">
        <v>1749.64</v>
      </c>
      <c r="AB1404" s="7">
        <v>16547</v>
      </c>
      <c r="AC1404" s="7">
        <f>DataSheet!$E571-DataSheet!$D571</f>
        <v>37.6</v>
      </c>
      <c r="AD1404" s="12" t="str">
        <f>_xlfn.IFS(DataSheet!$O571="Central","Chris",DataSheet!$O571="East","Erin",DataSheet!$O571="South","Sam",DataSheet!$O571="West","William.")</f>
        <v>Erin</v>
      </c>
      <c r="AE1404">
        <f t="shared" si="109"/>
        <v>4</v>
      </c>
    </row>
    <row r="1405" spans="1:31" ht="15.75" customHeight="1" x14ac:dyDescent="0.3">
      <c r="A1405" s="12">
        <v>2499</v>
      </c>
      <c r="B1405" s="12" t="s">
        <v>2339</v>
      </c>
      <c r="C1405" s="12" t="s">
        <v>42</v>
      </c>
      <c r="D1405" s="12">
        <v>0.09</v>
      </c>
      <c r="E1405" s="12">
        <v>355.98</v>
      </c>
      <c r="F1405" s="12">
        <v>58.92</v>
      </c>
      <c r="G1405" s="12" t="s">
        <v>43</v>
      </c>
      <c r="H1405" s="12" t="s">
        <v>32</v>
      </c>
      <c r="I1405" s="12" t="s">
        <v>45</v>
      </c>
      <c r="J1405" s="12" t="s">
        <v>46</v>
      </c>
      <c r="K1405" s="12" t="s">
        <v>47</v>
      </c>
      <c r="L1405" s="12" t="s">
        <v>1294</v>
      </c>
      <c r="M1405" s="12">
        <v>0.64</v>
      </c>
      <c r="N1405" s="12" t="s">
        <v>37</v>
      </c>
      <c r="O1405" s="12" t="s">
        <v>65</v>
      </c>
      <c r="P1405" s="12" t="s">
        <v>182</v>
      </c>
      <c r="Q1405" s="12" t="s">
        <v>2340</v>
      </c>
      <c r="R1405" s="12">
        <v>60901</v>
      </c>
      <c r="S1405" s="13">
        <v>42053</v>
      </c>
      <c r="T1405" s="9">
        <f t="shared" si="107"/>
        <v>0</v>
      </c>
      <c r="U1405" s="10" t="str">
        <f t="shared" si="108"/>
        <v>no repeat</v>
      </c>
      <c r="V1405" s="11" t="str">
        <f t="shared" si="105"/>
        <v>February</v>
      </c>
      <c r="W1405" s="13">
        <v>42055</v>
      </c>
      <c r="X1405" s="11">
        <f t="shared" si="106"/>
        <v>2</v>
      </c>
      <c r="Y1405" s="12">
        <v>1240.25</v>
      </c>
      <c r="Z1405" s="12">
        <v>8</v>
      </c>
      <c r="AA1405" s="12">
        <v>2814.57</v>
      </c>
      <c r="AB1405" s="12">
        <v>88319</v>
      </c>
      <c r="AC1405" s="12">
        <f>DataSheet!$E572-DataSheet!$D572</f>
        <v>65.91</v>
      </c>
      <c r="AD1405" s="12" t="str">
        <f>_xlfn.IFS(DataSheet!$O572="Central","Chris",DataSheet!$O572="East","Erin",DataSheet!$O572="South","Sam",DataSheet!$O572="West","William.")</f>
        <v>Erin</v>
      </c>
      <c r="AE1405">
        <f t="shared" si="109"/>
        <v>1</v>
      </c>
    </row>
    <row r="1406" spans="1:31" ht="15.75" customHeight="1" x14ac:dyDescent="0.3">
      <c r="A1406" s="12">
        <v>2500</v>
      </c>
      <c r="B1406" s="12" t="s">
        <v>2341</v>
      </c>
      <c r="C1406" s="12" t="s">
        <v>61</v>
      </c>
      <c r="D1406" s="12">
        <v>0.09</v>
      </c>
      <c r="E1406" s="12">
        <v>6.28</v>
      </c>
      <c r="F1406" s="12">
        <v>5.41</v>
      </c>
      <c r="G1406" s="12" t="s">
        <v>53</v>
      </c>
      <c r="H1406" s="12" t="s">
        <v>62</v>
      </c>
      <c r="I1406" s="12" t="s">
        <v>45</v>
      </c>
      <c r="J1406" s="12" t="s">
        <v>54</v>
      </c>
      <c r="K1406" s="12" t="s">
        <v>63</v>
      </c>
      <c r="L1406" s="12" t="s">
        <v>1684</v>
      </c>
      <c r="M1406" s="12">
        <v>0.53</v>
      </c>
      <c r="N1406" s="12" t="s">
        <v>37</v>
      </c>
      <c r="O1406" s="12" t="s">
        <v>65</v>
      </c>
      <c r="P1406" s="12" t="s">
        <v>182</v>
      </c>
      <c r="Q1406" s="12" t="s">
        <v>2342</v>
      </c>
      <c r="R1406" s="12">
        <v>60102</v>
      </c>
      <c r="S1406" s="13">
        <v>42037</v>
      </c>
      <c r="T1406" s="9">
        <f t="shared" si="107"/>
        <v>0</v>
      </c>
      <c r="U1406" s="10" t="str">
        <f t="shared" si="108"/>
        <v>no repeat</v>
      </c>
      <c r="V1406" s="11" t="str">
        <f t="shared" si="105"/>
        <v>February</v>
      </c>
      <c r="W1406" s="13">
        <v>42039</v>
      </c>
      <c r="X1406" s="11">
        <f t="shared" si="106"/>
        <v>2</v>
      </c>
      <c r="Y1406" s="12">
        <v>-32.026800000000001</v>
      </c>
      <c r="Z1406" s="12">
        <v>14</v>
      </c>
      <c r="AA1406" s="12">
        <v>88.85</v>
      </c>
      <c r="AB1406" s="12">
        <v>88320</v>
      </c>
      <c r="AC1406" s="12">
        <f>DataSheet!$E382-DataSheet!$D382</f>
        <v>140.91</v>
      </c>
      <c r="AD1406" s="12" t="str">
        <f>_xlfn.IFS(DataSheet!$O382="Central","Chris",DataSheet!$O382="East","Erin",DataSheet!$O382="South","Sam",DataSheet!$O382="West","William.")</f>
        <v>William.</v>
      </c>
      <c r="AE1406">
        <f t="shared" si="109"/>
        <v>1</v>
      </c>
    </row>
    <row r="1407" spans="1:31" ht="15.75" customHeight="1" x14ac:dyDescent="0.3">
      <c r="A1407" s="7">
        <v>2502</v>
      </c>
      <c r="B1407" s="7" t="s">
        <v>2343</v>
      </c>
      <c r="C1407" s="7" t="s">
        <v>30</v>
      </c>
      <c r="D1407" s="7">
        <v>0.1</v>
      </c>
      <c r="E1407" s="7">
        <v>24.92</v>
      </c>
      <c r="F1407" s="7">
        <v>12.98</v>
      </c>
      <c r="G1407" s="7" t="s">
        <v>53</v>
      </c>
      <c r="H1407" s="7" t="s">
        <v>44</v>
      </c>
      <c r="I1407" s="7" t="s">
        <v>33</v>
      </c>
      <c r="J1407" s="7" t="s">
        <v>113</v>
      </c>
      <c r="K1407" s="7" t="s">
        <v>63</v>
      </c>
      <c r="L1407" s="7" t="s">
        <v>1937</v>
      </c>
      <c r="M1407" s="7">
        <v>0.39</v>
      </c>
      <c r="N1407" s="7" t="s">
        <v>37</v>
      </c>
      <c r="O1407" s="7" t="s">
        <v>65</v>
      </c>
      <c r="P1407" s="7" t="s">
        <v>705</v>
      </c>
      <c r="Q1407" s="7" t="s">
        <v>2344</v>
      </c>
      <c r="R1407" s="7">
        <v>46321</v>
      </c>
      <c r="S1407" s="8">
        <v>42082</v>
      </c>
      <c r="T1407" s="9">
        <f t="shared" si="107"/>
        <v>1</v>
      </c>
      <c r="U1407" s="10">
        <f t="shared" si="108"/>
        <v>0</v>
      </c>
      <c r="V1407" s="11" t="str">
        <f t="shared" si="105"/>
        <v>March</v>
      </c>
      <c r="W1407" s="8">
        <v>42082</v>
      </c>
      <c r="X1407" s="11">
        <f t="shared" si="106"/>
        <v>0</v>
      </c>
      <c r="Y1407" s="7">
        <v>-45.816000000000003</v>
      </c>
      <c r="Z1407" s="7">
        <v>3</v>
      </c>
      <c r="AA1407" s="7">
        <v>70.819999999999993</v>
      </c>
      <c r="AB1407" s="7">
        <v>91310</v>
      </c>
      <c r="AC1407" s="7">
        <f>DataSheet!$E853-DataSheet!$D853</f>
        <v>525.97</v>
      </c>
      <c r="AD1407" s="12" t="str">
        <f>_xlfn.IFS(DataSheet!$O853="Central","Chris",DataSheet!$O853="East","Erin",DataSheet!$O853="South","Sam",DataSheet!$O853="West","William.")</f>
        <v>Sam</v>
      </c>
      <c r="AE1407">
        <f t="shared" si="109"/>
        <v>2</v>
      </c>
    </row>
    <row r="1408" spans="1:31" ht="15.75" customHeight="1" x14ac:dyDescent="0.3">
      <c r="A1408" s="12">
        <v>2502</v>
      </c>
      <c r="B1408" s="12" t="s">
        <v>2343</v>
      </c>
      <c r="C1408" s="12" t="s">
        <v>30</v>
      </c>
      <c r="D1408" s="12">
        <v>0</v>
      </c>
      <c r="E1408" s="12">
        <v>12.28</v>
      </c>
      <c r="F1408" s="12">
        <v>6.35</v>
      </c>
      <c r="G1408" s="12" t="s">
        <v>31</v>
      </c>
      <c r="H1408" s="12" t="s">
        <v>44</v>
      </c>
      <c r="I1408" s="12" t="s">
        <v>33</v>
      </c>
      <c r="J1408" s="12" t="s">
        <v>97</v>
      </c>
      <c r="K1408" s="12" t="s">
        <v>63</v>
      </c>
      <c r="L1408" s="12" t="s">
        <v>1574</v>
      </c>
      <c r="M1408" s="12">
        <v>0.38</v>
      </c>
      <c r="N1408" s="12" t="s">
        <v>37</v>
      </c>
      <c r="O1408" s="12" t="s">
        <v>65</v>
      </c>
      <c r="P1408" s="12" t="s">
        <v>705</v>
      </c>
      <c r="Q1408" s="12" t="s">
        <v>2344</v>
      </c>
      <c r="R1408" s="12">
        <v>46321</v>
      </c>
      <c r="S1408" s="13">
        <v>42082</v>
      </c>
      <c r="T1408" s="9">
        <f t="shared" si="107"/>
        <v>0</v>
      </c>
      <c r="U1408" s="10" t="str">
        <f t="shared" si="108"/>
        <v>no repeat</v>
      </c>
      <c r="V1408" s="11" t="str">
        <f t="shared" si="105"/>
        <v>March</v>
      </c>
      <c r="W1408" s="13">
        <v>42083</v>
      </c>
      <c r="X1408" s="11">
        <f t="shared" si="106"/>
        <v>1</v>
      </c>
      <c r="Y1408" s="12">
        <v>30.63</v>
      </c>
      <c r="Z1408" s="12">
        <v>7</v>
      </c>
      <c r="AA1408" s="12">
        <v>90.44</v>
      </c>
      <c r="AB1408" s="12">
        <v>91310</v>
      </c>
      <c r="AC1408" s="12">
        <f>DataSheet!$E854-DataSheet!$D854</f>
        <v>4.84</v>
      </c>
      <c r="AD1408" s="12" t="str">
        <f>_xlfn.IFS(DataSheet!$O854="Central","Chris",DataSheet!$O854="East","Erin",DataSheet!$O854="South","Sam",DataSheet!$O854="West","William.")</f>
        <v>Sam</v>
      </c>
      <c r="AE1408">
        <f t="shared" si="109"/>
        <v>2</v>
      </c>
    </row>
    <row r="1409" spans="1:31" ht="15.75" customHeight="1" x14ac:dyDescent="0.3">
      <c r="A1409" s="7">
        <v>2506</v>
      </c>
      <c r="B1409" s="7" t="s">
        <v>2345</v>
      </c>
      <c r="C1409" s="7" t="s">
        <v>61</v>
      </c>
      <c r="D1409" s="7">
        <v>0.02</v>
      </c>
      <c r="E1409" s="7">
        <v>6.48</v>
      </c>
      <c r="F1409" s="7">
        <v>8.74</v>
      </c>
      <c r="G1409" s="7" t="s">
        <v>53</v>
      </c>
      <c r="H1409" s="7" t="s">
        <v>44</v>
      </c>
      <c r="I1409" s="7" t="s">
        <v>33</v>
      </c>
      <c r="J1409" s="7" t="s">
        <v>97</v>
      </c>
      <c r="K1409" s="7" t="s">
        <v>63</v>
      </c>
      <c r="L1409" s="7" t="s">
        <v>2346</v>
      </c>
      <c r="M1409" s="7">
        <v>0.36</v>
      </c>
      <c r="N1409" s="7" t="s">
        <v>37</v>
      </c>
      <c r="O1409" s="7" t="s">
        <v>57</v>
      </c>
      <c r="P1409" s="7" t="s">
        <v>232</v>
      </c>
      <c r="Q1409" s="7" t="s">
        <v>2347</v>
      </c>
      <c r="R1409" s="7">
        <v>6408</v>
      </c>
      <c r="S1409" s="8">
        <v>42160</v>
      </c>
      <c r="T1409" s="9">
        <f t="shared" si="107"/>
        <v>0</v>
      </c>
      <c r="U1409" s="10" t="str">
        <f t="shared" si="108"/>
        <v>no repeat</v>
      </c>
      <c r="V1409" s="11" t="str">
        <f t="shared" si="105"/>
        <v>June</v>
      </c>
      <c r="W1409" s="8">
        <v>42162</v>
      </c>
      <c r="X1409" s="11">
        <f t="shared" si="106"/>
        <v>2</v>
      </c>
      <c r="Y1409" s="7">
        <v>-6.835</v>
      </c>
      <c r="Z1409" s="7">
        <v>1</v>
      </c>
      <c r="AA1409" s="7">
        <v>10.72</v>
      </c>
      <c r="AB1409" s="7">
        <v>87033</v>
      </c>
      <c r="AC1409" s="7">
        <f>DataSheet!$E1685-DataSheet!$D1685</f>
        <v>100.89</v>
      </c>
      <c r="AD1409" s="12" t="str">
        <f>_xlfn.IFS(DataSheet!$O1685="Central","Chris",DataSheet!$O1685="East","Erin",DataSheet!$O1685="South","Sam",DataSheet!$O1685="West","William.")</f>
        <v>Chris</v>
      </c>
      <c r="AE1409">
        <f t="shared" si="109"/>
        <v>1</v>
      </c>
    </row>
    <row r="1410" spans="1:31" ht="15.75" customHeight="1" x14ac:dyDescent="0.3">
      <c r="A1410" s="12">
        <v>2507</v>
      </c>
      <c r="B1410" s="12" t="s">
        <v>2348</v>
      </c>
      <c r="C1410" s="12" t="s">
        <v>61</v>
      </c>
      <c r="D1410" s="12">
        <v>0.06</v>
      </c>
      <c r="E1410" s="12">
        <v>699.99</v>
      </c>
      <c r="F1410" s="12">
        <v>24.49</v>
      </c>
      <c r="G1410" s="12" t="s">
        <v>31</v>
      </c>
      <c r="H1410" s="12" t="s">
        <v>44</v>
      </c>
      <c r="I1410" s="12" t="s">
        <v>81</v>
      </c>
      <c r="J1410" s="12" t="s">
        <v>590</v>
      </c>
      <c r="K1410" s="12" t="s">
        <v>240</v>
      </c>
      <c r="L1410" s="12" t="s">
        <v>591</v>
      </c>
      <c r="M1410" s="12">
        <v>0.41</v>
      </c>
      <c r="N1410" s="12" t="s">
        <v>37</v>
      </c>
      <c r="O1410" s="12" t="s">
        <v>57</v>
      </c>
      <c r="P1410" s="12" t="s">
        <v>192</v>
      </c>
      <c r="Q1410" s="12" t="s">
        <v>453</v>
      </c>
      <c r="R1410" s="12">
        <v>4401</v>
      </c>
      <c r="S1410" s="13">
        <v>42160</v>
      </c>
      <c r="T1410" s="9">
        <f t="shared" si="107"/>
        <v>0</v>
      </c>
      <c r="U1410" s="10" t="str">
        <f t="shared" si="108"/>
        <v>no repeat</v>
      </c>
      <c r="V1410" s="11" t="str">
        <f t="shared" ref="V1410:V1473" si="110">TEXT(S1410,"mmmm")</f>
        <v>June</v>
      </c>
      <c r="W1410" s="13">
        <v>42162</v>
      </c>
      <c r="X1410" s="11">
        <f t="shared" ref="X1410:X1473" si="111">_xlfn.DAYS(W1410,S1410)</f>
        <v>2</v>
      </c>
      <c r="Y1410" s="12">
        <v>7024.2069000000001</v>
      </c>
      <c r="Z1410" s="12">
        <v>15</v>
      </c>
      <c r="AA1410" s="12">
        <v>10180.01</v>
      </c>
      <c r="AB1410" s="12">
        <v>87033</v>
      </c>
      <c r="AC1410" s="12">
        <f>DataSheet!$E1686-DataSheet!$D1686</f>
        <v>5.6800000000000006</v>
      </c>
      <c r="AD1410" s="12" t="str">
        <f>_xlfn.IFS(DataSheet!$O1686="Central","Chris",DataSheet!$O1686="East","Erin",DataSheet!$O1686="South","Sam",DataSheet!$O1686="West","William.")</f>
        <v>Chris</v>
      </c>
      <c r="AE1410">
        <f t="shared" si="109"/>
        <v>1</v>
      </c>
    </row>
    <row r="1411" spans="1:31" ht="15.75" customHeight="1" x14ac:dyDescent="0.3">
      <c r="A1411" s="12">
        <v>2508</v>
      </c>
      <c r="B1411" s="12" t="s">
        <v>2349</v>
      </c>
      <c r="C1411" s="12" t="s">
        <v>109</v>
      </c>
      <c r="D1411" s="12">
        <v>0.02</v>
      </c>
      <c r="E1411" s="12">
        <v>5.81</v>
      </c>
      <c r="F1411" s="12">
        <v>8.49</v>
      </c>
      <c r="G1411" s="12" t="s">
        <v>53</v>
      </c>
      <c r="H1411" s="12" t="s">
        <v>44</v>
      </c>
      <c r="I1411" s="12" t="s">
        <v>33</v>
      </c>
      <c r="J1411" s="12" t="s">
        <v>113</v>
      </c>
      <c r="K1411" s="12" t="s">
        <v>63</v>
      </c>
      <c r="L1411" s="12" t="s">
        <v>329</v>
      </c>
      <c r="M1411" s="12">
        <v>0.39</v>
      </c>
      <c r="N1411" s="12" t="s">
        <v>37</v>
      </c>
      <c r="O1411" s="12" t="s">
        <v>57</v>
      </c>
      <c r="P1411" s="12" t="s">
        <v>192</v>
      </c>
      <c r="Q1411" s="12" t="s">
        <v>437</v>
      </c>
      <c r="R1411" s="12">
        <v>4073</v>
      </c>
      <c r="S1411" s="13">
        <v>42012</v>
      </c>
      <c r="T1411" s="9">
        <f t="shared" ref="T1411:T1474" si="112">IF(A1411=A1412,1,0)</f>
        <v>0</v>
      </c>
      <c r="U1411" s="10" t="str">
        <f t="shared" ref="U1411:U1474" si="113">IF(T1411=1,S1412-S1411,"no repeat")</f>
        <v>no repeat</v>
      </c>
      <c r="V1411" s="11" t="str">
        <f t="shared" si="110"/>
        <v>January</v>
      </c>
      <c r="W1411" s="13">
        <v>42016</v>
      </c>
      <c r="X1411" s="11">
        <f t="shared" si="111"/>
        <v>4</v>
      </c>
      <c r="Y1411" s="12">
        <v>-137.494</v>
      </c>
      <c r="Z1411" s="12">
        <v>7</v>
      </c>
      <c r="AA1411" s="12">
        <v>42.44</v>
      </c>
      <c r="AB1411" s="12">
        <v>87031</v>
      </c>
      <c r="AC1411" s="12">
        <f>DataSheet!$E106-DataSheet!$D106</f>
        <v>58</v>
      </c>
      <c r="AD1411" s="12" t="str">
        <f>_xlfn.IFS(DataSheet!$O106="Central","Chris",DataSheet!$O106="East","Erin",DataSheet!$O106="South","Sam",DataSheet!$O106="West","William.")</f>
        <v>Chris</v>
      </c>
      <c r="AE1411">
        <f t="shared" si="109"/>
        <v>1</v>
      </c>
    </row>
    <row r="1412" spans="1:31" ht="15.75" customHeight="1" x14ac:dyDescent="0.3">
      <c r="A1412" s="12">
        <v>2509</v>
      </c>
      <c r="B1412" s="12" t="s">
        <v>2350</v>
      </c>
      <c r="C1412" s="12" t="s">
        <v>61</v>
      </c>
      <c r="D1412" s="12">
        <v>0.05</v>
      </c>
      <c r="E1412" s="12">
        <v>30.98</v>
      </c>
      <c r="F1412" s="12">
        <v>9.18</v>
      </c>
      <c r="G1412" s="12" t="s">
        <v>53</v>
      </c>
      <c r="H1412" s="12" t="s">
        <v>44</v>
      </c>
      <c r="I1412" s="12" t="s">
        <v>33</v>
      </c>
      <c r="J1412" s="12" t="s">
        <v>97</v>
      </c>
      <c r="K1412" s="12" t="s">
        <v>63</v>
      </c>
      <c r="L1412" s="12" t="s">
        <v>2351</v>
      </c>
      <c r="M1412" s="12">
        <v>0.4</v>
      </c>
      <c r="N1412" s="12" t="s">
        <v>37</v>
      </c>
      <c r="O1412" s="12" t="s">
        <v>57</v>
      </c>
      <c r="P1412" s="12" t="s">
        <v>192</v>
      </c>
      <c r="Q1412" s="12" t="s">
        <v>597</v>
      </c>
      <c r="R1412" s="12">
        <v>4106</v>
      </c>
      <c r="S1412" s="13">
        <v>42129</v>
      </c>
      <c r="T1412" s="9">
        <f t="shared" si="112"/>
        <v>0</v>
      </c>
      <c r="U1412" s="10" t="str">
        <f t="shared" si="113"/>
        <v>no repeat</v>
      </c>
      <c r="V1412" s="11" t="str">
        <f t="shared" si="110"/>
        <v>May</v>
      </c>
      <c r="W1412" s="13">
        <v>42129</v>
      </c>
      <c r="X1412" s="11">
        <f t="shared" si="111"/>
        <v>0</v>
      </c>
      <c r="Y1412" s="12">
        <v>308.67</v>
      </c>
      <c r="Z1412" s="12">
        <v>15</v>
      </c>
      <c r="AA1412" s="12">
        <v>462.57</v>
      </c>
      <c r="AB1412" s="12">
        <v>87029</v>
      </c>
      <c r="AC1412" s="12">
        <f>DataSheet!$E1380-DataSheet!$D1380</f>
        <v>180.98</v>
      </c>
      <c r="AD1412" s="12" t="str">
        <f>_xlfn.IFS(DataSheet!$O1380="Central","Chris",DataSheet!$O1380="East","Erin",DataSheet!$O1380="South","Sam",DataSheet!$O1380="West","William.")</f>
        <v>Sam</v>
      </c>
      <c r="AE1412">
        <f t="shared" ref="AE1412:AE1475" si="114">COUNTIF($B$2:$B$1937,$B1412)</f>
        <v>1</v>
      </c>
    </row>
    <row r="1413" spans="1:31" ht="15.75" customHeight="1" x14ac:dyDescent="0.3">
      <c r="A1413" s="12">
        <v>2512</v>
      </c>
      <c r="B1413" s="12" t="s">
        <v>2352</v>
      </c>
      <c r="C1413" s="12" t="s">
        <v>42</v>
      </c>
      <c r="D1413" s="12">
        <v>0.04</v>
      </c>
      <c r="E1413" s="12">
        <v>6.48</v>
      </c>
      <c r="F1413" s="12">
        <v>9.5399999999999991</v>
      </c>
      <c r="G1413" s="12" t="s">
        <v>53</v>
      </c>
      <c r="H1413" s="12" t="s">
        <v>44</v>
      </c>
      <c r="I1413" s="12" t="s">
        <v>33</v>
      </c>
      <c r="J1413" s="12" t="s">
        <v>97</v>
      </c>
      <c r="K1413" s="12" t="s">
        <v>63</v>
      </c>
      <c r="L1413" s="12" t="s">
        <v>2353</v>
      </c>
      <c r="M1413" s="12">
        <v>0.37</v>
      </c>
      <c r="N1413" s="12" t="s">
        <v>37</v>
      </c>
      <c r="O1413" s="12" t="s">
        <v>57</v>
      </c>
      <c r="P1413" s="12" t="s">
        <v>197</v>
      </c>
      <c r="Q1413" s="12" t="s">
        <v>2354</v>
      </c>
      <c r="R1413" s="12">
        <v>2138</v>
      </c>
      <c r="S1413" s="13">
        <v>42170</v>
      </c>
      <c r="T1413" s="9">
        <f t="shared" si="112"/>
        <v>0</v>
      </c>
      <c r="U1413" s="10" t="str">
        <f t="shared" si="113"/>
        <v>no repeat</v>
      </c>
      <c r="V1413" s="11" t="str">
        <f t="shared" si="110"/>
        <v>June</v>
      </c>
      <c r="W1413" s="13">
        <v>42172</v>
      </c>
      <c r="X1413" s="11">
        <f t="shared" si="111"/>
        <v>2</v>
      </c>
      <c r="Y1413" s="12">
        <v>-223.94399999999999</v>
      </c>
      <c r="Z1413" s="12">
        <v>19</v>
      </c>
      <c r="AA1413" s="12">
        <v>125.37</v>
      </c>
      <c r="AB1413" s="12">
        <v>87030</v>
      </c>
      <c r="AC1413" s="12">
        <f>DataSheet!$E1794-DataSheet!$D1794</f>
        <v>145.97</v>
      </c>
      <c r="AD1413" s="12" t="str">
        <f>_xlfn.IFS(DataSheet!$O1794="Central","Chris",DataSheet!$O1794="East","Erin",DataSheet!$O1794="South","Sam",DataSheet!$O1794="West","William.")</f>
        <v>William.</v>
      </c>
      <c r="AE1413">
        <f t="shared" si="114"/>
        <v>1</v>
      </c>
    </row>
    <row r="1414" spans="1:31" ht="15.75" customHeight="1" x14ac:dyDescent="0.3">
      <c r="A1414" s="7">
        <v>2516</v>
      </c>
      <c r="B1414" s="7" t="s">
        <v>2355</v>
      </c>
      <c r="C1414" s="7" t="s">
        <v>61</v>
      </c>
      <c r="D1414" s="7">
        <v>0.02</v>
      </c>
      <c r="E1414" s="7">
        <v>17.149999999999999</v>
      </c>
      <c r="F1414" s="7">
        <v>4.96</v>
      </c>
      <c r="G1414" s="7" t="s">
        <v>53</v>
      </c>
      <c r="H1414" s="7" t="s">
        <v>44</v>
      </c>
      <c r="I1414" s="7" t="s">
        <v>33</v>
      </c>
      <c r="J1414" s="7" t="s">
        <v>145</v>
      </c>
      <c r="K1414" s="7" t="s">
        <v>63</v>
      </c>
      <c r="L1414" s="7" t="s">
        <v>608</v>
      </c>
      <c r="M1414" s="7">
        <v>0.57999999999999996</v>
      </c>
      <c r="N1414" s="7" t="s">
        <v>37</v>
      </c>
      <c r="O1414" s="7" t="s">
        <v>57</v>
      </c>
      <c r="P1414" s="7" t="s">
        <v>58</v>
      </c>
      <c r="Q1414" s="7" t="s">
        <v>1480</v>
      </c>
      <c r="R1414" s="7">
        <v>7631</v>
      </c>
      <c r="S1414" s="8">
        <v>42160</v>
      </c>
      <c r="T1414" s="9">
        <f t="shared" si="112"/>
        <v>0</v>
      </c>
      <c r="U1414" s="10" t="str">
        <f t="shared" si="113"/>
        <v>no repeat</v>
      </c>
      <c r="V1414" s="11" t="str">
        <f t="shared" si="110"/>
        <v>June</v>
      </c>
      <c r="W1414" s="8">
        <v>42162</v>
      </c>
      <c r="X1414" s="11">
        <f t="shared" si="111"/>
        <v>2</v>
      </c>
      <c r="Y1414" s="7">
        <v>36.494999999999997</v>
      </c>
      <c r="Z1414" s="7">
        <v>11</v>
      </c>
      <c r="AA1414" s="7">
        <v>190.85</v>
      </c>
      <c r="AB1414" s="7">
        <v>87033</v>
      </c>
      <c r="AC1414" s="7">
        <f>DataSheet!$E1687-DataSheet!$D1687</f>
        <v>70.92</v>
      </c>
      <c r="AD1414" s="12" t="str">
        <f>_xlfn.IFS(DataSheet!$O1687="Central","Chris",DataSheet!$O1687="East","Erin",DataSheet!$O1687="South","Sam",DataSheet!$O1687="West","William.")</f>
        <v>Chris</v>
      </c>
      <c r="AE1414">
        <f t="shared" si="114"/>
        <v>1</v>
      </c>
    </row>
    <row r="1415" spans="1:31" ht="15.75" customHeight="1" x14ac:dyDescent="0.3">
      <c r="A1415" s="12">
        <v>2520</v>
      </c>
      <c r="B1415" s="12" t="s">
        <v>2356</v>
      </c>
      <c r="C1415" s="12" t="s">
        <v>61</v>
      </c>
      <c r="D1415" s="12">
        <v>7.0000000000000007E-2</v>
      </c>
      <c r="E1415" s="12">
        <v>30.98</v>
      </c>
      <c r="F1415" s="12">
        <v>8.74</v>
      </c>
      <c r="G1415" s="12" t="s">
        <v>53</v>
      </c>
      <c r="H1415" s="12" t="s">
        <v>44</v>
      </c>
      <c r="I1415" s="12" t="s">
        <v>33</v>
      </c>
      <c r="J1415" s="12" t="s">
        <v>97</v>
      </c>
      <c r="K1415" s="12" t="s">
        <v>63</v>
      </c>
      <c r="L1415" s="12" t="s">
        <v>2063</v>
      </c>
      <c r="M1415" s="12">
        <v>0.4</v>
      </c>
      <c r="N1415" s="12" t="s">
        <v>37</v>
      </c>
      <c r="O1415" s="12" t="s">
        <v>57</v>
      </c>
      <c r="P1415" s="12" t="s">
        <v>472</v>
      </c>
      <c r="Q1415" s="12" t="s">
        <v>2357</v>
      </c>
      <c r="R1415" s="12">
        <v>2908</v>
      </c>
      <c r="S1415" s="13">
        <v>42160</v>
      </c>
      <c r="T1415" s="9">
        <f t="shared" si="112"/>
        <v>0</v>
      </c>
      <c r="U1415" s="10" t="str">
        <f t="shared" si="113"/>
        <v>no repeat</v>
      </c>
      <c r="V1415" s="11" t="str">
        <f t="shared" si="110"/>
        <v>June</v>
      </c>
      <c r="W1415" s="13">
        <v>42161</v>
      </c>
      <c r="X1415" s="11">
        <f t="shared" si="111"/>
        <v>1</v>
      </c>
      <c r="Y1415" s="12">
        <v>255.76920000000001</v>
      </c>
      <c r="Z1415" s="12">
        <v>12</v>
      </c>
      <c r="AA1415" s="12">
        <v>370.68</v>
      </c>
      <c r="AB1415" s="12">
        <v>87033</v>
      </c>
      <c r="AC1415" s="12">
        <f>DataSheet!$E1688-DataSheet!$D1688</f>
        <v>5.28</v>
      </c>
      <c r="AD1415" s="12" t="str">
        <f>_xlfn.IFS(DataSheet!$O1688="Central","Chris",DataSheet!$O1688="East","Erin",DataSheet!$O1688="South","Sam",DataSheet!$O1688="West","William.")</f>
        <v>Chris</v>
      </c>
      <c r="AE1415">
        <f t="shared" si="114"/>
        <v>1</v>
      </c>
    </row>
    <row r="1416" spans="1:31" ht="15.75" customHeight="1" x14ac:dyDescent="0.3">
      <c r="A1416" s="7">
        <v>2521</v>
      </c>
      <c r="B1416" s="7" t="s">
        <v>2358</v>
      </c>
      <c r="C1416" s="7" t="s">
        <v>61</v>
      </c>
      <c r="D1416" s="7">
        <v>0</v>
      </c>
      <c r="E1416" s="7">
        <v>175.99</v>
      </c>
      <c r="F1416" s="7">
        <v>4.99</v>
      </c>
      <c r="G1416" s="7" t="s">
        <v>53</v>
      </c>
      <c r="H1416" s="7" t="s">
        <v>44</v>
      </c>
      <c r="I1416" s="7" t="s">
        <v>81</v>
      </c>
      <c r="J1416" s="7" t="s">
        <v>82</v>
      </c>
      <c r="K1416" s="7" t="s">
        <v>63</v>
      </c>
      <c r="L1416" s="7" t="s">
        <v>143</v>
      </c>
      <c r="M1416" s="7">
        <v>0.59</v>
      </c>
      <c r="N1416" s="7" t="s">
        <v>37</v>
      </c>
      <c r="O1416" s="7" t="s">
        <v>65</v>
      </c>
      <c r="P1416" s="7" t="s">
        <v>134</v>
      </c>
      <c r="Q1416" s="7" t="s">
        <v>2359</v>
      </c>
      <c r="R1416" s="7">
        <v>75109</v>
      </c>
      <c r="S1416" s="8">
        <v>42053</v>
      </c>
      <c r="T1416" s="9">
        <f t="shared" si="112"/>
        <v>0</v>
      </c>
      <c r="U1416" s="10" t="str">
        <f t="shared" si="113"/>
        <v>no repeat</v>
      </c>
      <c r="V1416" s="11" t="str">
        <f t="shared" si="110"/>
        <v>February</v>
      </c>
      <c r="W1416" s="8">
        <v>42056</v>
      </c>
      <c r="X1416" s="11">
        <f t="shared" si="111"/>
        <v>3</v>
      </c>
      <c r="Y1416" s="7">
        <v>1656.6555000000001</v>
      </c>
      <c r="Z1416" s="7">
        <v>15</v>
      </c>
      <c r="AA1416" s="7">
        <v>2400.9499999999998</v>
      </c>
      <c r="AB1416" s="7">
        <v>87032</v>
      </c>
      <c r="AC1416" s="7">
        <f>DataSheet!$E569-DataSheet!$D569</f>
        <v>517.39</v>
      </c>
      <c r="AD1416" s="12" t="str">
        <f>_xlfn.IFS(DataSheet!$O569="Central","Chris",DataSheet!$O569="East","Erin",DataSheet!$O569="South","Sam",DataSheet!$O569="West","William.")</f>
        <v>Chris</v>
      </c>
      <c r="AE1416">
        <f t="shared" si="114"/>
        <v>1</v>
      </c>
    </row>
    <row r="1417" spans="1:31" ht="15.75" customHeight="1" x14ac:dyDescent="0.3">
      <c r="A1417" s="7">
        <v>2522</v>
      </c>
      <c r="B1417" s="7" t="s">
        <v>2360</v>
      </c>
      <c r="C1417" s="7" t="s">
        <v>61</v>
      </c>
      <c r="D1417" s="7">
        <v>0.04</v>
      </c>
      <c r="E1417" s="7">
        <v>1360.14</v>
      </c>
      <c r="F1417" s="7">
        <v>14.7</v>
      </c>
      <c r="G1417" s="7" t="s">
        <v>43</v>
      </c>
      <c r="H1417" s="7" t="s">
        <v>44</v>
      </c>
      <c r="I1417" s="7" t="s">
        <v>81</v>
      </c>
      <c r="J1417" s="7" t="s">
        <v>89</v>
      </c>
      <c r="K1417" s="7" t="s">
        <v>47</v>
      </c>
      <c r="L1417" s="7" t="s">
        <v>603</v>
      </c>
      <c r="M1417" s="7">
        <v>0.59</v>
      </c>
      <c r="N1417" s="7" t="s">
        <v>37</v>
      </c>
      <c r="O1417" s="7" t="s">
        <v>57</v>
      </c>
      <c r="P1417" s="7" t="s">
        <v>153</v>
      </c>
      <c r="Q1417" s="7" t="s">
        <v>154</v>
      </c>
      <c r="R1417" s="7">
        <v>5401</v>
      </c>
      <c r="S1417" s="8">
        <v>42160</v>
      </c>
      <c r="T1417" s="9">
        <f t="shared" si="112"/>
        <v>0</v>
      </c>
      <c r="U1417" s="10" t="str">
        <f t="shared" si="113"/>
        <v>no repeat</v>
      </c>
      <c r="V1417" s="11" t="str">
        <f t="shared" si="110"/>
        <v>June</v>
      </c>
      <c r="W1417" s="8">
        <v>42163</v>
      </c>
      <c r="X1417" s="11">
        <f t="shared" si="111"/>
        <v>3</v>
      </c>
      <c r="Y1417" s="7">
        <v>2639.01</v>
      </c>
      <c r="Z1417" s="7">
        <v>6</v>
      </c>
      <c r="AA1417" s="7">
        <v>7303.05</v>
      </c>
      <c r="AB1417" s="7">
        <v>87033</v>
      </c>
      <c r="AC1417" s="7">
        <f>DataSheet!$E1689-DataSheet!$D1689</f>
        <v>10.950000000000001</v>
      </c>
      <c r="AD1417" s="12" t="str">
        <f>_xlfn.IFS(DataSheet!$O1689="Central","Chris",DataSheet!$O1689="East","Erin",DataSheet!$O1689="South","Sam",DataSheet!$O1689="West","William.")</f>
        <v>Chris</v>
      </c>
      <c r="AE1417">
        <f t="shared" si="114"/>
        <v>1</v>
      </c>
    </row>
    <row r="1418" spans="1:31" ht="15.75" customHeight="1" x14ac:dyDescent="0.3">
      <c r="A1418" s="7">
        <v>2526</v>
      </c>
      <c r="B1418" s="7" t="s">
        <v>2361</v>
      </c>
      <c r="C1418" s="7" t="s">
        <v>52</v>
      </c>
      <c r="D1418" s="7">
        <v>0.01</v>
      </c>
      <c r="E1418" s="7">
        <v>2.16</v>
      </c>
      <c r="F1418" s="7">
        <v>6.05</v>
      </c>
      <c r="G1418" s="7" t="s">
        <v>53</v>
      </c>
      <c r="H1418" s="7" t="s">
        <v>32</v>
      </c>
      <c r="I1418" s="7" t="s">
        <v>33</v>
      </c>
      <c r="J1418" s="7" t="s">
        <v>113</v>
      </c>
      <c r="K1418" s="7" t="s">
        <v>63</v>
      </c>
      <c r="L1418" s="7" t="s">
        <v>1535</v>
      </c>
      <c r="M1418" s="7">
        <v>0.37</v>
      </c>
      <c r="N1418" s="7" t="s">
        <v>37</v>
      </c>
      <c r="O1418" s="7" t="s">
        <v>140</v>
      </c>
      <c r="P1418" s="7" t="s">
        <v>175</v>
      </c>
      <c r="Q1418" s="7" t="s">
        <v>1478</v>
      </c>
      <c r="R1418" s="7">
        <v>70506</v>
      </c>
      <c r="S1418" s="8">
        <v>42147</v>
      </c>
      <c r="T1418" s="9">
        <f t="shared" si="112"/>
        <v>0</v>
      </c>
      <c r="U1418" s="10" t="str">
        <f t="shared" si="113"/>
        <v>no repeat</v>
      </c>
      <c r="V1418" s="11" t="str">
        <f t="shared" si="110"/>
        <v>May</v>
      </c>
      <c r="W1418" s="8">
        <v>42149</v>
      </c>
      <c r="X1418" s="11">
        <f t="shared" si="111"/>
        <v>2</v>
      </c>
      <c r="Y1418" s="7">
        <v>395.76</v>
      </c>
      <c r="Z1418" s="7">
        <v>24</v>
      </c>
      <c r="AA1418" s="7">
        <v>58.05</v>
      </c>
      <c r="AB1418" s="7">
        <v>87208</v>
      </c>
      <c r="AC1418" s="7">
        <f>DataSheet!$E1547-DataSheet!$D1547</f>
        <v>177.91</v>
      </c>
      <c r="AD1418" s="12" t="str">
        <f>_xlfn.IFS(DataSheet!$O1547="Central","Chris",DataSheet!$O1547="East","Erin",DataSheet!$O1547="South","Sam",DataSheet!$O1547="West","William.")</f>
        <v>Sam</v>
      </c>
      <c r="AE1418">
        <f t="shared" si="114"/>
        <v>1</v>
      </c>
    </row>
    <row r="1419" spans="1:31" ht="15.75" customHeight="1" x14ac:dyDescent="0.3">
      <c r="A1419" s="12">
        <v>2527</v>
      </c>
      <c r="B1419" s="12" t="s">
        <v>2362</v>
      </c>
      <c r="C1419" s="12" t="s">
        <v>52</v>
      </c>
      <c r="D1419" s="12">
        <v>7.0000000000000007E-2</v>
      </c>
      <c r="E1419" s="12">
        <v>21.38</v>
      </c>
      <c r="F1419" s="12">
        <v>8.99</v>
      </c>
      <c r="G1419" s="12" t="s">
        <v>53</v>
      </c>
      <c r="H1419" s="12" t="s">
        <v>32</v>
      </c>
      <c r="I1419" s="12" t="s">
        <v>33</v>
      </c>
      <c r="J1419" s="12" t="s">
        <v>34</v>
      </c>
      <c r="K1419" s="12" t="s">
        <v>55</v>
      </c>
      <c r="L1419" s="12" t="s">
        <v>2193</v>
      </c>
      <c r="M1419" s="12">
        <v>0.59</v>
      </c>
      <c r="N1419" s="12" t="s">
        <v>37</v>
      </c>
      <c r="O1419" s="12" t="s">
        <v>140</v>
      </c>
      <c r="P1419" s="12" t="s">
        <v>175</v>
      </c>
      <c r="Q1419" s="12" t="s">
        <v>2363</v>
      </c>
      <c r="R1419" s="12">
        <v>70601</v>
      </c>
      <c r="S1419" s="13">
        <v>42147</v>
      </c>
      <c r="T1419" s="9">
        <f t="shared" si="112"/>
        <v>0</v>
      </c>
      <c r="U1419" s="10" t="str">
        <f t="shared" si="113"/>
        <v>no repeat</v>
      </c>
      <c r="V1419" s="11" t="str">
        <f t="shared" si="110"/>
        <v>May</v>
      </c>
      <c r="W1419" s="13">
        <v>42149</v>
      </c>
      <c r="X1419" s="11">
        <f t="shared" si="111"/>
        <v>2</v>
      </c>
      <c r="Y1419" s="12">
        <v>-39.396000000000001</v>
      </c>
      <c r="Z1419" s="12">
        <v>3</v>
      </c>
      <c r="AA1419" s="12">
        <v>68.64</v>
      </c>
      <c r="AB1419" s="12">
        <v>87208</v>
      </c>
      <c r="AC1419" s="12">
        <f>DataSheet!$E1548-DataSheet!$D1548</f>
        <v>5.08</v>
      </c>
      <c r="AD1419" s="12" t="str">
        <f>_xlfn.IFS(DataSheet!$O1548="Central","Chris",DataSheet!$O1548="East","Erin",DataSheet!$O1548="South","Sam",DataSheet!$O1548="West","William.")</f>
        <v>William.</v>
      </c>
      <c r="AE1419">
        <f t="shared" si="114"/>
        <v>1</v>
      </c>
    </row>
    <row r="1420" spans="1:31" ht="15.75" customHeight="1" x14ac:dyDescent="0.3">
      <c r="A1420" s="12">
        <v>2530</v>
      </c>
      <c r="B1420" s="12" t="s">
        <v>2364</v>
      </c>
      <c r="C1420" s="12" t="s">
        <v>30</v>
      </c>
      <c r="D1420" s="12">
        <v>0.04</v>
      </c>
      <c r="E1420" s="12">
        <v>40.98</v>
      </c>
      <c r="F1420" s="12">
        <v>6.5</v>
      </c>
      <c r="G1420" s="12" t="s">
        <v>53</v>
      </c>
      <c r="H1420" s="12" t="s">
        <v>62</v>
      </c>
      <c r="I1420" s="12" t="s">
        <v>81</v>
      </c>
      <c r="J1420" s="12" t="s">
        <v>184</v>
      </c>
      <c r="K1420" s="12" t="s">
        <v>63</v>
      </c>
      <c r="L1420" s="12" t="s">
        <v>1270</v>
      </c>
      <c r="M1420" s="12">
        <v>0.74</v>
      </c>
      <c r="N1420" s="12" t="s">
        <v>37</v>
      </c>
      <c r="O1420" s="12" t="s">
        <v>38</v>
      </c>
      <c r="P1420" s="12" t="s">
        <v>49</v>
      </c>
      <c r="Q1420" s="12" t="s">
        <v>2365</v>
      </c>
      <c r="R1420" s="12">
        <v>92307</v>
      </c>
      <c r="S1420" s="13">
        <v>42092</v>
      </c>
      <c r="T1420" s="9">
        <f t="shared" si="112"/>
        <v>0</v>
      </c>
      <c r="U1420" s="10" t="str">
        <f t="shared" si="113"/>
        <v>no repeat</v>
      </c>
      <c r="V1420" s="11" t="str">
        <f t="shared" si="110"/>
        <v>March</v>
      </c>
      <c r="W1420" s="13">
        <v>42093</v>
      </c>
      <c r="X1420" s="11">
        <f t="shared" si="111"/>
        <v>1</v>
      </c>
      <c r="Y1420" s="12">
        <v>-89.5</v>
      </c>
      <c r="Z1420" s="12">
        <v>7</v>
      </c>
      <c r="AA1420" s="12">
        <v>277.07</v>
      </c>
      <c r="AB1420" s="12">
        <v>87451</v>
      </c>
      <c r="AC1420" s="12">
        <f>DataSheet!$E980-DataSheet!$D980</f>
        <v>15.89</v>
      </c>
      <c r="AD1420" s="12" t="str">
        <f>_xlfn.IFS(DataSheet!$O980="Central","Chris",DataSheet!$O980="East","Erin",DataSheet!$O980="South","Sam",DataSheet!$O980="West","William.")</f>
        <v>William.</v>
      </c>
      <c r="AE1420">
        <f t="shared" si="114"/>
        <v>1</v>
      </c>
    </row>
    <row r="1421" spans="1:31" ht="15.75" customHeight="1" x14ac:dyDescent="0.3">
      <c r="A1421" s="7">
        <v>2531</v>
      </c>
      <c r="B1421" s="7" t="s">
        <v>2366</v>
      </c>
      <c r="C1421" s="7" t="s">
        <v>61</v>
      </c>
      <c r="D1421" s="7">
        <v>0.08</v>
      </c>
      <c r="E1421" s="7">
        <v>4</v>
      </c>
      <c r="F1421" s="7">
        <v>1.3</v>
      </c>
      <c r="G1421" s="7" t="s">
        <v>53</v>
      </c>
      <c r="H1421" s="7" t="s">
        <v>62</v>
      </c>
      <c r="I1421" s="7" t="s">
        <v>33</v>
      </c>
      <c r="J1421" s="7" t="s">
        <v>97</v>
      </c>
      <c r="K1421" s="7" t="s">
        <v>35</v>
      </c>
      <c r="L1421" s="7" t="s">
        <v>208</v>
      </c>
      <c r="M1421" s="7">
        <v>0.37</v>
      </c>
      <c r="N1421" s="7" t="s">
        <v>37</v>
      </c>
      <c r="O1421" s="7" t="s">
        <v>38</v>
      </c>
      <c r="P1421" s="7" t="s">
        <v>49</v>
      </c>
      <c r="Q1421" s="7" t="s">
        <v>2367</v>
      </c>
      <c r="R1421" s="7">
        <v>93422</v>
      </c>
      <c r="S1421" s="8">
        <v>42126</v>
      </c>
      <c r="T1421" s="9">
        <f t="shared" si="112"/>
        <v>0</v>
      </c>
      <c r="U1421" s="10" t="str">
        <f t="shared" si="113"/>
        <v>no repeat</v>
      </c>
      <c r="V1421" s="11" t="str">
        <f t="shared" si="110"/>
        <v>May</v>
      </c>
      <c r="W1421" s="8">
        <v>42128</v>
      </c>
      <c r="X1421" s="11">
        <f t="shared" si="111"/>
        <v>2</v>
      </c>
      <c r="Y1421" s="7">
        <v>28.4</v>
      </c>
      <c r="Z1421" s="7">
        <v>14</v>
      </c>
      <c r="AA1421" s="7">
        <v>51.99</v>
      </c>
      <c r="AB1421" s="7">
        <v>87452</v>
      </c>
      <c r="AC1421" s="7">
        <f>DataSheet!$E1343-DataSheet!$D1343</f>
        <v>40.96</v>
      </c>
      <c r="AD1421" s="12" t="str">
        <f>_xlfn.IFS(DataSheet!$O1343="Central","Chris",DataSheet!$O1343="East","Erin",DataSheet!$O1343="South","Sam",DataSheet!$O1343="West","William.")</f>
        <v>Chris</v>
      </c>
      <c r="AE1421">
        <f t="shared" si="114"/>
        <v>1</v>
      </c>
    </row>
    <row r="1422" spans="1:31" ht="15.75" customHeight="1" x14ac:dyDescent="0.3">
      <c r="A1422" s="7">
        <v>2534</v>
      </c>
      <c r="B1422" s="7" t="s">
        <v>2368</v>
      </c>
      <c r="C1422" s="7" t="s">
        <v>30</v>
      </c>
      <c r="D1422" s="7">
        <v>0.05</v>
      </c>
      <c r="E1422" s="7">
        <v>35.99</v>
      </c>
      <c r="F1422" s="7">
        <v>3.3</v>
      </c>
      <c r="G1422" s="7" t="s">
        <v>53</v>
      </c>
      <c r="H1422" s="7" t="s">
        <v>62</v>
      </c>
      <c r="I1422" s="7" t="s">
        <v>81</v>
      </c>
      <c r="J1422" s="7" t="s">
        <v>82</v>
      </c>
      <c r="K1422" s="7" t="s">
        <v>55</v>
      </c>
      <c r="L1422" s="7" t="s">
        <v>1274</v>
      </c>
      <c r="M1422" s="7">
        <v>0.39</v>
      </c>
      <c r="N1422" s="7" t="s">
        <v>37</v>
      </c>
      <c r="O1422" s="7" t="s">
        <v>57</v>
      </c>
      <c r="P1422" s="7" t="s">
        <v>192</v>
      </c>
      <c r="Q1422" s="7" t="s">
        <v>453</v>
      </c>
      <c r="R1422" s="7">
        <v>4401</v>
      </c>
      <c r="S1422" s="8">
        <v>42092</v>
      </c>
      <c r="T1422" s="9">
        <f t="shared" si="112"/>
        <v>0</v>
      </c>
      <c r="U1422" s="10" t="str">
        <f t="shared" si="113"/>
        <v>no repeat</v>
      </c>
      <c r="V1422" s="11" t="str">
        <f t="shared" si="110"/>
        <v>March</v>
      </c>
      <c r="W1422" s="8">
        <v>42094</v>
      </c>
      <c r="X1422" s="11">
        <f t="shared" si="111"/>
        <v>2</v>
      </c>
      <c r="Y1422" s="7">
        <v>103.2723</v>
      </c>
      <c r="Z1422" s="7">
        <v>5</v>
      </c>
      <c r="AA1422" s="7">
        <v>149.66999999999999</v>
      </c>
      <c r="AB1422" s="7">
        <v>87451</v>
      </c>
      <c r="AC1422" s="7">
        <f>DataSheet!$E981-DataSheet!$D981</f>
        <v>95.899999999999991</v>
      </c>
      <c r="AD1422" s="12" t="str">
        <f>_xlfn.IFS(DataSheet!$O981="Central","Chris",DataSheet!$O981="East","Erin",DataSheet!$O981="South","Sam",DataSheet!$O981="West","William.")</f>
        <v>William.</v>
      </c>
      <c r="AE1422">
        <f t="shared" si="114"/>
        <v>1</v>
      </c>
    </row>
    <row r="1423" spans="1:31" ht="15.75" customHeight="1" x14ac:dyDescent="0.3">
      <c r="A1423" s="7">
        <v>2539</v>
      </c>
      <c r="B1423" s="7" t="s">
        <v>2369</v>
      </c>
      <c r="C1423" s="7" t="s">
        <v>42</v>
      </c>
      <c r="D1423" s="7">
        <v>0.08</v>
      </c>
      <c r="E1423" s="7">
        <v>12.53</v>
      </c>
      <c r="F1423" s="7">
        <v>0.5</v>
      </c>
      <c r="G1423" s="7" t="s">
        <v>53</v>
      </c>
      <c r="H1423" s="7" t="s">
        <v>44</v>
      </c>
      <c r="I1423" s="7" t="s">
        <v>33</v>
      </c>
      <c r="J1423" s="7" t="s">
        <v>138</v>
      </c>
      <c r="K1423" s="7" t="s">
        <v>63</v>
      </c>
      <c r="L1423" s="7" t="s">
        <v>1663</v>
      </c>
      <c r="M1423" s="7">
        <v>0.38</v>
      </c>
      <c r="N1423" s="7" t="s">
        <v>37</v>
      </c>
      <c r="O1423" s="7" t="s">
        <v>140</v>
      </c>
      <c r="P1423" s="7" t="s">
        <v>366</v>
      </c>
      <c r="Q1423" s="7" t="s">
        <v>2370</v>
      </c>
      <c r="R1423" s="7">
        <v>32789</v>
      </c>
      <c r="S1423" s="8">
        <v>42101</v>
      </c>
      <c r="T1423" s="9">
        <f t="shared" si="112"/>
        <v>0</v>
      </c>
      <c r="U1423" s="10" t="str">
        <f t="shared" si="113"/>
        <v>no repeat</v>
      </c>
      <c r="V1423" s="11" t="str">
        <f t="shared" si="110"/>
        <v>April</v>
      </c>
      <c r="W1423" s="8">
        <v>42102</v>
      </c>
      <c r="X1423" s="11">
        <f t="shared" si="111"/>
        <v>1</v>
      </c>
      <c r="Y1423" s="7">
        <v>215.71799999999999</v>
      </c>
      <c r="Z1423" s="7">
        <v>5</v>
      </c>
      <c r="AA1423" s="7">
        <v>61.1</v>
      </c>
      <c r="AB1423" s="7">
        <v>91017</v>
      </c>
      <c r="AC1423" s="7">
        <f>DataSheet!$E1089-DataSheet!$D1089</f>
        <v>7.2700000000000005</v>
      </c>
      <c r="AD1423" s="12" t="str">
        <f>_xlfn.IFS(DataSheet!$O1089="Central","Chris",DataSheet!$O1089="East","Erin",DataSheet!$O1089="South","Sam",DataSheet!$O1089="West","William.")</f>
        <v>Sam</v>
      </c>
      <c r="AE1423">
        <f t="shared" si="114"/>
        <v>1</v>
      </c>
    </row>
    <row r="1424" spans="1:31" ht="15.75" customHeight="1" x14ac:dyDescent="0.3">
      <c r="A1424" s="12">
        <v>2540</v>
      </c>
      <c r="B1424" s="12" t="s">
        <v>2371</v>
      </c>
      <c r="C1424" s="12" t="s">
        <v>42</v>
      </c>
      <c r="D1424" s="12">
        <v>0.02</v>
      </c>
      <c r="E1424" s="12">
        <v>178.47</v>
      </c>
      <c r="F1424" s="12">
        <v>19.989999999999998</v>
      </c>
      <c r="G1424" s="12" t="s">
        <v>53</v>
      </c>
      <c r="H1424" s="12" t="s">
        <v>44</v>
      </c>
      <c r="I1424" s="12" t="s">
        <v>33</v>
      </c>
      <c r="J1424" s="12" t="s">
        <v>145</v>
      </c>
      <c r="K1424" s="12" t="s">
        <v>63</v>
      </c>
      <c r="L1424" s="12" t="s">
        <v>531</v>
      </c>
      <c r="M1424" s="12">
        <v>0.55000000000000004</v>
      </c>
      <c r="N1424" s="12" t="s">
        <v>37</v>
      </c>
      <c r="O1424" s="12" t="s">
        <v>140</v>
      </c>
      <c r="P1424" s="12" t="s">
        <v>366</v>
      </c>
      <c r="Q1424" s="12" t="s">
        <v>2372</v>
      </c>
      <c r="R1424" s="12">
        <v>32708</v>
      </c>
      <c r="S1424" s="13">
        <v>42101</v>
      </c>
      <c r="T1424" s="9">
        <f t="shared" si="112"/>
        <v>0</v>
      </c>
      <c r="U1424" s="10" t="str">
        <f t="shared" si="113"/>
        <v>no repeat</v>
      </c>
      <c r="V1424" s="11" t="str">
        <f t="shared" si="110"/>
        <v>April</v>
      </c>
      <c r="W1424" s="13">
        <v>42102</v>
      </c>
      <c r="X1424" s="11">
        <f t="shared" si="111"/>
        <v>1</v>
      </c>
      <c r="Y1424" s="12">
        <v>106.98480000000001</v>
      </c>
      <c r="Z1424" s="12">
        <v>1</v>
      </c>
      <c r="AA1424" s="12">
        <v>193.81</v>
      </c>
      <c r="AB1424" s="12">
        <v>91017</v>
      </c>
      <c r="AC1424" s="12">
        <f>DataSheet!$E1090-DataSheet!$D1090</f>
        <v>15.3</v>
      </c>
      <c r="AD1424" s="12" t="str">
        <f>_xlfn.IFS(DataSheet!$O1090="Central","Chris",DataSheet!$O1090="East","Erin",DataSheet!$O1090="South","Sam",DataSheet!$O1090="West","William.")</f>
        <v>Chris</v>
      </c>
      <c r="AE1424">
        <f t="shared" si="114"/>
        <v>1</v>
      </c>
    </row>
    <row r="1425" spans="1:31" ht="15.75" customHeight="1" x14ac:dyDescent="0.3">
      <c r="A1425" s="12">
        <v>2543</v>
      </c>
      <c r="B1425" s="12" t="s">
        <v>2373</v>
      </c>
      <c r="C1425" s="12" t="s">
        <v>61</v>
      </c>
      <c r="D1425" s="12">
        <v>0.05</v>
      </c>
      <c r="E1425" s="12">
        <v>15.68</v>
      </c>
      <c r="F1425" s="12">
        <v>3.73</v>
      </c>
      <c r="G1425" s="12" t="s">
        <v>53</v>
      </c>
      <c r="H1425" s="12" t="s">
        <v>62</v>
      </c>
      <c r="I1425" s="12" t="s">
        <v>45</v>
      </c>
      <c r="J1425" s="12" t="s">
        <v>54</v>
      </c>
      <c r="K1425" s="12" t="s">
        <v>55</v>
      </c>
      <c r="L1425" s="12" t="s">
        <v>2374</v>
      </c>
      <c r="M1425" s="12">
        <v>0.46</v>
      </c>
      <c r="N1425" s="12" t="s">
        <v>37</v>
      </c>
      <c r="O1425" s="12" t="s">
        <v>140</v>
      </c>
      <c r="P1425" s="12" t="s">
        <v>141</v>
      </c>
      <c r="Q1425" s="12" t="s">
        <v>1566</v>
      </c>
      <c r="R1425" s="12">
        <v>23223</v>
      </c>
      <c r="S1425" s="13">
        <v>42166</v>
      </c>
      <c r="T1425" s="9">
        <f t="shared" si="112"/>
        <v>1</v>
      </c>
      <c r="U1425" s="10">
        <f t="shared" si="113"/>
        <v>0</v>
      </c>
      <c r="V1425" s="11" t="str">
        <f t="shared" si="110"/>
        <v>June</v>
      </c>
      <c r="W1425" s="13">
        <v>42167</v>
      </c>
      <c r="X1425" s="11">
        <f t="shared" si="111"/>
        <v>1</v>
      </c>
      <c r="Y1425" s="12">
        <v>3.54</v>
      </c>
      <c r="Z1425" s="12">
        <v>17</v>
      </c>
      <c r="AA1425" s="12">
        <v>257.48</v>
      </c>
      <c r="AB1425" s="12">
        <v>87917</v>
      </c>
      <c r="AC1425" s="12">
        <f>DataSheet!$E1738-DataSheet!$D1738</f>
        <v>3.9</v>
      </c>
      <c r="AD1425" s="12" t="str">
        <f>_xlfn.IFS(DataSheet!$O1738="Central","Chris",DataSheet!$O1738="East","Erin",DataSheet!$O1738="South","Sam",DataSheet!$O1738="West","William.")</f>
        <v>Erin</v>
      </c>
      <c r="AE1425">
        <f t="shared" si="114"/>
        <v>2</v>
      </c>
    </row>
    <row r="1426" spans="1:31" ht="15.75" customHeight="1" x14ac:dyDescent="0.3">
      <c r="A1426" s="7">
        <v>2543</v>
      </c>
      <c r="B1426" s="7" t="s">
        <v>2373</v>
      </c>
      <c r="C1426" s="7" t="s">
        <v>61</v>
      </c>
      <c r="D1426" s="7">
        <v>0.02</v>
      </c>
      <c r="E1426" s="7">
        <v>195.99</v>
      </c>
      <c r="F1426" s="7">
        <v>4.2</v>
      </c>
      <c r="G1426" s="7" t="s">
        <v>53</v>
      </c>
      <c r="H1426" s="7" t="s">
        <v>62</v>
      </c>
      <c r="I1426" s="7" t="s">
        <v>81</v>
      </c>
      <c r="J1426" s="7" t="s">
        <v>82</v>
      </c>
      <c r="K1426" s="7" t="s">
        <v>63</v>
      </c>
      <c r="L1426" s="7" t="s">
        <v>2214</v>
      </c>
      <c r="M1426" s="7">
        <v>0.56000000000000005</v>
      </c>
      <c r="N1426" s="7" t="s">
        <v>37</v>
      </c>
      <c r="O1426" s="7" t="s">
        <v>140</v>
      </c>
      <c r="P1426" s="7" t="s">
        <v>141</v>
      </c>
      <c r="Q1426" s="7" t="s">
        <v>1566</v>
      </c>
      <c r="R1426" s="7">
        <v>23223</v>
      </c>
      <c r="S1426" s="8">
        <v>42166</v>
      </c>
      <c r="T1426" s="9">
        <f t="shared" si="112"/>
        <v>0</v>
      </c>
      <c r="U1426" s="10" t="str">
        <f t="shared" si="113"/>
        <v>no repeat</v>
      </c>
      <c r="V1426" s="11" t="str">
        <f t="shared" si="110"/>
        <v>June</v>
      </c>
      <c r="W1426" s="8">
        <v>42167</v>
      </c>
      <c r="X1426" s="11">
        <f t="shared" si="111"/>
        <v>1</v>
      </c>
      <c r="Y1426" s="7">
        <v>40.283999999999999</v>
      </c>
      <c r="Z1426" s="7">
        <v>19</v>
      </c>
      <c r="AA1426" s="7">
        <v>3194.99</v>
      </c>
      <c r="AB1426" s="7">
        <v>87917</v>
      </c>
      <c r="AC1426" s="7">
        <f>DataSheet!$E1739-DataSheet!$D1739</f>
        <v>1.75</v>
      </c>
      <c r="AD1426" s="12" t="str">
        <f>_xlfn.IFS(DataSheet!$O1739="Central","Chris",DataSheet!$O1739="East","Erin",DataSheet!$O1739="South","Sam",DataSheet!$O1739="West","William.")</f>
        <v>Erin</v>
      </c>
      <c r="AE1426">
        <f t="shared" si="114"/>
        <v>2</v>
      </c>
    </row>
    <row r="1427" spans="1:31" ht="15.75" customHeight="1" x14ac:dyDescent="0.3">
      <c r="A1427" s="7">
        <v>2545</v>
      </c>
      <c r="B1427" s="7" t="s">
        <v>2375</v>
      </c>
      <c r="C1427" s="7" t="s">
        <v>61</v>
      </c>
      <c r="D1427" s="7">
        <v>0.01</v>
      </c>
      <c r="E1427" s="7">
        <v>99.99</v>
      </c>
      <c r="F1427" s="7">
        <v>19.989999999999998</v>
      </c>
      <c r="G1427" s="7" t="s">
        <v>31</v>
      </c>
      <c r="H1427" s="7" t="s">
        <v>44</v>
      </c>
      <c r="I1427" s="7" t="s">
        <v>81</v>
      </c>
      <c r="J1427" s="7" t="s">
        <v>89</v>
      </c>
      <c r="K1427" s="7" t="s">
        <v>63</v>
      </c>
      <c r="L1427" s="7" t="s">
        <v>119</v>
      </c>
      <c r="M1427" s="7">
        <v>0.52</v>
      </c>
      <c r="N1427" s="7" t="s">
        <v>37</v>
      </c>
      <c r="O1427" s="7" t="s">
        <v>140</v>
      </c>
      <c r="P1427" s="7" t="s">
        <v>141</v>
      </c>
      <c r="Q1427" s="7" t="s">
        <v>1193</v>
      </c>
      <c r="R1427" s="7">
        <v>22153</v>
      </c>
      <c r="S1427" s="8">
        <v>42073</v>
      </c>
      <c r="T1427" s="9">
        <f t="shared" si="112"/>
        <v>0</v>
      </c>
      <c r="U1427" s="10" t="str">
        <f t="shared" si="113"/>
        <v>no repeat</v>
      </c>
      <c r="V1427" s="11" t="str">
        <f t="shared" si="110"/>
        <v>March</v>
      </c>
      <c r="W1427" s="8">
        <v>42075</v>
      </c>
      <c r="X1427" s="11">
        <f t="shared" si="111"/>
        <v>2</v>
      </c>
      <c r="Y1427" s="7">
        <v>90.024000000000001</v>
      </c>
      <c r="Z1427" s="7">
        <v>2</v>
      </c>
      <c r="AA1427" s="7">
        <v>202.98</v>
      </c>
      <c r="AB1427" s="7">
        <v>87915</v>
      </c>
      <c r="AC1427" s="7">
        <f>DataSheet!$E753-DataSheet!$D753</f>
        <v>5.91</v>
      </c>
      <c r="AD1427" s="12" t="str">
        <f>_xlfn.IFS(DataSheet!$O753="Central","Chris",DataSheet!$O753="East","Erin",DataSheet!$O753="South","Sam",DataSheet!$O753="West","William.")</f>
        <v>Erin</v>
      </c>
      <c r="AE1427">
        <f t="shared" si="114"/>
        <v>1</v>
      </c>
    </row>
    <row r="1428" spans="1:31" ht="15.75" customHeight="1" x14ac:dyDescent="0.3">
      <c r="A1428" s="12">
        <v>2547</v>
      </c>
      <c r="B1428" s="12" t="s">
        <v>2376</v>
      </c>
      <c r="C1428" s="12" t="s">
        <v>109</v>
      </c>
      <c r="D1428" s="12">
        <v>7.0000000000000007E-2</v>
      </c>
      <c r="E1428" s="12">
        <v>6.48</v>
      </c>
      <c r="F1428" s="12">
        <v>9.5399999999999991</v>
      </c>
      <c r="G1428" s="12" t="s">
        <v>53</v>
      </c>
      <c r="H1428" s="12" t="s">
        <v>62</v>
      </c>
      <c r="I1428" s="12" t="s">
        <v>33</v>
      </c>
      <c r="J1428" s="12" t="s">
        <v>97</v>
      </c>
      <c r="K1428" s="12" t="s">
        <v>63</v>
      </c>
      <c r="L1428" s="12" t="s">
        <v>2353</v>
      </c>
      <c r="M1428" s="12">
        <v>0.37</v>
      </c>
      <c r="N1428" s="12" t="s">
        <v>37</v>
      </c>
      <c r="O1428" s="12" t="s">
        <v>140</v>
      </c>
      <c r="P1428" s="12" t="s">
        <v>141</v>
      </c>
      <c r="Q1428" s="12" t="s">
        <v>2377</v>
      </c>
      <c r="R1428" s="12">
        <v>23464</v>
      </c>
      <c r="S1428" s="13">
        <v>42113</v>
      </c>
      <c r="T1428" s="9">
        <f t="shared" si="112"/>
        <v>0</v>
      </c>
      <c r="U1428" s="10" t="str">
        <f t="shared" si="113"/>
        <v>no repeat</v>
      </c>
      <c r="V1428" s="11" t="str">
        <f t="shared" si="110"/>
        <v>April</v>
      </c>
      <c r="W1428" s="13">
        <v>42113</v>
      </c>
      <c r="X1428" s="11">
        <f t="shared" si="111"/>
        <v>0</v>
      </c>
      <c r="Y1428" s="12">
        <v>2.2320000000000002</v>
      </c>
      <c r="Z1428" s="12">
        <v>1</v>
      </c>
      <c r="AA1428" s="12">
        <v>10.86</v>
      </c>
      <c r="AB1428" s="12">
        <v>87916</v>
      </c>
      <c r="AC1428" s="12">
        <f>DataSheet!$E1210-DataSheet!$D1210</f>
        <v>14.72</v>
      </c>
      <c r="AD1428" s="12" t="str">
        <f>_xlfn.IFS(DataSheet!$O1210="Central","Chris",DataSheet!$O1210="East","Erin",DataSheet!$O1210="South","Sam",DataSheet!$O1210="West","William.")</f>
        <v>Chris</v>
      </c>
      <c r="AE1428">
        <f t="shared" si="114"/>
        <v>1</v>
      </c>
    </row>
    <row r="1429" spans="1:31" ht="15.75" customHeight="1" x14ac:dyDescent="0.3">
      <c r="A1429" s="7">
        <v>2548</v>
      </c>
      <c r="B1429" s="7" t="s">
        <v>2378</v>
      </c>
      <c r="C1429" s="7" t="s">
        <v>109</v>
      </c>
      <c r="D1429" s="7">
        <v>0</v>
      </c>
      <c r="E1429" s="7">
        <v>35.99</v>
      </c>
      <c r="F1429" s="7">
        <v>0.99</v>
      </c>
      <c r="G1429" s="7" t="s">
        <v>53</v>
      </c>
      <c r="H1429" s="7" t="s">
        <v>62</v>
      </c>
      <c r="I1429" s="7" t="s">
        <v>81</v>
      </c>
      <c r="J1429" s="7" t="s">
        <v>82</v>
      </c>
      <c r="K1429" s="7" t="s">
        <v>55</v>
      </c>
      <c r="L1429" s="7" t="s">
        <v>2379</v>
      </c>
      <c r="M1429" s="7">
        <v>0.35</v>
      </c>
      <c r="N1429" s="7" t="s">
        <v>37</v>
      </c>
      <c r="O1429" s="7" t="s">
        <v>38</v>
      </c>
      <c r="P1429" s="7" t="s">
        <v>49</v>
      </c>
      <c r="Q1429" s="7" t="s">
        <v>665</v>
      </c>
      <c r="R1429" s="7">
        <v>90068</v>
      </c>
      <c r="S1429" s="8">
        <v>42098</v>
      </c>
      <c r="T1429" s="9">
        <f t="shared" si="112"/>
        <v>1</v>
      </c>
      <c r="U1429" s="10">
        <f t="shared" si="113"/>
        <v>17</v>
      </c>
      <c r="V1429" s="11" t="str">
        <f t="shared" si="110"/>
        <v>April</v>
      </c>
      <c r="W1429" s="8">
        <v>42105</v>
      </c>
      <c r="X1429" s="11">
        <f t="shared" si="111"/>
        <v>7</v>
      </c>
      <c r="Y1429" s="7">
        <v>840.05100000000004</v>
      </c>
      <c r="Z1429" s="7">
        <v>46</v>
      </c>
      <c r="AA1429" s="7">
        <v>1477.57</v>
      </c>
      <c r="AB1429" s="7">
        <v>46436</v>
      </c>
      <c r="AC1429" s="7">
        <f>DataSheet!$E1031-DataSheet!$D1031</f>
        <v>30.71</v>
      </c>
      <c r="AD1429" s="12" t="str">
        <f>_xlfn.IFS(DataSheet!$O1031="Central","Chris",DataSheet!$O1031="East","Erin",DataSheet!$O1031="South","Sam",DataSheet!$O1031="West","William.")</f>
        <v>Erin</v>
      </c>
      <c r="AE1429">
        <f t="shared" si="114"/>
        <v>5</v>
      </c>
    </row>
    <row r="1430" spans="1:31" ht="15.75" customHeight="1" x14ac:dyDescent="0.3">
      <c r="A1430" s="7">
        <v>2548</v>
      </c>
      <c r="B1430" s="7" t="s">
        <v>2378</v>
      </c>
      <c r="C1430" s="7" t="s">
        <v>109</v>
      </c>
      <c r="D1430" s="7">
        <v>0.05</v>
      </c>
      <c r="E1430" s="7">
        <v>30.98</v>
      </c>
      <c r="F1430" s="7">
        <v>9.18</v>
      </c>
      <c r="G1430" s="7" t="s">
        <v>31</v>
      </c>
      <c r="H1430" s="7" t="s">
        <v>62</v>
      </c>
      <c r="I1430" s="7" t="s">
        <v>33</v>
      </c>
      <c r="J1430" s="7" t="s">
        <v>97</v>
      </c>
      <c r="K1430" s="7" t="s">
        <v>63</v>
      </c>
      <c r="L1430" s="7" t="s">
        <v>2351</v>
      </c>
      <c r="M1430" s="7">
        <v>0.4</v>
      </c>
      <c r="N1430" s="7" t="s">
        <v>37</v>
      </c>
      <c r="O1430" s="7" t="s">
        <v>38</v>
      </c>
      <c r="P1430" s="7" t="s">
        <v>49</v>
      </c>
      <c r="Q1430" s="7" t="s">
        <v>665</v>
      </c>
      <c r="R1430" s="7">
        <v>90068</v>
      </c>
      <c r="S1430" s="8">
        <v>42115</v>
      </c>
      <c r="T1430" s="9">
        <f t="shared" si="112"/>
        <v>1</v>
      </c>
      <c r="U1430" s="10">
        <f t="shared" si="113"/>
        <v>0</v>
      </c>
      <c r="V1430" s="11" t="str">
        <f t="shared" si="110"/>
        <v>April</v>
      </c>
      <c r="W1430" s="8">
        <v>42115</v>
      </c>
      <c r="X1430" s="11">
        <f t="shared" si="111"/>
        <v>0</v>
      </c>
      <c r="Y1430" s="7">
        <v>61.47</v>
      </c>
      <c r="Z1430" s="7">
        <v>12</v>
      </c>
      <c r="AA1430" s="7">
        <v>382.29</v>
      </c>
      <c r="AB1430" s="7">
        <v>40997</v>
      </c>
      <c r="AC1430" s="7">
        <f>DataSheet!$E1229-DataSheet!$D1229</f>
        <v>6.2</v>
      </c>
      <c r="AD1430" s="12" t="str">
        <f>_xlfn.IFS(DataSheet!$O1229="Central","Chris",DataSheet!$O1229="East","Erin",DataSheet!$O1229="South","Sam",DataSheet!$O1229="West","William.")</f>
        <v>Sam</v>
      </c>
      <c r="AE1430">
        <f t="shared" si="114"/>
        <v>5</v>
      </c>
    </row>
    <row r="1431" spans="1:31" ht="15.75" customHeight="1" x14ac:dyDescent="0.3">
      <c r="A1431" s="12">
        <v>2548</v>
      </c>
      <c r="B1431" s="12" t="s">
        <v>2378</v>
      </c>
      <c r="C1431" s="12" t="s">
        <v>109</v>
      </c>
      <c r="D1431" s="12">
        <v>0.05</v>
      </c>
      <c r="E1431" s="12">
        <v>22.99</v>
      </c>
      <c r="F1431" s="12">
        <v>8.99</v>
      </c>
      <c r="G1431" s="12" t="s">
        <v>53</v>
      </c>
      <c r="H1431" s="12" t="s">
        <v>62</v>
      </c>
      <c r="I1431" s="12" t="s">
        <v>33</v>
      </c>
      <c r="J1431" s="12" t="s">
        <v>34</v>
      </c>
      <c r="K1431" s="12" t="s">
        <v>55</v>
      </c>
      <c r="L1431" s="12" t="s">
        <v>2380</v>
      </c>
      <c r="M1431" s="12">
        <v>0.56999999999999995</v>
      </c>
      <c r="N1431" s="12" t="s">
        <v>37</v>
      </c>
      <c r="O1431" s="12" t="s">
        <v>38</v>
      </c>
      <c r="P1431" s="12" t="s">
        <v>49</v>
      </c>
      <c r="Q1431" s="12" t="s">
        <v>665</v>
      </c>
      <c r="R1431" s="12">
        <v>90068</v>
      </c>
      <c r="S1431" s="13">
        <v>42115</v>
      </c>
      <c r="T1431" s="9">
        <f t="shared" si="112"/>
        <v>1</v>
      </c>
      <c r="U1431" s="10">
        <f t="shared" si="113"/>
        <v>0</v>
      </c>
      <c r="V1431" s="11" t="str">
        <f t="shared" si="110"/>
        <v>April</v>
      </c>
      <c r="W1431" s="13">
        <v>42122</v>
      </c>
      <c r="X1431" s="11">
        <f t="shared" si="111"/>
        <v>7</v>
      </c>
      <c r="Y1431" s="12">
        <v>18.27</v>
      </c>
      <c r="Z1431" s="12">
        <v>37</v>
      </c>
      <c r="AA1431" s="12">
        <v>881.74</v>
      </c>
      <c r="AB1431" s="12">
        <v>40997</v>
      </c>
      <c r="AC1431" s="12">
        <f>DataSheet!$E1230-DataSheet!$D1230</f>
        <v>48.809999999999995</v>
      </c>
      <c r="AD1431" s="12" t="str">
        <f>_xlfn.IFS(DataSheet!$O1230="Central","Chris",DataSheet!$O1230="East","Erin",DataSheet!$O1230="South","Sam",DataSheet!$O1230="West","William.")</f>
        <v>Sam</v>
      </c>
      <c r="AE1431">
        <f t="shared" si="114"/>
        <v>5</v>
      </c>
    </row>
    <row r="1432" spans="1:31" ht="15.75" customHeight="1" x14ac:dyDescent="0.3">
      <c r="A1432" s="7">
        <v>2548</v>
      </c>
      <c r="B1432" s="7" t="s">
        <v>2378</v>
      </c>
      <c r="C1432" s="7" t="s">
        <v>109</v>
      </c>
      <c r="D1432" s="7">
        <v>0.04</v>
      </c>
      <c r="E1432" s="7">
        <v>212.6</v>
      </c>
      <c r="F1432" s="7">
        <v>110.2</v>
      </c>
      <c r="G1432" s="7" t="s">
        <v>43</v>
      </c>
      <c r="H1432" s="7" t="s">
        <v>62</v>
      </c>
      <c r="I1432" s="7" t="s">
        <v>45</v>
      </c>
      <c r="J1432" s="7" t="s">
        <v>156</v>
      </c>
      <c r="K1432" s="7" t="s">
        <v>125</v>
      </c>
      <c r="L1432" s="7" t="s">
        <v>1348</v>
      </c>
      <c r="M1432" s="7">
        <v>0.73</v>
      </c>
      <c r="N1432" s="7" t="s">
        <v>37</v>
      </c>
      <c r="O1432" s="7" t="s">
        <v>38</v>
      </c>
      <c r="P1432" s="7" t="s">
        <v>49</v>
      </c>
      <c r="Q1432" s="7" t="s">
        <v>665</v>
      </c>
      <c r="R1432" s="7">
        <v>90068</v>
      </c>
      <c r="S1432" s="8">
        <v>42115</v>
      </c>
      <c r="T1432" s="9">
        <f t="shared" si="112"/>
        <v>1</v>
      </c>
      <c r="U1432" s="10">
        <f t="shared" si="113"/>
        <v>44</v>
      </c>
      <c r="V1432" s="11" t="str">
        <f t="shared" si="110"/>
        <v>April</v>
      </c>
      <c r="W1432" s="8">
        <v>42119</v>
      </c>
      <c r="X1432" s="11">
        <f t="shared" si="111"/>
        <v>4</v>
      </c>
      <c r="Y1432" s="7">
        <v>-513.79042000000004</v>
      </c>
      <c r="Z1432" s="7">
        <v>33</v>
      </c>
      <c r="AA1432" s="7">
        <v>7384.18</v>
      </c>
      <c r="AB1432" s="7">
        <v>40997</v>
      </c>
      <c r="AC1432" s="7">
        <f>DataSheet!$E1231-DataSheet!$D1231</f>
        <v>5.9</v>
      </c>
      <c r="AD1432" s="12" t="str">
        <f>_xlfn.IFS(DataSheet!$O1231="Central","Chris",DataSheet!$O1231="East","Erin",DataSheet!$O1231="South","Sam",DataSheet!$O1231="West","William.")</f>
        <v>Sam</v>
      </c>
      <c r="AE1432">
        <f t="shared" si="114"/>
        <v>5</v>
      </c>
    </row>
    <row r="1433" spans="1:31" ht="15.75" customHeight="1" x14ac:dyDescent="0.3">
      <c r="A1433" s="7">
        <v>2548</v>
      </c>
      <c r="B1433" s="7" t="s">
        <v>2378</v>
      </c>
      <c r="C1433" s="7" t="s">
        <v>42</v>
      </c>
      <c r="D1433" s="7">
        <v>0.09</v>
      </c>
      <c r="E1433" s="7">
        <v>5.98</v>
      </c>
      <c r="F1433" s="7">
        <v>1.67</v>
      </c>
      <c r="G1433" s="7" t="s">
        <v>53</v>
      </c>
      <c r="H1433" s="7" t="s">
        <v>62</v>
      </c>
      <c r="I1433" s="7" t="s">
        <v>33</v>
      </c>
      <c r="J1433" s="7" t="s">
        <v>34</v>
      </c>
      <c r="K1433" s="7" t="s">
        <v>35</v>
      </c>
      <c r="L1433" s="7" t="s">
        <v>2381</v>
      </c>
      <c r="M1433" s="7">
        <v>0.51</v>
      </c>
      <c r="N1433" s="7" t="s">
        <v>37</v>
      </c>
      <c r="O1433" s="7" t="s">
        <v>38</v>
      </c>
      <c r="P1433" s="7" t="s">
        <v>49</v>
      </c>
      <c r="Q1433" s="7" t="s">
        <v>665</v>
      </c>
      <c r="R1433" s="7">
        <v>90068</v>
      </c>
      <c r="S1433" s="8">
        <v>42159</v>
      </c>
      <c r="T1433" s="9">
        <f t="shared" si="112"/>
        <v>0</v>
      </c>
      <c r="U1433" s="10" t="str">
        <f t="shared" si="113"/>
        <v>no repeat</v>
      </c>
      <c r="V1433" s="11" t="str">
        <f t="shared" si="110"/>
        <v>June</v>
      </c>
      <c r="W1433" s="8">
        <v>42162</v>
      </c>
      <c r="X1433" s="11">
        <f t="shared" si="111"/>
        <v>3</v>
      </c>
      <c r="Y1433" s="7">
        <v>23.87</v>
      </c>
      <c r="Z1433" s="7">
        <v>81</v>
      </c>
      <c r="AA1433" s="7">
        <v>448.26</v>
      </c>
      <c r="AB1433" s="7">
        <v>29889</v>
      </c>
      <c r="AC1433" s="7">
        <f>DataSheet!$E1675-DataSheet!$D1675</f>
        <v>442.03999999999996</v>
      </c>
      <c r="AD1433" s="12" t="str">
        <f>_xlfn.IFS(DataSheet!$O1675="Central","Chris",DataSheet!$O1675="East","Erin",DataSheet!$O1675="South","Sam",DataSheet!$O1675="West","William.")</f>
        <v>Chris</v>
      </c>
      <c r="AE1433">
        <f t="shared" si="114"/>
        <v>5</v>
      </c>
    </row>
    <row r="1434" spans="1:31" ht="15.75" customHeight="1" x14ac:dyDescent="0.3">
      <c r="A1434" s="12">
        <v>2549</v>
      </c>
      <c r="B1434" s="12" t="s">
        <v>2382</v>
      </c>
      <c r="C1434" s="12" t="s">
        <v>109</v>
      </c>
      <c r="D1434" s="12">
        <v>0.05</v>
      </c>
      <c r="E1434" s="12">
        <v>30.98</v>
      </c>
      <c r="F1434" s="12">
        <v>9.18</v>
      </c>
      <c r="G1434" s="12" t="s">
        <v>31</v>
      </c>
      <c r="H1434" s="12" t="s">
        <v>62</v>
      </c>
      <c r="I1434" s="12" t="s">
        <v>33</v>
      </c>
      <c r="J1434" s="12" t="s">
        <v>97</v>
      </c>
      <c r="K1434" s="12" t="s">
        <v>63</v>
      </c>
      <c r="L1434" s="12" t="s">
        <v>2351</v>
      </c>
      <c r="M1434" s="12">
        <v>0.4</v>
      </c>
      <c r="N1434" s="12" t="s">
        <v>37</v>
      </c>
      <c r="O1434" s="12" t="s">
        <v>57</v>
      </c>
      <c r="P1434" s="12" t="s">
        <v>158</v>
      </c>
      <c r="Q1434" s="12" t="s">
        <v>2383</v>
      </c>
      <c r="R1434" s="12">
        <v>43213</v>
      </c>
      <c r="S1434" s="13">
        <v>42115</v>
      </c>
      <c r="T1434" s="9">
        <f t="shared" si="112"/>
        <v>1</v>
      </c>
      <c r="U1434" s="10">
        <f t="shared" si="113"/>
        <v>0</v>
      </c>
      <c r="V1434" s="11" t="str">
        <f t="shared" si="110"/>
        <v>April</v>
      </c>
      <c r="W1434" s="13">
        <v>42115</v>
      </c>
      <c r="X1434" s="11">
        <f t="shared" si="111"/>
        <v>0</v>
      </c>
      <c r="Y1434" s="12">
        <v>61.47</v>
      </c>
      <c r="Z1434" s="12">
        <v>3</v>
      </c>
      <c r="AA1434" s="12">
        <v>95.57</v>
      </c>
      <c r="AB1434" s="12">
        <v>88657</v>
      </c>
      <c r="AC1434" s="12">
        <f>DataSheet!$E1232-DataSheet!$D1232</f>
        <v>60.9</v>
      </c>
      <c r="AD1434" s="12" t="str">
        <f>_xlfn.IFS(DataSheet!$O1232="Central","Chris",DataSheet!$O1232="East","Erin",DataSheet!$O1232="South","Sam",DataSheet!$O1232="West","William.")</f>
        <v>Sam</v>
      </c>
      <c r="AE1434">
        <f t="shared" si="114"/>
        <v>4</v>
      </c>
    </row>
    <row r="1435" spans="1:31" ht="15.75" customHeight="1" x14ac:dyDescent="0.3">
      <c r="A1435" s="7">
        <v>2549</v>
      </c>
      <c r="B1435" s="7" t="s">
        <v>2382</v>
      </c>
      <c r="C1435" s="7" t="s">
        <v>109</v>
      </c>
      <c r="D1435" s="7">
        <v>0.05</v>
      </c>
      <c r="E1435" s="7">
        <v>22.99</v>
      </c>
      <c r="F1435" s="7">
        <v>8.99</v>
      </c>
      <c r="G1435" s="7" t="s">
        <v>53</v>
      </c>
      <c r="H1435" s="7" t="s">
        <v>62</v>
      </c>
      <c r="I1435" s="7" t="s">
        <v>33</v>
      </c>
      <c r="J1435" s="7" t="s">
        <v>34</v>
      </c>
      <c r="K1435" s="7" t="s">
        <v>55</v>
      </c>
      <c r="L1435" s="7" t="s">
        <v>2380</v>
      </c>
      <c r="M1435" s="7">
        <v>0.56999999999999995</v>
      </c>
      <c r="N1435" s="7" t="s">
        <v>37</v>
      </c>
      <c r="O1435" s="7" t="s">
        <v>57</v>
      </c>
      <c r="P1435" s="7" t="s">
        <v>158</v>
      </c>
      <c r="Q1435" s="7" t="s">
        <v>2383</v>
      </c>
      <c r="R1435" s="7">
        <v>43213</v>
      </c>
      <c r="S1435" s="8">
        <v>42115</v>
      </c>
      <c r="T1435" s="9">
        <f t="shared" si="112"/>
        <v>1</v>
      </c>
      <c r="U1435" s="10">
        <f t="shared" si="113"/>
        <v>0</v>
      </c>
      <c r="V1435" s="11" t="str">
        <f t="shared" si="110"/>
        <v>April</v>
      </c>
      <c r="W1435" s="8">
        <v>42122</v>
      </c>
      <c r="X1435" s="11">
        <f t="shared" si="111"/>
        <v>7</v>
      </c>
      <c r="Y1435" s="7">
        <v>18.27</v>
      </c>
      <c r="Z1435" s="7">
        <v>9</v>
      </c>
      <c r="AA1435" s="7">
        <v>214.48</v>
      </c>
      <c r="AB1435" s="7">
        <v>88657</v>
      </c>
      <c r="AC1435" s="7">
        <f>DataSheet!$E1233-DataSheet!$D1233</f>
        <v>70.910000000000011</v>
      </c>
      <c r="AD1435" s="12" t="str">
        <f>_xlfn.IFS(DataSheet!$O1233="Central","Chris",DataSheet!$O1233="East","Erin",DataSheet!$O1233="South","Sam",DataSheet!$O1233="West","William.")</f>
        <v>Sam</v>
      </c>
      <c r="AE1435">
        <f t="shared" si="114"/>
        <v>4</v>
      </c>
    </row>
    <row r="1436" spans="1:31" ht="15.75" customHeight="1" x14ac:dyDescent="0.3">
      <c r="A1436" s="12">
        <v>2549</v>
      </c>
      <c r="B1436" s="12" t="s">
        <v>2382</v>
      </c>
      <c r="C1436" s="12" t="s">
        <v>109</v>
      </c>
      <c r="D1436" s="12">
        <v>0.04</v>
      </c>
      <c r="E1436" s="12">
        <v>212.6</v>
      </c>
      <c r="F1436" s="12">
        <v>110.2</v>
      </c>
      <c r="G1436" s="12" t="s">
        <v>43</v>
      </c>
      <c r="H1436" s="12" t="s">
        <v>62</v>
      </c>
      <c r="I1436" s="12" t="s">
        <v>45</v>
      </c>
      <c r="J1436" s="12" t="s">
        <v>156</v>
      </c>
      <c r="K1436" s="12" t="s">
        <v>125</v>
      </c>
      <c r="L1436" s="12" t="s">
        <v>1348</v>
      </c>
      <c r="M1436" s="12">
        <v>0.73</v>
      </c>
      <c r="N1436" s="12" t="s">
        <v>37</v>
      </c>
      <c r="O1436" s="12" t="s">
        <v>57</v>
      </c>
      <c r="P1436" s="12" t="s">
        <v>158</v>
      </c>
      <c r="Q1436" s="12" t="s">
        <v>2383</v>
      </c>
      <c r="R1436" s="12">
        <v>43213</v>
      </c>
      <c r="S1436" s="13">
        <v>42115</v>
      </c>
      <c r="T1436" s="9">
        <f t="shared" si="112"/>
        <v>1</v>
      </c>
      <c r="U1436" s="10">
        <f t="shared" si="113"/>
        <v>44</v>
      </c>
      <c r="V1436" s="11" t="str">
        <f t="shared" si="110"/>
        <v>April</v>
      </c>
      <c r="W1436" s="13">
        <v>42119</v>
      </c>
      <c r="X1436" s="11">
        <f t="shared" si="111"/>
        <v>4</v>
      </c>
      <c r="Y1436" s="12">
        <v>-513.79042000000004</v>
      </c>
      <c r="Z1436" s="12">
        <v>8</v>
      </c>
      <c r="AA1436" s="12">
        <v>1790.1</v>
      </c>
      <c r="AB1436" s="12">
        <v>88657</v>
      </c>
      <c r="AC1436" s="12">
        <f>DataSheet!$E1234-DataSheet!$D1234</f>
        <v>6.62</v>
      </c>
      <c r="AD1436" s="12" t="str">
        <f>_xlfn.IFS(DataSheet!$O1234="Central","Chris",DataSheet!$O1234="East","Erin",DataSheet!$O1234="South","Sam",DataSheet!$O1234="West","William.")</f>
        <v>Sam</v>
      </c>
      <c r="AE1436">
        <f t="shared" si="114"/>
        <v>4</v>
      </c>
    </row>
    <row r="1437" spans="1:31" ht="15.75" customHeight="1" x14ac:dyDescent="0.3">
      <c r="A1437" s="12">
        <v>2549</v>
      </c>
      <c r="B1437" s="12" t="s">
        <v>2382</v>
      </c>
      <c r="C1437" s="12" t="s">
        <v>42</v>
      </c>
      <c r="D1437" s="12">
        <v>0.09</v>
      </c>
      <c r="E1437" s="12">
        <v>5.98</v>
      </c>
      <c r="F1437" s="12">
        <v>1.67</v>
      </c>
      <c r="G1437" s="12" t="s">
        <v>53</v>
      </c>
      <c r="H1437" s="12" t="s">
        <v>62</v>
      </c>
      <c r="I1437" s="12" t="s">
        <v>33</v>
      </c>
      <c r="J1437" s="12" t="s">
        <v>34</v>
      </c>
      <c r="K1437" s="12" t="s">
        <v>35</v>
      </c>
      <c r="L1437" s="12" t="s">
        <v>2381</v>
      </c>
      <c r="M1437" s="12">
        <v>0.51</v>
      </c>
      <c r="N1437" s="12" t="s">
        <v>37</v>
      </c>
      <c r="O1437" s="12" t="s">
        <v>57</v>
      </c>
      <c r="P1437" s="12" t="s">
        <v>158</v>
      </c>
      <c r="Q1437" s="12" t="s">
        <v>2383</v>
      </c>
      <c r="R1437" s="12">
        <v>43213</v>
      </c>
      <c r="S1437" s="13">
        <v>42159</v>
      </c>
      <c r="T1437" s="9">
        <f t="shared" si="112"/>
        <v>0</v>
      </c>
      <c r="U1437" s="10" t="str">
        <f t="shared" si="113"/>
        <v>no repeat</v>
      </c>
      <c r="V1437" s="11" t="str">
        <f t="shared" si="110"/>
        <v>June</v>
      </c>
      <c r="W1437" s="13">
        <v>42162</v>
      </c>
      <c r="X1437" s="11">
        <f t="shared" si="111"/>
        <v>3</v>
      </c>
      <c r="Y1437" s="12">
        <v>35.805</v>
      </c>
      <c r="Z1437" s="12">
        <v>20</v>
      </c>
      <c r="AA1437" s="12">
        <v>110.68</v>
      </c>
      <c r="AB1437" s="12">
        <v>88658</v>
      </c>
      <c r="AC1437" s="12">
        <f>DataSheet!$E1676-DataSheet!$D1676</f>
        <v>35.980000000000004</v>
      </c>
      <c r="AD1437" s="12" t="str">
        <f>_xlfn.IFS(DataSheet!$O1676="Central","Chris",DataSheet!$O1676="East","Erin",DataSheet!$O1676="South","Sam",DataSheet!$O1676="West","William.")</f>
        <v>Chris</v>
      </c>
      <c r="AE1437">
        <f t="shared" si="114"/>
        <v>4</v>
      </c>
    </row>
    <row r="1438" spans="1:31" ht="15.75" customHeight="1" x14ac:dyDescent="0.3">
      <c r="A1438" s="12">
        <v>2551</v>
      </c>
      <c r="B1438" s="12" t="s">
        <v>2384</v>
      </c>
      <c r="C1438" s="12" t="s">
        <v>109</v>
      </c>
      <c r="D1438" s="12">
        <v>0</v>
      </c>
      <c r="E1438" s="12">
        <v>35.99</v>
      </c>
      <c r="F1438" s="12">
        <v>0.99</v>
      </c>
      <c r="G1438" s="12" t="s">
        <v>53</v>
      </c>
      <c r="H1438" s="12" t="s">
        <v>62</v>
      </c>
      <c r="I1438" s="12" t="s">
        <v>81</v>
      </c>
      <c r="J1438" s="12" t="s">
        <v>82</v>
      </c>
      <c r="K1438" s="12" t="s">
        <v>55</v>
      </c>
      <c r="L1438" s="12" t="s">
        <v>2379</v>
      </c>
      <c r="M1438" s="12">
        <v>0.35</v>
      </c>
      <c r="N1438" s="12" t="s">
        <v>37</v>
      </c>
      <c r="O1438" s="12" t="s">
        <v>57</v>
      </c>
      <c r="P1438" s="12" t="s">
        <v>238</v>
      </c>
      <c r="Q1438" s="12" t="s">
        <v>2385</v>
      </c>
      <c r="R1438" s="12">
        <v>17403</v>
      </c>
      <c r="S1438" s="13">
        <v>42098</v>
      </c>
      <c r="T1438" s="9">
        <f t="shared" si="112"/>
        <v>0</v>
      </c>
      <c r="U1438" s="10" t="str">
        <f t="shared" si="113"/>
        <v>no repeat</v>
      </c>
      <c r="V1438" s="11" t="str">
        <f t="shared" si="110"/>
        <v>April</v>
      </c>
      <c r="W1438" s="13">
        <v>42105</v>
      </c>
      <c r="X1438" s="11">
        <f t="shared" si="111"/>
        <v>7</v>
      </c>
      <c r="Y1438" s="12">
        <v>265.96050000000002</v>
      </c>
      <c r="Z1438" s="12">
        <v>12</v>
      </c>
      <c r="AA1438" s="12">
        <v>385.45</v>
      </c>
      <c r="AB1438" s="12">
        <v>88656</v>
      </c>
      <c r="AC1438" s="12">
        <f>DataSheet!$E1032-DataSheet!$D1032</f>
        <v>5.8900000000000006</v>
      </c>
      <c r="AD1438" s="12" t="str">
        <f>_xlfn.IFS(DataSheet!$O1032="Central","Chris",DataSheet!$O1032="East","Erin",DataSheet!$O1032="South","Sam",DataSheet!$O1032="West","William.")</f>
        <v>Erin</v>
      </c>
      <c r="AE1438">
        <f t="shared" si="114"/>
        <v>1</v>
      </c>
    </row>
    <row r="1439" spans="1:31" ht="15.75" customHeight="1" x14ac:dyDescent="0.3">
      <c r="A1439" s="12">
        <v>2553</v>
      </c>
      <c r="B1439" s="12" t="s">
        <v>2386</v>
      </c>
      <c r="C1439" s="12" t="s">
        <v>61</v>
      </c>
      <c r="D1439" s="12">
        <v>0.03</v>
      </c>
      <c r="E1439" s="12">
        <v>12.53</v>
      </c>
      <c r="F1439" s="12">
        <v>7.17</v>
      </c>
      <c r="G1439" s="12" t="s">
        <v>53</v>
      </c>
      <c r="H1439" s="12" t="s">
        <v>44</v>
      </c>
      <c r="I1439" s="12" t="s">
        <v>33</v>
      </c>
      <c r="J1439" s="12" t="s">
        <v>113</v>
      </c>
      <c r="K1439" s="12" t="s">
        <v>63</v>
      </c>
      <c r="L1439" s="12" t="s">
        <v>2387</v>
      </c>
      <c r="M1439" s="12">
        <v>0.38</v>
      </c>
      <c r="N1439" s="12" t="s">
        <v>37</v>
      </c>
      <c r="O1439" s="12" t="s">
        <v>65</v>
      </c>
      <c r="P1439" s="12" t="s">
        <v>1855</v>
      </c>
      <c r="Q1439" s="12" t="s">
        <v>2388</v>
      </c>
      <c r="R1439" s="12">
        <v>53142</v>
      </c>
      <c r="S1439" s="13">
        <v>42047</v>
      </c>
      <c r="T1439" s="9">
        <f t="shared" si="112"/>
        <v>0</v>
      </c>
      <c r="U1439" s="10" t="str">
        <f t="shared" si="113"/>
        <v>no repeat</v>
      </c>
      <c r="V1439" s="11" t="str">
        <f t="shared" si="110"/>
        <v>February</v>
      </c>
      <c r="W1439" s="13">
        <v>42048</v>
      </c>
      <c r="X1439" s="11">
        <f t="shared" si="111"/>
        <v>1</v>
      </c>
      <c r="Y1439" s="12">
        <v>-20.320499999999999</v>
      </c>
      <c r="Z1439" s="12">
        <v>1</v>
      </c>
      <c r="AA1439" s="12">
        <v>19.32</v>
      </c>
      <c r="AB1439" s="12">
        <v>86528</v>
      </c>
      <c r="AC1439" s="12">
        <f>DataSheet!$E498-DataSheet!$D498</f>
        <v>47.919999999999995</v>
      </c>
      <c r="AD1439" s="12" t="str">
        <f>_xlfn.IFS(DataSheet!$O498="Central","Chris",DataSheet!$O498="East","Erin",DataSheet!$O498="South","Sam",DataSheet!$O498="West","William.")</f>
        <v>Chris</v>
      </c>
      <c r="AE1439">
        <f t="shared" si="114"/>
        <v>1</v>
      </c>
    </row>
    <row r="1440" spans="1:31" ht="15.75" customHeight="1" x14ac:dyDescent="0.3">
      <c r="A1440" s="7">
        <v>2555</v>
      </c>
      <c r="B1440" s="7" t="s">
        <v>2389</v>
      </c>
      <c r="C1440" s="7" t="s">
        <v>109</v>
      </c>
      <c r="D1440" s="7">
        <v>0.1</v>
      </c>
      <c r="E1440" s="7">
        <v>2.6</v>
      </c>
      <c r="F1440" s="7">
        <v>2.4</v>
      </c>
      <c r="G1440" s="7" t="s">
        <v>53</v>
      </c>
      <c r="H1440" s="7" t="s">
        <v>44</v>
      </c>
      <c r="I1440" s="7" t="s">
        <v>33</v>
      </c>
      <c r="J1440" s="7" t="s">
        <v>34</v>
      </c>
      <c r="K1440" s="7" t="s">
        <v>35</v>
      </c>
      <c r="L1440" s="7" t="s">
        <v>1024</v>
      </c>
      <c r="M1440" s="7">
        <v>0.57999999999999996</v>
      </c>
      <c r="N1440" s="7" t="s">
        <v>37</v>
      </c>
      <c r="O1440" s="7" t="s">
        <v>65</v>
      </c>
      <c r="P1440" s="7" t="s">
        <v>1855</v>
      </c>
      <c r="Q1440" s="7" t="s">
        <v>1279</v>
      </c>
      <c r="R1440" s="7">
        <v>53711</v>
      </c>
      <c r="S1440" s="8">
        <v>42013</v>
      </c>
      <c r="T1440" s="9">
        <f t="shared" si="112"/>
        <v>1</v>
      </c>
      <c r="U1440" s="10">
        <f t="shared" si="113"/>
        <v>24</v>
      </c>
      <c r="V1440" s="11" t="str">
        <f t="shared" si="110"/>
        <v>January</v>
      </c>
      <c r="W1440" s="8">
        <v>42018</v>
      </c>
      <c r="X1440" s="11">
        <f t="shared" si="111"/>
        <v>5</v>
      </c>
      <c r="Y1440" s="7">
        <v>-88.04</v>
      </c>
      <c r="Z1440" s="7">
        <v>12</v>
      </c>
      <c r="AA1440" s="7">
        <v>30.1</v>
      </c>
      <c r="AB1440" s="7">
        <v>86527</v>
      </c>
      <c r="AC1440" s="7">
        <f>DataSheet!$E115-DataSheet!$D115</f>
        <v>161.55000000000001</v>
      </c>
      <c r="AD1440" s="12" t="str">
        <f>_xlfn.IFS(DataSheet!$O115="Central","Chris",DataSheet!$O115="East","Erin",DataSheet!$O115="South","Sam",DataSheet!$O115="West","William.")</f>
        <v>Chris</v>
      </c>
      <c r="AE1440">
        <f t="shared" si="114"/>
        <v>3</v>
      </c>
    </row>
    <row r="1441" spans="1:31" ht="15.75" customHeight="1" x14ac:dyDescent="0.3">
      <c r="A1441" s="12">
        <v>2555</v>
      </c>
      <c r="B1441" s="12" t="s">
        <v>2389</v>
      </c>
      <c r="C1441" s="12" t="s">
        <v>52</v>
      </c>
      <c r="D1441" s="12">
        <v>0</v>
      </c>
      <c r="E1441" s="12">
        <v>12.97</v>
      </c>
      <c r="F1441" s="12">
        <v>1.49</v>
      </c>
      <c r="G1441" s="12" t="s">
        <v>53</v>
      </c>
      <c r="H1441" s="12" t="s">
        <v>44</v>
      </c>
      <c r="I1441" s="12" t="s">
        <v>33</v>
      </c>
      <c r="J1441" s="12" t="s">
        <v>113</v>
      </c>
      <c r="K1441" s="12" t="s">
        <v>63</v>
      </c>
      <c r="L1441" s="12" t="s">
        <v>1432</v>
      </c>
      <c r="M1441" s="12">
        <v>0.35</v>
      </c>
      <c r="N1441" s="12" t="s">
        <v>37</v>
      </c>
      <c r="O1441" s="12" t="s">
        <v>65</v>
      </c>
      <c r="P1441" s="12" t="s">
        <v>1855</v>
      </c>
      <c r="Q1441" s="12" t="s">
        <v>1279</v>
      </c>
      <c r="R1441" s="12">
        <v>53711</v>
      </c>
      <c r="S1441" s="13">
        <v>42037</v>
      </c>
      <c r="T1441" s="9">
        <f t="shared" si="112"/>
        <v>1</v>
      </c>
      <c r="U1441" s="10">
        <f t="shared" si="113"/>
        <v>0</v>
      </c>
      <c r="V1441" s="11" t="str">
        <f t="shared" si="110"/>
        <v>February</v>
      </c>
      <c r="W1441" s="13">
        <v>42038</v>
      </c>
      <c r="X1441" s="11">
        <f t="shared" si="111"/>
        <v>1</v>
      </c>
      <c r="Y1441" s="12">
        <v>180.23490000000001</v>
      </c>
      <c r="Z1441" s="12">
        <v>19</v>
      </c>
      <c r="AA1441" s="12">
        <v>261.20999999999998</v>
      </c>
      <c r="AB1441" s="12">
        <v>86529</v>
      </c>
      <c r="AC1441" s="12">
        <f>DataSheet!$E376-DataSheet!$D376</f>
        <v>17.610000000000003</v>
      </c>
      <c r="AD1441" s="12" t="str">
        <f>_xlfn.IFS(DataSheet!$O376="Central","Chris",DataSheet!$O376="East","Erin",DataSheet!$O376="South","Sam",DataSheet!$O376="West","William.")</f>
        <v>Chris</v>
      </c>
      <c r="AE1441">
        <f t="shared" si="114"/>
        <v>3</v>
      </c>
    </row>
    <row r="1442" spans="1:31" ht="15.75" customHeight="1" x14ac:dyDescent="0.3">
      <c r="A1442" s="7">
        <v>2555</v>
      </c>
      <c r="B1442" s="7" t="s">
        <v>2389</v>
      </c>
      <c r="C1442" s="7" t="s">
        <v>52</v>
      </c>
      <c r="D1442" s="7">
        <v>0.06</v>
      </c>
      <c r="E1442" s="7">
        <v>4.91</v>
      </c>
      <c r="F1442" s="7">
        <v>0.5</v>
      </c>
      <c r="G1442" s="7" t="s">
        <v>53</v>
      </c>
      <c r="H1442" s="7" t="s">
        <v>44</v>
      </c>
      <c r="I1442" s="7" t="s">
        <v>33</v>
      </c>
      <c r="J1442" s="7" t="s">
        <v>138</v>
      </c>
      <c r="K1442" s="7" t="s">
        <v>63</v>
      </c>
      <c r="L1442" s="7" t="s">
        <v>1560</v>
      </c>
      <c r="M1442" s="7">
        <v>0.36</v>
      </c>
      <c r="N1442" s="7" t="s">
        <v>37</v>
      </c>
      <c r="O1442" s="7" t="s">
        <v>65</v>
      </c>
      <c r="P1442" s="7" t="s">
        <v>1855</v>
      </c>
      <c r="Q1442" s="7" t="s">
        <v>1279</v>
      </c>
      <c r="R1442" s="7">
        <v>53711</v>
      </c>
      <c r="S1442" s="8">
        <v>42037</v>
      </c>
      <c r="T1442" s="9">
        <f t="shared" si="112"/>
        <v>0</v>
      </c>
      <c r="U1442" s="10" t="str">
        <f t="shared" si="113"/>
        <v>no repeat</v>
      </c>
      <c r="V1442" s="11" t="str">
        <f t="shared" si="110"/>
        <v>February</v>
      </c>
      <c r="W1442" s="8">
        <v>42037</v>
      </c>
      <c r="X1442" s="11">
        <f t="shared" si="111"/>
        <v>0</v>
      </c>
      <c r="Y1442" s="7">
        <v>29.525099999999998</v>
      </c>
      <c r="Z1442" s="7">
        <v>9</v>
      </c>
      <c r="AA1442" s="7">
        <v>42.79</v>
      </c>
      <c r="AB1442" s="7">
        <v>86529</v>
      </c>
      <c r="AC1442" s="7">
        <f>DataSheet!$E377-DataSheet!$D377</f>
        <v>4.12</v>
      </c>
      <c r="AD1442" s="12" t="str">
        <f>_xlfn.IFS(DataSheet!$O377="Central","Chris",DataSheet!$O377="East","Erin",DataSheet!$O377="South","Sam",DataSheet!$O377="West","William.")</f>
        <v>Chris</v>
      </c>
      <c r="AE1442">
        <f t="shared" si="114"/>
        <v>3</v>
      </c>
    </row>
    <row r="1443" spans="1:31" ht="15.75" customHeight="1" x14ac:dyDescent="0.3">
      <c r="A1443" s="7">
        <v>2561</v>
      </c>
      <c r="B1443" s="7" t="s">
        <v>2390</v>
      </c>
      <c r="C1443" s="7" t="s">
        <v>42</v>
      </c>
      <c r="D1443" s="7">
        <v>0.03</v>
      </c>
      <c r="E1443" s="7">
        <v>160.97999999999999</v>
      </c>
      <c r="F1443" s="7">
        <v>30</v>
      </c>
      <c r="G1443" s="7" t="s">
        <v>43</v>
      </c>
      <c r="H1443" s="7" t="s">
        <v>118</v>
      </c>
      <c r="I1443" s="7" t="s">
        <v>45</v>
      </c>
      <c r="J1443" s="7" t="s">
        <v>46</v>
      </c>
      <c r="K1443" s="7" t="s">
        <v>47</v>
      </c>
      <c r="L1443" s="7" t="s">
        <v>181</v>
      </c>
      <c r="M1443" s="7">
        <v>0.62</v>
      </c>
      <c r="N1443" s="7" t="s">
        <v>37</v>
      </c>
      <c r="O1443" s="7" t="s">
        <v>57</v>
      </c>
      <c r="P1443" s="7" t="s">
        <v>75</v>
      </c>
      <c r="Q1443" s="7" t="s">
        <v>2391</v>
      </c>
      <c r="R1443" s="7">
        <v>10562</v>
      </c>
      <c r="S1443" s="8">
        <v>42085</v>
      </c>
      <c r="T1443" s="9">
        <f t="shared" si="112"/>
        <v>1</v>
      </c>
      <c r="U1443" s="10">
        <f t="shared" si="113"/>
        <v>17</v>
      </c>
      <c r="V1443" s="11" t="str">
        <f t="shared" si="110"/>
        <v>March</v>
      </c>
      <c r="W1443" s="8">
        <v>42088</v>
      </c>
      <c r="X1443" s="11">
        <f t="shared" si="111"/>
        <v>3</v>
      </c>
      <c r="Y1443" s="7">
        <v>1261.4718</v>
      </c>
      <c r="Z1443" s="7">
        <v>11</v>
      </c>
      <c r="AA1443" s="7">
        <v>1828.22</v>
      </c>
      <c r="AB1443" s="7">
        <v>86465</v>
      </c>
      <c r="AC1443" s="7">
        <f>DataSheet!$E899-DataSheet!$D899</f>
        <v>25.97</v>
      </c>
      <c r="AD1443" s="12" t="str">
        <f>_xlfn.IFS(DataSheet!$O899="Central","Chris",DataSheet!$O899="East","Erin",DataSheet!$O899="South","Sam",DataSheet!$O899="West","William.")</f>
        <v>Sam</v>
      </c>
      <c r="AE1443">
        <f t="shared" si="114"/>
        <v>3</v>
      </c>
    </row>
    <row r="1444" spans="1:31" ht="15.75" customHeight="1" x14ac:dyDescent="0.3">
      <c r="A1444" s="12">
        <v>2561</v>
      </c>
      <c r="B1444" s="12" t="s">
        <v>2390</v>
      </c>
      <c r="C1444" s="12" t="s">
        <v>42</v>
      </c>
      <c r="D1444" s="12">
        <v>7.0000000000000007E-2</v>
      </c>
      <c r="E1444" s="12">
        <v>3.98</v>
      </c>
      <c r="F1444" s="12">
        <v>5.26</v>
      </c>
      <c r="G1444" s="12" t="s">
        <v>53</v>
      </c>
      <c r="H1444" s="12" t="s">
        <v>118</v>
      </c>
      <c r="I1444" s="12" t="s">
        <v>33</v>
      </c>
      <c r="J1444" s="12" t="s">
        <v>113</v>
      </c>
      <c r="K1444" s="12" t="s">
        <v>63</v>
      </c>
      <c r="L1444" s="12" t="s">
        <v>1704</v>
      </c>
      <c r="M1444" s="12">
        <v>0.38</v>
      </c>
      <c r="N1444" s="12" t="s">
        <v>37</v>
      </c>
      <c r="O1444" s="12" t="s">
        <v>57</v>
      </c>
      <c r="P1444" s="12" t="s">
        <v>75</v>
      </c>
      <c r="Q1444" s="12" t="s">
        <v>2391</v>
      </c>
      <c r="R1444" s="12">
        <v>10562</v>
      </c>
      <c r="S1444" s="13">
        <v>42102</v>
      </c>
      <c r="T1444" s="9">
        <f t="shared" si="112"/>
        <v>1</v>
      </c>
      <c r="U1444" s="10">
        <f t="shared" si="113"/>
        <v>0</v>
      </c>
      <c r="V1444" s="11" t="str">
        <f t="shared" si="110"/>
        <v>April</v>
      </c>
      <c r="W1444" s="13">
        <v>42104</v>
      </c>
      <c r="X1444" s="11">
        <f t="shared" si="111"/>
        <v>2</v>
      </c>
      <c r="Y1444" s="12">
        <v>-59.963760000000001</v>
      </c>
      <c r="Z1444" s="12">
        <v>7</v>
      </c>
      <c r="AA1444" s="12">
        <v>29.77</v>
      </c>
      <c r="AB1444" s="12">
        <v>86466</v>
      </c>
      <c r="AC1444" s="12">
        <f>DataSheet!$E1098-DataSheet!$D1098</f>
        <v>47.9</v>
      </c>
      <c r="AD1444" s="12" t="str">
        <f>_xlfn.IFS(DataSheet!$O1098="Central","Chris",DataSheet!$O1098="East","Erin",DataSheet!$O1098="South","Sam",DataSheet!$O1098="West","William.")</f>
        <v>William.</v>
      </c>
      <c r="AE1444">
        <f t="shared" si="114"/>
        <v>3</v>
      </c>
    </row>
    <row r="1445" spans="1:31" ht="15.75" customHeight="1" x14ac:dyDescent="0.3">
      <c r="A1445" s="7">
        <v>2561</v>
      </c>
      <c r="B1445" s="7" t="s">
        <v>2390</v>
      </c>
      <c r="C1445" s="7" t="s">
        <v>42</v>
      </c>
      <c r="D1445" s="7">
        <v>7.0000000000000007E-2</v>
      </c>
      <c r="E1445" s="7">
        <v>12.22</v>
      </c>
      <c r="F1445" s="7">
        <v>2.85</v>
      </c>
      <c r="G1445" s="7" t="s">
        <v>53</v>
      </c>
      <c r="H1445" s="7" t="s">
        <v>118</v>
      </c>
      <c r="I1445" s="7" t="s">
        <v>45</v>
      </c>
      <c r="J1445" s="7" t="s">
        <v>54</v>
      </c>
      <c r="K1445" s="7" t="s">
        <v>55</v>
      </c>
      <c r="L1445" s="7" t="s">
        <v>2392</v>
      </c>
      <c r="M1445" s="7">
        <v>0.55000000000000004</v>
      </c>
      <c r="N1445" s="7" t="s">
        <v>37</v>
      </c>
      <c r="O1445" s="7" t="s">
        <v>57</v>
      </c>
      <c r="P1445" s="7" t="s">
        <v>75</v>
      </c>
      <c r="Q1445" s="7" t="s">
        <v>2391</v>
      </c>
      <c r="R1445" s="7">
        <v>10562</v>
      </c>
      <c r="S1445" s="8">
        <v>42102</v>
      </c>
      <c r="T1445" s="9">
        <f t="shared" si="112"/>
        <v>0</v>
      </c>
      <c r="U1445" s="10" t="str">
        <f t="shared" si="113"/>
        <v>no repeat</v>
      </c>
      <c r="V1445" s="11" t="str">
        <f t="shared" si="110"/>
        <v>April</v>
      </c>
      <c r="W1445" s="8">
        <v>42102</v>
      </c>
      <c r="X1445" s="11">
        <f t="shared" si="111"/>
        <v>0</v>
      </c>
      <c r="Y1445" s="7">
        <v>89.4148</v>
      </c>
      <c r="Z1445" s="7">
        <v>12</v>
      </c>
      <c r="AA1445" s="7">
        <v>147.19</v>
      </c>
      <c r="AB1445" s="7">
        <v>86466</v>
      </c>
      <c r="AC1445" s="7">
        <f>DataSheet!$E1099-DataSheet!$D1099</f>
        <v>125.89</v>
      </c>
      <c r="AD1445" s="12" t="str">
        <f>_xlfn.IFS(DataSheet!$O1099="Central","Chris",DataSheet!$O1099="East","Erin",DataSheet!$O1099="South","Sam",DataSheet!$O1099="West","William.")</f>
        <v>Sam</v>
      </c>
      <c r="AE1445">
        <f t="shared" si="114"/>
        <v>3</v>
      </c>
    </row>
    <row r="1446" spans="1:31" ht="15.75" customHeight="1" x14ac:dyDescent="0.3">
      <c r="A1446" s="12">
        <v>2563</v>
      </c>
      <c r="B1446" s="12" t="s">
        <v>2393</v>
      </c>
      <c r="C1446" s="12" t="s">
        <v>42</v>
      </c>
      <c r="D1446" s="12">
        <v>0.08</v>
      </c>
      <c r="E1446" s="12">
        <v>4.55</v>
      </c>
      <c r="F1446" s="12">
        <v>1.49</v>
      </c>
      <c r="G1446" s="12" t="s">
        <v>53</v>
      </c>
      <c r="H1446" s="12" t="s">
        <v>44</v>
      </c>
      <c r="I1446" s="12" t="s">
        <v>33</v>
      </c>
      <c r="J1446" s="12" t="s">
        <v>113</v>
      </c>
      <c r="K1446" s="12" t="s">
        <v>63</v>
      </c>
      <c r="L1446" s="12" t="s">
        <v>1440</v>
      </c>
      <c r="M1446" s="12">
        <v>0.35</v>
      </c>
      <c r="N1446" s="12" t="s">
        <v>37</v>
      </c>
      <c r="O1446" s="12" t="s">
        <v>65</v>
      </c>
      <c r="P1446" s="12" t="s">
        <v>66</v>
      </c>
      <c r="Q1446" s="12" t="s">
        <v>2394</v>
      </c>
      <c r="R1446" s="12">
        <v>55432</v>
      </c>
      <c r="S1446" s="13">
        <v>42102</v>
      </c>
      <c r="T1446" s="9">
        <f t="shared" si="112"/>
        <v>0</v>
      </c>
      <c r="U1446" s="10" t="str">
        <f t="shared" si="113"/>
        <v>no repeat</v>
      </c>
      <c r="V1446" s="11" t="str">
        <f t="shared" si="110"/>
        <v>April</v>
      </c>
      <c r="W1446" s="13">
        <v>42103</v>
      </c>
      <c r="X1446" s="11">
        <f t="shared" si="111"/>
        <v>1</v>
      </c>
      <c r="Y1446" s="12">
        <v>27.0273</v>
      </c>
      <c r="Z1446" s="12">
        <v>9</v>
      </c>
      <c r="AA1446" s="12">
        <v>39.17</v>
      </c>
      <c r="AB1446" s="12">
        <v>91447</v>
      </c>
      <c r="AC1446" s="12">
        <f>DataSheet!$E1100-DataSheet!$D1100</f>
        <v>16.47</v>
      </c>
      <c r="AD1446" s="12" t="str">
        <f>_xlfn.IFS(DataSheet!$O1100="Central","Chris",DataSheet!$O1100="East","Erin",DataSheet!$O1100="South","Sam",DataSheet!$O1100="West","William.")</f>
        <v>Sam</v>
      </c>
      <c r="AE1446">
        <f t="shared" si="114"/>
        <v>1</v>
      </c>
    </row>
    <row r="1447" spans="1:31" ht="15.75" customHeight="1" x14ac:dyDescent="0.3">
      <c r="A1447" s="7">
        <v>2570</v>
      </c>
      <c r="B1447" s="7" t="s">
        <v>2395</v>
      </c>
      <c r="C1447" s="7" t="s">
        <v>52</v>
      </c>
      <c r="D1447" s="7">
        <v>0</v>
      </c>
      <c r="E1447" s="7">
        <v>4.37</v>
      </c>
      <c r="F1447" s="7">
        <v>5.15</v>
      </c>
      <c r="G1447" s="7" t="s">
        <v>53</v>
      </c>
      <c r="H1447" s="7" t="s">
        <v>118</v>
      </c>
      <c r="I1447" s="7" t="s">
        <v>33</v>
      </c>
      <c r="J1447" s="7" t="s">
        <v>258</v>
      </c>
      <c r="K1447" s="7" t="s">
        <v>63</v>
      </c>
      <c r="L1447" s="7" t="s">
        <v>995</v>
      </c>
      <c r="M1447" s="7">
        <v>0.59</v>
      </c>
      <c r="N1447" s="7" t="s">
        <v>37</v>
      </c>
      <c r="O1447" s="7" t="s">
        <v>38</v>
      </c>
      <c r="P1447" s="7" t="s">
        <v>49</v>
      </c>
      <c r="Q1447" s="7" t="s">
        <v>2396</v>
      </c>
      <c r="R1447" s="7">
        <v>95616</v>
      </c>
      <c r="S1447" s="8">
        <v>42119</v>
      </c>
      <c r="T1447" s="9">
        <f t="shared" si="112"/>
        <v>1</v>
      </c>
      <c r="U1447" s="10">
        <f t="shared" si="113"/>
        <v>0</v>
      </c>
      <c r="V1447" s="11" t="str">
        <f t="shared" si="110"/>
        <v>April</v>
      </c>
      <c r="W1447" s="8">
        <v>42121</v>
      </c>
      <c r="X1447" s="11">
        <f t="shared" si="111"/>
        <v>2</v>
      </c>
      <c r="Y1447" s="7">
        <v>-150.2604</v>
      </c>
      <c r="Z1447" s="7">
        <v>19</v>
      </c>
      <c r="AA1447" s="7">
        <v>87.85</v>
      </c>
      <c r="AB1447" s="7">
        <v>90327</v>
      </c>
      <c r="AC1447" s="7">
        <f>DataSheet!$E1263-DataSheet!$D1263</f>
        <v>54</v>
      </c>
      <c r="AD1447" s="12" t="str">
        <f>_xlfn.IFS(DataSheet!$O1263="Central","Chris",DataSheet!$O1263="East","Erin",DataSheet!$O1263="South","Sam",DataSheet!$O1263="West","William.")</f>
        <v>Sam</v>
      </c>
      <c r="AE1447">
        <f t="shared" si="114"/>
        <v>4</v>
      </c>
    </row>
    <row r="1448" spans="1:31" ht="15.75" customHeight="1" x14ac:dyDescent="0.3">
      <c r="A1448" s="12">
        <v>2570</v>
      </c>
      <c r="B1448" s="12" t="s">
        <v>2395</v>
      </c>
      <c r="C1448" s="12" t="s">
        <v>52</v>
      </c>
      <c r="D1448" s="12">
        <v>0.01</v>
      </c>
      <c r="E1448" s="12">
        <v>500.98</v>
      </c>
      <c r="F1448" s="12">
        <v>56</v>
      </c>
      <c r="G1448" s="12" t="s">
        <v>43</v>
      </c>
      <c r="H1448" s="12" t="s">
        <v>118</v>
      </c>
      <c r="I1448" s="12" t="s">
        <v>45</v>
      </c>
      <c r="J1448" s="12" t="s">
        <v>46</v>
      </c>
      <c r="K1448" s="12" t="s">
        <v>47</v>
      </c>
      <c r="L1448" s="12" t="s">
        <v>48</v>
      </c>
      <c r="M1448" s="12">
        <v>0.6</v>
      </c>
      <c r="N1448" s="12" t="s">
        <v>37</v>
      </c>
      <c r="O1448" s="12" t="s">
        <v>38</v>
      </c>
      <c r="P1448" s="12" t="s">
        <v>49</v>
      </c>
      <c r="Q1448" s="12" t="s">
        <v>2396</v>
      </c>
      <c r="R1448" s="12">
        <v>95616</v>
      </c>
      <c r="S1448" s="13">
        <v>42119</v>
      </c>
      <c r="T1448" s="9">
        <f t="shared" si="112"/>
        <v>1</v>
      </c>
      <c r="U1448" s="10">
        <f t="shared" si="113"/>
        <v>0</v>
      </c>
      <c r="V1448" s="11" t="str">
        <f t="shared" si="110"/>
        <v>April</v>
      </c>
      <c r="W1448" s="13">
        <v>42120</v>
      </c>
      <c r="X1448" s="11">
        <f t="shared" si="111"/>
        <v>1</v>
      </c>
      <c r="Y1448" s="12">
        <v>4899.1288000000004</v>
      </c>
      <c r="Z1448" s="12">
        <v>14</v>
      </c>
      <c r="AA1448" s="12">
        <v>7429.63</v>
      </c>
      <c r="AB1448" s="12">
        <v>90327</v>
      </c>
      <c r="AC1448" s="12">
        <f>DataSheet!$E1264-DataSheet!$D1264</f>
        <v>18.959999999999997</v>
      </c>
      <c r="AD1448" s="12" t="str">
        <f>_xlfn.IFS(DataSheet!$O1264="Central","Chris",DataSheet!$O1264="East","Erin",DataSheet!$O1264="South","Sam",DataSheet!$O1264="West","William.")</f>
        <v>Sam</v>
      </c>
      <c r="AE1448">
        <f t="shared" si="114"/>
        <v>4</v>
      </c>
    </row>
    <row r="1449" spans="1:31" ht="15.75" customHeight="1" x14ac:dyDescent="0.3">
      <c r="A1449" s="7">
        <v>2570</v>
      </c>
      <c r="B1449" s="7" t="s">
        <v>2395</v>
      </c>
      <c r="C1449" s="7" t="s">
        <v>52</v>
      </c>
      <c r="D1449" s="7">
        <v>0.02</v>
      </c>
      <c r="E1449" s="7">
        <v>12.58</v>
      </c>
      <c r="F1449" s="7">
        <v>5.16</v>
      </c>
      <c r="G1449" s="7" t="s">
        <v>53</v>
      </c>
      <c r="H1449" s="7" t="s">
        <v>118</v>
      </c>
      <c r="I1449" s="7" t="s">
        <v>45</v>
      </c>
      <c r="J1449" s="7" t="s">
        <v>54</v>
      </c>
      <c r="K1449" s="7" t="s">
        <v>63</v>
      </c>
      <c r="L1449" s="7" t="s">
        <v>2397</v>
      </c>
      <c r="M1449" s="7">
        <v>0.43</v>
      </c>
      <c r="N1449" s="7" t="s">
        <v>37</v>
      </c>
      <c r="O1449" s="7" t="s">
        <v>38</v>
      </c>
      <c r="P1449" s="7" t="s">
        <v>49</v>
      </c>
      <c r="Q1449" s="7" t="s">
        <v>2396</v>
      </c>
      <c r="R1449" s="7">
        <v>95616</v>
      </c>
      <c r="S1449" s="8">
        <v>42119</v>
      </c>
      <c r="T1449" s="9">
        <f t="shared" si="112"/>
        <v>1</v>
      </c>
      <c r="U1449" s="10">
        <f t="shared" si="113"/>
        <v>0</v>
      </c>
      <c r="V1449" s="11" t="str">
        <f t="shared" si="110"/>
        <v>April</v>
      </c>
      <c r="W1449" s="8">
        <v>42119</v>
      </c>
      <c r="X1449" s="11">
        <f t="shared" si="111"/>
        <v>0</v>
      </c>
      <c r="Y1449" s="7">
        <v>44.712000000000003</v>
      </c>
      <c r="Z1449" s="7">
        <v>18</v>
      </c>
      <c r="AA1449" s="7">
        <v>224.29</v>
      </c>
      <c r="AB1449" s="7">
        <v>90327</v>
      </c>
      <c r="AC1449" s="7">
        <f>DataSheet!$E1265-DataSheet!$D1265</f>
        <v>12.25</v>
      </c>
      <c r="AD1449" s="12" t="str">
        <f>_xlfn.IFS(DataSheet!$O1265="Central","Chris",DataSheet!$O1265="East","Erin",DataSheet!$O1265="South","Sam",DataSheet!$O1265="West","William.")</f>
        <v>Sam</v>
      </c>
      <c r="AE1449">
        <f t="shared" si="114"/>
        <v>4</v>
      </c>
    </row>
    <row r="1450" spans="1:31" ht="15.75" customHeight="1" x14ac:dyDescent="0.3">
      <c r="A1450" s="12">
        <v>2570</v>
      </c>
      <c r="B1450" s="12" t="s">
        <v>2395</v>
      </c>
      <c r="C1450" s="12" t="s">
        <v>52</v>
      </c>
      <c r="D1450" s="12">
        <v>0.1</v>
      </c>
      <c r="E1450" s="12">
        <v>7.7</v>
      </c>
      <c r="F1450" s="12">
        <v>3.68</v>
      </c>
      <c r="G1450" s="12" t="s">
        <v>53</v>
      </c>
      <c r="H1450" s="12" t="s">
        <v>118</v>
      </c>
      <c r="I1450" s="12" t="s">
        <v>45</v>
      </c>
      <c r="J1450" s="12" t="s">
        <v>54</v>
      </c>
      <c r="K1450" s="12" t="s">
        <v>35</v>
      </c>
      <c r="L1450" s="12" t="s">
        <v>2398</v>
      </c>
      <c r="M1450" s="12">
        <v>0.52</v>
      </c>
      <c r="N1450" s="12" t="s">
        <v>37</v>
      </c>
      <c r="O1450" s="12" t="s">
        <v>38</v>
      </c>
      <c r="P1450" s="12" t="s">
        <v>49</v>
      </c>
      <c r="Q1450" s="12" t="s">
        <v>2396</v>
      </c>
      <c r="R1450" s="12">
        <v>95616</v>
      </c>
      <c r="S1450" s="13">
        <v>42119</v>
      </c>
      <c r="T1450" s="9">
        <f t="shared" si="112"/>
        <v>0</v>
      </c>
      <c r="U1450" s="10" t="str">
        <f t="shared" si="113"/>
        <v>no repeat</v>
      </c>
      <c r="V1450" s="11" t="str">
        <f t="shared" si="110"/>
        <v>April</v>
      </c>
      <c r="W1450" s="13">
        <v>42120</v>
      </c>
      <c r="X1450" s="11">
        <f t="shared" si="111"/>
        <v>1</v>
      </c>
      <c r="Y1450" s="12">
        <v>-22.626000000000001</v>
      </c>
      <c r="Z1450" s="12">
        <v>7</v>
      </c>
      <c r="AA1450" s="12">
        <v>51.2</v>
      </c>
      <c r="AB1450" s="12">
        <v>90327</v>
      </c>
      <c r="AC1450" s="12">
        <f>DataSheet!$E1266-DataSheet!$D1266</f>
        <v>34.940000000000005</v>
      </c>
      <c r="AD1450" s="12" t="str">
        <f>_xlfn.IFS(DataSheet!$O1266="Central","Chris",DataSheet!$O1266="East","Erin",DataSheet!$O1266="South","Sam",DataSheet!$O1266="West","William.")</f>
        <v>Sam</v>
      </c>
      <c r="AE1450">
        <f t="shared" si="114"/>
        <v>4</v>
      </c>
    </row>
    <row r="1451" spans="1:31" ht="15.75" customHeight="1" x14ac:dyDescent="0.3">
      <c r="A1451" s="7">
        <v>2571</v>
      </c>
      <c r="B1451" s="7" t="s">
        <v>2399</v>
      </c>
      <c r="C1451" s="7" t="s">
        <v>52</v>
      </c>
      <c r="D1451" s="7">
        <v>0.01</v>
      </c>
      <c r="E1451" s="7">
        <v>500.98</v>
      </c>
      <c r="F1451" s="7">
        <v>56</v>
      </c>
      <c r="G1451" s="7" t="s">
        <v>43</v>
      </c>
      <c r="H1451" s="7" t="s">
        <v>118</v>
      </c>
      <c r="I1451" s="7" t="s">
        <v>45</v>
      </c>
      <c r="J1451" s="7" t="s">
        <v>46</v>
      </c>
      <c r="K1451" s="7" t="s">
        <v>47</v>
      </c>
      <c r="L1451" s="7" t="s">
        <v>48</v>
      </c>
      <c r="M1451" s="7">
        <v>0.6</v>
      </c>
      <c r="N1451" s="7" t="s">
        <v>37</v>
      </c>
      <c r="O1451" s="7" t="s">
        <v>57</v>
      </c>
      <c r="P1451" s="7" t="s">
        <v>75</v>
      </c>
      <c r="Q1451" s="7" t="s">
        <v>94</v>
      </c>
      <c r="R1451" s="7">
        <v>10165</v>
      </c>
      <c r="S1451" s="8">
        <v>42119</v>
      </c>
      <c r="T1451" s="9">
        <f t="shared" si="112"/>
        <v>1</v>
      </c>
      <c r="U1451" s="10">
        <f t="shared" si="113"/>
        <v>0</v>
      </c>
      <c r="V1451" s="11" t="str">
        <f t="shared" si="110"/>
        <v>April</v>
      </c>
      <c r="W1451" s="8">
        <v>42120</v>
      </c>
      <c r="X1451" s="11">
        <f t="shared" si="111"/>
        <v>1</v>
      </c>
      <c r="Y1451" s="7">
        <v>4260.1120000000001</v>
      </c>
      <c r="Z1451" s="7">
        <v>56</v>
      </c>
      <c r="AA1451" s="7">
        <v>29718.53</v>
      </c>
      <c r="AB1451" s="7">
        <v>50656</v>
      </c>
      <c r="AC1451" s="7">
        <f>DataSheet!$E1267-DataSheet!$D1267</f>
        <v>7.58</v>
      </c>
      <c r="AD1451" s="12" t="str">
        <f>_xlfn.IFS(DataSheet!$O1267="Central","Chris",DataSheet!$O1267="East","Erin",DataSheet!$O1267="South","Sam",DataSheet!$O1267="West","William.")</f>
        <v>Chris</v>
      </c>
      <c r="AE1451">
        <f t="shared" si="114"/>
        <v>2</v>
      </c>
    </row>
    <row r="1452" spans="1:31" ht="15.75" customHeight="1" x14ac:dyDescent="0.3">
      <c r="A1452" s="12">
        <v>2571</v>
      </c>
      <c r="B1452" s="12" t="s">
        <v>2399</v>
      </c>
      <c r="C1452" s="12" t="s">
        <v>52</v>
      </c>
      <c r="D1452" s="12">
        <v>0.1</v>
      </c>
      <c r="E1452" s="12">
        <v>7.7</v>
      </c>
      <c r="F1452" s="12">
        <v>3.68</v>
      </c>
      <c r="G1452" s="12" t="s">
        <v>53</v>
      </c>
      <c r="H1452" s="12" t="s">
        <v>118</v>
      </c>
      <c r="I1452" s="12" t="s">
        <v>45</v>
      </c>
      <c r="J1452" s="12" t="s">
        <v>54</v>
      </c>
      <c r="K1452" s="12" t="s">
        <v>35</v>
      </c>
      <c r="L1452" s="12" t="s">
        <v>2398</v>
      </c>
      <c r="M1452" s="12">
        <v>0.52</v>
      </c>
      <c r="N1452" s="12" t="s">
        <v>37</v>
      </c>
      <c r="O1452" s="12" t="s">
        <v>57</v>
      </c>
      <c r="P1452" s="12" t="s">
        <v>75</v>
      </c>
      <c r="Q1452" s="12" t="s">
        <v>94</v>
      </c>
      <c r="R1452" s="12">
        <v>10165</v>
      </c>
      <c r="S1452" s="13">
        <v>42119</v>
      </c>
      <c r="T1452" s="9">
        <f t="shared" si="112"/>
        <v>0</v>
      </c>
      <c r="U1452" s="10" t="str">
        <f t="shared" si="113"/>
        <v>no repeat</v>
      </c>
      <c r="V1452" s="11" t="str">
        <f t="shared" si="110"/>
        <v>April</v>
      </c>
      <c r="W1452" s="13">
        <v>42120</v>
      </c>
      <c r="X1452" s="11">
        <f t="shared" si="111"/>
        <v>1</v>
      </c>
      <c r="Y1452" s="12">
        <v>-25.14</v>
      </c>
      <c r="Z1452" s="12">
        <v>27</v>
      </c>
      <c r="AA1452" s="12">
        <v>197.48</v>
      </c>
      <c r="AB1452" s="12">
        <v>50656</v>
      </c>
      <c r="AC1452" s="12">
        <f>DataSheet!$E1268-DataSheet!$D1268</f>
        <v>42.98</v>
      </c>
      <c r="AD1452" s="12" t="str">
        <f>_xlfn.IFS(DataSheet!$O1268="Central","Chris",DataSheet!$O1268="East","Erin",DataSheet!$O1268="South","Sam",DataSheet!$O1268="West","William.")</f>
        <v>Chris</v>
      </c>
      <c r="AE1452">
        <f t="shared" si="114"/>
        <v>2</v>
      </c>
    </row>
    <row r="1453" spans="1:31" ht="15.75" customHeight="1" x14ac:dyDescent="0.3">
      <c r="A1453" s="12">
        <v>2578</v>
      </c>
      <c r="B1453" s="12" t="s">
        <v>2400</v>
      </c>
      <c r="C1453" s="12" t="s">
        <v>109</v>
      </c>
      <c r="D1453" s="12">
        <v>0.04</v>
      </c>
      <c r="E1453" s="12">
        <v>8.6</v>
      </c>
      <c r="F1453" s="12">
        <v>6.19</v>
      </c>
      <c r="G1453" s="12" t="s">
        <v>53</v>
      </c>
      <c r="H1453" s="12" t="s">
        <v>44</v>
      </c>
      <c r="I1453" s="12" t="s">
        <v>33</v>
      </c>
      <c r="J1453" s="12" t="s">
        <v>113</v>
      </c>
      <c r="K1453" s="12" t="s">
        <v>63</v>
      </c>
      <c r="L1453" s="12" t="s">
        <v>926</v>
      </c>
      <c r="M1453" s="12">
        <v>0.38</v>
      </c>
      <c r="N1453" s="12" t="s">
        <v>37</v>
      </c>
      <c r="O1453" s="12" t="s">
        <v>140</v>
      </c>
      <c r="P1453" s="12" t="s">
        <v>1278</v>
      </c>
      <c r="Q1453" s="12" t="s">
        <v>2401</v>
      </c>
      <c r="R1453" s="12">
        <v>36801</v>
      </c>
      <c r="S1453" s="13">
        <v>42126</v>
      </c>
      <c r="T1453" s="9">
        <f t="shared" si="112"/>
        <v>1</v>
      </c>
      <c r="U1453" s="10">
        <f t="shared" si="113"/>
        <v>0</v>
      </c>
      <c r="V1453" s="11" t="str">
        <f t="shared" si="110"/>
        <v>May</v>
      </c>
      <c r="W1453" s="13">
        <v>42128</v>
      </c>
      <c r="X1453" s="11">
        <f t="shared" si="111"/>
        <v>2</v>
      </c>
      <c r="Y1453" s="12">
        <v>309.71159999999998</v>
      </c>
      <c r="Z1453" s="12">
        <v>5</v>
      </c>
      <c r="AA1453" s="12">
        <v>46.85</v>
      </c>
      <c r="AB1453" s="12">
        <v>88298</v>
      </c>
      <c r="AC1453" s="12">
        <f>DataSheet!$E1340-DataSheet!$D1340</f>
        <v>30.85</v>
      </c>
      <c r="AD1453" s="12" t="str">
        <f>_xlfn.IFS(DataSheet!$O1340="Central","Chris",DataSheet!$O1340="East","Erin",DataSheet!$O1340="South","Sam",DataSheet!$O1340="West","William.")</f>
        <v>Chris</v>
      </c>
      <c r="AE1453">
        <f t="shared" si="114"/>
        <v>3</v>
      </c>
    </row>
    <row r="1454" spans="1:31" ht="15.75" customHeight="1" x14ac:dyDescent="0.3">
      <c r="A1454" s="7">
        <v>2578</v>
      </c>
      <c r="B1454" s="7" t="s">
        <v>2400</v>
      </c>
      <c r="C1454" s="7" t="s">
        <v>109</v>
      </c>
      <c r="D1454" s="7">
        <v>0.01</v>
      </c>
      <c r="E1454" s="7">
        <v>3.58</v>
      </c>
      <c r="F1454" s="7">
        <v>1.63</v>
      </c>
      <c r="G1454" s="7" t="s">
        <v>53</v>
      </c>
      <c r="H1454" s="7" t="s">
        <v>44</v>
      </c>
      <c r="I1454" s="7" t="s">
        <v>33</v>
      </c>
      <c r="J1454" s="7" t="s">
        <v>70</v>
      </c>
      <c r="K1454" s="7" t="s">
        <v>35</v>
      </c>
      <c r="L1454" s="7" t="s">
        <v>71</v>
      </c>
      <c r="M1454" s="7">
        <v>0.36</v>
      </c>
      <c r="N1454" s="7" t="s">
        <v>37</v>
      </c>
      <c r="O1454" s="7" t="s">
        <v>140</v>
      </c>
      <c r="P1454" s="7" t="s">
        <v>1278</v>
      </c>
      <c r="Q1454" s="7" t="s">
        <v>2401</v>
      </c>
      <c r="R1454" s="7">
        <v>36801</v>
      </c>
      <c r="S1454" s="8">
        <v>42126</v>
      </c>
      <c r="T1454" s="9">
        <f t="shared" si="112"/>
        <v>1</v>
      </c>
      <c r="U1454" s="10">
        <f t="shared" si="113"/>
        <v>0</v>
      </c>
      <c r="V1454" s="11" t="str">
        <f t="shared" si="110"/>
        <v>May</v>
      </c>
      <c r="W1454" s="8">
        <v>42130</v>
      </c>
      <c r="X1454" s="11">
        <f t="shared" si="111"/>
        <v>4</v>
      </c>
      <c r="Y1454" s="7">
        <v>-128.85599999999999</v>
      </c>
      <c r="Z1454" s="7">
        <v>26</v>
      </c>
      <c r="AA1454" s="7">
        <v>93.57</v>
      </c>
      <c r="AB1454" s="7">
        <v>88298</v>
      </c>
      <c r="AC1454" s="7">
        <f>DataSheet!$E1341-DataSheet!$D1341</f>
        <v>4.4000000000000004</v>
      </c>
      <c r="AD1454" s="12" t="str">
        <f>_xlfn.IFS(DataSheet!$O1341="Central","Chris",DataSheet!$O1341="East","Erin",DataSheet!$O1341="South","Sam",DataSheet!$O1341="West","William.")</f>
        <v>Chris</v>
      </c>
      <c r="AE1454">
        <f t="shared" si="114"/>
        <v>3</v>
      </c>
    </row>
    <row r="1455" spans="1:31" ht="15.75" customHeight="1" x14ac:dyDescent="0.3">
      <c r="A1455" s="12">
        <v>2578</v>
      </c>
      <c r="B1455" s="12" t="s">
        <v>2400</v>
      </c>
      <c r="C1455" s="12" t="s">
        <v>109</v>
      </c>
      <c r="D1455" s="12">
        <v>0.08</v>
      </c>
      <c r="E1455" s="12">
        <v>105.49</v>
      </c>
      <c r="F1455" s="12">
        <v>41.64</v>
      </c>
      <c r="G1455" s="12" t="s">
        <v>43</v>
      </c>
      <c r="H1455" s="12" t="s">
        <v>44</v>
      </c>
      <c r="I1455" s="12" t="s">
        <v>45</v>
      </c>
      <c r="J1455" s="12" t="s">
        <v>156</v>
      </c>
      <c r="K1455" s="12" t="s">
        <v>125</v>
      </c>
      <c r="L1455" s="12" t="s">
        <v>2402</v>
      </c>
      <c r="M1455" s="12">
        <v>0.75</v>
      </c>
      <c r="N1455" s="12" t="s">
        <v>37</v>
      </c>
      <c r="O1455" s="12" t="s">
        <v>140</v>
      </c>
      <c r="P1455" s="12" t="s">
        <v>1278</v>
      </c>
      <c r="Q1455" s="12" t="s">
        <v>2401</v>
      </c>
      <c r="R1455" s="12">
        <v>36801</v>
      </c>
      <c r="S1455" s="13">
        <v>42126</v>
      </c>
      <c r="T1455" s="9">
        <f t="shared" si="112"/>
        <v>0</v>
      </c>
      <c r="U1455" s="10" t="str">
        <f t="shared" si="113"/>
        <v>no repeat</v>
      </c>
      <c r="V1455" s="11" t="str">
        <f t="shared" si="110"/>
        <v>May</v>
      </c>
      <c r="W1455" s="13">
        <v>42133</v>
      </c>
      <c r="X1455" s="11">
        <f t="shared" si="111"/>
        <v>7</v>
      </c>
      <c r="Y1455" s="12">
        <v>-36.945999999999998</v>
      </c>
      <c r="Z1455" s="12">
        <v>34</v>
      </c>
      <c r="AA1455" s="12">
        <v>2694.49</v>
      </c>
      <c r="AB1455" s="12">
        <v>88298</v>
      </c>
      <c r="AC1455" s="12">
        <f>DataSheet!$E1342-DataSheet!$D1342</f>
        <v>17.670000000000002</v>
      </c>
      <c r="AD1455" s="12" t="str">
        <f>_xlfn.IFS(DataSheet!$O1342="Central","Chris",DataSheet!$O1342="East","Erin",DataSheet!$O1342="South","Sam",DataSheet!$O1342="West","William.")</f>
        <v>Chris</v>
      </c>
      <c r="AE1455">
        <f t="shared" si="114"/>
        <v>3</v>
      </c>
    </row>
    <row r="1456" spans="1:31" ht="15.75" customHeight="1" x14ac:dyDescent="0.3">
      <c r="A1456" s="7">
        <v>2579</v>
      </c>
      <c r="B1456" s="7" t="s">
        <v>2403</v>
      </c>
      <c r="C1456" s="7" t="s">
        <v>30</v>
      </c>
      <c r="D1456" s="7">
        <v>0.09</v>
      </c>
      <c r="E1456" s="7">
        <v>212.6</v>
      </c>
      <c r="F1456" s="7">
        <v>52.2</v>
      </c>
      <c r="G1456" s="7" t="s">
        <v>43</v>
      </c>
      <c r="H1456" s="7" t="s">
        <v>44</v>
      </c>
      <c r="I1456" s="7" t="s">
        <v>45</v>
      </c>
      <c r="J1456" s="7" t="s">
        <v>156</v>
      </c>
      <c r="K1456" s="7" t="s">
        <v>125</v>
      </c>
      <c r="L1456" s="7" t="s">
        <v>1348</v>
      </c>
      <c r="M1456" s="7">
        <v>0.64</v>
      </c>
      <c r="N1456" s="7" t="s">
        <v>37</v>
      </c>
      <c r="O1456" s="7" t="s">
        <v>140</v>
      </c>
      <c r="P1456" s="7" t="s">
        <v>1278</v>
      </c>
      <c r="Q1456" s="7" t="s">
        <v>2404</v>
      </c>
      <c r="R1456" s="7">
        <v>36869</v>
      </c>
      <c r="S1456" s="8">
        <v>42007</v>
      </c>
      <c r="T1456" s="9">
        <f t="shared" si="112"/>
        <v>1</v>
      </c>
      <c r="U1456" s="10">
        <f t="shared" si="113"/>
        <v>14</v>
      </c>
      <c r="V1456" s="11" t="str">
        <f t="shared" si="110"/>
        <v>January</v>
      </c>
      <c r="W1456" s="8">
        <v>42008</v>
      </c>
      <c r="X1456" s="11">
        <f t="shared" si="111"/>
        <v>1</v>
      </c>
      <c r="Y1456" s="7">
        <v>-274.49799999999999</v>
      </c>
      <c r="Z1456" s="7">
        <v>1</v>
      </c>
      <c r="AA1456" s="7">
        <v>174.5</v>
      </c>
      <c r="AB1456" s="7">
        <v>88296</v>
      </c>
      <c r="AC1456" s="7">
        <f>DataSheet!$E37-DataSheet!$D37</f>
        <v>155.01</v>
      </c>
      <c r="AD1456" s="12" t="str">
        <f>_xlfn.IFS(DataSheet!$O37="Central","Chris",DataSheet!$O37="East","Erin",DataSheet!$O37="South","Sam",DataSheet!$O37="West","William.")</f>
        <v>William.</v>
      </c>
      <c r="AE1456">
        <f t="shared" si="114"/>
        <v>2</v>
      </c>
    </row>
    <row r="1457" spans="1:31" ht="15.75" customHeight="1" x14ac:dyDescent="0.3">
      <c r="A1457" s="12">
        <v>2579</v>
      </c>
      <c r="B1457" s="12" t="s">
        <v>2403</v>
      </c>
      <c r="C1457" s="12" t="s">
        <v>61</v>
      </c>
      <c r="D1457" s="12">
        <v>7.0000000000000007E-2</v>
      </c>
      <c r="E1457" s="12">
        <v>1.76</v>
      </c>
      <c r="F1457" s="12">
        <v>4.8600000000000003</v>
      </c>
      <c r="G1457" s="12" t="s">
        <v>53</v>
      </c>
      <c r="H1457" s="12" t="s">
        <v>44</v>
      </c>
      <c r="I1457" s="12" t="s">
        <v>45</v>
      </c>
      <c r="J1457" s="12" t="s">
        <v>54</v>
      </c>
      <c r="K1457" s="12" t="s">
        <v>63</v>
      </c>
      <c r="L1457" s="12" t="s">
        <v>1772</v>
      </c>
      <c r="M1457" s="12">
        <v>0.41</v>
      </c>
      <c r="N1457" s="12" t="s">
        <v>37</v>
      </c>
      <c r="O1457" s="12" t="s">
        <v>140</v>
      </c>
      <c r="P1457" s="12" t="s">
        <v>1278</v>
      </c>
      <c r="Q1457" s="12" t="s">
        <v>2404</v>
      </c>
      <c r="R1457" s="12">
        <v>36869</v>
      </c>
      <c r="S1457" s="13">
        <v>42021</v>
      </c>
      <c r="T1457" s="9">
        <f t="shared" si="112"/>
        <v>0</v>
      </c>
      <c r="U1457" s="10" t="str">
        <f t="shared" si="113"/>
        <v>no repeat</v>
      </c>
      <c r="V1457" s="11" t="str">
        <f t="shared" si="110"/>
        <v>January</v>
      </c>
      <c r="W1457" s="13">
        <v>42021</v>
      </c>
      <c r="X1457" s="11">
        <f t="shared" si="111"/>
        <v>0</v>
      </c>
      <c r="Y1457" s="12">
        <v>0.58799999999999997</v>
      </c>
      <c r="Z1457" s="12">
        <v>15</v>
      </c>
      <c r="AA1457" s="12">
        <v>26.01</v>
      </c>
      <c r="AB1457" s="12">
        <v>88297</v>
      </c>
      <c r="AC1457" s="12">
        <f>DataSheet!$E224-DataSheet!$D224</f>
        <v>999.9</v>
      </c>
      <c r="AD1457" s="12" t="str">
        <f>_xlfn.IFS(DataSheet!$O224="Central","Chris",DataSheet!$O224="East","Erin",DataSheet!$O224="South","Sam",DataSheet!$O224="West","William.")</f>
        <v>Erin</v>
      </c>
      <c r="AE1457">
        <f t="shared" si="114"/>
        <v>2</v>
      </c>
    </row>
    <row r="1458" spans="1:31" ht="15.75" customHeight="1" x14ac:dyDescent="0.3">
      <c r="A1458" s="12">
        <v>2583</v>
      </c>
      <c r="B1458" s="12" t="s">
        <v>2405</v>
      </c>
      <c r="C1458" s="12" t="s">
        <v>61</v>
      </c>
      <c r="D1458" s="12">
        <v>0.04</v>
      </c>
      <c r="E1458" s="12">
        <v>510.14</v>
      </c>
      <c r="F1458" s="12">
        <v>14.7</v>
      </c>
      <c r="G1458" s="12" t="s">
        <v>43</v>
      </c>
      <c r="H1458" s="12" t="s">
        <v>44</v>
      </c>
      <c r="I1458" s="12" t="s">
        <v>81</v>
      </c>
      <c r="J1458" s="12" t="s">
        <v>89</v>
      </c>
      <c r="K1458" s="12" t="s">
        <v>47</v>
      </c>
      <c r="L1458" s="12" t="s">
        <v>2406</v>
      </c>
      <c r="M1458" s="12">
        <v>0.56000000000000005</v>
      </c>
      <c r="N1458" s="12" t="s">
        <v>37</v>
      </c>
      <c r="O1458" s="12" t="s">
        <v>65</v>
      </c>
      <c r="P1458" s="12" t="s">
        <v>304</v>
      </c>
      <c r="Q1458" s="12" t="s">
        <v>2407</v>
      </c>
      <c r="R1458" s="12">
        <v>49423</v>
      </c>
      <c r="S1458" s="13">
        <v>42162</v>
      </c>
      <c r="T1458" s="9">
        <f t="shared" si="112"/>
        <v>1</v>
      </c>
      <c r="U1458" s="10">
        <f t="shared" si="113"/>
        <v>0</v>
      </c>
      <c r="V1458" s="11" t="str">
        <f t="shared" si="110"/>
        <v>June</v>
      </c>
      <c r="W1458" s="13">
        <v>42164</v>
      </c>
      <c r="X1458" s="11">
        <f t="shared" si="111"/>
        <v>2</v>
      </c>
      <c r="Y1458" s="12">
        <v>-251.40389999999999</v>
      </c>
      <c r="Z1458" s="12">
        <v>3</v>
      </c>
      <c r="AA1458" s="12">
        <v>1527.97</v>
      </c>
      <c r="AB1458" s="12">
        <v>89657</v>
      </c>
      <c r="AC1458" s="12">
        <f>DataSheet!$E1712-DataSheet!$D1712</f>
        <v>35.39</v>
      </c>
      <c r="AD1458" s="12" t="str">
        <f>_xlfn.IFS(DataSheet!$O1712="Central","Chris",DataSheet!$O1712="East","Erin",DataSheet!$O1712="South","Sam",DataSheet!$O1712="West","William.")</f>
        <v>Chris</v>
      </c>
      <c r="AE1458">
        <f t="shared" si="114"/>
        <v>2</v>
      </c>
    </row>
    <row r="1459" spans="1:31" ht="15.75" customHeight="1" x14ac:dyDescent="0.3">
      <c r="A1459" s="7">
        <v>2583</v>
      </c>
      <c r="B1459" s="7" t="s">
        <v>2405</v>
      </c>
      <c r="C1459" s="7" t="s">
        <v>61</v>
      </c>
      <c r="D1459" s="7">
        <v>0</v>
      </c>
      <c r="E1459" s="7">
        <v>4.76</v>
      </c>
      <c r="F1459" s="7">
        <v>3.01</v>
      </c>
      <c r="G1459" s="7" t="s">
        <v>53</v>
      </c>
      <c r="H1459" s="7" t="s">
        <v>44</v>
      </c>
      <c r="I1459" s="7" t="s">
        <v>33</v>
      </c>
      <c r="J1459" s="7" t="s">
        <v>97</v>
      </c>
      <c r="K1459" s="7" t="s">
        <v>35</v>
      </c>
      <c r="L1459" s="7" t="s">
        <v>2408</v>
      </c>
      <c r="M1459" s="7">
        <v>0.36</v>
      </c>
      <c r="N1459" s="7" t="s">
        <v>37</v>
      </c>
      <c r="O1459" s="7" t="s">
        <v>65</v>
      </c>
      <c r="P1459" s="7" t="s">
        <v>304</v>
      </c>
      <c r="Q1459" s="7" t="s">
        <v>2407</v>
      </c>
      <c r="R1459" s="7">
        <v>49423</v>
      </c>
      <c r="S1459" s="8">
        <v>42162</v>
      </c>
      <c r="T1459" s="9">
        <f t="shared" si="112"/>
        <v>0</v>
      </c>
      <c r="U1459" s="10" t="str">
        <f t="shared" si="113"/>
        <v>no repeat</v>
      </c>
      <c r="V1459" s="11" t="str">
        <f t="shared" si="110"/>
        <v>June</v>
      </c>
      <c r="W1459" s="8">
        <v>42164</v>
      </c>
      <c r="X1459" s="11">
        <f t="shared" si="111"/>
        <v>2</v>
      </c>
      <c r="Y1459" s="7">
        <v>-2.3450000000000002</v>
      </c>
      <c r="Z1459" s="7">
        <v>23</v>
      </c>
      <c r="AA1459" s="7">
        <v>110.86</v>
      </c>
      <c r="AB1459" s="7">
        <v>89657</v>
      </c>
      <c r="AC1459" s="7">
        <f>DataSheet!$E1713-DataSheet!$D1713</f>
        <v>12.96</v>
      </c>
      <c r="AD1459" s="12" t="str">
        <f>_xlfn.IFS(DataSheet!$O1713="Central","Chris",DataSheet!$O1713="East","Erin",DataSheet!$O1713="South","Sam",DataSheet!$O1713="West","William.")</f>
        <v>Chris</v>
      </c>
      <c r="AE1459">
        <f t="shared" si="114"/>
        <v>2</v>
      </c>
    </row>
    <row r="1460" spans="1:31" ht="15.75" customHeight="1" x14ac:dyDescent="0.3">
      <c r="A1460" s="12">
        <v>2584</v>
      </c>
      <c r="B1460" s="12" t="s">
        <v>2409</v>
      </c>
      <c r="C1460" s="12" t="s">
        <v>52</v>
      </c>
      <c r="D1460" s="12">
        <v>0.04</v>
      </c>
      <c r="E1460" s="12">
        <v>6.3</v>
      </c>
      <c r="F1460" s="12">
        <v>0.5</v>
      </c>
      <c r="G1460" s="12" t="s">
        <v>53</v>
      </c>
      <c r="H1460" s="12" t="s">
        <v>44</v>
      </c>
      <c r="I1460" s="12" t="s">
        <v>33</v>
      </c>
      <c r="J1460" s="12" t="s">
        <v>138</v>
      </c>
      <c r="K1460" s="12" t="s">
        <v>63</v>
      </c>
      <c r="L1460" s="12" t="s">
        <v>1158</v>
      </c>
      <c r="M1460" s="12">
        <v>0.39</v>
      </c>
      <c r="N1460" s="12" t="s">
        <v>37</v>
      </c>
      <c r="O1460" s="12" t="s">
        <v>65</v>
      </c>
      <c r="P1460" s="12" t="s">
        <v>304</v>
      </c>
      <c r="Q1460" s="12" t="s">
        <v>2410</v>
      </c>
      <c r="R1460" s="12">
        <v>48141</v>
      </c>
      <c r="S1460" s="13">
        <v>42164</v>
      </c>
      <c r="T1460" s="9">
        <f t="shared" si="112"/>
        <v>0</v>
      </c>
      <c r="U1460" s="10" t="str">
        <f t="shared" si="113"/>
        <v>no repeat</v>
      </c>
      <c r="V1460" s="11" t="str">
        <f t="shared" si="110"/>
        <v>June</v>
      </c>
      <c r="W1460" s="13">
        <v>42166</v>
      </c>
      <c r="X1460" s="11">
        <f t="shared" si="111"/>
        <v>2</v>
      </c>
      <c r="Y1460" s="12">
        <v>67.606200000000001</v>
      </c>
      <c r="Z1460" s="12">
        <v>15</v>
      </c>
      <c r="AA1460" s="12">
        <v>97.98</v>
      </c>
      <c r="AB1460" s="12">
        <v>89658</v>
      </c>
      <c r="AC1460" s="12">
        <f>DataSheet!$E1720-DataSheet!$D1720</f>
        <v>125.92999999999999</v>
      </c>
      <c r="AD1460" s="12" t="str">
        <f>_xlfn.IFS(DataSheet!$O1720="Central","Chris",DataSheet!$O1720="East","Erin",DataSheet!$O1720="South","Sam",DataSheet!$O1720="West","William.")</f>
        <v>Sam</v>
      </c>
      <c r="AE1460">
        <f t="shared" si="114"/>
        <v>1</v>
      </c>
    </row>
    <row r="1461" spans="1:31" ht="15.75" customHeight="1" x14ac:dyDescent="0.3">
      <c r="A1461" s="7">
        <v>2587</v>
      </c>
      <c r="B1461" s="7" t="s">
        <v>2411</v>
      </c>
      <c r="C1461" s="7" t="s">
        <v>61</v>
      </c>
      <c r="D1461" s="7">
        <v>0.01</v>
      </c>
      <c r="E1461" s="7">
        <v>6.48</v>
      </c>
      <c r="F1461" s="7">
        <v>6.57</v>
      </c>
      <c r="G1461" s="7" t="s">
        <v>31</v>
      </c>
      <c r="H1461" s="7" t="s">
        <v>44</v>
      </c>
      <c r="I1461" s="7" t="s">
        <v>33</v>
      </c>
      <c r="J1461" s="7" t="s">
        <v>97</v>
      </c>
      <c r="K1461" s="7" t="s">
        <v>63</v>
      </c>
      <c r="L1461" s="7" t="s">
        <v>2412</v>
      </c>
      <c r="M1461" s="7">
        <v>0.37</v>
      </c>
      <c r="N1461" s="7" t="s">
        <v>37</v>
      </c>
      <c r="O1461" s="7" t="s">
        <v>65</v>
      </c>
      <c r="P1461" s="7" t="s">
        <v>1855</v>
      </c>
      <c r="Q1461" s="7" t="s">
        <v>2413</v>
      </c>
      <c r="R1461" s="7">
        <v>54220</v>
      </c>
      <c r="S1461" s="8">
        <v>42063</v>
      </c>
      <c r="T1461" s="9">
        <f t="shared" si="112"/>
        <v>1</v>
      </c>
      <c r="U1461" s="10">
        <f t="shared" si="113"/>
        <v>118</v>
      </c>
      <c r="V1461" s="11" t="str">
        <f t="shared" si="110"/>
        <v>February</v>
      </c>
      <c r="W1461" s="8">
        <v>42063</v>
      </c>
      <c r="X1461" s="11">
        <f t="shared" si="111"/>
        <v>0</v>
      </c>
      <c r="Y1461" s="7">
        <v>-46.5244</v>
      </c>
      <c r="Z1461" s="7">
        <v>18</v>
      </c>
      <c r="AA1461" s="7">
        <v>127.83</v>
      </c>
      <c r="AB1461" s="7">
        <v>91166</v>
      </c>
      <c r="AC1461" s="7">
        <f>DataSheet!$E671-DataSheet!$D671</f>
        <v>10.610000000000001</v>
      </c>
      <c r="AD1461" s="12" t="str">
        <f>_xlfn.IFS(DataSheet!$O671="Central","Chris",DataSheet!$O671="East","Erin",DataSheet!$O671="South","Sam",DataSheet!$O671="West","William.")</f>
        <v>Erin</v>
      </c>
      <c r="AE1461">
        <f t="shared" si="114"/>
        <v>2</v>
      </c>
    </row>
    <row r="1462" spans="1:31" ht="15.75" customHeight="1" x14ac:dyDescent="0.3">
      <c r="A1462" s="12">
        <v>2587</v>
      </c>
      <c r="B1462" s="12" t="s">
        <v>2411</v>
      </c>
      <c r="C1462" s="12" t="s">
        <v>42</v>
      </c>
      <c r="D1462" s="12">
        <v>0.02</v>
      </c>
      <c r="E1462" s="12">
        <v>22.72</v>
      </c>
      <c r="F1462" s="12">
        <v>8.99</v>
      </c>
      <c r="G1462" s="12" t="s">
        <v>53</v>
      </c>
      <c r="H1462" s="12" t="s">
        <v>44</v>
      </c>
      <c r="I1462" s="12" t="s">
        <v>45</v>
      </c>
      <c r="J1462" s="12" t="s">
        <v>54</v>
      </c>
      <c r="K1462" s="12" t="s">
        <v>55</v>
      </c>
      <c r="L1462" s="12" t="s">
        <v>784</v>
      </c>
      <c r="M1462" s="12">
        <v>0.44</v>
      </c>
      <c r="N1462" s="12" t="s">
        <v>37</v>
      </c>
      <c r="O1462" s="12" t="s">
        <v>65</v>
      </c>
      <c r="P1462" s="12" t="s">
        <v>1855</v>
      </c>
      <c r="Q1462" s="12" t="s">
        <v>2413</v>
      </c>
      <c r="R1462" s="12">
        <v>54220</v>
      </c>
      <c r="S1462" s="13">
        <v>42181</v>
      </c>
      <c r="T1462" s="9">
        <f t="shared" si="112"/>
        <v>0</v>
      </c>
      <c r="U1462" s="10" t="str">
        <f t="shared" si="113"/>
        <v>no repeat</v>
      </c>
      <c r="V1462" s="11" t="str">
        <f t="shared" si="110"/>
        <v>June</v>
      </c>
      <c r="W1462" s="13">
        <v>42181</v>
      </c>
      <c r="X1462" s="11">
        <f t="shared" si="111"/>
        <v>0</v>
      </c>
      <c r="Y1462" s="12">
        <v>200.0172</v>
      </c>
      <c r="Z1462" s="12">
        <v>12</v>
      </c>
      <c r="AA1462" s="12">
        <v>289.88</v>
      </c>
      <c r="AB1462" s="12">
        <v>91167</v>
      </c>
      <c r="AC1462" s="12">
        <f>DataSheet!$E1898-DataSheet!$D1898</f>
        <v>28.5</v>
      </c>
      <c r="AD1462" s="12" t="str">
        <f>_xlfn.IFS(DataSheet!$O1898="Central","Chris",DataSheet!$O1898="East","Erin",DataSheet!$O1898="South","Sam",DataSheet!$O1898="West","William.")</f>
        <v>William.</v>
      </c>
      <c r="AE1462">
        <f t="shared" si="114"/>
        <v>2</v>
      </c>
    </row>
    <row r="1463" spans="1:31" ht="15.75" customHeight="1" x14ac:dyDescent="0.3">
      <c r="A1463" s="7">
        <v>2593</v>
      </c>
      <c r="B1463" s="7" t="s">
        <v>2414</v>
      </c>
      <c r="C1463" s="7" t="s">
        <v>109</v>
      </c>
      <c r="D1463" s="7">
        <v>0.01</v>
      </c>
      <c r="E1463" s="7">
        <v>85.99</v>
      </c>
      <c r="F1463" s="7">
        <v>0.99</v>
      </c>
      <c r="G1463" s="7" t="s">
        <v>53</v>
      </c>
      <c r="H1463" s="7" t="s">
        <v>32</v>
      </c>
      <c r="I1463" s="7" t="s">
        <v>81</v>
      </c>
      <c r="J1463" s="7" t="s">
        <v>82</v>
      </c>
      <c r="K1463" s="7" t="s">
        <v>35</v>
      </c>
      <c r="L1463" s="7" t="s">
        <v>485</v>
      </c>
      <c r="M1463" s="7">
        <v>0.85</v>
      </c>
      <c r="N1463" s="7" t="s">
        <v>37</v>
      </c>
      <c r="O1463" s="7" t="s">
        <v>140</v>
      </c>
      <c r="P1463" s="7" t="s">
        <v>391</v>
      </c>
      <c r="Q1463" s="7" t="s">
        <v>2415</v>
      </c>
      <c r="R1463" s="7">
        <v>30605</v>
      </c>
      <c r="S1463" s="8">
        <v>42075</v>
      </c>
      <c r="T1463" s="9">
        <f t="shared" si="112"/>
        <v>1</v>
      </c>
      <c r="U1463" s="10">
        <f t="shared" si="113"/>
        <v>36</v>
      </c>
      <c r="V1463" s="11" t="str">
        <f t="shared" si="110"/>
        <v>March</v>
      </c>
      <c r="W1463" s="8">
        <v>42080</v>
      </c>
      <c r="X1463" s="11">
        <f t="shared" si="111"/>
        <v>5</v>
      </c>
      <c r="Y1463" s="7">
        <v>311.73</v>
      </c>
      <c r="Z1463" s="7">
        <v>2</v>
      </c>
      <c r="AA1463" s="7">
        <v>146.16999999999999</v>
      </c>
      <c r="AB1463" s="7">
        <v>87773</v>
      </c>
      <c r="AC1463" s="7">
        <f>DataSheet!$E777-DataSheet!$D777</f>
        <v>70.95</v>
      </c>
      <c r="AD1463" s="12" t="str">
        <f>_xlfn.IFS(DataSheet!$O777="Central","Chris",DataSheet!$O777="East","Erin",DataSheet!$O777="South","Sam",DataSheet!$O777="West","William.")</f>
        <v>Sam</v>
      </c>
      <c r="AE1463">
        <f t="shared" si="114"/>
        <v>2</v>
      </c>
    </row>
    <row r="1464" spans="1:31" ht="15.75" customHeight="1" x14ac:dyDescent="0.3">
      <c r="A1464" s="7">
        <v>2593</v>
      </c>
      <c r="B1464" s="7" t="s">
        <v>2414</v>
      </c>
      <c r="C1464" s="7" t="s">
        <v>109</v>
      </c>
      <c r="D1464" s="7">
        <v>0.02</v>
      </c>
      <c r="E1464" s="7">
        <v>419.19</v>
      </c>
      <c r="F1464" s="7">
        <v>19.989999999999998</v>
      </c>
      <c r="G1464" s="7" t="s">
        <v>53</v>
      </c>
      <c r="H1464" s="7" t="s">
        <v>32</v>
      </c>
      <c r="I1464" s="7" t="s">
        <v>33</v>
      </c>
      <c r="J1464" s="7" t="s">
        <v>145</v>
      </c>
      <c r="K1464" s="7" t="s">
        <v>63</v>
      </c>
      <c r="L1464" s="7" t="s">
        <v>743</v>
      </c>
      <c r="M1464" s="7">
        <v>0.57999999999999996</v>
      </c>
      <c r="N1464" s="7" t="s">
        <v>37</v>
      </c>
      <c r="O1464" s="7" t="s">
        <v>140</v>
      </c>
      <c r="P1464" s="7" t="s">
        <v>391</v>
      </c>
      <c r="Q1464" s="7" t="s">
        <v>2415</v>
      </c>
      <c r="R1464" s="7">
        <v>30605</v>
      </c>
      <c r="S1464" s="8">
        <v>42111</v>
      </c>
      <c r="T1464" s="9">
        <f t="shared" si="112"/>
        <v>0</v>
      </c>
      <c r="U1464" s="10" t="str">
        <f t="shared" si="113"/>
        <v>no repeat</v>
      </c>
      <c r="V1464" s="11" t="str">
        <f t="shared" si="110"/>
        <v>April</v>
      </c>
      <c r="W1464" s="8">
        <v>42111</v>
      </c>
      <c r="X1464" s="11">
        <f t="shared" si="111"/>
        <v>0</v>
      </c>
      <c r="Y1464" s="7">
        <v>-39.606000000000002</v>
      </c>
      <c r="Z1464" s="7">
        <v>10</v>
      </c>
      <c r="AA1464" s="7">
        <v>4354.55</v>
      </c>
      <c r="AB1464" s="7">
        <v>87772</v>
      </c>
      <c r="AC1464" s="7">
        <f>DataSheet!$E1183-DataSheet!$D1183</f>
        <v>5.66</v>
      </c>
      <c r="AD1464" s="12" t="str">
        <f>_xlfn.IFS(DataSheet!$O1183="Central","Chris",DataSheet!$O1183="East","Erin",DataSheet!$O1183="South","Sam",DataSheet!$O1183="West","William.")</f>
        <v>Chris</v>
      </c>
      <c r="AE1464">
        <f t="shared" si="114"/>
        <v>2</v>
      </c>
    </row>
    <row r="1465" spans="1:31" ht="15.75" customHeight="1" x14ac:dyDescent="0.3">
      <c r="A1465" s="12">
        <v>2601</v>
      </c>
      <c r="B1465" s="12" t="s">
        <v>2416</v>
      </c>
      <c r="C1465" s="12" t="s">
        <v>109</v>
      </c>
      <c r="D1465" s="12">
        <v>0.05</v>
      </c>
      <c r="E1465" s="12">
        <v>5.74</v>
      </c>
      <c r="F1465" s="12">
        <v>5.3</v>
      </c>
      <c r="G1465" s="12" t="s">
        <v>53</v>
      </c>
      <c r="H1465" s="12" t="s">
        <v>32</v>
      </c>
      <c r="I1465" s="12" t="s">
        <v>33</v>
      </c>
      <c r="J1465" s="12" t="s">
        <v>178</v>
      </c>
      <c r="K1465" s="12" t="s">
        <v>55</v>
      </c>
      <c r="L1465" s="12" t="s">
        <v>2417</v>
      </c>
      <c r="M1465" s="12">
        <v>0.55000000000000004</v>
      </c>
      <c r="N1465" s="12" t="s">
        <v>37</v>
      </c>
      <c r="O1465" s="12" t="s">
        <v>57</v>
      </c>
      <c r="P1465" s="12" t="s">
        <v>201</v>
      </c>
      <c r="Q1465" s="12" t="s">
        <v>2418</v>
      </c>
      <c r="R1465" s="12">
        <v>3054</v>
      </c>
      <c r="S1465" s="13">
        <v>42084</v>
      </c>
      <c r="T1465" s="9">
        <f t="shared" si="112"/>
        <v>0</v>
      </c>
      <c r="U1465" s="10" t="str">
        <f t="shared" si="113"/>
        <v>no repeat</v>
      </c>
      <c r="V1465" s="11" t="str">
        <f t="shared" si="110"/>
        <v>March</v>
      </c>
      <c r="W1465" s="13">
        <v>42089</v>
      </c>
      <c r="X1465" s="11">
        <f t="shared" si="111"/>
        <v>5</v>
      </c>
      <c r="Y1465" s="12">
        <v>-50.75</v>
      </c>
      <c r="Z1465" s="12">
        <v>7</v>
      </c>
      <c r="AA1465" s="12">
        <v>42.02</v>
      </c>
      <c r="AB1465" s="12">
        <v>87382</v>
      </c>
      <c r="AC1465" s="12">
        <f>DataSheet!$E882-DataSheet!$D882</f>
        <v>6782.9500000000007</v>
      </c>
      <c r="AD1465" s="12" t="str">
        <f>_xlfn.IFS(DataSheet!$O882="Central","Chris",DataSheet!$O882="East","Erin",DataSheet!$O882="South","Sam",DataSheet!$O882="West","William.")</f>
        <v>Erin</v>
      </c>
      <c r="AE1465">
        <f t="shared" si="114"/>
        <v>1</v>
      </c>
    </row>
    <row r="1466" spans="1:31" ht="15.75" customHeight="1" x14ac:dyDescent="0.3">
      <c r="A1466" s="7">
        <v>2603</v>
      </c>
      <c r="B1466" s="7" t="s">
        <v>2419</v>
      </c>
      <c r="C1466" s="7" t="s">
        <v>52</v>
      </c>
      <c r="D1466" s="7">
        <v>7.0000000000000007E-2</v>
      </c>
      <c r="E1466" s="7">
        <v>200.99</v>
      </c>
      <c r="F1466" s="7">
        <v>4.2</v>
      </c>
      <c r="G1466" s="7" t="s">
        <v>53</v>
      </c>
      <c r="H1466" s="7" t="s">
        <v>32</v>
      </c>
      <c r="I1466" s="7" t="s">
        <v>81</v>
      </c>
      <c r="J1466" s="7" t="s">
        <v>82</v>
      </c>
      <c r="K1466" s="7" t="s">
        <v>63</v>
      </c>
      <c r="L1466" s="7" t="s">
        <v>551</v>
      </c>
      <c r="M1466" s="7">
        <v>0.59</v>
      </c>
      <c r="N1466" s="7" t="s">
        <v>37</v>
      </c>
      <c r="O1466" s="7" t="s">
        <v>57</v>
      </c>
      <c r="P1466" s="7" t="s">
        <v>58</v>
      </c>
      <c r="Q1466" s="7" t="s">
        <v>2420</v>
      </c>
      <c r="R1466" s="7">
        <v>7601</v>
      </c>
      <c r="S1466" s="8">
        <v>42099</v>
      </c>
      <c r="T1466" s="9">
        <f t="shared" si="112"/>
        <v>0</v>
      </c>
      <c r="U1466" s="10" t="str">
        <f t="shared" si="113"/>
        <v>no repeat</v>
      </c>
      <c r="V1466" s="11" t="str">
        <f t="shared" si="110"/>
        <v>April</v>
      </c>
      <c r="W1466" s="8">
        <v>42100</v>
      </c>
      <c r="X1466" s="11">
        <f t="shared" si="111"/>
        <v>1</v>
      </c>
      <c r="Y1466" s="7">
        <v>2225.0761200000002</v>
      </c>
      <c r="Z1466" s="7">
        <v>22</v>
      </c>
      <c r="AA1466" s="7">
        <v>3705.14</v>
      </c>
      <c r="AB1466" s="7">
        <v>87383</v>
      </c>
      <c r="AC1466" s="7">
        <f>DataSheet!$E1047-DataSheet!$D1047</f>
        <v>29.150000000000002</v>
      </c>
      <c r="AD1466" s="12" t="str">
        <f>_xlfn.IFS(DataSheet!$O1047="Central","Chris",DataSheet!$O1047="East","Erin",DataSheet!$O1047="South","Sam",DataSheet!$O1047="West","William.")</f>
        <v>Sam</v>
      </c>
      <c r="AE1466">
        <f t="shared" si="114"/>
        <v>1</v>
      </c>
    </row>
    <row r="1467" spans="1:31" ht="15.75" customHeight="1" x14ac:dyDescent="0.3">
      <c r="A1467" s="12">
        <v>2604</v>
      </c>
      <c r="B1467" s="12" t="s">
        <v>2421</v>
      </c>
      <c r="C1467" s="12" t="s">
        <v>52</v>
      </c>
      <c r="D1467" s="12">
        <v>0.01</v>
      </c>
      <c r="E1467" s="12">
        <v>297.48</v>
      </c>
      <c r="F1467" s="12">
        <v>18.059999999999999</v>
      </c>
      <c r="G1467" s="12" t="s">
        <v>43</v>
      </c>
      <c r="H1467" s="12" t="s">
        <v>32</v>
      </c>
      <c r="I1467" s="12" t="s">
        <v>81</v>
      </c>
      <c r="J1467" s="12" t="s">
        <v>89</v>
      </c>
      <c r="K1467" s="12" t="s">
        <v>47</v>
      </c>
      <c r="L1467" s="12" t="s">
        <v>568</v>
      </c>
      <c r="M1467" s="12">
        <v>0.6</v>
      </c>
      <c r="N1467" s="12" t="s">
        <v>37</v>
      </c>
      <c r="O1467" s="12" t="s">
        <v>57</v>
      </c>
      <c r="P1467" s="12" t="s">
        <v>58</v>
      </c>
      <c r="Q1467" s="12" t="s">
        <v>2422</v>
      </c>
      <c r="R1467" s="12">
        <v>8830</v>
      </c>
      <c r="S1467" s="13">
        <v>42099</v>
      </c>
      <c r="T1467" s="9">
        <f t="shared" si="112"/>
        <v>0</v>
      </c>
      <c r="U1467" s="10" t="str">
        <f t="shared" si="113"/>
        <v>no repeat</v>
      </c>
      <c r="V1467" s="11" t="str">
        <f t="shared" si="110"/>
        <v>April</v>
      </c>
      <c r="W1467" s="13">
        <v>42100</v>
      </c>
      <c r="X1467" s="11">
        <f t="shared" si="111"/>
        <v>1</v>
      </c>
      <c r="Y1467" s="12">
        <v>-338.18083200000001</v>
      </c>
      <c r="Z1467" s="12">
        <v>3</v>
      </c>
      <c r="AA1467" s="12">
        <v>945.36</v>
      </c>
      <c r="AB1467" s="12">
        <v>87383</v>
      </c>
      <c r="AC1467" s="12">
        <f>DataSheet!$E1048-DataSheet!$D1048</f>
        <v>11.96</v>
      </c>
      <c r="AD1467" s="12" t="str">
        <f>_xlfn.IFS(DataSheet!$O1048="Central","Chris",DataSheet!$O1048="East","Erin",DataSheet!$O1048="South","Sam",DataSheet!$O1048="West","William.")</f>
        <v>Sam</v>
      </c>
      <c r="AE1467">
        <f t="shared" si="114"/>
        <v>1</v>
      </c>
    </row>
    <row r="1468" spans="1:31" ht="15.75" customHeight="1" x14ac:dyDescent="0.3">
      <c r="A1468" s="12">
        <v>2610</v>
      </c>
      <c r="B1468" s="12" t="s">
        <v>2423</v>
      </c>
      <c r="C1468" s="12" t="s">
        <v>30</v>
      </c>
      <c r="D1468" s="12">
        <v>0.09</v>
      </c>
      <c r="E1468" s="12">
        <v>5.4</v>
      </c>
      <c r="F1468" s="12">
        <v>7.78</v>
      </c>
      <c r="G1468" s="12" t="s">
        <v>53</v>
      </c>
      <c r="H1468" s="12" t="s">
        <v>32</v>
      </c>
      <c r="I1468" s="12" t="s">
        <v>33</v>
      </c>
      <c r="J1468" s="12" t="s">
        <v>113</v>
      </c>
      <c r="K1468" s="12" t="s">
        <v>63</v>
      </c>
      <c r="L1468" s="12" t="s">
        <v>314</v>
      </c>
      <c r="M1468" s="12">
        <v>0.37</v>
      </c>
      <c r="N1468" s="12" t="s">
        <v>37</v>
      </c>
      <c r="O1468" s="12" t="s">
        <v>38</v>
      </c>
      <c r="P1468" s="12" t="s">
        <v>49</v>
      </c>
      <c r="Q1468" s="12" t="s">
        <v>2396</v>
      </c>
      <c r="R1468" s="12">
        <v>95616</v>
      </c>
      <c r="S1468" s="13">
        <v>42140</v>
      </c>
      <c r="T1468" s="9">
        <f t="shared" si="112"/>
        <v>0</v>
      </c>
      <c r="U1468" s="10" t="str">
        <f t="shared" si="113"/>
        <v>no repeat</v>
      </c>
      <c r="V1468" s="11" t="str">
        <f t="shared" si="110"/>
        <v>May</v>
      </c>
      <c r="W1468" s="13">
        <v>42141</v>
      </c>
      <c r="X1468" s="11">
        <f t="shared" si="111"/>
        <v>1</v>
      </c>
      <c r="Y1468" s="12">
        <v>-136.25200000000001</v>
      </c>
      <c r="Z1468" s="12">
        <v>9</v>
      </c>
      <c r="AA1468" s="12">
        <v>49.24</v>
      </c>
      <c r="AB1468" s="12">
        <v>86118</v>
      </c>
      <c r="AC1468" s="12">
        <f>DataSheet!$E1470-DataSheet!$D1470</f>
        <v>2.6</v>
      </c>
      <c r="AD1468" s="12" t="str">
        <f>_xlfn.IFS(DataSheet!$O1470="Central","Chris",DataSheet!$O1470="East","Erin",DataSheet!$O1470="South","Sam",DataSheet!$O1470="West","William.")</f>
        <v>Chris</v>
      </c>
      <c r="AE1468">
        <f t="shared" si="114"/>
        <v>1</v>
      </c>
    </row>
    <row r="1469" spans="1:31" ht="15.75" customHeight="1" x14ac:dyDescent="0.3">
      <c r="A1469" s="12">
        <v>2613</v>
      </c>
      <c r="B1469" s="12" t="s">
        <v>2424</v>
      </c>
      <c r="C1469" s="12" t="s">
        <v>109</v>
      </c>
      <c r="D1469" s="12">
        <v>0.02</v>
      </c>
      <c r="E1469" s="12">
        <v>50.98</v>
      </c>
      <c r="F1469" s="12">
        <v>13.66</v>
      </c>
      <c r="G1469" s="12" t="s">
        <v>31</v>
      </c>
      <c r="H1469" s="12" t="s">
        <v>32</v>
      </c>
      <c r="I1469" s="12" t="s">
        <v>33</v>
      </c>
      <c r="J1469" s="12" t="s">
        <v>258</v>
      </c>
      <c r="K1469" s="12" t="s">
        <v>63</v>
      </c>
      <c r="L1469" s="12" t="s">
        <v>2425</v>
      </c>
      <c r="M1469" s="12">
        <v>0.57999999999999996</v>
      </c>
      <c r="N1469" s="12" t="s">
        <v>37</v>
      </c>
      <c r="O1469" s="12" t="s">
        <v>57</v>
      </c>
      <c r="P1469" s="12" t="s">
        <v>58</v>
      </c>
      <c r="Q1469" s="12" t="s">
        <v>2426</v>
      </c>
      <c r="R1469" s="12">
        <v>8863</v>
      </c>
      <c r="S1469" s="13">
        <v>42028</v>
      </c>
      <c r="T1469" s="9">
        <f t="shared" si="112"/>
        <v>0</v>
      </c>
      <c r="U1469" s="10" t="str">
        <f t="shared" si="113"/>
        <v>no repeat</v>
      </c>
      <c r="V1469" s="11" t="str">
        <f t="shared" si="110"/>
        <v>January</v>
      </c>
      <c r="W1469" s="13">
        <v>42028</v>
      </c>
      <c r="X1469" s="11">
        <f t="shared" si="111"/>
        <v>0</v>
      </c>
      <c r="Y1469" s="12">
        <v>-25.76</v>
      </c>
      <c r="Z1469" s="12">
        <v>1</v>
      </c>
      <c r="AA1469" s="12">
        <v>68.45</v>
      </c>
      <c r="AB1469" s="12">
        <v>86119</v>
      </c>
      <c r="AC1469" s="12">
        <f>DataSheet!$E290-DataSheet!$D290</f>
        <v>218.65</v>
      </c>
      <c r="AD1469" s="12" t="str">
        <f>_xlfn.IFS(DataSheet!$O290="Central","Chris",DataSheet!$O290="East","Erin",DataSheet!$O290="South","Sam",DataSheet!$O290="West","William.")</f>
        <v>Chris</v>
      </c>
      <c r="AE1469">
        <f t="shared" si="114"/>
        <v>1</v>
      </c>
    </row>
    <row r="1470" spans="1:31" ht="15.75" customHeight="1" x14ac:dyDescent="0.3">
      <c r="A1470" s="12">
        <v>2616</v>
      </c>
      <c r="B1470" s="12" t="s">
        <v>2427</v>
      </c>
      <c r="C1470" s="12" t="s">
        <v>52</v>
      </c>
      <c r="D1470" s="12">
        <v>0</v>
      </c>
      <c r="E1470" s="12">
        <v>2.6</v>
      </c>
      <c r="F1470" s="12">
        <v>2.4</v>
      </c>
      <c r="G1470" s="12" t="s">
        <v>53</v>
      </c>
      <c r="H1470" s="12" t="s">
        <v>32</v>
      </c>
      <c r="I1470" s="12" t="s">
        <v>33</v>
      </c>
      <c r="J1470" s="12" t="s">
        <v>34</v>
      </c>
      <c r="K1470" s="12" t="s">
        <v>35</v>
      </c>
      <c r="L1470" s="12" t="s">
        <v>1024</v>
      </c>
      <c r="M1470" s="12">
        <v>0.57999999999999996</v>
      </c>
      <c r="N1470" s="12" t="s">
        <v>37</v>
      </c>
      <c r="O1470" s="12" t="s">
        <v>65</v>
      </c>
      <c r="P1470" s="12" t="s">
        <v>304</v>
      </c>
      <c r="Q1470" s="12" t="s">
        <v>2428</v>
      </c>
      <c r="R1470" s="12">
        <v>49002</v>
      </c>
      <c r="S1470" s="13">
        <v>42074</v>
      </c>
      <c r="T1470" s="9">
        <f t="shared" si="112"/>
        <v>0</v>
      </c>
      <c r="U1470" s="10" t="str">
        <f t="shared" si="113"/>
        <v>no repeat</v>
      </c>
      <c r="V1470" s="11" t="str">
        <f t="shared" si="110"/>
        <v>March</v>
      </c>
      <c r="W1470" s="13">
        <v>42076</v>
      </c>
      <c r="X1470" s="11">
        <f t="shared" si="111"/>
        <v>2</v>
      </c>
      <c r="Y1470" s="12">
        <v>-45.21</v>
      </c>
      <c r="Z1470" s="12">
        <v>16</v>
      </c>
      <c r="AA1470" s="12">
        <v>44.75</v>
      </c>
      <c r="AB1470" s="12">
        <v>91495</v>
      </c>
      <c r="AC1470" s="12">
        <f>DataSheet!$E764-DataSheet!$D764</f>
        <v>14.31</v>
      </c>
      <c r="AD1470" s="12" t="str">
        <f>_xlfn.IFS(DataSheet!$O764="Central","Chris",DataSheet!$O764="East","Erin",DataSheet!$O764="South","Sam",DataSheet!$O764="West","William.")</f>
        <v>Chris</v>
      </c>
      <c r="AE1470">
        <f t="shared" si="114"/>
        <v>1</v>
      </c>
    </row>
    <row r="1471" spans="1:31" ht="15.75" customHeight="1" x14ac:dyDescent="0.3">
      <c r="A1471" s="12">
        <v>2617</v>
      </c>
      <c r="B1471" s="12" t="s">
        <v>2429</v>
      </c>
      <c r="C1471" s="12" t="s">
        <v>42</v>
      </c>
      <c r="D1471" s="12">
        <v>0.1</v>
      </c>
      <c r="E1471" s="12">
        <v>3.25</v>
      </c>
      <c r="F1471" s="12">
        <v>49</v>
      </c>
      <c r="G1471" s="12" t="s">
        <v>53</v>
      </c>
      <c r="H1471" s="12" t="s">
        <v>32</v>
      </c>
      <c r="I1471" s="12" t="s">
        <v>33</v>
      </c>
      <c r="J1471" s="12" t="s">
        <v>258</v>
      </c>
      <c r="K1471" s="12" t="s">
        <v>240</v>
      </c>
      <c r="L1471" s="12" t="s">
        <v>1887</v>
      </c>
      <c r="M1471" s="12">
        <v>0.56000000000000005</v>
      </c>
      <c r="N1471" s="12" t="s">
        <v>37</v>
      </c>
      <c r="O1471" s="12" t="s">
        <v>65</v>
      </c>
      <c r="P1471" s="12" t="s">
        <v>2187</v>
      </c>
      <c r="Q1471" s="12" t="s">
        <v>2430</v>
      </c>
      <c r="R1471" s="12">
        <v>57401</v>
      </c>
      <c r="S1471" s="13">
        <v>42182</v>
      </c>
      <c r="T1471" s="9">
        <f t="shared" si="112"/>
        <v>0</v>
      </c>
      <c r="U1471" s="10" t="str">
        <f t="shared" si="113"/>
        <v>no repeat</v>
      </c>
      <c r="V1471" s="11" t="str">
        <f t="shared" si="110"/>
        <v>June</v>
      </c>
      <c r="W1471" s="13">
        <v>42183</v>
      </c>
      <c r="X1471" s="11">
        <f t="shared" si="111"/>
        <v>1</v>
      </c>
      <c r="Y1471" s="12">
        <v>-286.245</v>
      </c>
      <c r="Z1471" s="12">
        <v>6</v>
      </c>
      <c r="AA1471" s="12">
        <v>40.69</v>
      </c>
      <c r="AB1471" s="12">
        <v>91496</v>
      </c>
      <c r="AC1471" s="12">
        <f>DataSheet!$E1902-DataSheet!$D1902</f>
        <v>125.89</v>
      </c>
      <c r="AD1471" s="12" t="str">
        <f>_xlfn.IFS(DataSheet!$O1902="Central","Chris",DataSheet!$O1902="East","Erin",DataSheet!$O1902="South","Sam",DataSheet!$O1902="West","William.")</f>
        <v>William.</v>
      </c>
      <c r="AE1471">
        <f t="shared" si="114"/>
        <v>1</v>
      </c>
    </row>
    <row r="1472" spans="1:31" ht="15.75" customHeight="1" x14ac:dyDescent="0.3">
      <c r="A1472" s="7">
        <v>2618</v>
      </c>
      <c r="B1472" s="7" t="s">
        <v>2431</v>
      </c>
      <c r="C1472" s="7" t="s">
        <v>61</v>
      </c>
      <c r="D1472" s="7">
        <v>0.1</v>
      </c>
      <c r="E1472" s="7">
        <v>7.64</v>
      </c>
      <c r="F1472" s="7">
        <v>1.39</v>
      </c>
      <c r="G1472" s="7" t="s">
        <v>53</v>
      </c>
      <c r="H1472" s="7" t="s">
        <v>32</v>
      </c>
      <c r="I1472" s="7" t="s">
        <v>33</v>
      </c>
      <c r="J1472" s="7" t="s">
        <v>73</v>
      </c>
      <c r="K1472" s="7" t="s">
        <v>63</v>
      </c>
      <c r="L1472" s="7" t="s">
        <v>2432</v>
      </c>
      <c r="M1472" s="7">
        <v>0.36</v>
      </c>
      <c r="N1472" s="7" t="s">
        <v>37</v>
      </c>
      <c r="O1472" s="7" t="s">
        <v>57</v>
      </c>
      <c r="P1472" s="7" t="s">
        <v>75</v>
      </c>
      <c r="Q1472" s="7" t="s">
        <v>94</v>
      </c>
      <c r="R1472" s="7">
        <v>10004</v>
      </c>
      <c r="S1472" s="8">
        <v>42021</v>
      </c>
      <c r="T1472" s="9">
        <f t="shared" si="112"/>
        <v>1</v>
      </c>
      <c r="U1472" s="10">
        <f t="shared" si="113"/>
        <v>0</v>
      </c>
      <c r="V1472" s="11" t="str">
        <f t="shared" si="110"/>
        <v>January</v>
      </c>
      <c r="W1472" s="8">
        <v>42023</v>
      </c>
      <c r="X1472" s="11">
        <f t="shared" si="111"/>
        <v>2</v>
      </c>
      <c r="Y1472" s="7">
        <v>16.12</v>
      </c>
      <c r="Z1472" s="7">
        <v>18</v>
      </c>
      <c r="AA1472" s="7">
        <v>130.11000000000001</v>
      </c>
      <c r="AB1472" s="7">
        <v>46884</v>
      </c>
      <c r="AC1472" s="7">
        <f>DataSheet!$E225-DataSheet!$D225</f>
        <v>15.26</v>
      </c>
      <c r="AD1472" s="12" t="str">
        <f>_xlfn.IFS(DataSheet!$O225="Central","Chris",DataSheet!$O225="East","Erin",DataSheet!$O225="South","Sam",DataSheet!$O225="West","William.")</f>
        <v>William.</v>
      </c>
      <c r="AE1472">
        <f t="shared" si="114"/>
        <v>6</v>
      </c>
    </row>
    <row r="1473" spans="1:31" ht="15.75" customHeight="1" x14ac:dyDescent="0.3">
      <c r="A1473" s="12">
        <v>2618</v>
      </c>
      <c r="B1473" s="12" t="s">
        <v>2431</v>
      </c>
      <c r="C1473" s="12" t="s">
        <v>61</v>
      </c>
      <c r="D1473" s="12">
        <v>0</v>
      </c>
      <c r="E1473" s="12">
        <v>125.99</v>
      </c>
      <c r="F1473" s="12">
        <v>2.5</v>
      </c>
      <c r="G1473" s="12" t="s">
        <v>53</v>
      </c>
      <c r="H1473" s="12" t="s">
        <v>32</v>
      </c>
      <c r="I1473" s="12" t="s">
        <v>81</v>
      </c>
      <c r="J1473" s="12" t="s">
        <v>82</v>
      </c>
      <c r="K1473" s="12" t="s">
        <v>63</v>
      </c>
      <c r="L1473" s="12" t="s">
        <v>2433</v>
      </c>
      <c r="M1473" s="12">
        <v>0.59</v>
      </c>
      <c r="N1473" s="12" t="s">
        <v>37</v>
      </c>
      <c r="O1473" s="12" t="s">
        <v>57</v>
      </c>
      <c r="P1473" s="12" t="s">
        <v>75</v>
      </c>
      <c r="Q1473" s="12" t="s">
        <v>94</v>
      </c>
      <c r="R1473" s="12">
        <v>10004</v>
      </c>
      <c r="S1473" s="13">
        <v>42021</v>
      </c>
      <c r="T1473" s="9">
        <f t="shared" si="112"/>
        <v>1</v>
      </c>
      <c r="U1473" s="10">
        <f t="shared" si="113"/>
        <v>0</v>
      </c>
      <c r="V1473" s="11" t="str">
        <f t="shared" si="110"/>
        <v>January</v>
      </c>
      <c r="W1473" s="13">
        <v>42023</v>
      </c>
      <c r="X1473" s="11">
        <f t="shared" si="111"/>
        <v>2</v>
      </c>
      <c r="Y1473" s="12">
        <v>-815.9008</v>
      </c>
      <c r="Z1473" s="12">
        <v>3</v>
      </c>
      <c r="AA1473" s="12">
        <v>337.34</v>
      </c>
      <c r="AB1473" s="12">
        <v>46884</v>
      </c>
      <c r="AC1473" s="12">
        <f>DataSheet!$E226-DataSheet!$D226</f>
        <v>85.99</v>
      </c>
      <c r="AD1473" s="12" t="str">
        <f>_xlfn.IFS(DataSheet!$O226="Central","Chris",DataSheet!$O226="East","Erin",DataSheet!$O226="South","Sam",DataSheet!$O226="West","William.")</f>
        <v>William.</v>
      </c>
      <c r="AE1473">
        <f t="shared" si="114"/>
        <v>6</v>
      </c>
    </row>
    <row r="1474" spans="1:31" ht="15.75" customHeight="1" x14ac:dyDescent="0.3">
      <c r="A1474" s="7">
        <v>2618</v>
      </c>
      <c r="B1474" s="7" t="s">
        <v>2431</v>
      </c>
      <c r="C1474" s="7" t="s">
        <v>61</v>
      </c>
      <c r="D1474" s="7">
        <v>0.1</v>
      </c>
      <c r="E1474" s="7">
        <v>11.55</v>
      </c>
      <c r="F1474" s="7">
        <v>2.36</v>
      </c>
      <c r="G1474" s="7" t="s">
        <v>53</v>
      </c>
      <c r="H1474" s="7" t="s">
        <v>32</v>
      </c>
      <c r="I1474" s="7" t="s">
        <v>33</v>
      </c>
      <c r="J1474" s="7" t="s">
        <v>34</v>
      </c>
      <c r="K1474" s="7" t="s">
        <v>35</v>
      </c>
      <c r="L1474" s="7" t="s">
        <v>316</v>
      </c>
      <c r="M1474" s="7">
        <v>0.55000000000000004</v>
      </c>
      <c r="N1474" s="7" t="s">
        <v>37</v>
      </c>
      <c r="O1474" s="7" t="s">
        <v>57</v>
      </c>
      <c r="P1474" s="7" t="s">
        <v>75</v>
      </c>
      <c r="Q1474" s="7" t="s">
        <v>94</v>
      </c>
      <c r="R1474" s="7">
        <v>10004</v>
      </c>
      <c r="S1474" s="8">
        <v>42021</v>
      </c>
      <c r="T1474" s="9">
        <f t="shared" si="112"/>
        <v>1</v>
      </c>
      <c r="U1474" s="10">
        <f t="shared" si="113"/>
        <v>65</v>
      </c>
      <c r="V1474" s="11" t="str">
        <f t="shared" ref="V1474:V1537" si="115">TEXT(S1474,"mmmm")</f>
        <v>January</v>
      </c>
      <c r="W1474" s="8">
        <v>42022</v>
      </c>
      <c r="X1474" s="11">
        <f t="shared" ref="X1474:X1537" si="116">_xlfn.DAYS(W1474,S1474)</f>
        <v>1</v>
      </c>
      <c r="Y1474" s="7">
        <v>15.808</v>
      </c>
      <c r="Z1474" s="7">
        <v>25</v>
      </c>
      <c r="AA1474" s="7">
        <v>280.43</v>
      </c>
      <c r="AB1474" s="7">
        <v>46884</v>
      </c>
      <c r="AC1474" s="7">
        <f>DataSheet!$E227-DataSheet!$D227</f>
        <v>10.93</v>
      </c>
      <c r="AD1474" s="12" t="str">
        <f>_xlfn.IFS(DataSheet!$O227="Central","Chris",DataSheet!$O227="East","Erin",DataSheet!$O227="South","Sam",DataSheet!$O227="West","William.")</f>
        <v>William.</v>
      </c>
      <c r="AE1474">
        <f t="shared" si="114"/>
        <v>6</v>
      </c>
    </row>
    <row r="1475" spans="1:31" ht="15.75" customHeight="1" x14ac:dyDescent="0.3">
      <c r="A1475" s="7">
        <v>2618</v>
      </c>
      <c r="B1475" s="7" t="s">
        <v>2431</v>
      </c>
      <c r="C1475" s="7" t="s">
        <v>52</v>
      </c>
      <c r="D1475" s="7">
        <v>0.1</v>
      </c>
      <c r="E1475" s="7">
        <v>20.27</v>
      </c>
      <c r="F1475" s="7">
        <v>3.99</v>
      </c>
      <c r="G1475" s="7" t="s">
        <v>53</v>
      </c>
      <c r="H1475" s="7" t="s">
        <v>32</v>
      </c>
      <c r="I1475" s="7" t="s">
        <v>33</v>
      </c>
      <c r="J1475" s="7" t="s">
        <v>258</v>
      </c>
      <c r="K1475" s="7" t="s">
        <v>63</v>
      </c>
      <c r="L1475" s="7" t="s">
        <v>1512</v>
      </c>
      <c r="M1475" s="7">
        <v>0.56999999999999995</v>
      </c>
      <c r="N1475" s="7" t="s">
        <v>37</v>
      </c>
      <c r="O1475" s="7" t="s">
        <v>57</v>
      </c>
      <c r="P1475" s="7" t="s">
        <v>75</v>
      </c>
      <c r="Q1475" s="7" t="s">
        <v>94</v>
      </c>
      <c r="R1475" s="7">
        <v>10004</v>
      </c>
      <c r="S1475" s="8">
        <v>42086</v>
      </c>
      <c r="T1475" s="9">
        <f t="shared" ref="T1475:T1538" si="117">IF(A1475=A1476,1,0)</f>
        <v>1</v>
      </c>
      <c r="U1475" s="10">
        <f t="shared" ref="U1475:U1538" si="118">IF(T1475=1,S1476-S1475,"no repeat")</f>
        <v>0</v>
      </c>
      <c r="V1475" s="11" t="str">
        <f t="shared" si="115"/>
        <v>March</v>
      </c>
      <c r="W1475" s="8">
        <v>42087</v>
      </c>
      <c r="X1475" s="11">
        <f t="shared" si="116"/>
        <v>1</v>
      </c>
      <c r="Y1475" s="7">
        <v>84.05</v>
      </c>
      <c r="Z1475" s="7">
        <v>53</v>
      </c>
      <c r="AA1475" s="7">
        <v>1051.52</v>
      </c>
      <c r="AB1475" s="7">
        <v>53153</v>
      </c>
      <c r="AC1475" s="7">
        <f>DataSheet!$E901-DataSheet!$D901</f>
        <v>100.89</v>
      </c>
      <c r="AD1475" s="12" t="str">
        <f>_xlfn.IFS(DataSheet!$O901="Central","Chris",DataSheet!$O901="East","Erin",DataSheet!$O901="South","Sam",DataSheet!$O901="West","William.")</f>
        <v>Sam</v>
      </c>
      <c r="AE1475">
        <f t="shared" si="114"/>
        <v>6</v>
      </c>
    </row>
    <row r="1476" spans="1:31" ht="15.75" customHeight="1" x14ac:dyDescent="0.3">
      <c r="A1476" s="7">
        <v>2618</v>
      </c>
      <c r="B1476" s="7" t="s">
        <v>2431</v>
      </c>
      <c r="C1476" s="7" t="s">
        <v>30</v>
      </c>
      <c r="D1476" s="7">
        <v>0.05</v>
      </c>
      <c r="E1476" s="7">
        <v>4.84</v>
      </c>
      <c r="F1476" s="7">
        <v>0.71</v>
      </c>
      <c r="G1476" s="7" t="s">
        <v>31</v>
      </c>
      <c r="H1476" s="7" t="s">
        <v>32</v>
      </c>
      <c r="I1476" s="7" t="s">
        <v>33</v>
      </c>
      <c r="J1476" s="7" t="s">
        <v>34</v>
      </c>
      <c r="K1476" s="7" t="s">
        <v>35</v>
      </c>
      <c r="L1476" s="7" t="s">
        <v>1475</v>
      </c>
      <c r="M1476" s="7">
        <v>0.52</v>
      </c>
      <c r="N1476" s="7" t="s">
        <v>37</v>
      </c>
      <c r="O1476" s="7" t="s">
        <v>57</v>
      </c>
      <c r="P1476" s="7" t="s">
        <v>75</v>
      </c>
      <c r="Q1476" s="7" t="s">
        <v>94</v>
      </c>
      <c r="R1476" s="7">
        <v>10004</v>
      </c>
      <c r="S1476" s="8">
        <v>42086</v>
      </c>
      <c r="T1476" s="9">
        <f t="shared" si="117"/>
        <v>1</v>
      </c>
      <c r="U1476" s="10">
        <f t="shared" si="118"/>
        <v>0</v>
      </c>
      <c r="V1476" s="11" t="str">
        <f t="shared" si="115"/>
        <v>March</v>
      </c>
      <c r="W1476" s="8">
        <v>42086</v>
      </c>
      <c r="X1476" s="11">
        <f t="shared" si="116"/>
        <v>0</v>
      </c>
      <c r="Y1476" s="7">
        <v>29.17</v>
      </c>
      <c r="Z1476" s="7">
        <v>20</v>
      </c>
      <c r="AA1476" s="7">
        <v>103.39</v>
      </c>
      <c r="AB1476" s="7">
        <v>34017</v>
      </c>
      <c r="AC1476" s="7">
        <f>DataSheet!$E903-DataSheet!$D903</f>
        <v>115.91</v>
      </c>
      <c r="AD1476" s="12" t="str">
        <f>_xlfn.IFS(DataSheet!$O903="Central","Chris",DataSheet!$O903="East","Erin",DataSheet!$O903="South","Sam",DataSheet!$O903="West","William.")</f>
        <v>William.</v>
      </c>
      <c r="AE1476">
        <f t="shared" ref="AE1476:AE1539" si="119">COUNTIF($B$2:$B$1937,$B1476)</f>
        <v>6</v>
      </c>
    </row>
    <row r="1477" spans="1:31" ht="15.75" customHeight="1" x14ac:dyDescent="0.3">
      <c r="A1477" s="12">
        <v>2618</v>
      </c>
      <c r="B1477" s="12" t="s">
        <v>2431</v>
      </c>
      <c r="C1477" s="12" t="s">
        <v>30</v>
      </c>
      <c r="D1477" s="12">
        <v>0.01</v>
      </c>
      <c r="E1477" s="12">
        <v>14.98</v>
      </c>
      <c r="F1477" s="12">
        <v>7.69</v>
      </c>
      <c r="G1477" s="12" t="s">
        <v>53</v>
      </c>
      <c r="H1477" s="12" t="s">
        <v>32</v>
      </c>
      <c r="I1477" s="12" t="s">
        <v>33</v>
      </c>
      <c r="J1477" s="12" t="s">
        <v>145</v>
      </c>
      <c r="K1477" s="12" t="s">
        <v>63</v>
      </c>
      <c r="L1477" s="12" t="s">
        <v>1735</v>
      </c>
      <c r="M1477" s="12">
        <v>0.56999999999999995</v>
      </c>
      <c r="N1477" s="12" t="s">
        <v>37</v>
      </c>
      <c r="O1477" s="12" t="s">
        <v>57</v>
      </c>
      <c r="P1477" s="12" t="s">
        <v>75</v>
      </c>
      <c r="Q1477" s="12" t="s">
        <v>94</v>
      </c>
      <c r="R1477" s="12">
        <v>10004</v>
      </c>
      <c r="S1477" s="13">
        <v>42086</v>
      </c>
      <c r="T1477" s="9">
        <f t="shared" si="117"/>
        <v>0</v>
      </c>
      <c r="U1477" s="10" t="str">
        <f t="shared" si="118"/>
        <v>no repeat</v>
      </c>
      <c r="V1477" s="11" t="str">
        <f t="shared" si="115"/>
        <v>March</v>
      </c>
      <c r="W1477" s="13">
        <v>42088</v>
      </c>
      <c r="X1477" s="11">
        <f t="shared" si="116"/>
        <v>2</v>
      </c>
      <c r="Y1477" s="12">
        <v>-48.97</v>
      </c>
      <c r="Z1477" s="12">
        <v>28</v>
      </c>
      <c r="AA1477" s="12">
        <v>435.39</v>
      </c>
      <c r="AB1477" s="12">
        <v>34017</v>
      </c>
      <c r="AC1477" s="12">
        <f>DataSheet!$E904-DataSheet!$D904</f>
        <v>4.2</v>
      </c>
      <c r="AD1477" s="12" t="str">
        <f>_xlfn.IFS(DataSheet!$O904="Central","Chris",DataSheet!$O904="East","Erin",DataSheet!$O904="South","Sam",DataSheet!$O904="West","William.")</f>
        <v>William.</v>
      </c>
      <c r="AE1477">
        <f t="shared" si="119"/>
        <v>6</v>
      </c>
    </row>
    <row r="1478" spans="1:31" ht="15.75" customHeight="1" x14ac:dyDescent="0.3">
      <c r="A1478" s="12">
        <v>2619</v>
      </c>
      <c r="B1478" s="12" t="s">
        <v>2434</v>
      </c>
      <c r="C1478" s="12" t="s">
        <v>42</v>
      </c>
      <c r="D1478" s="12">
        <v>0.1</v>
      </c>
      <c r="E1478" s="12">
        <v>30.98</v>
      </c>
      <c r="F1478" s="12">
        <v>8.99</v>
      </c>
      <c r="G1478" s="12" t="s">
        <v>53</v>
      </c>
      <c r="H1478" s="12" t="s">
        <v>32</v>
      </c>
      <c r="I1478" s="12" t="s">
        <v>33</v>
      </c>
      <c r="J1478" s="12" t="s">
        <v>34</v>
      </c>
      <c r="K1478" s="12" t="s">
        <v>55</v>
      </c>
      <c r="L1478" s="12" t="s">
        <v>1554</v>
      </c>
      <c r="M1478" s="12">
        <v>0.57999999999999996</v>
      </c>
      <c r="N1478" s="12" t="s">
        <v>37</v>
      </c>
      <c r="O1478" s="12" t="s">
        <v>65</v>
      </c>
      <c r="P1478" s="12" t="s">
        <v>2187</v>
      </c>
      <c r="Q1478" s="12" t="s">
        <v>2435</v>
      </c>
      <c r="R1478" s="12">
        <v>57103</v>
      </c>
      <c r="S1478" s="13">
        <v>42044</v>
      </c>
      <c r="T1478" s="9">
        <f t="shared" si="117"/>
        <v>1</v>
      </c>
      <c r="U1478" s="10">
        <f t="shared" si="118"/>
        <v>42</v>
      </c>
      <c r="V1478" s="11" t="str">
        <f t="shared" si="115"/>
        <v>February</v>
      </c>
      <c r="W1478" s="13">
        <v>42046</v>
      </c>
      <c r="X1478" s="11">
        <f t="shared" si="116"/>
        <v>2</v>
      </c>
      <c r="Y1478" s="12">
        <v>-20.222799999999999</v>
      </c>
      <c r="Z1478" s="12">
        <v>4</v>
      </c>
      <c r="AA1478" s="12">
        <v>119.37</v>
      </c>
      <c r="AB1478" s="12">
        <v>88015</v>
      </c>
      <c r="AC1478" s="12">
        <f>DataSheet!$E458-DataSheet!$D458</f>
        <v>6.4600000000000009</v>
      </c>
      <c r="AD1478" s="12" t="str">
        <f>_xlfn.IFS(DataSheet!$O458="Central","Chris",DataSheet!$O458="East","Erin",DataSheet!$O458="South","Sam",DataSheet!$O458="West","William.")</f>
        <v>William.</v>
      </c>
      <c r="AE1478">
        <f t="shared" si="119"/>
        <v>2</v>
      </c>
    </row>
    <row r="1479" spans="1:31" ht="15.75" customHeight="1" x14ac:dyDescent="0.3">
      <c r="A1479" s="7">
        <v>2619</v>
      </c>
      <c r="B1479" s="7" t="s">
        <v>2434</v>
      </c>
      <c r="C1479" s="7" t="s">
        <v>30</v>
      </c>
      <c r="D1479" s="7">
        <v>0.05</v>
      </c>
      <c r="E1479" s="7">
        <v>4.84</v>
      </c>
      <c r="F1479" s="7">
        <v>0.71</v>
      </c>
      <c r="G1479" s="7" t="s">
        <v>31</v>
      </c>
      <c r="H1479" s="7" t="s">
        <v>32</v>
      </c>
      <c r="I1479" s="7" t="s">
        <v>33</v>
      </c>
      <c r="J1479" s="7" t="s">
        <v>34</v>
      </c>
      <c r="K1479" s="7" t="s">
        <v>35</v>
      </c>
      <c r="L1479" s="7" t="s">
        <v>1475</v>
      </c>
      <c r="M1479" s="7">
        <v>0.52</v>
      </c>
      <c r="N1479" s="7" t="s">
        <v>37</v>
      </c>
      <c r="O1479" s="7" t="s">
        <v>65</v>
      </c>
      <c r="P1479" s="7" t="s">
        <v>2187</v>
      </c>
      <c r="Q1479" s="7" t="s">
        <v>2435</v>
      </c>
      <c r="R1479" s="7">
        <v>57103</v>
      </c>
      <c r="S1479" s="8">
        <v>42086</v>
      </c>
      <c r="T1479" s="9">
        <f t="shared" si="117"/>
        <v>0</v>
      </c>
      <c r="U1479" s="10" t="str">
        <f t="shared" si="118"/>
        <v>no repeat</v>
      </c>
      <c r="V1479" s="11" t="str">
        <f t="shared" si="115"/>
        <v>March</v>
      </c>
      <c r="W1479" s="8">
        <v>42086</v>
      </c>
      <c r="X1479" s="11">
        <f t="shared" si="116"/>
        <v>0</v>
      </c>
      <c r="Y1479" s="7">
        <v>17.836500000000001</v>
      </c>
      <c r="Z1479" s="7">
        <v>5</v>
      </c>
      <c r="AA1479" s="7">
        <v>25.85</v>
      </c>
      <c r="AB1479" s="7">
        <v>88014</v>
      </c>
      <c r="AC1479" s="7">
        <f>DataSheet!$E905-DataSheet!$D905</f>
        <v>55.4</v>
      </c>
      <c r="AD1479" s="12" t="str">
        <f>_xlfn.IFS(DataSheet!$O905="Central","Chris",DataSheet!$O905="East","Erin",DataSheet!$O905="South","Sam",DataSheet!$O905="West","William.")</f>
        <v>Erin</v>
      </c>
      <c r="AE1479">
        <f t="shared" si="119"/>
        <v>2</v>
      </c>
    </row>
    <row r="1480" spans="1:31" ht="15.75" customHeight="1" x14ac:dyDescent="0.3">
      <c r="A1480" s="12">
        <v>2620</v>
      </c>
      <c r="B1480" s="12" t="s">
        <v>2436</v>
      </c>
      <c r="C1480" s="12" t="s">
        <v>52</v>
      </c>
      <c r="D1480" s="12">
        <v>0.1</v>
      </c>
      <c r="E1480" s="12">
        <v>20.27</v>
      </c>
      <c r="F1480" s="12">
        <v>3.99</v>
      </c>
      <c r="G1480" s="12" t="s">
        <v>53</v>
      </c>
      <c r="H1480" s="12" t="s">
        <v>32</v>
      </c>
      <c r="I1480" s="12" t="s">
        <v>33</v>
      </c>
      <c r="J1480" s="12" t="s">
        <v>258</v>
      </c>
      <c r="K1480" s="12" t="s">
        <v>63</v>
      </c>
      <c r="L1480" s="12" t="s">
        <v>1512</v>
      </c>
      <c r="M1480" s="12">
        <v>0.56999999999999995</v>
      </c>
      <c r="N1480" s="12" t="s">
        <v>37</v>
      </c>
      <c r="O1480" s="12" t="s">
        <v>140</v>
      </c>
      <c r="P1480" s="12" t="s">
        <v>248</v>
      </c>
      <c r="Q1480" s="12" t="s">
        <v>2437</v>
      </c>
      <c r="R1480" s="12">
        <v>38134</v>
      </c>
      <c r="S1480" s="13">
        <v>42086</v>
      </c>
      <c r="T1480" s="9">
        <f t="shared" si="117"/>
        <v>0</v>
      </c>
      <c r="U1480" s="10" t="str">
        <f t="shared" si="118"/>
        <v>no repeat</v>
      </c>
      <c r="V1480" s="11" t="str">
        <f t="shared" si="115"/>
        <v>March</v>
      </c>
      <c r="W1480" s="13">
        <v>42087</v>
      </c>
      <c r="X1480" s="11">
        <f t="shared" si="116"/>
        <v>1</v>
      </c>
      <c r="Y1480" s="12">
        <v>381.61799999999999</v>
      </c>
      <c r="Z1480" s="12">
        <v>13</v>
      </c>
      <c r="AA1480" s="12">
        <v>257.92</v>
      </c>
      <c r="AB1480" s="12">
        <v>88017</v>
      </c>
      <c r="AC1480" s="12">
        <f>DataSheet!$E902-DataSheet!$D902</f>
        <v>136.94</v>
      </c>
      <c r="AD1480" s="12" t="str">
        <f>_xlfn.IFS(DataSheet!$O902="Central","Chris",DataSheet!$O902="East","Erin",DataSheet!$O902="South","Sam",DataSheet!$O902="West","William.")</f>
        <v>William.</v>
      </c>
      <c r="AE1480">
        <f t="shared" si="119"/>
        <v>1</v>
      </c>
    </row>
    <row r="1481" spans="1:31" ht="15.75" customHeight="1" x14ac:dyDescent="0.3">
      <c r="A1481" s="7">
        <v>2621</v>
      </c>
      <c r="B1481" s="7" t="s">
        <v>2438</v>
      </c>
      <c r="C1481" s="7" t="s">
        <v>30</v>
      </c>
      <c r="D1481" s="7">
        <v>0.03</v>
      </c>
      <c r="E1481" s="7">
        <v>40.97</v>
      </c>
      <c r="F1481" s="7">
        <v>8.99</v>
      </c>
      <c r="G1481" s="7" t="s">
        <v>31</v>
      </c>
      <c r="H1481" s="7" t="s">
        <v>32</v>
      </c>
      <c r="I1481" s="7" t="s">
        <v>33</v>
      </c>
      <c r="J1481" s="7" t="s">
        <v>34</v>
      </c>
      <c r="K1481" s="7" t="s">
        <v>55</v>
      </c>
      <c r="L1481" s="7" t="s">
        <v>2439</v>
      </c>
      <c r="M1481" s="7">
        <v>0.59</v>
      </c>
      <c r="N1481" s="7" t="s">
        <v>37</v>
      </c>
      <c r="O1481" s="7" t="s">
        <v>140</v>
      </c>
      <c r="P1481" s="7" t="s">
        <v>248</v>
      </c>
      <c r="Q1481" s="7" t="s">
        <v>2440</v>
      </c>
      <c r="R1481" s="7">
        <v>37027</v>
      </c>
      <c r="S1481" s="8">
        <v>42082</v>
      </c>
      <c r="T1481" s="9">
        <f t="shared" si="117"/>
        <v>0</v>
      </c>
      <c r="U1481" s="10" t="str">
        <f t="shared" si="118"/>
        <v>no repeat</v>
      </c>
      <c r="V1481" s="11" t="str">
        <f t="shared" si="115"/>
        <v>March</v>
      </c>
      <c r="W1481" s="8">
        <v>42083</v>
      </c>
      <c r="X1481" s="11">
        <f t="shared" si="116"/>
        <v>1</v>
      </c>
      <c r="Y1481" s="7">
        <v>-177.05799999999999</v>
      </c>
      <c r="Z1481" s="7">
        <v>5</v>
      </c>
      <c r="AA1481" s="7">
        <v>207.22</v>
      </c>
      <c r="AB1481" s="7">
        <v>88016</v>
      </c>
      <c r="AC1481" s="7">
        <f>DataSheet!$E855-DataSheet!$D855</f>
        <v>4.87</v>
      </c>
      <c r="AD1481" s="12" t="str">
        <f>_xlfn.IFS(DataSheet!$O855="Central","Chris",DataSheet!$O855="East","Erin",DataSheet!$O855="South","Sam",DataSheet!$O855="West","William.")</f>
        <v>Chris</v>
      </c>
      <c r="AE1481">
        <f t="shared" si="119"/>
        <v>1</v>
      </c>
    </row>
    <row r="1482" spans="1:31" ht="15.75" customHeight="1" x14ac:dyDescent="0.3">
      <c r="A1482" s="12">
        <v>2626</v>
      </c>
      <c r="B1482" s="12" t="s">
        <v>2441</v>
      </c>
      <c r="C1482" s="12" t="s">
        <v>30</v>
      </c>
      <c r="D1482" s="12">
        <v>0.1</v>
      </c>
      <c r="E1482" s="12">
        <v>41.94</v>
      </c>
      <c r="F1482" s="12">
        <v>2.99</v>
      </c>
      <c r="G1482" s="12" t="s">
        <v>53</v>
      </c>
      <c r="H1482" s="12" t="s">
        <v>118</v>
      </c>
      <c r="I1482" s="12" t="s">
        <v>33</v>
      </c>
      <c r="J1482" s="12" t="s">
        <v>113</v>
      </c>
      <c r="K1482" s="12" t="s">
        <v>63</v>
      </c>
      <c r="L1482" s="12" t="s">
        <v>2442</v>
      </c>
      <c r="M1482" s="12">
        <v>0.35</v>
      </c>
      <c r="N1482" s="12" t="s">
        <v>37</v>
      </c>
      <c r="O1482" s="12" t="s">
        <v>38</v>
      </c>
      <c r="P1482" s="12" t="s">
        <v>49</v>
      </c>
      <c r="Q1482" s="12" t="s">
        <v>1455</v>
      </c>
      <c r="R1482" s="12">
        <v>94025</v>
      </c>
      <c r="S1482" s="13">
        <v>42042</v>
      </c>
      <c r="T1482" s="9">
        <f t="shared" si="117"/>
        <v>0</v>
      </c>
      <c r="U1482" s="10" t="str">
        <f t="shared" si="118"/>
        <v>no repeat</v>
      </c>
      <c r="V1482" s="11" t="str">
        <f t="shared" si="115"/>
        <v>February</v>
      </c>
      <c r="W1482" s="13">
        <v>42043</v>
      </c>
      <c r="X1482" s="11">
        <f t="shared" si="116"/>
        <v>1</v>
      </c>
      <c r="Y1482" s="12">
        <v>164.08199999999999</v>
      </c>
      <c r="Z1482" s="12">
        <v>6</v>
      </c>
      <c r="AA1482" s="12">
        <v>237.8</v>
      </c>
      <c r="AB1482" s="12">
        <v>90927</v>
      </c>
      <c r="AC1482" s="12">
        <f>DataSheet!$E444-DataSheet!$D444</f>
        <v>9.42</v>
      </c>
      <c r="AD1482" s="12" t="str">
        <f>_xlfn.IFS(DataSheet!$O444="Central","Chris",DataSheet!$O444="East","Erin",DataSheet!$O444="South","Sam",DataSheet!$O444="West","William.")</f>
        <v>Erin</v>
      </c>
      <c r="AE1482">
        <f t="shared" si="119"/>
        <v>1</v>
      </c>
    </row>
    <row r="1483" spans="1:31" ht="15.75" customHeight="1" x14ac:dyDescent="0.3">
      <c r="A1483" s="12">
        <v>2628</v>
      </c>
      <c r="B1483" s="12" t="s">
        <v>2443</v>
      </c>
      <c r="C1483" s="12" t="s">
        <v>61</v>
      </c>
      <c r="D1483" s="12">
        <v>0.02</v>
      </c>
      <c r="E1483" s="12">
        <v>30.53</v>
      </c>
      <c r="F1483" s="12">
        <v>19.989999999999998</v>
      </c>
      <c r="G1483" s="12" t="s">
        <v>31</v>
      </c>
      <c r="H1483" s="12" t="s">
        <v>32</v>
      </c>
      <c r="I1483" s="12" t="s">
        <v>33</v>
      </c>
      <c r="J1483" s="12" t="s">
        <v>138</v>
      </c>
      <c r="K1483" s="12" t="s">
        <v>63</v>
      </c>
      <c r="L1483" s="12" t="s">
        <v>699</v>
      </c>
      <c r="M1483" s="12">
        <v>0.39</v>
      </c>
      <c r="N1483" s="12" t="s">
        <v>37</v>
      </c>
      <c r="O1483" s="12" t="s">
        <v>65</v>
      </c>
      <c r="P1483" s="12" t="s">
        <v>308</v>
      </c>
      <c r="Q1483" s="12" t="s">
        <v>2283</v>
      </c>
      <c r="R1483" s="12">
        <v>73160</v>
      </c>
      <c r="S1483" s="13">
        <v>42021</v>
      </c>
      <c r="T1483" s="9">
        <f t="shared" si="117"/>
        <v>0</v>
      </c>
      <c r="U1483" s="10" t="str">
        <f t="shared" si="118"/>
        <v>no repeat</v>
      </c>
      <c r="V1483" s="11" t="str">
        <f t="shared" si="115"/>
        <v>January</v>
      </c>
      <c r="W1483" s="13">
        <v>42023</v>
      </c>
      <c r="X1483" s="11">
        <f t="shared" si="116"/>
        <v>2</v>
      </c>
      <c r="Y1483" s="12">
        <v>-54.63</v>
      </c>
      <c r="Z1483" s="12">
        <v>14</v>
      </c>
      <c r="AA1483" s="12">
        <v>448.47</v>
      </c>
      <c r="AB1483" s="12">
        <v>85916</v>
      </c>
      <c r="AC1483" s="12">
        <f>DataSheet!$E228-DataSheet!$D228</f>
        <v>125.94</v>
      </c>
      <c r="AD1483" s="12" t="str">
        <f>_xlfn.IFS(DataSheet!$O228="Central","Chris",DataSheet!$O228="East","Erin",DataSheet!$O228="South","Sam",DataSheet!$O228="West","William.")</f>
        <v>Erin</v>
      </c>
      <c r="AE1483">
        <f t="shared" si="119"/>
        <v>1</v>
      </c>
    </row>
    <row r="1484" spans="1:31" ht="15.75" customHeight="1" x14ac:dyDescent="0.3">
      <c r="A1484" s="7">
        <v>2630</v>
      </c>
      <c r="B1484" s="7" t="s">
        <v>2444</v>
      </c>
      <c r="C1484" s="7" t="s">
        <v>52</v>
      </c>
      <c r="D1484" s="7">
        <v>0.01</v>
      </c>
      <c r="E1484" s="7">
        <v>194.3</v>
      </c>
      <c r="F1484" s="7">
        <v>11.54</v>
      </c>
      <c r="G1484" s="7" t="s">
        <v>53</v>
      </c>
      <c r="H1484" s="7" t="s">
        <v>62</v>
      </c>
      <c r="I1484" s="7" t="s">
        <v>45</v>
      </c>
      <c r="J1484" s="7" t="s">
        <v>54</v>
      </c>
      <c r="K1484" s="7" t="s">
        <v>240</v>
      </c>
      <c r="L1484" s="7" t="s">
        <v>1164</v>
      </c>
      <c r="M1484" s="7">
        <v>0.59</v>
      </c>
      <c r="N1484" s="7" t="s">
        <v>37</v>
      </c>
      <c r="O1484" s="7" t="s">
        <v>65</v>
      </c>
      <c r="P1484" s="7" t="s">
        <v>308</v>
      </c>
      <c r="Q1484" s="7" t="s">
        <v>2445</v>
      </c>
      <c r="R1484" s="7">
        <v>73071</v>
      </c>
      <c r="S1484" s="8">
        <v>42009</v>
      </c>
      <c r="T1484" s="9">
        <f t="shared" si="117"/>
        <v>1</v>
      </c>
      <c r="U1484" s="10">
        <f t="shared" si="118"/>
        <v>0</v>
      </c>
      <c r="V1484" s="11" t="str">
        <f t="shared" si="115"/>
        <v>January</v>
      </c>
      <c r="W1484" s="8">
        <v>42011</v>
      </c>
      <c r="X1484" s="11">
        <f t="shared" si="116"/>
        <v>2</v>
      </c>
      <c r="Y1484" s="7">
        <v>690.17939999999999</v>
      </c>
      <c r="Z1484" s="7">
        <v>5</v>
      </c>
      <c r="AA1484" s="7">
        <v>1000.26</v>
      </c>
      <c r="AB1484" s="7">
        <v>85914</v>
      </c>
      <c r="AC1484" s="7">
        <f>DataSheet!$E53-DataSheet!$D53</f>
        <v>4.8900000000000006</v>
      </c>
      <c r="AD1484" s="12" t="str">
        <f>_xlfn.IFS(DataSheet!$O53="Central","Chris",DataSheet!$O53="East","Erin",DataSheet!$O53="South","Sam",DataSheet!$O53="West","William.")</f>
        <v>Sam</v>
      </c>
      <c r="AE1484">
        <f t="shared" si="119"/>
        <v>4</v>
      </c>
    </row>
    <row r="1485" spans="1:31" ht="15.75" customHeight="1" x14ac:dyDescent="0.3">
      <c r="A1485" s="12">
        <v>2630</v>
      </c>
      <c r="B1485" s="12" t="s">
        <v>2444</v>
      </c>
      <c r="C1485" s="12" t="s">
        <v>52</v>
      </c>
      <c r="D1485" s="12">
        <v>0.02</v>
      </c>
      <c r="E1485" s="12">
        <v>209.84</v>
      </c>
      <c r="F1485" s="12">
        <v>21.21</v>
      </c>
      <c r="G1485" s="12" t="s">
        <v>53</v>
      </c>
      <c r="H1485" s="12" t="s">
        <v>62</v>
      </c>
      <c r="I1485" s="12" t="s">
        <v>45</v>
      </c>
      <c r="J1485" s="12" t="s">
        <v>54</v>
      </c>
      <c r="K1485" s="12" t="s">
        <v>240</v>
      </c>
      <c r="L1485" s="12" t="s">
        <v>1163</v>
      </c>
      <c r="M1485" s="12">
        <v>0.59</v>
      </c>
      <c r="N1485" s="12" t="s">
        <v>37</v>
      </c>
      <c r="O1485" s="12" t="s">
        <v>65</v>
      </c>
      <c r="P1485" s="12" t="s">
        <v>308</v>
      </c>
      <c r="Q1485" s="12" t="s">
        <v>2445</v>
      </c>
      <c r="R1485" s="12">
        <v>73071</v>
      </c>
      <c r="S1485" s="13">
        <v>42009</v>
      </c>
      <c r="T1485" s="9">
        <f t="shared" si="117"/>
        <v>1</v>
      </c>
      <c r="U1485" s="10">
        <f t="shared" si="118"/>
        <v>0</v>
      </c>
      <c r="V1485" s="11" t="str">
        <f t="shared" si="115"/>
        <v>January</v>
      </c>
      <c r="W1485" s="13">
        <v>42010</v>
      </c>
      <c r="X1485" s="11">
        <f t="shared" si="116"/>
        <v>1</v>
      </c>
      <c r="Y1485" s="12">
        <v>1507.6431</v>
      </c>
      <c r="Z1485" s="12">
        <v>10</v>
      </c>
      <c r="AA1485" s="12">
        <v>2184.9899999999998</v>
      </c>
      <c r="AB1485" s="12">
        <v>85914</v>
      </c>
      <c r="AC1485" s="12">
        <f>DataSheet!$E54-DataSheet!$D54</f>
        <v>12.940000000000001</v>
      </c>
      <c r="AD1485" s="12" t="str">
        <f>_xlfn.IFS(DataSheet!$O54="Central","Chris",DataSheet!$O54="East","Erin",DataSheet!$O54="South","Sam",DataSheet!$O54="West","William.")</f>
        <v>Sam</v>
      </c>
      <c r="AE1485">
        <f t="shared" si="119"/>
        <v>4</v>
      </c>
    </row>
    <row r="1486" spans="1:31" ht="15.75" customHeight="1" x14ac:dyDescent="0.3">
      <c r="A1486" s="7">
        <v>2630</v>
      </c>
      <c r="B1486" s="7" t="s">
        <v>2444</v>
      </c>
      <c r="C1486" s="7" t="s">
        <v>52</v>
      </c>
      <c r="D1486" s="7">
        <v>0</v>
      </c>
      <c r="E1486" s="7">
        <v>145.44999999999999</v>
      </c>
      <c r="F1486" s="7">
        <v>17.850000000000001</v>
      </c>
      <c r="G1486" s="7" t="s">
        <v>43</v>
      </c>
      <c r="H1486" s="7" t="s">
        <v>62</v>
      </c>
      <c r="I1486" s="7" t="s">
        <v>81</v>
      </c>
      <c r="J1486" s="7" t="s">
        <v>89</v>
      </c>
      <c r="K1486" s="7" t="s">
        <v>47</v>
      </c>
      <c r="L1486" s="7" t="s">
        <v>1075</v>
      </c>
      <c r="M1486" s="7">
        <v>0.56000000000000005</v>
      </c>
      <c r="N1486" s="7" t="s">
        <v>37</v>
      </c>
      <c r="O1486" s="7" t="s">
        <v>65</v>
      </c>
      <c r="P1486" s="7" t="s">
        <v>308</v>
      </c>
      <c r="Q1486" s="7" t="s">
        <v>2445</v>
      </c>
      <c r="R1486" s="7">
        <v>73071</v>
      </c>
      <c r="S1486" s="8">
        <v>42009</v>
      </c>
      <c r="T1486" s="9">
        <f t="shared" si="117"/>
        <v>1</v>
      </c>
      <c r="U1486" s="10">
        <f t="shared" si="118"/>
        <v>2</v>
      </c>
      <c r="V1486" s="11" t="str">
        <f t="shared" si="115"/>
        <v>January</v>
      </c>
      <c r="W1486" s="8">
        <v>42011</v>
      </c>
      <c r="X1486" s="11">
        <f t="shared" si="116"/>
        <v>2</v>
      </c>
      <c r="Y1486" s="7">
        <v>801.74680000000001</v>
      </c>
      <c r="Z1486" s="7">
        <v>8</v>
      </c>
      <c r="AA1486" s="7">
        <v>1191.2</v>
      </c>
      <c r="AB1486" s="7">
        <v>85914</v>
      </c>
      <c r="AC1486" s="7">
        <f>DataSheet!$E55-DataSheet!$D55</f>
        <v>160.94</v>
      </c>
      <c r="AD1486" s="12" t="str">
        <f>_xlfn.IFS(DataSheet!$O55="Central","Chris",DataSheet!$O55="East","Erin",DataSheet!$O55="South","Sam",DataSheet!$O55="West","William.")</f>
        <v>Chris</v>
      </c>
      <c r="AE1486">
        <f t="shared" si="119"/>
        <v>4</v>
      </c>
    </row>
    <row r="1487" spans="1:31" ht="15.75" customHeight="1" x14ac:dyDescent="0.3">
      <c r="A1487" s="7">
        <v>2630</v>
      </c>
      <c r="B1487" s="7" t="s">
        <v>2444</v>
      </c>
      <c r="C1487" s="7" t="s">
        <v>30</v>
      </c>
      <c r="D1487" s="7">
        <v>7.0000000000000007E-2</v>
      </c>
      <c r="E1487" s="7">
        <v>65.989999999999995</v>
      </c>
      <c r="F1487" s="7">
        <v>5.99</v>
      </c>
      <c r="G1487" s="7" t="s">
        <v>53</v>
      </c>
      <c r="H1487" s="7" t="s">
        <v>62</v>
      </c>
      <c r="I1487" s="7" t="s">
        <v>81</v>
      </c>
      <c r="J1487" s="7" t="s">
        <v>82</v>
      </c>
      <c r="K1487" s="7" t="s">
        <v>63</v>
      </c>
      <c r="L1487" s="7" t="s">
        <v>2446</v>
      </c>
      <c r="M1487" s="7">
        <v>0.57999999999999996</v>
      </c>
      <c r="N1487" s="7" t="s">
        <v>37</v>
      </c>
      <c r="O1487" s="7" t="s">
        <v>65</v>
      </c>
      <c r="P1487" s="7" t="s">
        <v>308</v>
      </c>
      <c r="Q1487" s="7" t="s">
        <v>2445</v>
      </c>
      <c r="R1487" s="7">
        <v>73071</v>
      </c>
      <c r="S1487" s="8">
        <v>42011</v>
      </c>
      <c r="T1487" s="9">
        <f t="shared" si="117"/>
        <v>0</v>
      </c>
      <c r="U1487" s="10" t="str">
        <f t="shared" si="118"/>
        <v>no repeat</v>
      </c>
      <c r="V1487" s="11" t="str">
        <f t="shared" si="115"/>
        <v>January</v>
      </c>
      <c r="W1487" s="8">
        <v>42012</v>
      </c>
      <c r="X1487" s="11">
        <f t="shared" si="116"/>
        <v>1</v>
      </c>
      <c r="Y1487" s="7">
        <v>-139.18256</v>
      </c>
      <c r="Z1487" s="7">
        <v>3</v>
      </c>
      <c r="AA1487" s="7">
        <v>165.71</v>
      </c>
      <c r="AB1487" s="7">
        <v>85915</v>
      </c>
      <c r="AC1487" s="7">
        <f>DataSheet!$E93-DataSheet!$D93</f>
        <v>95.97999999999999</v>
      </c>
      <c r="AD1487" s="12" t="str">
        <f>_xlfn.IFS(DataSheet!$O93="Central","Chris",DataSheet!$O93="East","Erin",DataSheet!$O93="South","Sam",DataSheet!$O93="West","William.")</f>
        <v>William.</v>
      </c>
      <c r="AE1487">
        <f t="shared" si="119"/>
        <v>4</v>
      </c>
    </row>
    <row r="1488" spans="1:31" ht="15.75" customHeight="1" x14ac:dyDescent="0.3">
      <c r="A1488" s="12">
        <v>2638</v>
      </c>
      <c r="B1488" s="12" t="s">
        <v>2447</v>
      </c>
      <c r="C1488" s="12" t="s">
        <v>109</v>
      </c>
      <c r="D1488" s="12">
        <v>0.05</v>
      </c>
      <c r="E1488" s="12">
        <v>100.97</v>
      </c>
      <c r="F1488" s="12">
        <v>7.18</v>
      </c>
      <c r="G1488" s="12" t="s">
        <v>31</v>
      </c>
      <c r="H1488" s="12" t="s">
        <v>118</v>
      </c>
      <c r="I1488" s="12" t="s">
        <v>81</v>
      </c>
      <c r="J1488" s="12" t="s">
        <v>184</v>
      </c>
      <c r="K1488" s="12" t="s">
        <v>63</v>
      </c>
      <c r="L1488" s="12" t="s">
        <v>2090</v>
      </c>
      <c r="M1488" s="12">
        <v>0.46</v>
      </c>
      <c r="N1488" s="12" t="s">
        <v>37</v>
      </c>
      <c r="O1488" s="12" t="s">
        <v>38</v>
      </c>
      <c r="P1488" s="12" t="s">
        <v>1740</v>
      </c>
      <c r="Q1488" s="12" t="s">
        <v>2448</v>
      </c>
      <c r="R1488" s="12">
        <v>83704</v>
      </c>
      <c r="S1488" s="13">
        <v>42163</v>
      </c>
      <c r="T1488" s="9">
        <f t="shared" si="117"/>
        <v>0</v>
      </c>
      <c r="U1488" s="10" t="str">
        <f t="shared" si="118"/>
        <v>no repeat</v>
      </c>
      <c r="V1488" s="11" t="str">
        <f t="shared" si="115"/>
        <v>June</v>
      </c>
      <c r="W1488" s="13">
        <v>42163</v>
      </c>
      <c r="X1488" s="11">
        <f t="shared" si="116"/>
        <v>0</v>
      </c>
      <c r="Y1488" s="12">
        <v>881.46810000000005</v>
      </c>
      <c r="Z1488" s="12">
        <v>13</v>
      </c>
      <c r="AA1488" s="12">
        <v>1277.49</v>
      </c>
      <c r="AB1488" s="12">
        <v>90951</v>
      </c>
      <c r="AC1488" s="12">
        <f>DataSheet!$E1716-DataSheet!$D1716</f>
        <v>3.66</v>
      </c>
      <c r="AD1488" s="12" t="str">
        <f>_xlfn.IFS(DataSheet!$O1716="Central","Chris",DataSheet!$O1716="East","Erin",DataSheet!$O1716="South","Sam",DataSheet!$O1716="West","William.")</f>
        <v>Chris</v>
      </c>
      <c r="AE1488">
        <f t="shared" si="119"/>
        <v>1</v>
      </c>
    </row>
    <row r="1489" spans="1:31" ht="15.75" customHeight="1" x14ac:dyDescent="0.3">
      <c r="A1489" s="7">
        <v>2639</v>
      </c>
      <c r="B1489" s="7" t="s">
        <v>2449</v>
      </c>
      <c r="C1489" s="7" t="s">
        <v>42</v>
      </c>
      <c r="D1489" s="7">
        <v>0.05</v>
      </c>
      <c r="E1489" s="7">
        <v>4.9800000000000004</v>
      </c>
      <c r="F1489" s="7">
        <v>0.49</v>
      </c>
      <c r="G1489" s="7" t="s">
        <v>53</v>
      </c>
      <c r="H1489" s="7" t="s">
        <v>118</v>
      </c>
      <c r="I1489" s="7" t="s">
        <v>33</v>
      </c>
      <c r="J1489" s="7" t="s">
        <v>138</v>
      </c>
      <c r="K1489" s="7" t="s">
        <v>63</v>
      </c>
      <c r="L1489" s="7" t="s">
        <v>1421</v>
      </c>
      <c r="M1489" s="7">
        <v>0.39</v>
      </c>
      <c r="N1489" s="7" t="s">
        <v>37</v>
      </c>
      <c r="O1489" s="7" t="s">
        <v>38</v>
      </c>
      <c r="P1489" s="7" t="s">
        <v>370</v>
      </c>
      <c r="Q1489" s="7" t="s">
        <v>654</v>
      </c>
      <c r="R1489" s="7">
        <v>88201</v>
      </c>
      <c r="S1489" s="8">
        <v>42082</v>
      </c>
      <c r="T1489" s="9">
        <f t="shared" si="117"/>
        <v>0</v>
      </c>
      <c r="U1489" s="10" t="str">
        <f t="shared" si="118"/>
        <v>no repeat</v>
      </c>
      <c r="V1489" s="11" t="str">
        <f t="shared" si="115"/>
        <v>March</v>
      </c>
      <c r="W1489" s="8">
        <v>42082</v>
      </c>
      <c r="X1489" s="11">
        <f t="shared" si="116"/>
        <v>0</v>
      </c>
      <c r="Y1489" s="7">
        <v>3.84</v>
      </c>
      <c r="Z1489" s="7">
        <v>3</v>
      </c>
      <c r="AA1489" s="7">
        <v>14.2</v>
      </c>
      <c r="AB1489" s="7">
        <v>90952</v>
      </c>
      <c r="AC1489" s="7">
        <f>DataSheet!$E863-DataSheet!$D863</f>
        <v>2.83</v>
      </c>
      <c r="AD1489" s="12" t="str">
        <f>_xlfn.IFS(DataSheet!$O863="Central","Chris",DataSheet!$O863="East","Erin",DataSheet!$O863="South","Sam",DataSheet!$O863="West","William.")</f>
        <v>Sam</v>
      </c>
      <c r="AE1489">
        <f t="shared" si="119"/>
        <v>1</v>
      </c>
    </row>
    <row r="1490" spans="1:31" ht="15.75" customHeight="1" x14ac:dyDescent="0.3">
      <c r="A1490" s="7">
        <v>2647</v>
      </c>
      <c r="B1490" s="7" t="s">
        <v>2450</v>
      </c>
      <c r="C1490" s="7" t="s">
        <v>109</v>
      </c>
      <c r="D1490" s="7">
        <v>0.1</v>
      </c>
      <c r="E1490" s="7">
        <v>10.98</v>
      </c>
      <c r="F1490" s="7">
        <v>3.99</v>
      </c>
      <c r="G1490" s="7" t="s">
        <v>53</v>
      </c>
      <c r="H1490" s="7" t="s">
        <v>32</v>
      </c>
      <c r="I1490" s="7" t="s">
        <v>33</v>
      </c>
      <c r="J1490" s="7" t="s">
        <v>258</v>
      </c>
      <c r="K1490" s="7" t="s">
        <v>63</v>
      </c>
      <c r="L1490" s="7" t="s">
        <v>1578</v>
      </c>
      <c r="M1490" s="7">
        <v>0.57999999999999996</v>
      </c>
      <c r="N1490" s="7" t="s">
        <v>37</v>
      </c>
      <c r="O1490" s="7" t="s">
        <v>38</v>
      </c>
      <c r="P1490" s="7" t="s">
        <v>49</v>
      </c>
      <c r="Q1490" s="7" t="s">
        <v>2451</v>
      </c>
      <c r="R1490" s="7">
        <v>93309</v>
      </c>
      <c r="S1490" s="8">
        <v>42080</v>
      </c>
      <c r="T1490" s="9">
        <f t="shared" si="117"/>
        <v>1</v>
      </c>
      <c r="U1490" s="10">
        <f t="shared" si="118"/>
        <v>0</v>
      </c>
      <c r="V1490" s="11" t="str">
        <f t="shared" si="115"/>
        <v>March</v>
      </c>
      <c r="W1490" s="8">
        <v>42087</v>
      </c>
      <c r="X1490" s="11">
        <f t="shared" si="116"/>
        <v>7</v>
      </c>
      <c r="Y1490" s="7">
        <v>-21.03</v>
      </c>
      <c r="Z1490" s="7">
        <v>5</v>
      </c>
      <c r="AA1490" s="7">
        <v>52.21</v>
      </c>
      <c r="AB1490" s="7">
        <v>91386</v>
      </c>
      <c r="AC1490" s="7">
        <f>DataSheet!$E831-DataSheet!$D831</f>
        <v>11.46</v>
      </c>
      <c r="AD1490" s="12" t="str">
        <f>_xlfn.IFS(DataSheet!$O831="Central","Chris",DataSheet!$O831="East","Erin",DataSheet!$O831="South","Sam",DataSheet!$O831="West","William.")</f>
        <v>Chris</v>
      </c>
      <c r="AE1490">
        <f t="shared" si="119"/>
        <v>2</v>
      </c>
    </row>
    <row r="1491" spans="1:31" ht="15.75" customHeight="1" x14ac:dyDescent="0.3">
      <c r="A1491" s="12">
        <v>2647</v>
      </c>
      <c r="B1491" s="12" t="s">
        <v>2450</v>
      </c>
      <c r="C1491" s="12" t="s">
        <v>109</v>
      </c>
      <c r="D1491" s="12">
        <v>0.01</v>
      </c>
      <c r="E1491" s="12">
        <v>39.979999999999997</v>
      </c>
      <c r="F1491" s="12">
        <v>9.1999999999999993</v>
      </c>
      <c r="G1491" s="12" t="s">
        <v>53</v>
      </c>
      <c r="H1491" s="12" t="s">
        <v>32</v>
      </c>
      <c r="I1491" s="12" t="s">
        <v>45</v>
      </c>
      <c r="J1491" s="12" t="s">
        <v>54</v>
      </c>
      <c r="K1491" s="12" t="s">
        <v>35</v>
      </c>
      <c r="L1491" s="12" t="s">
        <v>2452</v>
      </c>
      <c r="M1491" s="12">
        <v>0.65</v>
      </c>
      <c r="N1491" s="12" t="s">
        <v>37</v>
      </c>
      <c r="O1491" s="12" t="s">
        <v>38</v>
      </c>
      <c r="P1491" s="12" t="s">
        <v>49</v>
      </c>
      <c r="Q1491" s="12" t="s">
        <v>2451</v>
      </c>
      <c r="R1491" s="12">
        <v>93309</v>
      </c>
      <c r="S1491" s="13">
        <v>42080</v>
      </c>
      <c r="T1491" s="9">
        <f t="shared" si="117"/>
        <v>0</v>
      </c>
      <c r="U1491" s="10" t="str">
        <f t="shared" si="118"/>
        <v>no repeat</v>
      </c>
      <c r="V1491" s="11" t="str">
        <f t="shared" si="115"/>
        <v>March</v>
      </c>
      <c r="W1491" s="13">
        <v>42082</v>
      </c>
      <c r="X1491" s="11">
        <f t="shared" si="116"/>
        <v>2</v>
      </c>
      <c r="Y1491" s="12">
        <v>117.52079999999999</v>
      </c>
      <c r="Z1491" s="12">
        <v>4</v>
      </c>
      <c r="AA1491" s="12">
        <v>170.32</v>
      </c>
      <c r="AB1491" s="12">
        <v>91386</v>
      </c>
      <c r="AC1491" s="12">
        <f>DataSheet!$E832-DataSheet!$D832</f>
        <v>15.68</v>
      </c>
      <c r="AD1491" s="12" t="str">
        <f>_xlfn.IFS(DataSheet!$O832="Central","Chris",DataSheet!$O832="East","Erin",DataSheet!$O832="South","Sam",DataSheet!$O832="West","William.")</f>
        <v>Chris</v>
      </c>
      <c r="AE1491">
        <f t="shared" si="119"/>
        <v>2</v>
      </c>
    </row>
    <row r="1492" spans="1:31" ht="15.75" customHeight="1" x14ac:dyDescent="0.3">
      <c r="A1492" s="12">
        <v>2649</v>
      </c>
      <c r="B1492" s="12" t="s">
        <v>2453</v>
      </c>
      <c r="C1492" s="12" t="s">
        <v>30</v>
      </c>
      <c r="D1492" s="12">
        <v>0.01</v>
      </c>
      <c r="E1492" s="12">
        <v>39.979999999999997</v>
      </c>
      <c r="F1492" s="12">
        <v>4</v>
      </c>
      <c r="G1492" s="12" t="s">
        <v>53</v>
      </c>
      <c r="H1492" s="12" t="s">
        <v>32</v>
      </c>
      <c r="I1492" s="12" t="s">
        <v>81</v>
      </c>
      <c r="J1492" s="12" t="s">
        <v>184</v>
      </c>
      <c r="K1492" s="12" t="s">
        <v>63</v>
      </c>
      <c r="L1492" s="12" t="s">
        <v>256</v>
      </c>
      <c r="M1492" s="12">
        <v>0.7</v>
      </c>
      <c r="N1492" s="12" t="s">
        <v>37</v>
      </c>
      <c r="O1492" s="12" t="s">
        <v>57</v>
      </c>
      <c r="P1492" s="12" t="s">
        <v>419</v>
      </c>
      <c r="Q1492" s="12" t="s">
        <v>2217</v>
      </c>
      <c r="R1492" s="12">
        <v>21040</v>
      </c>
      <c r="S1492" s="13">
        <v>42166</v>
      </c>
      <c r="T1492" s="9">
        <f t="shared" si="117"/>
        <v>0</v>
      </c>
      <c r="U1492" s="10" t="str">
        <f t="shared" si="118"/>
        <v>no repeat</v>
      </c>
      <c r="V1492" s="11" t="str">
        <f t="shared" si="115"/>
        <v>June</v>
      </c>
      <c r="W1492" s="13">
        <v>42167</v>
      </c>
      <c r="X1492" s="11">
        <f t="shared" si="116"/>
        <v>1</v>
      </c>
      <c r="Y1492" s="12">
        <v>-30.808</v>
      </c>
      <c r="Z1492" s="12">
        <v>5</v>
      </c>
      <c r="AA1492" s="12">
        <v>203.29</v>
      </c>
      <c r="AB1492" s="12">
        <v>88814</v>
      </c>
      <c r="AC1492" s="12">
        <f>DataSheet!$E1736-DataSheet!$D1736</f>
        <v>2.21</v>
      </c>
      <c r="AD1492" s="12" t="str">
        <f>_xlfn.IFS(DataSheet!$O1736="Central","Chris",DataSheet!$O1736="East","Erin",DataSheet!$O1736="South","Sam",DataSheet!$O1736="West","William.")</f>
        <v>Erin</v>
      </c>
      <c r="AE1492">
        <f t="shared" si="119"/>
        <v>1</v>
      </c>
    </row>
    <row r="1493" spans="1:31" ht="15.75" customHeight="1" x14ac:dyDescent="0.3">
      <c r="A1493" s="12">
        <v>2650</v>
      </c>
      <c r="B1493" s="12" t="s">
        <v>2454</v>
      </c>
      <c r="C1493" s="12" t="s">
        <v>52</v>
      </c>
      <c r="D1493" s="12">
        <v>0.05</v>
      </c>
      <c r="E1493" s="12">
        <v>35.99</v>
      </c>
      <c r="F1493" s="12">
        <v>5.99</v>
      </c>
      <c r="G1493" s="12" t="s">
        <v>53</v>
      </c>
      <c r="H1493" s="12" t="s">
        <v>32</v>
      </c>
      <c r="I1493" s="12" t="s">
        <v>81</v>
      </c>
      <c r="J1493" s="12" t="s">
        <v>82</v>
      </c>
      <c r="K1493" s="12" t="s">
        <v>35</v>
      </c>
      <c r="L1493" s="12" t="s">
        <v>983</v>
      </c>
      <c r="M1493" s="12">
        <v>0.38</v>
      </c>
      <c r="N1493" s="12" t="s">
        <v>37</v>
      </c>
      <c r="O1493" s="12" t="s">
        <v>57</v>
      </c>
      <c r="P1493" s="12" t="s">
        <v>238</v>
      </c>
      <c r="Q1493" s="12" t="s">
        <v>2455</v>
      </c>
      <c r="R1493" s="12">
        <v>15234</v>
      </c>
      <c r="S1493" s="13">
        <v>42128</v>
      </c>
      <c r="T1493" s="9">
        <f t="shared" si="117"/>
        <v>0</v>
      </c>
      <c r="U1493" s="10" t="str">
        <f t="shared" si="118"/>
        <v>no repeat</v>
      </c>
      <c r="V1493" s="11" t="str">
        <f t="shared" si="115"/>
        <v>May</v>
      </c>
      <c r="W1493" s="13">
        <v>42129</v>
      </c>
      <c r="X1493" s="11">
        <f t="shared" si="116"/>
        <v>1</v>
      </c>
      <c r="Y1493" s="12">
        <v>524.31719999999996</v>
      </c>
      <c r="Z1493" s="12">
        <v>26</v>
      </c>
      <c r="AA1493" s="12">
        <v>759.88</v>
      </c>
      <c r="AB1493" s="12">
        <v>88815</v>
      </c>
      <c r="AC1493" s="12">
        <f>DataSheet!$E1362-DataSheet!$D1362</f>
        <v>15.200000000000001</v>
      </c>
      <c r="AD1493" s="12" t="str">
        <f>_xlfn.IFS(DataSheet!$O1362="Central","Chris",DataSheet!$O1362="East","Erin",DataSheet!$O1362="South","Sam",DataSheet!$O1362="West","William.")</f>
        <v>Chris</v>
      </c>
      <c r="AE1493">
        <f t="shared" si="119"/>
        <v>1</v>
      </c>
    </row>
    <row r="1494" spans="1:31" ht="15.75" customHeight="1" x14ac:dyDescent="0.3">
      <c r="A1494" s="12">
        <v>2652</v>
      </c>
      <c r="B1494" s="12" t="s">
        <v>2456</v>
      </c>
      <c r="C1494" s="12" t="s">
        <v>61</v>
      </c>
      <c r="D1494" s="12">
        <v>0.06</v>
      </c>
      <c r="E1494" s="12">
        <v>47.9</v>
      </c>
      <c r="F1494" s="12">
        <v>5.86</v>
      </c>
      <c r="G1494" s="12" t="s">
        <v>53</v>
      </c>
      <c r="H1494" s="12" t="s">
        <v>118</v>
      </c>
      <c r="I1494" s="12" t="s">
        <v>33</v>
      </c>
      <c r="J1494" s="12" t="s">
        <v>97</v>
      </c>
      <c r="K1494" s="12" t="s">
        <v>63</v>
      </c>
      <c r="L1494" s="12" t="s">
        <v>1934</v>
      </c>
      <c r="M1494" s="12">
        <v>0.37</v>
      </c>
      <c r="N1494" s="12" t="s">
        <v>37</v>
      </c>
      <c r="O1494" s="12" t="s">
        <v>38</v>
      </c>
      <c r="P1494" s="12" t="s">
        <v>49</v>
      </c>
      <c r="Q1494" s="12" t="s">
        <v>2451</v>
      </c>
      <c r="R1494" s="12">
        <v>93309</v>
      </c>
      <c r="S1494" s="13">
        <v>42149</v>
      </c>
      <c r="T1494" s="9">
        <f t="shared" si="117"/>
        <v>0</v>
      </c>
      <c r="U1494" s="10" t="str">
        <f t="shared" si="118"/>
        <v>no repeat</v>
      </c>
      <c r="V1494" s="11" t="str">
        <f t="shared" si="115"/>
        <v>May</v>
      </c>
      <c r="W1494" s="13">
        <v>42151</v>
      </c>
      <c r="X1494" s="11">
        <f t="shared" si="116"/>
        <v>2</v>
      </c>
      <c r="Y1494" s="12">
        <v>21.78</v>
      </c>
      <c r="Z1494" s="12">
        <v>2</v>
      </c>
      <c r="AA1494" s="12">
        <v>94.2</v>
      </c>
      <c r="AB1494" s="12">
        <v>89361</v>
      </c>
      <c r="AC1494" s="12">
        <f>DataSheet!$E1584-DataSheet!$D1584</f>
        <v>80.87</v>
      </c>
      <c r="AD1494" s="12" t="str">
        <f>_xlfn.IFS(DataSheet!$O1584="Central","Chris",DataSheet!$O1584="East","Erin",DataSheet!$O1584="South","Sam",DataSheet!$O1584="West","William.")</f>
        <v>Chris</v>
      </c>
      <c r="AE1494">
        <f t="shared" si="119"/>
        <v>1</v>
      </c>
    </row>
    <row r="1495" spans="1:31" ht="15.75" customHeight="1" x14ac:dyDescent="0.3">
      <c r="A1495" s="7">
        <v>2653</v>
      </c>
      <c r="B1495" s="7" t="s">
        <v>2457</v>
      </c>
      <c r="C1495" s="7" t="s">
        <v>42</v>
      </c>
      <c r="D1495" s="7">
        <v>0.05</v>
      </c>
      <c r="E1495" s="7">
        <v>4.9800000000000004</v>
      </c>
      <c r="F1495" s="7">
        <v>4.62</v>
      </c>
      <c r="G1495" s="7" t="s">
        <v>53</v>
      </c>
      <c r="H1495" s="7" t="s">
        <v>118</v>
      </c>
      <c r="I1495" s="7" t="s">
        <v>81</v>
      </c>
      <c r="J1495" s="7" t="s">
        <v>184</v>
      </c>
      <c r="K1495" s="7" t="s">
        <v>55</v>
      </c>
      <c r="L1495" s="7" t="s">
        <v>415</v>
      </c>
      <c r="M1495" s="7">
        <v>0.64</v>
      </c>
      <c r="N1495" s="7" t="s">
        <v>37</v>
      </c>
      <c r="O1495" s="7" t="s">
        <v>65</v>
      </c>
      <c r="P1495" s="7" t="s">
        <v>187</v>
      </c>
      <c r="Q1495" s="7" t="s">
        <v>2458</v>
      </c>
      <c r="R1495" s="7">
        <v>67037</v>
      </c>
      <c r="S1495" s="8">
        <v>42057</v>
      </c>
      <c r="T1495" s="9">
        <f t="shared" si="117"/>
        <v>1</v>
      </c>
      <c r="U1495" s="10">
        <f t="shared" si="118"/>
        <v>0</v>
      </c>
      <c r="V1495" s="11" t="str">
        <f t="shared" si="115"/>
        <v>February</v>
      </c>
      <c r="W1495" s="8">
        <v>42058</v>
      </c>
      <c r="X1495" s="11">
        <f t="shared" si="116"/>
        <v>1</v>
      </c>
      <c r="Y1495" s="7">
        <v>-98.35</v>
      </c>
      <c r="Z1495" s="7">
        <v>7</v>
      </c>
      <c r="AA1495" s="7">
        <v>34.32</v>
      </c>
      <c r="AB1495" s="7">
        <v>89360</v>
      </c>
      <c r="AC1495" s="7">
        <f>DataSheet!$E609-DataSheet!$D609</f>
        <v>15.120000000000001</v>
      </c>
      <c r="AD1495" s="12" t="str">
        <f>_xlfn.IFS(DataSheet!$O609="Central","Chris",DataSheet!$O609="East","Erin",DataSheet!$O609="South","Sam",DataSheet!$O609="West","William.")</f>
        <v>William.</v>
      </c>
      <c r="AE1495">
        <f t="shared" si="119"/>
        <v>2</v>
      </c>
    </row>
    <row r="1496" spans="1:31" ht="15.75" customHeight="1" x14ac:dyDescent="0.3">
      <c r="A1496" s="12">
        <v>2653</v>
      </c>
      <c r="B1496" s="12" t="s">
        <v>2457</v>
      </c>
      <c r="C1496" s="12" t="s">
        <v>42</v>
      </c>
      <c r="D1496" s="12">
        <v>0.02</v>
      </c>
      <c r="E1496" s="12">
        <v>34.229999999999997</v>
      </c>
      <c r="F1496" s="12">
        <v>5.0199999999999996</v>
      </c>
      <c r="G1496" s="12" t="s">
        <v>53</v>
      </c>
      <c r="H1496" s="12" t="s">
        <v>118</v>
      </c>
      <c r="I1496" s="12" t="s">
        <v>45</v>
      </c>
      <c r="J1496" s="12" t="s">
        <v>54</v>
      </c>
      <c r="K1496" s="12" t="s">
        <v>63</v>
      </c>
      <c r="L1496" s="12" t="s">
        <v>1371</v>
      </c>
      <c r="M1496" s="12">
        <v>0.55000000000000004</v>
      </c>
      <c r="N1496" s="12" t="s">
        <v>37</v>
      </c>
      <c r="O1496" s="12" t="s">
        <v>65</v>
      </c>
      <c r="P1496" s="12" t="s">
        <v>187</v>
      </c>
      <c r="Q1496" s="12" t="s">
        <v>2458</v>
      </c>
      <c r="R1496" s="12">
        <v>67037</v>
      </c>
      <c r="S1496" s="13">
        <v>42057</v>
      </c>
      <c r="T1496" s="9">
        <f t="shared" si="117"/>
        <v>0</v>
      </c>
      <c r="U1496" s="10" t="str">
        <f t="shared" si="118"/>
        <v>no repeat</v>
      </c>
      <c r="V1496" s="11" t="str">
        <f t="shared" si="115"/>
        <v>February</v>
      </c>
      <c r="W1496" s="13">
        <v>42059</v>
      </c>
      <c r="X1496" s="11">
        <f t="shared" si="116"/>
        <v>2</v>
      </c>
      <c r="Y1496" s="12">
        <v>270.79050000000001</v>
      </c>
      <c r="Z1496" s="12">
        <v>11</v>
      </c>
      <c r="AA1496" s="12">
        <v>392.45</v>
      </c>
      <c r="AB1496" s="12">
        <v>89360</v>
      </c>
      <c r="AC1496" s="12">
        <f>DataSheet!$E610-DataSheet!$D610</f>
        <v>328.09</v>
      </c>
      <c r="AD1496" s="12" t="str">
        <f>_xlfn.IFS(DataSheet!$O610="Central","Chris",DataSheet!$O610="East","Erin",DataSheet!$O610="South","Sam",DataSheet!$O610="West","William.")</f>
        <v>Chris</v>
      </c>
      <c r="AE1496">
        <f t="shared" si="119"/>
        <v>2</v>
      </c>
    </row>
    <row r="1497" spans="1:31" ht="15.75" customHeight="1" x14ac:dyDescent="0.3">
      <c r="A1497" s="7">
        <v>2655</v>
      </c>
      <c r="B1497" s="7" t="s">
        <v>2459</v>
      </c>
      <c r="C1497" s="7" t="s">
        <v>52</v>
      </c>
      <c r="D1497" s="7">
        <v>7.0000000000000007E-2</v>
      </c>
      <c r="E1497" s="7">
        <v>2.94</v>
      </c>
      <c r="F1497" s="7">
        <v>0.81</v>
      </c>
      <c r="G1497" s="7" t="s">
        <v>53</v>
      </c>
      <c r="H1497" s="7" t="s">
        <v>32</v>
      </c>
      <c r="I1497" s="7" t="s">
        <v>33</v>
      </c>
      <c r="J1497" s="7" t="s">
        <v>34</v>
      </c>
      <c r="K1497" s="7" t="s">
        <v>35</v>
      </c>
      <c r="L1497" s="7" t="s">
        <v>2460</v>
      </c>
      <c r="M1497" s="7">
        <v>0.4</v>
      </c>
      <c r="N1497" s="7" t="s">
        <v>37</v>
      </c>
      <c r="O1497" s="7" t="s">
        <v>140</v>
      </c>
      <c r="P1497" s="7" t="s">
        <v>391</v>
      </c>
      <c r="Q1497" s="7" t="s">
        <v>583</v>
      </c>
      <c r="R1497" s="7">
        <v>30318</v>
      </c>
      <c r="S1497" s="8">
        <v>42102</v>
      </c>
      <c r="T1497" s="9">
        <f t="shared" si="117"/>
        <v>1</v>
      </c>
      <c r="U1497" s="10">
        <f t="shared" si="118"/>
        <v>10</v>
      </c>
      <c r="V1497" s="11" t="str">
        <f t="shared" si="115"/>
        <v>April</v>
      </c>
      <c r="W1497" s="8">
        <v>42103</v>
      </c>
      <c r="X1497" s="11">
        <f t="shared" si="116"/>
        <v>1</v>
      </c>
      <c r="Y1497" s="7">
        <v>-93.927400000000006</v>
      </c>
      <c r="Z1497" s="7">
        <v>10</v>
      </c>
      <c r="AA1497" s="7">
        <v>29.88</v>
      </c>
      <c r="AB1497" s="7">
        <v>86064</v>
      </c>
      <c r="AC1497" s="7">
        <f>DataSheet!$E1093-DataSheet!$D1093</f>
        <v>355.94</v>
      </c>
      <c r="AD1497" s="12" t="str">
        <f>_xlfn.IFS(DataSheet!$O1093="Central","Chris",DataSheet!$O1093="East","Erin",DataSheet!$O1093="South","Sam",DataSheet!$O1093="West","William.")</f>
        <v>William.</v>
      </c>
      <c r="AE1497">
        <f t="shared" si="119"/>
        <v>2</v>
      </c>
    </row>
    <row r="1498" spans="1:31" ht="15.75" customHeight="1" x14ac:dyDescent="0.3">
      <c r="A1498" s="12">
        <v>2655</v>
      </c>
      <c r="B1498" s="12" t="s">
        <v>2459</v>
      </c>
      <c r="C1498" s="12" t="s">
        <v>61</v>
      </c>
      <c r="D1498" s="12">
        <v>0.09</v>
      </c>
      <c r="E1498" s="12">
        <v>89.99</v>
      </c>
      <c r="F1498" s="12">
        <v>42</v>
      </c>
      <c r="G1498" s="12" t="s">
        <v>43</v>
      </c>
      <c r="H1498" s="12" t="s">
        <v>118</v>
      </c>
      <c r="I1498" s="12" t="s">
        <v>45</v>
      </c>
      <c r="J1498" s="12" t="s">
        <v>46</v>
      </c>
      <c r="K1498" s="12" t="s">
        <v>47</v>
      </c>
      <c r="L1498" s="12" t="s">
        <v>2461</v>
      </c>
      <c r="M1498" s="12">
        <v>0.66</v>
      </c>
      <c r="N1498" s="12" t="s">
        <v>37</v>
      </c>
      <c r="O1498" s="12" t="s">
        <v>140</v>
      </c>
      <c r="P1498" s="12" t="s">
        <v>391</v>
      </c>
      <c r="Q1498" s="12" t="s">
        <v>583</v>
      </c>
      <c r="R1498" s="12">
        <v>30318</v>
      </c>
      <c r="S1498" s="13">
        <v>42112</v>
      </c>
      <c r="T1498" s="9">
        <f t="shared" si="117"/>
        <v>0</v>
      </c>
      <c r="U1498" s="10" t="str">
        <f t="shared" si="118"/>
        <v>no repeat</v>
      </c>
      <c r="V1498" s="11" t="str">
        <f t="shared" si="115"/>
        <v>April</v>
      </c>
      <c r="W1498" s="13">
        <v>42112</v>
      </c>
      <c r="X1498" s="11">
        <f t="shared" si="116"/>
        <v>0</v>
      </c>
      <c r="Y1498" s="12">
        <v>223.416</v>
      </c>
      <c r="Z1498" s="12">
        <v>6</v>
      </c>
      <c r="AA1498" s="12">
        <v>511.25</v>
      </c>
      <c r="AB1498" s="12">
        <v>86063</v>
      </c>
      <c r="AC1498" s="12">
        <f>DataSheet!$E1200-DataSheet!$D1200</f>
        <v>115.96</v>
      </c>
      <c r="AD1498" s="12" t="str">
        <f>_xlfn.IFS(DataSheet!$O1200="Central","Chris",DataSheet!$O1200="East","Erin",DataSheet!$O1200="South","Sam",DataSheet!$O1200="West","William.")</f>
        <v>Chris</v>
      </c>
      <c r="AE1498">
        <f t="shared" si="119"/>
        <v>2</v>
      </c>
    </row>
    <row r="1499" spans="1:31" ht="15.75" customHeight="1" x14ac:dyDescent="0.3">
      <c r="A1499" s="12">
        <v>2667</v>
      </c>
      <c r="B1499" s="12" t="s">
        <v>2462</v>
      </c>
      <c r="C1499" s="12" t="s">
        <v>30</v>
      </c>
      <c r="D1499" s="12">
        <v>0.04</v>
      </c>
      <c r="E1499" s="12">
        <v>90.24</v>
      </c>
      <c r="F1499" s="12">
        <v>0.99</v>
      </c>
      <c r="G1499" s="12" t="s">
        <v>53</v>
      </c>
      <c r="H1499" s="12" t="s">
        <v>44</v>
      </c>
      <c r="I1499" s="12" t="s">
        <v>33</v>
      </c>
      <c r="J1499" s="12" t="s">
        <v>258</v>
      </c>
      <c r="K1499" s="12" t="s">
        <v>63</v>
      </c>
      <c r="L1499" s="12" t="s">
        <v>2463</v>
      </c>
      <c r="M1499" s="12">
        <v>0.56000000000000005</v>
      </c>
      <c r="N1499" s="12" t="s">
        <v>37</v>
      </c>
      <c r="O1499" s="12" t="s">
        <v>57</v>
      </c>
      <c r="P1499" s="12" t="s">
        <v>158</v>
      </c>
      <c r="Q1499" s="12" t="s">
        <v>103</v>
      </c>
      <c r="R1499" s="12">
        <v>44107</v>
      </c>
      <c r="S1499" s="13">
        <v>42096</v>
      </c>
      <c r="T1499" s="9">
        <f t="shared" si="117"/>
        <v>1</v>
      </c>
      <c r="U1499" s="10">
        <f t="shared" si="118"/>
        <v>0</v>
      </c>
      <c r="V1499" s="11" t="str">
        <f t="shared" si="115"/>
        <v>April</v>
      </c>
      <c r="W1499" s="13">
        <v>42098</v>
      </c>
      <c r="X1499" s="11">
        <f t="shared" si="116"/>
        <v>2</v>
      </c>
      <c r="Y1499" s="12">
        <v>246.2748</v>
      </c>
      <c r="Z1499" s="12">
        <v>4</v>
      </c>
      <c r="AA1499" s="12">
        <v>356.92</v>
      </c>
      <c r="AB1499" s="12">
        <v>87831</v>
      </c>
      <c r="AC1499" s="12">
        <f>DataSheet!$E1018-DataSheet!$D1018</f>
        <v>7.05</v>
      </c>
      <c r="AD1499" s="12" t="str">
        <f>_xlfn.IFS(DataSheet!$O1018="Central","Chris",DataSheet!$O1018="East","Erin",DataSheet!$O1018="South","Sam",DataSheet!$O1018="West","William.")</f>
        <v>Chris</v>
      </c>
      <c r="AE1499">
        <f t="shared" si="119"/>
        <v>2</v>
      </c>
    </row>
    <row r="1500" spans="1:31" ht="15.75" customHeight="1" x14ac:dyDescent="0.3">
      <c r="A1500" s="7">
        <v>2667</v>
      </c>
      <c r="B1500" s="7" t="s">
        <v>2462</v>
      </c>
      <c r="C1500" s="7" t="s">
        <v>30</v>
      </c>
      <c r="D1500" s="7">
        <v>0.09</v>
      </c>
      <c r="E1500" s="7">
        <v>47.9</v>
      </c>
      <c r="F1500" s="7">
        <v>5.86</v>
      </c>
      <c r="G1500" s="7" t="s">
        <v>31</v>
      </c>
      <c r="H1500" s="7" t="s">
        <v>44</v>
      </c>
      <c r="I1500" s="7" t="s">
        <v>33</v>
      </c>
      <c r="J1500" s="7" t="s">
        <v>97</v>
      </c>
      <c r="K1500" s="7" t="s">
        <v>63</v>
      </c>
      <c r="L1500" s="7" t="s">
        <v>1934</v>
      </c>
      <c r="M1500" s="7">
        <v>0.37</v>
      </c>
      <c r="N1500" s="7" t="s">
        <v>37</v>
      </c>
      <c r="O1500" s="7" t="s">
        <v>57</v>
      </c>
      <c r="P1500" s="7" t="s">
        <v>158</v>
      </c>
      <c r="Q1500" s="7" t="s">
        <v>103</v>
      </c>
      <c r="R1500" s="7">
        <v>44107</v>
      </c>
      <c r="S1500" s="8">
        <v>42096</v>
      </c>
      <c r="T1500" s="9">
        <f t="shared" si="117"/>
        <v>0</v>
      </c>
      <c r="U1500" s="10" t="str">
        <f t="shared" si="118"/>
        <v>no repeat</v>
      </c>
      <c r="V1500" s="11" t="str">
        <f t="shared" si="115"/>
        <v>April</v>
      </c>
      <c r="W1500" s="8">
        <v>42098</v>
      </c>
      <c r="X1500" s="11">
        <f t="shared" si="116"/>
        <v>2</v>
      </c>
      <c r="Y1500" s="7">
        <v>93.950400000000002</v>
      </c>
      <c r="Z1500" s="7">
        <v>3</v>
      </c>
      <c r="AA1500" s="7">
        <v>136.16</v>
      </c>
      <c r="AB1500" s="7">
        <v>87831</v>
      </c>
      <c r="AC1500" s="7">
        <f>DataSheet!$E1019-DataSheet!$D1019</f>
        <v>20.91</v>
      </c>
      <c r="AD1500" s="12" t="str">
        <f>_xlfn.IFS(DataSheet!$O1019="Central","Chris",DataSheet!$O1019="East","Erin",DataSheet!$O1019="South","Sam",DataSheet!$O1019="West","William.")</f>
        <v>Chris</v>
      </c>
      <c r="AE1500">
        <f t="shared" si="119"/>
        <v>2</v>
      </c>
    </row>
    <row r="1501" spans="1:31" ht="15.75" customHeight="1" x14ac:dyDescent="0.3">
      <c r="A1501" s="7">
        <v>2668</v>
      </c>
      <c r="B1501" s="7" t="s">
        <v>2464</v>
      </c>
      <c r="C1501" s="7" t="s">
        <v>30</v>
      </c>
      <c r="D1501" s="7">
        <v>0.04</v>
      </c>
      <c r="E1501" s="7">
        <v>10.4</v>
      </c>
      <c r="F1501" s="7">
        <v>5.4</v>
      </c>
      <c r="G1501" s="7" t="s">
        <v>53</v>
      </c>
      <c r="H1501" s="7" t="s">
        <v>32</v>
      </c>
      <c r="I1501" s="7" t="s">
        <v>45</v>
      </c>
      <c r="J1501" s="7" t="s">
        <v>54</v>
      </c>
      <c r="K1501" s="7" t="s">
        <v>55</v>
      </c>
      <c r="L1501" s="7" t="s">
        <v>2465</v>
      </c>
      <c r="M1501" s="7">
        <v>0.51</v>
      </c>
      <c r="N1501" s="7" t="s">
        <v>37</v>
      </c>
      <c r="O1501" s="7" t="s">
        <v>65</v>
      </c>
      <c r="P1501" s="7" t="s">
        <v>2187</v>
      </c>
      <c r="Q1501" s="7" t="s">
        <v>2466</v>
      </c>
      <c r="R1501" s="7">
        <v>57701</v>
      </c>
      <c r="S1501" s="8">
        <v>42091</v>
      </c>
      <c r="T1501" s="9">
        <f t="shared" si="117"/>
        <v>1</v>
      </c>
      <c r="U1501" s="10">
        <f t="shared" si="118"/>
        <v>0</v>
      </c>
      <c r="V1501" s="11" t="str">
        <f t="shared" si="115"/>
        <v>March</v>
      </c>
      <c r="W1501" s="8">
        <v>42092</v>
      </c>
      <c r="X1501" s="11">
        <f t="shared" si="116"/>
        <v>1</v>
      </c>
      <c r="Y1501" s="7">
        <v>29.98</v>
      </c>
      <c r="Z1501" s="7">
        <v>12</v>
      </c>
      <c r="AA1501" s="7">
        <v>130.74</v>
      </c>
      <c r="AB1501" s="7">
        <v>87830</v>
      </c>
      <c r="AC1501" s="7">
        <f>DataSheet!$E971-DataSheet!$D971</f>
        <v>55.99</v>
      </c>
      <c r="AD1501" s="12" t="str">
        <f>_xlfn.IFS(DataSheet!$O971="Central","Chris",DataSheet!$O971="East","Erin",DataSheet!$O971="South","Sam",DataSheet!$O971="West","William.")</f>
        <v>Chris</v>
      </c>
      <c r="AE1501">
        <f t="shared" si="119"/>
        <v>3</v>
      </c>
    </row>
    <row r="1502" spans="1:31" ht="15.75" customHeight="1" x14ac:dyDescent="0.3">
      <c r="A1502" s="12">
        <v>2668</v>
      </c>
      <c r="B1502" s="12" t="s">
        <v>2464</v>
      </c>
      <c r="C1502" s="12" t="s">
        <v>30</v>
      </c>
      <c r="D1502" s="12">
        <v>0.08</v>
      </c>
      <c r="E1502" s="12">
        <v>4.28</v>
      </c>
      <c r="F1502" s="12">
        <v>4.79</v>
      </c>
      <c r="G1502" s="12" t="s">
        <v>53</v>
      </c>
      <c r="H1502" s="12" t="s">
        <v>32</v>
      </c>
      <c r="I1502" s="12" t="s">
        <v>33</v>
      </c>
      <c r="J1502" s="12" t="s">
        <v>97</v>
      </c>
      <c r="K1502" s="12" t="s">
        <v>63</v>
      </c>
      <c r="L1502" s="12" t="s">
        <v>2467</v>
      </c>
      <c r="M1502" s="12">
        <v>0.4</v>
      </c>
      <c r="N1502" s="12" t="s">
        <v>37</v>
      </c>
      <c r="O1502" s="12" t="s">
        <v>65</v>
      </c>
      <c r="P1502" s="12" t="s">
        <v>2187</v>
      </c>
      <c r="Q1502" s="12" t="s">
        <v>2466</v>
      </c>
      <c r="R1502" s="12">
        <v>57701</v>
      </c>
      <c r="S1502" s="13">
        <v>42091</v>
      </c>
      <c r="T1502" s="9">
        <f t="shared" si="117"/>
        <v>1</v>
      </c>
      <c r="U1502" s="10">
        <f t="shared" si="118"/>
        <v>24</v>
      </c>
      <c r="V1502" s="11" t="str">
        <f t="shared" si="115"/>
        <v>March</v>
      </c>
      <c r="W1502" s="13">
        <v>42093</v>
      </c>
      <c r="X1502" s="11">
        <f t="shared" si="116"/>
        <v>2</v>
      </c>
      <c r="Y1502" s="12">
        <v>-121.2</v>
      </c>
      <c r="Z1502" s="12">
        <v>12</v>
      </c>
      <c r="AA1502" s="12">
        <v>49.87</v>
      </c>
      <c r="AB1502" s="12">
        <v>87830</v>
      </c>
      <c r="AC1502" s="12">
        <f>DataSheet!$E972-DataSheet!$D972</f>
        <v>4.1100000000000003</v>
      </c>
      <c r="AD1502" s="12" t="str">
        <f>_xlfn.IFS(DataSheet!$O972="Central","Chris",DataSheet!$O972="East","Erin",DataSheet!$O972="South","Sam",DataSheet!$O972="West","William.")</f>
        <v>Sam</v>
      </c>
      <c r="AE1502">
        <f t="shared" si="119"/>
        <v>3</v>
      </c>
    </row>
    <row r="1503" spans="1:31" ht="15.75" customHeight="1" x14ac:dyDescent="0.3">
      <c r="A1503" s="12">
        <v>2668</v>
      </c>
      <c r="B1503" s="12" t="s">
        <v>2464</v>
      </c>
      <c r="C1503" s="12" t="s">
        <v>42</v>
      </c>
      <c r="D1503" s="12">
        <v>0.06</v>
      </c>
      <c r="E1503" s="12">
        <v>3.93</v>
      </c>
      <c r="F1503" s="12">
        <v>0.99</v>
      </c>
      <c r="G1503" s="12" t="s">
        <v>53</v>
      </c>
      <c r="H1503" s="12" t="s">
        <v>44</v>
      </c>
      <c r="I1503" s="12" t="s">
        <v>33</v>
      </c>
      <c r="J1503" s="12" t="s">
        <v>70</v>
      </c>
      <c r="K1503" s="12" t="s">
        <v>35</v>
      </c>
      <c r="L1503" s="12" t="s">
        <v>2468</v>
      </c>
      <c r="M1503" s="12">
        <v>0.39</v>
      </c>
      <c r="N1503" s="12" t="s">
        <v>37</v>
      </c>
      <c r="O1503" s="12" t="s">
        <v>65</v>
      </c>
      <c r="P1503" s="12" t="s">
        <v>2187</v>
      </c>
      <c r="Q1503" s="12" t="s">
        <v>2466</v>
      </c>
      <c r="R1503" s="12">
        <v>57701</v>
      </c>
      <c r="S1503" s="13">
        <v>42115</v>
      </c>
      <c r="T1503" s="9">
        <f t="shared" si="117"/>
        <v>0</v>
      </c>
      <c r="U1503" s="10" t="str">
        <f t="shared" si="118"/>
        <v>no repeat</v>
      </c>
      <c r="V1503" s="11" t="str">
        <f t="shared" si="115"/>
        <v>April</v>
      </c>
      <c r="W1503" s="13">
        <v>42117</v>
      </c>
      <c r="X1503" s="11">
        <f t="shared" si="116"/>
        <v>2</v>
      </c>
      <c r="Y1503" s="12">
        <v>10.782400000000001</v>
      </c>
      <c r="Z1503" s="12">
        <v>6</v>
      </c>
      <c r="AA1503" s="12">
        <v>24.18</v>
      </c>
      <c r="AB1503" s="12">
        <v>87832</v>
      </c>
      <c r="AC1503" s="12">
        <f>DataSheet!$E1236-DataSheet!$D1236</f>
        <v>400.90000000000003</v>
      </c>
      <c r="AD1503" s="12" t="str">
        <f>_xlfn.IFS(DataSheet!$O1236="Central","Chris",DataSheet!$O1236="East","Erin",DataSheet!$O1236="South","Sam",DataSheet!$O1236="West","William.")</f>
        <v>Sam</v>
      </c>
      <c r="AE1503">
        <f t="shared" si="119"/>
        <v>3</v>
      </c>
    </row>
    <row r="1504" spans="1:31" ht="15.75" customHeight="1" x14ac:dyDescent="0.3">
      <c r="A1504" s="12">
        <v>2670</v>
      </c>
      <c r="B1504" s="12" t="s">
        <v>2469</v>
      </c>
      <c r="C1504" s="12" t="s">
        <v>30</v>
      </c>
      <c r="D1504" s="12">
        <v>0.05</v>
      </c>
      <c r="E1504" s="12">
        <v>165.2</v>
      </c>
      <c r="F1504" s="12">
        <v>19.989999999999998</v>
      </c>
      <c r="G1504" s="12" t="s">
        <v>53</v>
      </c>
      <c r="H1504" s="12" t="s">
        <v>44</v>
      </c>
      <c r="I1504" s="12" t="s">
        <v>33</v>
      </c>
      <c r="J1504" s="12" t="s">
        <v>145</v>
      </c>
      <c r="K1504" s="12" t="s">
        <v>63</v>
      </c>
      <c r="L1504" s="12" t="s">
        <v>565</v>
      </c>
      <c r="M1504" s="12">
        <v>0.59</v>
      </c>
      <c r="N1504" s="12" t="s">
        <v>37</v>
      </c>
      <c r="O1504" s="12" t="s">
        <v>38</v>
      </c>
      <c r="P1504" s="12" t="s">
        <v>49</v>
      </c>
      <c r="Q1504" s="12" t="s">
        <v>665</v>
      </c>
      <c r="R1504" s="12">
        <v>90049</v>
      </c>
      <c r="S1504" s="13">
        <v>42153</v>
      </c>
      <c r="T1504" s="9">
        <f t="shared" si="117"/>
        <v>1</v>
      </c>
      <c r="U1504" s="10">
        <f t="shared" si="118"/>
        <v>0</v>
      </c>
      <c r="V1504" s="11" t="str">
        <f t="shared" si="115"/>
        <v>May</v>
      </c>
      <c r="W1504" s="13">
        <v>42153</v>
      </c>
      <c r="X1504" s="11">
        <f t="shared" si="116"/>
        <v>0</v>
      </c>
      <c r="Y1504" s="12">
        <v>2008.71</v>
      </c>
      <c r="Z1504" s="12">
        <v>167</v>
      </c>
      <c r="AA1504" s="12">
        <v>27587.55</v>
      </c>
      <c r="AB1504" s="12">
        <v>37924</v>
      </c>
      <c r="AC1504" s="12">
        <f>DataSheet!$E1618-DataSheet!$D1618</f>
        <v>243.89</v>
      </c>
      <c r="AD1504" s="12" t="str">
        <f>_xlfn.IFS(DataSheet!$O1618="Central","Chris",DataSheet!$O1618="East","Erin",DataSheet!$O1618="South","Sam",DataSheet!$O1618="West","William.")</f>
        <v>Sam</v>
      </c>
      <c r="AE1504">
        <f t="shared" si="119"/>
        <v>2</v>
      </c>
    </row>
    <row r="1505" spans="1:31" ht="15.75" customHeight="1" x14ac:dyDescent="0.3">
      <c r="A1505" s="7">
        <v>2670</v>
      </c>
      <c r="B1505" s="7" t="s">
        <v>2469</v>
      </c>
      <c r="C1505" s="7" t="s">
        <v>30</v>
      </c>
      <c r="D1505" s="7">
        <v>0.09</v>
      </c>
      <c r="E1505" s="7">
        <v>17.989999999999998</v>
      </c>
      <c r="F1505" s="7">
        <v>8.65</v>
      </c>
      <c r="G1505" s="7" t="s">
        <v>53</v>
      </c>
      <c r="H1505" s="7" t="s">
        <v>44</v>
      </c>
      <c r="I1505" s="7" t="s">
        <v>33</v>
      </c>
      <c r="J1505" s="7" t="s">
        <v>34</v>
      </c>
      <c r="K1505" s="7" t="s">
        <v>63</v>
      </c>
      <c r="L1505" s="7" t="s">
        <v>2470</v>
      </c>
      <c r="M1505" s="7">
        <v>0.56999999999999995</v>
      </c>
      <c r="N1505" s="7" t="s">
        <v>37</v>
      </c>
      <c r="O1505" s="7" t="s">
        <v>38</v>
      </c>
      <c r="P1505" s="7" t="s">
        <v>49</v>
      </c>
      <c r="Q1505" s="7" t="s">
        <v>665</v>
      </c>
      <c r="R1505" s="7">
        <v>90049</v>
      </c>
      <c r="S1505" s="8">
        <v>42153</v>
      </c>
      <c r="T1505" s="9">
        <f t="shared" si="117"/>
        <v>0</v>
      </c>
      <c r="U1505" s="10" t="str">
        <f t="shared" si="118"/>
        <v>no repeat</v>
      </c>
      <c r="V1505" s="11" t="str">
        <f t="shared" si="115"/>
        <v>May</v>
      </c>
      <c r="W1505" s="8">
        <v>42153</v>
      </c>
      <c r="X1505" s="11">
        <f t="shared" si="116"/>
        <v>0</v>
      </c>
      <c r="Y1505" s="7">
        <v>-80.53</v>
      </c>
      <c r="Z1505" s="7">
        <v>71</v>
      </c>
      <c r="AA1505" s="7">
        <v>1191.58</v>
      </c>
      <c r="AB1505" s="7">
        <v>37924</v>
      </c>
      <c r="AC1505" s="7">
        <f>DataSheet!$E1619-DataSheet!$D1619</f>
        <v>43.959999999999994</v>
      </c>
      <c r="AD1505" s="12" t="str">
        <f>_xlfn.IFS(DataSheet!$O1619="Central","Chris",DataSheet!$O1619="East","Erin",DataSheet!$O1619="South","Sam",DataSheet!$O1619="West","William.")</f>
        <v>Sam</v>
      </c>
      <c r="AE1505">
        <f t="shared" si="119"/>
        <v>2</v>
      </c>
    </row>
    <row r="1506" spans="1:31" ht="15.75" customHeight="1" x14ac:dyDescent="0.3">
      <c r="A1506" s="12">
        <v>2671</v>
      </c>
      <c r="B1506" s="12" t="s">
        <v>2471</v>
      </c>
      <c r="C1506" s="12" t="s">
        <v>30</v>
      </c>
      <c r="D1506" s="12">
        <v>0.05</v>
      </c>
      <c r="E1506" s="12">
        <v>165.2</v>
      </c>
      <c r="F1506" s="12">
        <v>19.989999999999998</v>
      </c>
      <c r="G1506" s="12" t="s">
        <v>53</v>
      </c>
      <c r="H1506" s="12" t="s">
        <v>44</v>
      </c>
      <c r="I1506" s="12" t="s">
        <v>33</v>
      </c>
      <c r="J1506" s="12" t="s">
        <v>145</v>
      </c>
      <c r="K1506" s="12" t="s">
        <v>63</v>
      </c>
      <c r="L1506" s="12" t="s">
        <v>565</v>
      </c>
      <c r="M1506" s="12">
        <v>0.59</v>
      </c>
      <c r="N1506" s="12" t="s">
        <v>37</v>
      </c>
      <c r="O1506" s="12" t="s">
        <v>140</v>
      </c>
      <c r="P1506" s="12" t="s">
        <v>248</v>
      </c>
      <c r="Q1506" s="12" t="s">
        <v>2440</v>
      </c>
      <c r="R1506" s="12">
        <v>37027</v>
      </c>
      <c r="S1506" s="13">
        <v>42153</v>
      </c>
      <c r="T1506" s="9">
        <f t="shared" si="117"/>
        <v>0</v>
      </c>
      <c r="U1506" s="10" t="str">
        <f t="shared" si="118"/>
        <v>no repeat</v>
      </c>
      <c r="V1506" s="11" t="str">
        <f t="shared" si="115"/>
        <v>May</v>
      </c>
      <c r="W1506" s="13">
        <v>42153</v>
      </c>
      <c r="X1506" s="11">
        <f t="shared" si="116"/>
        <v>0</v>
      </c>
      <c r="Y1506" s="12">
        <v>-48.957999999999998</v>
      </c>
      <c r="Z1506" s="12">
        <v>42</v>
      </c>
      <c r="AA1506" s="12">
        <v>6938.19</v>
      </c>
      <c r="AB1506" s="12">
        <v>90551</v>
      </c>
      <c r="AC1506" s="12">
        <f>DataSheet!$E1620-DataSheet!$D1620</f>
        <v>4.0299999999999994</v>
      </c>
      <c r="AD1506" s="12" t="str">
        <f>_xlfn.IFS(DataSheet!$O1620="Central","Chris",DataSheet!$O1620="East","Erin",DataSheet!$O1620="South","Sam",DataSheet!$O1620="West","William.")</f>
        <v>Sam</v>
      </c>
      <c r="AE1506">
        <f t="shared" si="119"/>
        <v>1</v>
      </c>
    </row>
    <row r="1507" spans="1:31" ht="15.75" customHeight="1" x14ac:dyDescent="0.3">
      <c r="A1507" s="12">
        <v>2677</v>
      </c>
      <c r="B1507" s="12" t="s">
        <v>2472</v>
      </c>
      <c r="C1507" s="12" t="s">
        <v>52</v>
      </c>
      <c r="D1507" s="12">
        <v>0.03</v>
      </c>
      <c r="E1507" s="12">
        <v>41.32</v>
      </c>
      <c r="F1507" s="12">
        <v>58.66</v>
      </c>
      <c r="G1507" s="12" t="s">
        <v>31</v>
      </c>
      <c r="H1507" s="12" t="s">
        <v>62</v>
      </c>
      <c r="I1507" s="12" t="s">
        <v>45</v>
      </c>
      <c r="J1507" s="12" t="s">
        <v>54</v>
      </c>
      <c r="K1507" s="12" t="s">
        <v>90</v>
      </c>
      <c r="L1507" s="12" t="s">
        <v>2473</v>
      </c>
      <c r="M1507" s="12">
        <v>0.76</v>
      </c>
      <c r="N1507" s="12" t="s">
        <v>37</v>
      </c>
      <c r="O1507" s="12" t="s">
        <v>140</v>
      </c>
      <c r="P1507" s="12" t="s">
        <v>141</v>
      </c>
      <c r="Q1507" s="12" t="s">
        <v>2474</v>
      </c>
      <c r="R1507" s="12">
        <v>22601</v>
      </c>
      <c r="S1507" s="13">
        <v>42171</v>
      </c>
      <c r="T1507" s="9">
        <f t="shared" si="117"/>
        <v>1</v>
      </c>
      <c r="U1507" s="10">
        <f t="shared" si="118"/>
        <v>0</v>
      </c>
      <c r="V1507" s="11" t="str">
        <f t="shared" si="115"/>
        <v>June</v>
      </c>
      <c r="W1507" s="13">
        <v>42172</v>
      </c>
      <c r="X1507" s="11">
        <f t="shared" si="116"/>
        <v>1</v>
      </c>
      <c r="Y1507" s="12">
        <v>-32.816000000000003</v>
      </c>
      <c r="Z1507" s="12">
        <v>10</v>
      </c>
      <c r="AA1507" s="12">
        <v>419.27</v>
      </c>
      <c r="AB1507" s="12">
        <v>86633</v>
      </c>
      <c r="AC1507" s="12">
        <f>DataSheet!$E1796-DataSheet!$D1796</f>
        <v>21.34</v>
      </c>
      <c r="AD1507" s="12" t="str">
        <f>_xlfn.IFS(DataSheet!$O1796="Central","Chris",DataSheet!$O1796="East","Erin",DataSheet!$O1796="South","Sam",DataSheet!$O1796="West","William.")</f>
        <v>Sam</v>
      </c>
      <c r="AE1507">
        <f t="shared" si="119"/>
        <v>2</v>
      </c>
    </row>
    <row r="1508" spans="1:31" ht="15.75" customHeight="1" x14ac:dyDescent="0.3">
      <c r="A1508" s="7">
        <v>2677</v>
      </c>
      <c r="B1508" s="7" t="s">
        <v>2472</v>
      </c>
      <c r="C1508" s="7" t="s">
        <v>52</v>
      </c>
      <c r="D1508" s="7">
        <v>0</v>
      </c>
      <c r="E1508" s="7">
        <v>6.88</v>
      </c>
      <c r="F1508" s="7">
        <v>2</v>
      </c>
      <c r="G1508" s="7" t="s">
        <v>53</v>
      </c>
      <c r="H1508" s="7" t="s">
        <v>62</v>
      </c>
      <c r="I1508" s="7" t="s">
        <v>33</v>
      </c>
      <c r="J1508" s="7" t="s">
        <v>97</v>
      </c>
      <c r="K1508" s="7" t="s">
        <v>35</v>
      </c>
      <c r="L1508" s="7" t="s">
        <v>664</v>
      </c>
      <c r="M1508" s="7">
        <v>0.39</v>
      </c>
      <c r="N1508" s="7" t="s">
        <v>37</v>
      </c>
      <c r="O1508" s="7" t="s">
        <v>140</v>
      </c>
      <c r="P1508" s="7" t="s">
        <v>141</v>
      </c>
      <c r="Q1508" s="7" t="s">
        <v>2474</v>
      </c>
      <c r="R1508" s="7">
        <v>22601</v>
      </c>
      <c r="S1508" s="8">
        <v>42171</v>
      </c>
      <c r="T1508" s="9">
        <f t="shared" si="117"/>
        <v>0</v>
      </c>
      <c r="U1508" s="10" t="str">
        <f t="shared" si="118"/>
        <v>no repeat</v>
      </c>
      <c r="V1508" s="11" t="str">
        <f t="shared" si="115"/>
        <v>June</v>
      </c>
      <c r="W1508" s="8">
        <v>42171</v>
      </c>
      <c r="X1508" s="11">
        <f t="shared" si="116"/>
        <v>0</v>
      </c>
      <c r="Y1508" s="7">
        <v>-15.61</v>
      </c>
      <c r="Z1508" s="7">
        <v>5</v>
      </c>
      <c r="AA1508" s="7">
        <v>36</v>
      </c>
      <c r="AB1508" s="7">
        <v>86633</v>
      </c>
      <c r="AC1508" s="7">
        <f>DataSheet!$E1797-DataSheet!$D1797</f>
        <v>17.669999999999998</v>
      </c>
      <c r="AD1508" s="12" t="str">
        <f>_xlfn.IFS(DataSheet!$O1797="Central","Chris",DataSheet!$O1797="East","Erin",DataSheet!$O1797="South","Sam",DataSheet!$O1797="West","William.")</f>
        <v>Sam</v>
      </c>
      <c r="AE1508">
        <f t="shared" si="119"/>
        <v>2</v>
      </c>
    </row>
    <row r="1509" spans="1:31" ht="15.75" customHeight="1" x14ac:dyDescent="0.3">
      <c r="A1509" s="12">
        <v>2684</v>
      </c>
      <c r="B1509" s="12" t="s">
        <v>2475</v>
      </c>
      <c r="C1509" s="12" t="s">
        <v>109</v>
      </c>
      <c r="D1509" s="12">
        <v>0.09</v>
      </c>
      <c r="E1509" s="12">
        <v>8.74</v>
      </c>
      <c r="F1509" s="12">
        <v>1.39</v>
      </c>
      <c r="G1509" s="12" t="s">
        <v>31</v>
      </c>
      <c r="H1509" s="12" t="s">
        <v>62</v>
      </c>
      <c r="I1509" s="12" t="s">
        <v>33</v>
      </c>
      <c r="J1509" s="12" t="s">
        <v>73</v>
      </c>
      <c r="K1509" s="12" t="s">
        <v>63</v>
      </c>
      <c r="L1509" s="12" t="s">
        <v>1481</v>
      </c>
      <c r="M1509" s="12">
        <v>0.38</v>
      </c>
      <c r="N1509" s="12" t="s">
        <v>37</v>
      </c>
      <c r="O1509" s="12" t="s">
        <v>140</v>
      </c>
      <c r="P1509" s="12" t="s">
        <v>366</v>
      </c>
      <c r="Q1509" s="12" t="s">
        <v>2476</v>
      </c>
      <c r="R1509" s="12">
        <v>33952</v>
      </c>
      <c r="S1509" s="13">
        <v>42050</v>
      </c>
      <c r="T1509" s="9">
        <f t="shared" si="117"/>
        <v>1</v>
      </c>
      <c r="U1509" s="10">
        <f t="shared" si="118"/>
        <v>0</v>
      </c>
      <c r="V1509" s="11" t="str">
        <f t="shared" si="115"/>
        <v>February</v>
      </c>
      <c r="W1509" s="13">
        <v>42055</v>
      </c>
      <c r="X1509" s="11">
        <f t="shared" si="116"/>
        <v>5</v>
      </c>
      <c r="Y1509" s="12">
        <v>23.616</v>
      </c>
      <c r="Z1509" s="12">
        <v>1</v>
      </c>
      <c r="AA1509" s="12">
        <v>11.78</v>
      </c>
      <c r="AB1509" s="12">
        <v>89146</v>
      </c>
      <c r="AC1509" s="12">
        <f>DataSheet!$E542-DataSheet!$D542</f>
        <v>2.91</v>
      </c>
      <c r="AD1509" s="12" t="str">
        <f>_xlfn.IFS(DataSheet!$O542="Central","Chris",DataSheet!$O542="East","Erin",DataSheet!$O542="South","Sam",DataSheet!$O542="West","William.")</f>
        <v>Chris</v>
      </c>
      <c r="AE1509">
        <f t="shared" si="119"/>
        <v>5</v>
      </c>
    </row>
    <row r="1510" spans="1:31" ht="15.75" customHeight="1" x14ac:dyDescent="0.3">
      <c r="A1510" s="7">
        <v>2684</v>
      </c>
      <c r="B1510" s="7" t="s">
        <v>2475</v>
      </c>
      <c r="C1510" s="7" t="s">
        <v>109</v>
      </c>
      <c r="D1510" s="7">
        <v>0.09</v>
      </c>
      <c r="E1510" s="7">
        <v>18.97</v>
      </c>
      <c r="F1510" s="7">
        <v>9.0299999999999994</v>
      </c>
      <c r="G1510" s="7" t="s">
        <v>53</v>
      </c>
      <c r="H1510" s="7" t="s">
        <v>62</v>
      </c>
      <c r="I1510" s="7" t="s">
        <v>33</v>
      </c>
      <c r="J1510" s="7" t="s">
        <v>97</v>
      </c>
      <c r="K1510" s="7" t="s">
        <v>63</v>
      </c>
      <c r="L1510" s="7" t="s">
        <v>777</v>
      </c>
      <c r="M1510" s="7">
        <v>0.37</v>
      </c>
      <c r="N1510" s="7" t="s">
        <v>37</v>
      </c>
      <c r="O1510" s="7" t="s">
        <v>140</v>
      </c>
      <c r="P1510" s="7" t="s">
        <v>366</v>
      </c>
      <c r="Q1510" s="7" t="s">
        <v>2476</v>
      </c>
      <c r="R1510" s="7">
        <v>33952</v>
      </c>
      <c r="S1510" s="8">
        <v>42050</v>
      </c>
      <c r="T1510" s="9">
        <f t="shared" si="117"/>
        <v>1</v>
      </c>
      <c r="U1510" s="10">
        <f t="shared" si="118"/>
        <v>54</v>
      </c>
      <c r="V1510" s="11" t="str">
        <f t="shared" si="115"/>
        <v>February</v>
      </c>
      <c r="W1510" s="8">
        <v>42055</v>
      </c>
      <c r="X1510" s="11">
        <f t="shared" si="116"/>
        <v>5</v>
      </c>
      <c r="Y1510" s="7">
        <v>-1748.0119999999999</v>
      </c>
      <c r="Z1510" s="7">
        <v>1</v>
      </c>
      <c r="AA1510" s="7">
        <v>20.96</v>
      </c>
      <c r="AB1510" s="7">
        <v>89146</v>
      </c>
      <c r="AC1510" s="7">
        <f>DataSheet!$E543-DataSheet!$D543</f>
        <v>170.98</v>
      </c>
      <c r="AD1510" s="12" t="str">
        <f>_xlfn.IFS(DataSheet!$O543="Central","Chris",DataSheet!$O543="East","Erin",DataSheet!$O543="South","Sam",DataSheet!$O543="West","William.")</f>
        <v>Sam</v>
      </c>
      <c r="AE1510">
        <f t="shared" si="119"/>
        <v>5</v>
      </c>
    </row>
    <row r="1511" spans="1:31" ht="15.75" customHeight="1" x14ac:dyDescent="0.3">
      <c r="A1511" s="12">
        <v>2684</v>
      </c>
      <c r="B1511" s="12" t="s">
        <v>2475</v>
      </c>
      <c r="C1511" s="12" t="s">
        <v>109</v>
      </c>
      <c r="D1511" s="12">
        <v>7.0000000000000007E-2</v>
      </c>
      <c r="E1511" s="12">
        <v>4.97</v>
      </c>
      <c r="F1511" s="12">
        <v>5.71</v>
      </c>
      <c r="G1511" s="12" t="s">
        <v>53</v>
      </c>
      <c r="H1511" s="12" t="s">
        <v>62</v>
      </c>
      <c r="I1511" s="12" t="s">
        <v>45</v>
      </c>
      <c r="J1511" s="12" t="s">
        <v>54</v>
      </c>
      <c r="K1511" s="12" t="s">
        <v>90</v>
      </c>
      <c r="L1511" s="12" t="s">
        <v>2477</v>
      </c>
      <c r="M1511" s="12">
        <v>0.54</v>
      </c>
      <c r="N1511" s="12" t="s">
        <v>37</v>
      </c>
      <c r="O1511" s="12" t="s">
        <v>140</v>
      </c>
      <c r="P1511" s="12" t="s">
        <v>366</v>
      </c>
      <c r="Q1511" s="12" t="s">
        <v>2476</v>
      </c>
      <c r="R1511" s="12">
        <v>33952</v>
      </c>
      <c r="S1511" s="13">
        <v>42104</v>
      </c>
      <c r="T1511" s="9">
        <f t="shared" si="117"/>
        <v>1</v>
      </c>
      <c r="U1511" s="10">
        <f t="shared" si="118"/>
        <v>0</v>
      </c>
      <c r="V1511" s="11" t="str">
        <f t="shared" si="115"/>
        <v>April</v>
      </c>
      <c r="W1511" s="13">
        <v>42109</v>
      </c>
      <c r="X1511" s="11">
        <f t="shared" si="116"/>
        <v>5</v>
      </c>
      <c r="Y1511" s="12">
        <v>-180.15199999999999</v>
      </c>
      <c r="Z1511" s="12">
        <v>5</v>
      </c>
      <c r="AA1511" s="12">
        <v>26.66</v>
      </c>
      <c r="AB1511" s="12">
        <v>89148</v>
      </c>
      <c r="AC1511" s="12">
        <f>DataSheet!$E1132-DataSheet!$D1132</f>
        <v>420.96000000000004</v>
      </c>
      <c r="AD1511" s="12" t="str">
        <f>_xlfn.IFS(DataSheet!$O1132="Central","Chris",DataSheet!$O1132="East","Erin",DataSheet!$O1132="South","Sam",DataSheet!$O1132="West","William.")</f>
        <v>Sam</v>
      </c>
      <c r="AE1511">
        <f t="shared" si="119"/>
        <v>5</v>
      </c>
    </row>
    <row r="1512" spans="1:31" ht="15.75" customHeight="1" x14ac:dyDescent="0.3">
      <c r="A1512" s="7">
        <v>2684</v>
      </c>
      <c r="B1512" s="7" t="s">
        <v>2475</v>
      </c>
      <c r="C1512" s="7" t="s">
        <v>109</v>
      </c>
      <c r="D1512" s="7">
        <v>0.09</v>
      </c>
      <c r="E1512" s="7">
        <v>2.62</v>
      </c>
      <c r="F1512" s="7">
        <v>0.8</v>
      </c>
      <c r="G1512" s="7" t="s">
        <v>53</v>
      </c>
      <c r="H1512" s="7" t="s">
        <v>62</v>
      </c>
      <c r="I1512" s="7" t="s">
        <v>33</v>
      </c>
      <c r="J1512" s="7" t="s">
        <v>70</v>
      </c>
      <c r="K1512" s="7" t="s">
        <v>35</v>
      </c>
      <c r="L1512" s="7" t="s">
        <v>1408</v>
      </c>
      <c r="M1512" s="7">
        <v>0.39</v>
      </c>
      <c r="N1512" s="7" t="s">
        <v>37</v>
      </c>
      <c r="O1512" s="7" t="s">
        <v>140</v>
      </c>
      <c r="P1512" s="7" t="s">
        <v>366</v>
      </c>
      <c r="Q1512" s="7" t="s">
        <v>2476</v>
      </c>
      <c r="R1512" s="7">
        <v>33952</v>
      </c>
      <c r="S1512" s="8">
        <v>42104</v>
      </c>
      <c r="T1512" s="9">
        <f t="shared" si="117"/>
        <v>1</v>
      </c>
      <c r="U1512" s="10">
        <f t="shared" si="118"/>
        <v>0</v>
      </c>
      <c r="V1512" s="11" t="str">
        <f t="shared" si="115"/>
        <v>April</v>
      </c>
      <c r="W1512" s="8">
        <v>42106</v>
      </c>
      <c r="X1512" s="11">
        <f t="shared" si="116"/>
        <v>2</v>
      </c>
      <c r="Y1512" s="7">
        <v>8.3879999999999999</v>
      </c>
      <c r="Z1512" s="7">
        <v>12</v>
      </c>
      <c r="AA1512" s="7">
        <v>29.55</v>
      </c>
      <c r="AB1512" s="7">
        <v>89148</v>
      </c>
      <c r="AC1512" s="7">
        <f>DataSheet!$E1133-DataSheet!$D1133</f>
        <v>291.69</v>
      </c>
      <c r="AD1512" s="12" t="str">
        <f>_xlfn.IFS(DataSheet!$O1133="Central","Chris",DataSheet!$O1133="East","Erin",DataSheet!$O1133="South","Sam",DataSheet!$O1133="West","William.")</f>
        <v>Sam</v>
      </c>
      <c r="AE1512">
        <f t="shared" si="119"/>
        <v>5</v>
      </c>
    </row>
    <row r="1513" spans="1:31" ht="15.75" customHeight="1" x14ac:dyDescent="0.3">
      <c r="A1513" s="12">
        <v>2684</v>
      </c>
      <c r="B1513" s="12" t="s">
        <v>2475</v>
      </c>
      <c r="C1513" s="12" t="s">
        <v>109</v>
      </c>
      <c r="D1513" s="12">
        <v>0.03</v>
      </c>
      <c r="E1513" s="12">
        <v>65.989999999999995</v>
      </c>
      <c r="F1513" s="12">
        <v>8.8000000000000007</v>
      </c>
      <c r="G1513" s="12" t="s">
        <v>53</v>
      </c>
      <c r="H1513" s="12" t="s">
        <v>62</v>
      </c>
      <c r="I1513" s="12" t="s">
        <v>81</v>
      </c>
      <c r="J1513" s="12" t="s">
        <v>82</v>
      </c>
      <c r="K1513" s="12" t="s">
        <v>63</v>
      </c>
      <c r="L1513" s="12" t="s">
        <v>753</v>
      </c>
      <c r="M1513" s="12">
        <v>0.57999999999999996</v>
      </c>
      <c r="N1513" s="12" t="s">
        <v>37</v>
      </c>
      <c r="O1513" s="12" t="s">
        <v>140</v>
      </c>
      <c r="P1513" s="12" t="s">
        <v>366</v>
      </c>
      <c r="Q1513" s="12" t="s">
        <v>2476</v>
      </c>
      <c r="R1513" s="12">
        <v>33952</v>
      </c>
      <c r="S1513" s="13">
        <v>42104</v>
      </c>
      <c r="T1513" s="9">
        <f t="shared" si="117"/>
        <v>0</v>
      </c>
      <c r="U1513" s="10" t="str">
        <f t="shared" si="118"/>
        <v>no repeat</v>
      </c>
      <c r="V1513" s="11" t="str">
        <f t="shared" si="115"/>
        <v>April</v>
      </c>
      <c r="W1513" s="13">
        <v>42104</v>
      </c>
      <c r="X1513" s="11">
        <f t="shared" si="116"/>
        <v>0</v>
      </c>
      <c r="Y1513" s="12">
        <v>9.9398999999999997</v>
      </c>
      <c r="Z1513" s="12">
        <v>21</v>
      </c>
      <c r="AA1513" s="12">
        <v>1237.4000000000001</v>
      </c>
      <c r="AB1513" s="12">
        <v>89148</v>
      </c>
      <c r="AC1513" s="12">
        <f>DataSheet!$E1134-DataSheet!$D1134</f>
        <v>300.91000000000003</v>
      </c>
      <c r="AD1513" s="12" t="str">
        <f>_xlfn.IFS(DataSheet!$O1134="Central","Chris",DataSheet!$O1134="East","Erin",DataSheet!$O1134="South","Sam",DataSheet!$O1134="West","William.")</f>
        <v>Sam</v>
      </c>
      <c r="AE1513">
        <f t="shared" si="119"/>
        <v>5</v>
      </c>
    </row>
    <row r="1514" spans="1:31" ht="15.75" customHeight="1" x14ac:dyDescent="0.3">
      <c r="A1514" s="7">
        <v>2685</v>
      </c>
      <c r="B1514" s="7" t="s">
        <v>2478</v>
      </c>
      <c r="C1514" s="7" t="s">
        <v>30</v>
      </c>
      <c r="D1514" s="7">
        <v>0</v>
      </c>
      <c r="E1514" s="7">
        <v>7.38</v>
      </c>
      <c r="F1514" s="7">
        <v>11.51</v>
      </c>
      <c r="G1514" s="7" t="s">
        <v>53</v>
      </c>
      <c r="H1514" s="7" t="s">
        <v>62</v>
      </c>
      <c r="I1514" s="7" t="s">
        <v>33</v>
      </c>
      <c r="J1514" s="7" t="s">
        <v>113</v>
      </c>
      <c r="K1514" s="7" t="s">
        <v>63</v>
      </c>
      <c r="L1514" s="7" t="s">
        <v>2479</v>
      </c>
      <c r="M1514" s="7">
        <v>0.36</v>
      </c>
      <c r="N1514" s="7" t="s">
        <v>37</v>
      </c>
      <c r="O1514" s="7" t="s">
        <v>57</v>
      </c>
      <c r="P1514" s="7" t="s">
        <v>75</v>
      </c>
      <c r="Q1514" s="7" t="s">
        <v>2480</v>
      </c>
      <c r="R1514" s="7">
        <v>11803</v>
      </c>
      <c r="S1514" s="8">
        <v>42098</v>
      </c>
      <c r="T1514" s="9">
        <f t="shared" si="117"/>
        <v>0</v>
      </c>
      <c r="U1514" s="10" t="str">
        <f t="shared" si="118"/>
        <v>no repeat</v>
      </c>
      <c r="V1514" s="11" t="str">
        <f t="shared" si="115"/>
        <v>April</v>
      </c>
      <c r="W1514" s="8">
        <v>42099</v>
      </c>
      <c r="X1514" s="11">
        <f t="shared" si="116"/>
        <v>1</v>
      </c>
      <c r="Y1514" s="7">
        <v>-66.171000000000006</v>
      </c>
      <c r="Z1514" s="7">
        <v>2</v>
      </c>
      <c r="AA1514" s="7">
        <v>17.64</v>
      </c>
      <c r="AB1514" s="7">
        <v>89147</v>
      </c>
      <c r="AC1514" s="7">
        <f>DataSheet!$E1027-DataSheet!$D1027</f>
        <v>40.909999999999997</v>
      </c>
      <c r="AD1514" s="12" t="str">
        <f>_xlfn.IFS(DataSheet!$O1027="Central","Chris",DataSheet!$O1027="East","Erin",DataSheet!$O1027="South","Sam",DataSheet!$O1027="West","William.")</f>
        <v>Erin</v>
      </c>
      <c r="AE1514">
        <f t="shared" si="119"/>
        <v>1</v>
      </c>
    </row>
    <row r="1515" spans="1:31" ht="15.75" customHeight="1" x14ac:dyDescent="0.3">
      <c r="A1515" s="7">
        <v>2689</v>
      </c>
      <c r="B1515" s="7" t="s">
        <v>2481</v>
      </c>
      <c r="C1515" s="7" t="s">
        <v>52</v>
      </c>
      <c r="D1515" s="7">
        <v>0.09</v>
      </c>
      <c r="E1515" s="7">
        <v>3.75</v>
      </c>
      <c r="F1515" s="7">
        <v>0.5</v>
      </c>
      <c r="G1515" s="7" t="s">
        <v>53</v>
      </c>
      <c r="H1515" s="7" t="s">
        <v>44</v>
      </c>
      <c r="I1515" s="7" t="s">
        <v>33</v>
      </c>
      <c r="J1515" s="7" t="s">
        <v>138</v>
      </c>
      <c r="K1515" s="7" t="s">
        <v>63</v>
      </c>
      <c r="L1515" s="7" t="s">
        <v>2482</v>
      </c>
      <c r="M1515" s="7">
        <v>0.37</v>
      </c>
      <c r="N1515" s="7" t="s">
        <v>37</v>
      </c>
      <c r="O1515" s="7" t="s">
        <v>57</v>
      </c>
      <c r="P1515" s="7" t="s">
        <v>58</v>
      </c>
      <c r="Q1515" s="7" t="s">
        <v>2483</v>
      </c>
      <c r="R1515" s="7">
        <v>7011</v>
      </c>
      <c r="S1515" s="8">
        <v>42128</v>
      </c>
      <c r="T1515" s="9">
        <f t="shared" si="117"/>
        <v>0</v>
      </c>
      <c r="U1515" s="10" t="str">
        <f t="shared" si="118"/>
        <v>no repeat</v>
      </c>
      <c r="V1515" s="11" t="str">
        <f t="shared" si="115"/>
        <v>May</v>
      </c>
      <c r="W1515" s="8">
        <v>42130</v>
      </c>
      <c r="X1515" s="11">
        <f t="shared" si="116"/>
        <v>2</v>
      </c>
      <c r="Y1515" s="7">
        <v>51.218699999999998</v>
      </c>
      <c r="Z1515" s="7">
        <v>21</v>
      </c>
      <c r="AA1515" s="7">
        <v>74.23</v>
      </c>
      <c r="AB1515" s="7">
        <v>90624</v>
      </c>
      <c r="AC1515" s="7">
        <f>DataSheet!$E1363-DataSheet!$D1363</f>
        <v>6.45</v>
      </c>
      <c r="AD1515" s="12" t="str">
        <f>_xlfn.IFS(DataSheet!$O1363="Central","Chris",DataSheet!$O1363="East","Erin",DataSheet!$O1363="South","Sam",DataSheet!$O1363="West","William.")</f>
        <v>Chris</v>
      </c>
      <c r="AE1515">
        <f t="shared" si="119"/>
        <v>1</v>
      </c>
    </row>
    <row r="1516" spans="1:31" ht="15.75" customHeight="1" x14ac:dyDescent="0.3">
      <c r="A1516" s="12">
        <v>2693</v>
      </c>
      <c r="B1516" s="12" t="s">
        <v>2484</v>
      </c>
      <c r="C1516" s="12" t="s">
        <v>52</v>
      </c>
      <c r="D1516" s="12">
        <v>0.01</v>
      </c>
      <c r="E1516" s="12">
        <v>30.98</v>
      </c>
      <c r="F1516" s="12">
        <v>9.18</v>
      </c>
      <c r="G1516" s="12" t="s">
        <v>53</v>
      </c>
      <c r="H1516" s="12" t="s">
        <v>44</v>
      </c>
      <c r="I1516" s="12" t="s">
        <v>33</v>
      </c>
      <c r="J1516" s="12" t="s">
        <v>97</v>
      </c>
      <c r="K1516" s="12" t="s">
        <v>63</v>
      </c>
      <c r="L1516" s="12" t="s">
        <v>2351</v>
      </c>
      <c r="M1516" s="12">
        <v>0.4</v>
      </c>
      <c r="N1516" s="12" t="s">
        <v>37</v>
      </c>
      <c r="O1516" s="12" t="s">
        <v>57</v>
      </c>
      <c r="P1516" s="12" t="s">
        <v>153</v>
      </c>
      <c r="Q1516" s="12" t="s">
        <v>1104</v>
      </c>
      <c r="R1516" s="12">
        <v>5201</v>
      </c>
      <c r="S1516" s="13">
        <v>42128</v>
      </c>
      <c r="T1516" s="9">
        <f t="shared" si="117"/>
        <v>0</v>
      </c>
      <c r="U1516" s="10" t="str">
        <f t="shared" si="118"/>
        <v>no repeat</v>
      </c>
      <c r="V1516" s="11" t="str">
        <f t="shared" si="115"/>
        <v>May</v>
      </c>
      <c r="W1516" s="13">
        <v>42128</v>
      </c>
      <c r="X1516" s="11">
        <f t="shared" si="116"/>
        <v>0</v>
      </c>
      <c r="Y1516" s="12">
        <v>380.46800000000002</v>
      </c>
      <c r="Z1516" s="12">
        <v>20</v>
      </c>
      <c r="AA1516" s="12">
        <v>627.19000000000005</v>
      </c>
      <c r="AB1516" s="12">
        <v>90624</v>
      </c>
      <c r="AC1516" s="12">
        <f>DataSheet!$E1364-DataSheet!$D1364</f>
        <v>12.83</v>
      </c>
      <c r="AD1516" s="12" t="str">
        <f>_xlfn.IFS(DataSheet!$O1364="Central","Chris",DataSheet!$O1364="East","Erin",DataSheet!$O1364="South","Sam",DataSheet!$O1364="West","William.")</f>
        <v>Chris</v>
      </c>
      <c r="AE1516">
        <f t="shared" si="119"/>
        <v>1</v>
      </c>
    </row>
    <row r="1517" spans="1:31" ht="15.75" customHeight="1" x14ac:dyDescent="0.3">
      <c r="A1517" s="7">
        <v>2696</v>
      </c>
      <c r="B1517" s="7" t="s">
        <v>2485</v>
      </c>
      <c r="C1517" s="7" t="s">
        <v>52</v>
      </c>
      <c r="D1517" s="7">
        <v>0.05</v>
      </c>
      <c r="E1517" s="7">
        <v>107.53</v>
      </c>
      <c r="F1517" s="7">
        <v>5.81</v>
      </c>
      <c r="G1517" s="7" t="s">
        <v>53</v>
      </c>
      <c r="H1517" s="7" t="s">
        <v>44</v>
      </c>
      <c r="I1517" s="7" t="s">
        <v>45</v>
      </c>
      <c r="J1517" s="7" t="s">
        <v>54</v>
      </c>
      <c r="K1517" s="7" t="s">
        <v>90</v>
      </c>
      <c r="L1517" s="7" t="s">
        <v>1652</v>
      </c>
      <c r="M1517" s="7">
        <v>0.65</v>
      </c>
      <c r="N1517" s="7" t="s">
        <v>37</v>
      </c>
      <c r="O1517" s="7" t="s">
        <v>140</v>
      </c>
      <c r="P1517" s="7" t="s">
        <v>1278</v>
      </c>
      <c r="Q1517" s="7" t="s">
        <v>2486</v>
      </c>
      <c r="R1517" s="7">
        <v>35401</v>
      </c>
      <c r="S1517" s="8">
        <v>42068</v>
      </c>
      <c r="T1517" s="9">
        <f t="shared" si="117"/>
        <v>0</v>
      </c>
      <c r="U1517" s="10" t="str">
        <f t="shared" si="118"/>
        <v>no repeat</v>
      </c>
      <c r="V1517" s="11" t="str">
        <f t="shared" si="115"/>
        <v>March</v>
      </c>
      <c r="W1517" s="8">
        <v>42069</v>
      </c>
      <c r="X1517" s="11">
        <f t="shared" si="116"/>
        <v>1</v>
      </c>
      <c r="Y1517" s="7">
        <v>-89.418000000000006</v>
      </c>
      <c r="Z1517" s="7">
        <v>6</v>
      </c>
      <c r="AA1517" s="7">
        <v>612.91999999999996</v>
      </c>
      <c r="AB1517" s="7">
        <v>87676</v>
      </c>
      <c r="AC1517" s="7">
        <f>DataSheet!$E715-DataSheet!$D715</f>
        <v>80.92</v>
      </c>
      <c r="AD1517" s="12" t="str">
        <f>_xlfn.IFS(DataSheet!$O715="Central","Chris",DataSheet!$O715="East","Erin",DataSheet!$O715="South","Sam",DataSheet!$O715="West","William.")</f>
        <v>Chris</v>
      </c>
      <c r="AE1517">
        <f t="shared" si="119"/>
        <v>1</v>
      </c>
    </row>
    <row r="1518" spans="1:31" ht="15.75" customHeight="1" x14ac:dyDescent="0.3">
      <c r="A1518" s="7">
        <v>2697</v>
      </c>
      <c r="B1518" s="7" t="s">
        <v>2487</v>
      </c>
      <c r="C1518" s="7" t="s">
        <v>52</v>
      </c>
      <c r="D1518" s="7">
        <v>0.04</v>
      </c>
      <c r="E1518" s="7">
        <v>1.74</v>
      </c>
      <c r="F1518" s="7">
        <v>4.08</v>
      </c>
      <c r="G1518" s="7" t="s">
        <v>53</v>
      </c>
      <c r="H1518" s="7" t="s">
        <v>32</v>
      </c>
      <c r="I1518" s="7" t="s">
        <v>45</v>
      </c>
      <c r="J1518" s="7" t="s">
        <v>54</v>
      </c>
      <c r="K1518" s="7" t="s">
        <v>55</v>
      </c>
      <c r="L1518" s="7" t="s">
        <v>223</v>
      </c>
      <c r="M1518" s="7">
        <v>0.53</v>
      </c>
      <c r="N1518" s="7" t="s">
        <v>37</v>
      </c>
      <c r="O1518" s="7" t="s">
        <v>140</v>
      </c>
      <c r="P1518" s="7" t="s">
        <v>1278</v>
      </c>
      <c r="Q1518" s="7" t="s">
        <v>2488</v>
      </c>
      <c r="R1518" s="7">
        <v>35216</v>
      </c>
      <c r="S1518" s="8">
        <v>42058</v>
      </c>
      <c r="T1518" s="9">
        <f t="shared" si="117"/>
        <v>1</v>
      </c>
      <c r="U1518" s="10">
        <f t="shared" si="118"/>
        <v>0</v>
      </c>
      <c r="V1518" s="11" t="str">
        <f t="shared" si="115"/>
        <v>February</v>
      </c>
      <c r="W1518" s="8">
        <v>42060</v>
      </c>
      <c r="X1518" s="11">
        <f t="shared" si="116"/>
        <v>2</v>
      </c>
      <c r="Y1518" s="7">
        <v>9.2520000000000007</v>
      </c>
      <c r="Z1518" s="7">
        <v>16</v>
      </c>
      <c r="AA1518" s="7">
        <v>29.08</v>
      </c>
      <c r="AB1518" s="7">
        <v>87678</v>
      </c>
      <c r="AC1518" s="7">
        <f>DataSheet!$E613-DataSheet!$D613</f>
        <v>9.3000000000000007</v>
      </c>
      <c r="AD1518" s="12" t="str">
        <f>_xlfn.IFS(DataSheet!$O613="Central","Chris",DataSheet!$O613="East","Erin",DataSheet!$O613="South","Sam",DataSheet!$O613="West","William.")</f>
        <v>Chris</v>
      </c>
      <c r="AE1518">
        <f t="shared" si="119"/>
        <v>2</v>
      </c>
    </row>
    <row r="1519" spans="1:31" ht="15.75" customHeight="1" x14ac:dyDescent="0.3">
      <c r="A1519" s="12">
        <v>2697</v>
      </c>
      <c r="B1519" s="12" t="s">
        <v>2487</v>
      </c>
      <c r="C1519" s="12" t="s">
        <v>52</v>
      </c>
      <c r="D1519" s="12">
        <v>0.01</v>
      </c>
      <c r="E1519" s="12">
        <v>119.99</v>
      </c>
      <c r="F1519" s="12">
        <v>56.14</v>
      </c>
      <c r="G1519" s="12" t="s">
        <v>43</v>
      </c>
      <c r="H1519" s="12" t="s">
        <v>32</v>
      </c>
      <c r="I1519" s="12" t="s">
        <v>81</v>
      </c>
      <c r="J1519" s="12" t="s">
        <v>89</v>
      </c>
      <c r="K1519" s="12" t="s">
        <v>125</v>
      </c>
      <c r="L1519" s="12" t="s">
        <v>322</v>
      </c>
      <c r="M1519" s="12">
        <v>0.39</v>
      </c>
      <c r="N1519" s="12" t="s">
        <v>37</v>
      </c>
      <c r="O1519" s="12" t="s">
        <v>140</v>
      </c>
      <c r="P1519" s="12" t="s">
        <v>1278</v>
      </c>
      <c r="Q1519" s="12" t="s">
        <v>2488</v>
      </c>
      <c r="R1519" s="12">
        <v>35216</v>
      </c>
      <c r="S1519" s="13">
        <v>42058</v>
      </c>
      <c r="T1519" s="9">
        <f t="shared" si="117"/>
        <v>0</v>
      </c>
      <c r="U1519" s="10" t="str">
        <f t="shared" si="118"/>
        <v>no repeat</v>
      </c>
      <c r="V1519" s="11" t="str">
        <f t="shared" si="115"/>
        <v>February</v>
      </c>
      <c r="W1519" s="13">
        <v>42059</v>
      </c>
      <c r="X1519" s="11">
        <f t="shared" si="116"/>
        <v>1</v>
      </c>
      <c r="Y1519" s="12">
        <v>-1197.0419999999999</v>
      </c>
      <c r="Z1519" s="12">
        <v>21</v>
      </c>
      <c r="AA1519" s="12">
        <v>2569.5700000000002</v>
      </c>
      <c r="AB1519" s="12">
        <v>87678</v>
      </c>
      <c r="AC1519" s="12">
        <f>DataSheet!$E614-DataSheet!$D614</f>
        <v>140.72999999999999</v>
      </c>
      <c r="AD1519" s="12" t="str">
        <f>_xlfn.IFS(DataSheet!$O614="Central","Chris",DataSheet!$O614="East","Erin",DataSheet!$O614="South","Sam",DataSheet!$O614="West","William.")</f>
        <v>Chris</v>
      </c>
      <c r="AE1519">
        <f t="shared" si="119"/>
        <v>2</v>
      </c>
    </row>
    <row r="1520" spans="1:31" ht="15.75" customHeight="1" x14ac:dyDescent="0.3">
      <c r="A1520" s="7">
        <v>2699</v>
      </c>
      <c r="B1520" s="7" t="s">
        <v>2489</v>
      </c>
      <c r="C1520" s="7" t="s">
        <v>42</v>
      </c>
      <c r="D1520" s="7">
        <v>0.04</v>
      </c>
      <c r="E1520" s="7">
        <v>70.98</v>
      </c>
      <c r="F1520" s="7">
        <v>26.74</v>
      </c>
      <c r="G1520" s="7" t="s">
        <v>43</v>
      </c>
      <c r="H1520" s="7" t="s">
        <v>32</v>
      </c>
      <c r="I1520" s="7" t="s">
        <v>45</v>
      </c>
      <c r="J1520" s="7" t="s">
        <v>195</v>
      </c>
      <c r="K1520" s="7" t="s">
        <v>125</v>
      </c>
      <c r="L1520" s="7" t="s">
        <v>2490</v>
      </c>
      <c r="M1520" s="7">
        <v>0.6</v>
      </c>
      <c r="N1520" s="7" t="s">
        <v>37</v>
      </c>
      <c r="O1520" s="7" t="s">
        <v>38</v>
      </c>
      <c r="P1520" s="7" t="s">
        <v>382</v>
      </c>
      <c r="Q1520" s="7" t="s">
        <v>2491</v>
      </c>
      <c r="R1520" s="7">
        <v>86442</v>
      </c>
      <c r="S1520" s="8">
        <v>42102</v>
      </c>
      <c r="T1520" s="9">
        <f t="shared" si="117"/>
        <v>1</v>
      </c>
      <c r="U1520" s="10">
        <f t="shared" si="118"/>
        <v>44</v>
      </c>
      <c r="V1520" s="11" t="str">
        <f t="shared" si="115"/>
        <v>April</v>
      </c>
      <c r="W1520" s="8">
        <v>42104</v>
      </c>
      <c r="X1520" s="11">
        <f t="shared" si="116"/>
        <v>2</v>
      </c>
      <c r="Y1520" s="7">
        <v>-84.628799999999998</v>
      </c>
      <c r="Z1520" s="7">
        <v>19</v>
      </c>
      <c r="AA1520" s="7">
        <v>1345.33</v>
      </c>
      <c r="AB1520" s="7">
        <v>87679</v>
      </c>
      <c r="AC1520" s="7">
        <f>DataSheet!$E1101-DataSheet!$D1101</f>
        <v>24.92</v>
      </c>
      <c r="AD1520" s="12" t="str">
        <f>_xlfn.IFS(DataSheet!$O1101="Central","Chris",DataSheet!$O1101="East","Erin",DataSheet!$O1101="South","Sam",DataSheet!$O1101="West","William.")</f>
        <v>Sam</v>
      </c>
      <c r="AE1520">
        <f t="shared" si="119"/>
        <v>2</v>
      </c>
    </row>
    <row r="1521" spans="1:31" ht="15.75" customHeight="1" x14ac:dyDescent="0.3">
      <c r="A1521" s="12">
        <v>2699</v>
      </c>
      <c r="B1521" s="12" t="s">
        <v>2489</v>
      </c>
      <c r="C1521" s="12" t="s">
        <v>52</v>
      </c>
      <c r="D1521" s="12">
        <v>0.06</v>
      </c>
      <c r="E1521" s="12">
        <v>4.9800000000000004</v>
      </c>
      <c r="F1521" s="12">
        <v>4.95</v>
      </c>
      <c r="G1521" s="12" t="s">
        <v>53</v>
      </c>
      <c r="H1521" s="12" t="s">
        <v>32</v>
      </c>
      <c r="I1521" s="12" t="s">
        <v>33</v>
      </c>
      <c r="J1521" s="12" t="s">
        <v>113</v>
      </c>
      <c r="K1521" s="12" t="s">
        <v>63</v>
      </c>
      <c r="L1521" s="12" t="s">
        <v>2492</v>
      </c>
      <c r="M1521" s="12">
        <v>0.37</v>
      </c>
      <c r="N1521" s="12" t="s">
        <v>37</v>
      </c>
      <c r="O1521" s="12" t="s">
        <v>38</v>
      </c>
      <c r="P1521" s="12" t="s">
        <v>382</v>
      </c>
      <c r="Q1521" s="12" t="s">
        <v>2491</v>
      </c>
      <c r="R1521" s="12">
        <v>86442</v>
      </c>
      <c r="S1521" s="13">
        <v>42146</v>
      </c>
      <c r="T1521" s="9">
        <f t="shared" si="117"/>
        <v>0</v>
      </c>
      <c r="U1521" s="10" t="str">
        <f t="shared" si="118"/>
        <v>no repeat</v>
      </c>
      <c r="V1521" s="11" t="str">
        <f t="shared" si="115"/>
        <v>May</v>
      </c>
      <c r="W1521" s="13">
        <v>42148</v>
      </c>
      <c r="X1521" s="11">
        <f t="shared" si="116"/>
        <v>2</v>
      </c>
      <c r="Y1521" s="12">
        <v>-103.224</v>
      </c>
      <c r="Z1521" s="12">
        <v>16</v>
      </c>
      <c r="AA1521" s="12">
        <v>78.989999999999995</v>
      </c>
      <c r="AB1521" s="12">
        <v>87677</v>
      </c>
      <c r="AC1521" s="12">
        <f>DataSheet!$E1538-DataSheet!$D1538</f>
        <v>35.980000000000004</v>
      </c>
      <c r="AD1521" s="12" t="str">
        <f>_xlfn.IFS(DataSheet!$O1538="Central","Chris",DataSheet!$O1538="East","Erin",DataSheet!$O1538="South","Sam",DataSheet!$O1538="West","William.")</f>
        <v>William.</v>
      </c>
      <c r="AE1521">
        <f t="shared" si="119"/>
        <v>2</v>
      </c>
    </row>
    <row r="1522" spans="1:31" ht="15.75" customHeight="1" x14ac:dyDescent="0.3">
      <c r="A1522" s="7">
        <v>2704</v>
      </c>
      <c r="B1522" s="7" t="s">
        <v>2493</v>
      </c>
      <c r="C1522" s="7" t="s">
        <v>52</v>
      </c>
      <c r="D1522" s="7">
        <v>0.06</v>
      </c>
      <c r="E1522" s="7">
        <v>3.6</v>
      </c>
      <c r="F1522" s="7">
        <v>2.2000000000000002</v>
      </c>
      <c r="G1522" s="7" t="s">
        <v>53</v>
      </c>
      <c r="H1522" s="7" t="s">
        <v>118</v>
      </c>
      <c r="I1522" s="7" t="s">
        <v>33</v>
      </c>
      <c r="J1522" s="7" t="s">
        <v>97</v>
      </c>
      <c r="K1522" s="7" t="s">
        <v>35</v>
      </c>
      <c r="L1522" s="7" t="s">
        <v>1668</v>
      </c>
      <c r="M1522" s="7">
        <v>0.39</v>
      </c>
      <c r="N1522" s="7" t="s">
        <v>37</v>
      </c>
      <c r="O1522" s="7" t="s">
        <v>140</v>
      </c>
      <c r="P1522" s="7" t="s">
        <v>366</v>
      </c>
      <c r="Q1522" s="7" t="s">
        <v>2494</v>
      </c>
      <c r="R1522" s="7">
        <v>32503</v>
      </c>
      <c r="S1522" s="8">
        <v>42124</v>
      </c>
      <c r="T1522" s="9">
        <f t="shared" si="117"/>
        <v>1</v>
      </c>
      <c r="U1522" s="10">
        <f t="shared" si="118"/>
        <v>0</v>
      </c>
      <c r="V1522" s="11" t="str">
        <f t="shared" si="115"/>
        <v>April</v>
      </c>
      <c r="W1522" s="8">
        <v>42126</v>
      </c>
      <c r="X1522" s="11">
        <f t="shared" si="116"/>
        <v>2</v>
      </c>
      <c r="Y1522" s="7">
        <v>2755.6421999999998</v>
      </c>
      <c r="Z1522" s="7">
        <v>4</v>
      </c>
      <c r="AA1522" s="7">
        <v>15.19</v>
      </c>
      <c r="AB1522" s="7">
        <v>91407</v>
      </c>
      <c r="AC1522" s="7">
        <f>DataSheet!$E1319-DataSheet!$D1319</f>
        <v>130.88</v>
      </c>
      <c r="AD1522" s="12" t="str">
        <f>_xlfn.IFS(DataSheet!$O1319="Central","Chris",DataSheet!$O1319="East","Erin",DataSheet!$O1319="South","Sam",DataSheet!$O1319="West","William.")</f>
        <v>William.</v>
      </c>
      <c r="AE1522">
        <f t="shared" si="119"/>
        <v>2</v>
      </c>
    </row>
    <row r="1523" spans="1:31" ht="15.75" customHeight="1" x14ac:dyDescent="0.3">
      <c r="A1523" s="12">
        <v>2704</v>
      </c>
      <c r="B1523" s="12" t="s">
        <v>2493</v>
      </c>
      <c r="C1523" s="12" t="s">
        <v>109</v>
      </c>
      <c r="D1523" s="12">
        <v>0.03</v>
      </c>
      <c r="E1523" s="12">
        <v>13.48</v>
      </c>
      <c r="F1523" s="12">
        <v>4.51</v>
      </c>
      <c r="G1523" s="12" t="s">
        <v>31</v>
      </c>
      <c r="H1523" s="12" t="s">
        <v>118</v>
      </c>
      <c r="I1523" s="12" t="s">
        <v>33</v>
      </c>
      <c r="J1523" s="12" t="s">
        <v>145</v>
      </c>
      <c r="K1523" s="12" t="s">
        <v>63</v>
      </c>
      <c r="L1523" s="12" t="s">
        <v>2495</v>
      </c>
      <c r="M1523" s="12">
        <v>0.59</v>
      </c>
      <c r="N1523" s="12" t="s">
        <v>37</v>
      </c>
      <c r="O1523" s="12" t="s">
        <v>140</v>
      </c>
      <c r="P1523" s="12" t="s">
        <v>366</v>
      </c>
      <c r="Q1523" s="12" t="s">
        <v>2494</v>
      </c>
      <c r="R1523" s="12">
        <v>32503</v>
      </c>
      <c r="S1523" s="13">
        <v>42124</v>
      </c>
      <c r="T1523" s="9">
        <f t="shared" si="117"/>
        <v>0</v>
      </c>
      <c r="U1523" s="10" t="str">
        <f t="shared" si="118"/>
        <v>no repeat</v>
      </c>
      <c r="V1523" s="11" t="str">
        <f t="shared" si="115"/>
        <v>April</v>
      </c>
      <c r="W1523" s="13">
        <v>42128</v>
      </c>
      <c r="X1523" s="11">
        <f t="shared" si="116"/>
        <v>4</v>
      </c>
      <c r="Y1523" s="12">
        <v>-256.01799999999997</v>
      </c>
      <c r="Z1523" s="12">
        <v>4</v>
      </c>
      <c r="AA1523" s="12">
        <v>59.49</v>
      </c>
      <c r="AB1523" s="12">
        <v>91408</v>
      </c>
      <c r="AC1523" s="12">
        <f>DataSheet!$E1322-DataSheet!$D1322</f>
        <v>999.99</v>
      </c>
      <c r="AD1523" s="12" t="str">
        <f>_xlfn.IFS(DataSheet!$O1322="Central","Chris",DataSheet!$O1322="East","Erin",DataSheet!$O1322="South","Sam",DataSheet!$O1322="West","William.")</f>
        <v>Erin</v>
      </c>
      <c r="AE1523">
        <f t="shared" si="119"/>
        <v>2</v>
      </c>
    </row>
    <row r="1524" spans="1:31" ht="15.75" customHeight="1" x14ac:dyDescent="0.3">
      <c r="A1524" s="7">
        <v>2709</v>
      </c>
      <c r="B1524" s="7" t="s">
        <v>2496</v>
      </c>
      <c r="C1524" s="7" t="s">
        <v>61</v>
      </c>
      <c r="D1524" s="7">
        <v>7.0000000000000007E-2</v>
      </c>
      <c r="E1524" s="7">
        <v>60.97</v>
      </c>
      <c r="F1524" s="7">
        <v>4.5</v>
      </c>
      <c r="G1524" s="7" t="s">
        <v>53</v>
      </c>
      <c r="H1524" s="7" t="s">
        <v>118</v>
      </c>
      <c r="I1524" s="7" t="s">
        <v>33</v>
      </c>
      <c r="J1524" s="7" t="s">
        <v>258</v>
      </c>
      <c r="K1524" s="7" t="s">
        <v>63</v>
      </c>
      <c r="L1524" s="7" t="s">
        <v>2126</v>
      </c>
      <c r="M1524" s="7">
        <v>0.56000000000000005</v>
      </c>
      <c r="N1524" s="7" t="s">
        <v>37</v>
      </c>
      <c r="O1524" s="7" t="s">
        <v>57</v>
      </c>
      <c r="P1524" s="7" t="s">
        <v>419</v>
      </c>
      <c r="Q1524" s="7" t="s">
        <v>2497</v>
      </c>
      <c r="R1524" s="7">
        <v>21042</v>
      </c>
      <c r="S1524" s="8">
        <v>42152</v>
      </c>
      <c r="T1524" s="9">
        <f t="shared" si="117"/>
        <v>1</v>
      </c>
      <c r="U1524" s="10">
        <f t="shared" si="118"/>
        <v>0</v>
      </c>
      <c r="V1524" s="11" t="str">
        <f t="shared" si="115"/>
        <v>May</v>
      </c>
      <c r="W1524" s="8">
        <v>42154</v>
      </c>
      <c r="X1524" s="11">
        <f t="shared" si="116"/>
        <v>2</v>
      </c>
      <c r="Y1524" s="7">
        <v>-41.77</v>
      </c>
      <c r="Z1524" s="7">
        <v>1</v>
      </c>
      <c r="AA1524" s="7">
        <v>57.84</v>
      </c>
      <c r="AB1524" s="7">
        <v>89240</v>
      </c>
      <c r="AC1524" s="7">
        <f>DataSheet!$E1611-DataSheet!$D1611</f>
        <v>217.85</v>
      </c>
      <c r="AD1524" s="12" t="str">
        <f>_xlfn.IFS(DataSheet!$O1611="Central","Chris",DataSheet!$O1611="East","Erin",DataSheet!$O1611="South","Sam",DataSheet!$O1611="West","William.")</f>
        <v>Sam</v>
      </c>
      <c r="AE1524">
        <f t="shared" si="119"/>
        <v>2</v>
      </c>
    </row>
    <row r="1525" spans="1:31" ht="15.75" customHeight="1" x14ac:dyDescent="0.3">
      <c r="A1525" s="12">
        <v>2709</v>
      </c>
      <c r="B1525" s="12" t="s">
        <v>2496</v>
      </c>
      <c r="C1525" s="12" t="s">
        <v>61</v>
      </c>
      <c r="D1525" s="12">
        <v>0</v>
      </c>
      <c r="E1525" s="12">
        <v>90.98</v>
      </c>
      <c r="F1525" s="12">
        <v>56.2</v>
      </c>
      <c r="G1525" s="12" t="s">
        <v>53</v>
      </c>
      <c r="H1525" s="12" t="s">
        <v>118</v>
      </c>
      <c r="I1525" s="12" t="s">
        <v>45</v>
      </c>
      <c r="J1525" s="12" t="s">
        <v>54</v>
      </c>
      <c r="K1525" s="12" t="s">
        <v>90</v>
      </c>
      <c r="L1525" s="12" t="s">
        <v>1062</v>
      </c>
      <c r="M1525" s="12">
        <v>0.74</v>
      </c>
      <c r="N1525" s="12" t="s">
        <v>37</v>
      </c>
      <c r="O1525" s="12" t="s">
        <v>57</v>
      </c>
      <c r="P1525" s="12" t="s">
        <v>419</v>
      </c>
      <c r="Q1525" s="12" t="s">
        <v>2497</v>
      </c>
      <c r="R1525" s="12">
        <v>21042</v>
      </c>
      <c r="S1525" s="13">
        <v>42152</v>
      </c>
      <c r="T1525" s="9">
        <f t="shared" si="117"/>
        <v>0</v>
      </c>
      <c r="U1525" s="10" t="str">
        <f t="shared" si="118"/>
        <v>no repeat</v>
      </c>
      <c r="V1525" s="11" t="str">
        <f t="shared" si="115"/>
        <v>May</v>
      </c>
      <c r="W1525" s="13">
        <v>42154</v>
      </c>
      <c r="X1525" s="11">
        <f t="shared" si="116"/>
        <v>2</v>
      </c>
      <c r="Y1525" s="12">
        <v>-1014.11</v>
      </c>
      <c r="Z1525" s="12">
        <v>15</v>
      </c>
      <c r="AA1525" s="12">
        <v>1425.71</v>
      </c>
      <c r="AB1525" s="12">
        <v>89240</v>
      </c>
      <c r="AC1525" s="12">
        <f>DataSheet!$E1612-DataSheet!$D1612</f>
        <v>4.79</v>
      </c>
      <c r="AD1525" s="12" t="str">
        <f>_xlfn.IFS(DataSheet!$O1612="Central","Chris",DataSheet!$O1612="East","Erin",DataSheet!$O1612="South","Sam",DataSheet!$O1612="West","William.")</f>
        <v>Chris</v>
      </c>
      <c r="AE1525">
        <f t="shared" si="119"/>
        <v>2</v>
      </c>
    </row>
    <row r="1526" spans="1:31" ht="15.75" customHeight="1" x14ac:dyDescent="0.3">
      <c r="A1526" s="7">
        <v>2713</v>
      </c>
      <c r="B1526" s="7" t="s">
        <v>2498</v>
      </c>
      <c r="C1526" s="7" t="s">
        <v>52</v>
      </c>
      <c r="D1526" s="7">
        <v>7.0000000000000007E-2</v>
      </c>
      <c r="E1526" s="7">
        <v>2.88</v>
      </c>
      <c r="F1526" s="7">
        <v>0.5</v>
      </c>
      <c r="G1526" s="7" t="s">
        <v>53</v>
      </c>
      <c r="H1526" s="7" t="s">
        <v>32</v>
      </c>
      <c r="I1526" s="7" t="s">
        <v>33</v>
      </c>
      <c r="J1526" s="7" t="s">
        <v>138</v>
      </c>
      <c r="K1526" s="7" t="s">
        <v>63</v>
      </c>
      <c r="L1526" s="7" t="s">
        <v>2499</v>
      </c>
      <c r="M1526" s="7">
        <v>0.39</v>
      </c>
      <c r="N1526" s="7" t="s">
        <v>37</v>
      </c>
      <c r="O1526" s="7" t="s">
        <v>65</v>
      </c>
      <c r="P1526" s="7" t="s">
        <v>304</v>
      </c>
      <c r="Q1526" s="7" t="s">
        <v>2500</v>
      </c>
      <c r="R1526" s="7">
        <v>49001</v>
      </c>
      <c r="S1526" s="8">
        <v>42176</v>
      </c>
      <c r="T1526" s="9">
        <f t="shared" si="117"/>
        <v>1</v>
      </c>
      <c r="U1526" s="10">
        <f t="shared" si="118"/>
        <v>0</v>
      </c>
      <c r="V1526" s="11" t="str">
        <f t="shared" si="115"/>
        <v>June</v>
      </c>
      <c r="W1526" s="8">
        <v>42179</v>
      </c>
      <c r="X1526" s="11">
        <f t="shared" si="116"/>
        <v>3</v>
      </c>
      <c r="Y1526" s="7">
        <v>17.429400000000001</v>
      </c>
      <c r="Z1526" s="7">
        <v>9</v>
      </c>
      <c r="AA1526" s="7">
        <v>25.26</v>
      </c>
      <c r="AB1526" s="7">
        <v>88701</v>
      </c>
      <c r="AC1526" s="7">
        <f>DataSheet!$E1847-DataSheet!$D1847</f>
        <v>5.2600000000000007</v>
      </c>
      <c r="AD1526" s="12" t="str">
        <f>_xlfn.IFS(DataSheet!$O1847="Central","Chris",DataSheet!$O1847="East","Erin",DataSheet!$O1847="South","Sam",DataSheet!$O1847="West","William.")</f>
        <v>Erin</v>
      </c>
      <c r="AE1526">
        <f t="shared" si="119"/>
        <v>2</v>
      </c>
    </row>
    <row r="1527" spans="1:31" ht="15.75" customHeight="1" x14ac:dyDescent="0.3">
      <c r="A1527" s="12">
        <v>2713</v>
      </c>
      <c r="B1527" s="12" t="s">
        <v>2498</v>
      </c>
      <c r="C1527" s="12" t="s">
        <v>52</v>
      </c>
      <c r="D1527" s="12">
        <v>0.03</v>
      </c>
      <c r="E1527" s="12">
        <v>348.21</v>
      </c>
      <c r="F1527" s="12">
        <v>40.19</v>
      </c>
      <c r="G1527" s="12" t="s">
        <v>43</v>
      </c>
      <c r="H1527" s="12" t="s">
        <v>32</v>
      </c>
      <c r="I1527" s="12" t="s">
        <v>45</v>
      </c>
      <c r="J1527" s="12" t="s">
        <v>156</v>
      </c>
      <c r="K1527" s="12" t="s">
        <v>125</v>
      </c>
      <c r="L1527" s="12" t="s">
        <v>1571</v>
      </c>
      <c r="M1527" s="12">
        <v>0.62</v>
      </c>
      <c r="N1527" s="12" t="s">
        <v>37</v>
      </c>
      <c r="O1527" s="12" t="s">
        <v>65</v>
      </c>
      <c r="P1527" s="12" t="s">
        <v>304</v>
      </c>
      <c r="Q1527" s="12" t="s">
        <v>2500</v>
      </c>
      <c r="R1527" s="12">
        <v>49001</v>
      </c>
      <c r="S1527" s="13">
        <v>42176</v>
      </c>
      <c r="T1527" s="9">
        <f t="shared" si="117"/>
        <v>0</v>
      </c>
      <c r="U1527" s="10" t="str">
        <f t="shared" si="118"/>
        <v>no repeat</v>
      </c>
      <c r="V1527" s="11" t="str">
        <f t="shared" si="115"/>
        <v>June</v>
      </c>
      <c r="W1527" s="13">
        <v>42177</v>
      </c>
      <c r="X1527" s="11">
        <f t="shared" si="116"/>
        <v>1</v>
      </c>
      <c r="Y1527" s="12">
        <v>-178.86959999999999</v>
      </c>
      <c r="Z1527" s="12">
        <v>2</v>
      </c>
      <c r="AA1527" s="12">
        <v>736.16</v>
      </c>
      <c r="AB1527" s="12">
        <v>88701</v>
      </c>
      <c r="AC1527" s="12">
        <f>DataSheet!$E1848-DataSheet!$D1848</f>
        <v>47.919999999999995</v>
      </c>
      <c r="AD1527" s="12" t="str">
        <f>_xlfn.IFS(DataSheet!$O1848="Central","Chris",DataSheet!$O1848="East","Erin",DataSheet!$O1848="South","Sam",DataSheet!$O1848="West","William.")</f>
        <v>Sam</v>
      </c>
      <c r="AE1527">
        <f t="shared" si="119"/>
        <v>2</v>
      </c>
    </row>
    <row r="1528" spans="1:31" ht="15.75" customHeight="1" x14ac:dyDescent="0.3">
      <c r="A1528" s="7">
        <v>2715</v>
      </c>
      <c r="B1528" s="7" t="s">
        <v>2501</v>
      </c>
      <c r="C1528" s="7" t="s">
        <v>109</v>
      </c>
      <c r="D1528" s="7">
        <v>0.01</v>
      </c>
      <c r="E1528" s="7">
        <v>29.89</v>
      </c>
      <c r="F1528" s="7">
        <v>1.99</v>
      </c>
      <c r="G1528" s="7" t="s">
        <v>53</v>
      </c>
      <c r="H1528" s="7" t="s">
        <v>32</v>
      </c>
      <c r="I1528" s="7" t="s">
        <v>81</v>
      </c>
      <c r="J1528" s="7" t="s">
        <v>184</v>
      </c>
      <c r="K1528" s="7" t="s">
        <v>55</v>
      </c>
      <c r="L1528" s="7" t="s">
        <v>1313</v>
      </c>
      <c r="M1528" s="7">
        <v>0.5</v>
      </c>
      <c r="N1528" s="7" t="s">
        <v>37</v>
      </c>
      <c r="O1528" s="7" t="s">
        <v>65</v>
      </c>
      <c r="P1528" s="7" t="s">
        <v>304</v>
      </c>
      <c r="Q1528" s="7" t="s">
        <v>2502</v>
      </c>
      <c r="R1528" s="7">
        <v>48911</v>
      </c>
      <c r="S1528" s="8">
        <v>42016</v>
      </c>
      <c r="T1528" s="9">
        <f t="shared" si="117"/>
        <v>0</v>
      </c>
      <c r="U1528" s="10" t="str">
        <f t="shared" si="118"/>
        <v>no repeat</v>
      </c>
      <c r="V1528" s="11" t="str">
        <f t="shared" si="115"/>
        <v>January</v>
      </c>
      <c r="W1528" s="8">
        <v>42020</v>
      </c>
      <c r="X1528" s="11">
        <f t="shared" si="116"/>
        <v>4</v>
      </c>
      <c r="Y1528" s="7">
        <v>-74.64</v>
      </c>
      <c r="Z1528" s="7">
        <v>1</v>
      </c>
      <c r="AA1528" s="7">
        <v>31.96</v>
      </c>
      <c r="AB1528" s="7">
        <v>88702</v>
      </c>
      <c r="AC1528" s="7">
        <f>DataSheet!$E155-DataSheet!$D155</f>
        <v>170.98</v>
      </c>
      <c r="AD1528" s="12" t="str">
        <f>_xlfn.IFS(DataSheet!$O155="Central","Chris",DataSheet!$O155="East","Erin",DataSheet!$O155="South","Sam",DataSheet!$O155="West","William.")</f>
        <v>William.</v>
      </c>
      <c r="AE1528">
        <f t="shared" si="119"/>
        <v>1</v>
      </c>
    </row>
    <row r="1529" spans="1:31" ht="15.75" customHeight="1" x14ac:dyDescent="0.3">
      <c r="A1529" s="7">
        <v>2718</v>
      </c>
      <c r="B1529" s="7" t="s">
        <v>2503</v>
      </c>
      <c r="C1529" s="7" t="s">
        <v>52</v>
      </c>
      <c r="D1529" s="7">
        <v>0.1</v>
      </c>
      <c r="E1529" s="7">
        <v>6.74</v>
      </c>
      <c r="F1529" s="7">
        <v>1.72</v>
      </c>
      <c r="G1529" s="7" t="s">
        <v>53</v>
      </c>
      <c r="H1529" s="7" t="s">
        <v>118</v>
      </c>
      <c r="I1529" s="7" t="s">
        <v>33</v>
      </c>
      <c r="J1529" s="7" t="s">
        <v>97</v>
      </c>
      <c r="K1529" s="7" t="s">
        <v>35</v>
      </c>
      <c r="L1529" s="7" t="s">
        <v>2504</v>
      </c>
      <c r="M1529" s="7">
        <v>0.35</v>
      </c>
      <c r="N1529" s="7" t="s">
        <v>37</v>
      </c>
      <c r="O1529" s="7" t="s">
        <v>65</v>
      </c>
      <c r="P1529" s="7" t="s">
        <v>182</v>
      </c>
      <c r="Q1529" s="7" t="s">
        <v>2502</v>
      </c>
      <c r="R1529" s="7">
        <v>60438</v>
      </c>
      <c r="S1529" s="8">
        <v>42064</v>
      </c>
      <c r="T1529" s="9">
        <f t="shared" si="117"/>
        <v>0</v>
      </c>
      <c r="U1529" s="10" t="str">
        <f t="shared" si="118"/>
        <v>no repeat</v>
      </c>
      <c r="V1529" s="11" t="str">
        <f t="shared" si="115"/>
        <v>March</v>
      </c>
      <c r="W1529" s="8">
        <v>42066</v>
      </c>
      <c r="X1529" s="11">
        <f t="shared" si="116"/>
        <v>2</v>
      </c>
      <c r="Y1529" s="7">
        <v>65.41</v>
      </c>
      <c r="Z1529" s="7">
        <v>15</v>
      </c>
      <c r="AA1529" s="7">
        <v>98.17</v>
      </c>
      <c r="AB1529" s="7">
        <v>89394</v>
      </c>
      <c r="AC1529" s="7">
        <f>DataSheet!$E687-DataSheet!$D687</f>
        <v>130.88999999999999</v>
      </c>
      <c r="AD1529" s="12" t="str">
        <f>_xlfn.IFS(DataSheet!$O687="Central","Chris",DataSheet!$O687="East","Erin",DataSheet!$O687="South","Sam",DataSheet!$O687="West","William.")</f>
        <v>Erin</v>
      </c>
      <c r="AE1529">
        <f t="shared" si="119"/>
        <v>1</v>
      </c>
    </row>
    <row r="1530" spans="1:31" ht="15.75" customHeight="1" x14ac:dyDescent="0.3">
      <c r="A1530" s="12">
        <v>2720</v>
      </c>
      <c r="B1530" s="12" t="s">
        <v>2505</v>
      </c>
      <c r="C1530" s="12" t="s">
        <v>52</v>
      </c>
      <c r="D1530" s="12">
        <v>0</v>
      </c>
      <c r="E1530" s="12">
        <v>40.479999999999997</v>
      </c>
      <c r="F1530" s="12">
        <v>19.989999999999998</v>
      </c>
      <c r="G1530" s="12" t="s">
        <v>53</v>
      </c>
      <c r="H1530" s="12" t="s">
        <v>62</v>
      </c>
      <c r="I1530" s="12" t="s">
        <v>81</v>
      </c>
      <c r="J1530" s="12" t="s">
        <v>184</v>
      </c>
      <c r="K1530" s="12" t="s">
        <v>63</v>
      </c>
      <c r="L1530" s="12" t="s">
        <v>832</v>
      </c>
      <c r="M1530" s="12">
        <v>0.77</v>
      </c>
      <c r="N1530" s="12" t="s">
        <v>37</v>
      </c>
      <c r="O1530" s="12" t="s">
        <v>140</v>
      </c>
      <c r="P1530" s="12" t="s">
        <v>391</v>
      </c>
      <c r="Q1530" s="12" t="s">
        <v>2506</v>
      </c>
      <c r="R1530" s="12">
        <v>30721</v>
      </c>
      <c r="S1530" s="13">
        <v>42171</v>
      </c>
      <c r="T1530" s="9">
        <f t="shared" si="117"/>
        <v>0</v>
      </c>
      <c r="U1530" s="10" t="str">
        <f t="shared" si="118"/>
        <v>no repeat</v>
      </c>
      <c r="V1530" s="11" t="str">
        <f t="shared" si="115"/>
        <v>June</v>
      </c>
      <c r="W1530" s="13">
        <v>42172</v>
      </c>
      <c r="X1530" s="11">
        <f t="shared" si="116"/>
        <v>1</v>
      </c>
      <c r="Y1530" s="12">
        <v>-25.634</v>
      </c>
      <c r="Z1530" s="12">
        <v>6</v>
      </c>
      <c r="AA1530" s="12">
        <v>264.95</v>
      </c>
      <c r="AB1530" s="12">
        <v>88766</v>
      </c>
      <c r="AC1530" s="12">
        <f>DataSheet!$E1798-DataSheet!$D1798</f>
        <v>60.199999999999996</v>
      </c>
      <c r="AD1530" s="12" t="str">
        <f>_xlfn.IFS(DataSheet!$O1798="Central","Chris",DataSheet!$O1798="East","Erin",DataSheet!$O1798="South","Sam",DataSheet!$O1798="West","William.")</f>
        <v>Sam</v>
      </c>
      <c r="AE1530">
        <f t="shared" si="119"/>
        <v>1</v>
      </c>
    </row>
    <row r="1531" spans="1:31" ht="15.75" customHeight="1" x14ac:dyDescent="0.3">
      <c r="A1531" s="7">
        <v>2724</v>
      </c>
      <c r="B1531" s="7" t="s">
        <v>2507</v>
      </c>
      <c r="C1531" s="7" t="s">
        <v>52</v>
      </c>
      <c r="D1531" s="7">
        <v>0.06</v>
      </c>
      <c r="E1531" s="7">
        <v>4.9800000000000004</v>
      </c>
      <c r="F1531" s="7">
        <v>7.44</v>
      </c>
      <c r="G1531" s="7" t="s">
        <v>53</v>
      </c>
      <c r="H1531" s="7" t="s">
        <v>44</v>
      </c>
      <c r="I1531" s="7" t="s">
        <v>33</v>
      </c>
      <c r="J1531" s="7" t="s">
        <v>97</v>
      </c>
      <c r="K1531" s="7" t="s">
        <v>63</v>
      </c>
      <c r="L1531" s="7" t="s">
        <v>388</v>
      </c>
      <c r="M1531" s="7">
        <v>0.36</v>
      </c>
      <c r="N1531" s="7" t="s">
        <v>37</v>
      </c>
      <c r="O1531" s="7" t="s">
        <v>140</v>
      </c>
      <c r="P1531" s="7" t="s">
        <v>248</v>
      </c>
      <c r="Q1531" s="7" t="s">
        <v>2508</v>
      </c>
      <c r="R1531" s="7">
        <v>37421</v>
      </c>
      <c r="S1531" s="8">
        <v>42125</v>
      </c>
      <c r="T1531" s="9">
        <f t="shared" si="117"/>
        <v>1</v>
      </c>
      <c r="U1531" s="10">
        <f t="shared" si="118"/>
        <v>0</v>
      </c>
      <c r="V1531" s="11" t="str">
        <f t="shared" si="115"/>
        <v>May</v>
      </c>
      <c r="W1531" s="8">
        <v>42126</v>
      </c>
      <c r="X1531" s="11">
        <f t="shared" si="116"/>
        <v>1</v>
      </c>
      <c r="Y1531" s="7">
        <v>-37.561999999999998</v>
      </c>
      <c r="Z1531" s="7">
        <v>10</v>
      </c>
      <c r="AA1531" s="7">
        <v>53.21</v>
      </c>
      <c r="AB1531" s="7">
        <v>88959</v>
      </c>
      <c r="AC1531" s="7">
        <f>DataSheet!$E1327-DataSheet!$D1327</f>
        <v>4.5199999999999996</v>
      </c>
      <c r="AD1531" s="12" t="str">
        <f>_xlfn.IFS(DataSheet!$O1327="Central","Chris",DataSheet!$O1327="East","Erin",DataSheet!$O1327="South","Sam",DataSheet!$O1327="West","William.")</f>
        <v>Sam</v>
      </c>
      <c r="AE1531">
        <f t="shared" si="119"/>
        <v>2</v>
      </c>
    </row>
    <row r="1532" spans="1:31" ht="15.75" customHeight="1" x14ac:dyDescent="0.3">
      <c r="A1532" s="12">
        <v>2724</v>
      </c>
      <c r="B1532" s="12" t="s">
        <v>2507</v>
      </c>
      <c r="C1532" s="12" t="s">
        <v>52</v>
      </c>
      <c r="D1532" s="12">
        <v>0.01</v>
      </c>
      <c r="E1532" s="12">
        <v>6.48</v>
      </c>
      <c r="F1532" s="12">
        <v>7.37</v>
      </c>
      <c r="G1532" s="12" t="s">
        <v>53</v>
      </c>
      <c r="H1532" s="12" t="s">
        <v>44</v>
      </c>
      <c r="I1532" s="12" t="s">
        <v>33</v>
      </c>
      <c r="J1532" s="12" t="s">
        <v>97</v>
      </c>
      <c r="K1532" s="12" t="s">
        <v>63</v>
      </c>
      <c r="L1532" s="12" t="s">
        <v>716</v>
      </c>
      <c r="M1532" s="12">
        <v>0.37</v>
      </c>
      <c r="N1532" s="12" t="s">
        <v>37</v>
      </c>
      <c r="O1532" s="12" t="s">
        <v>140</v>
      </c>
      <c r="P1532" s="12" t="s">
        <v>248</v>
      </c>
      <c r="Q1532" s="12" t="s">
        <v>2508</v>
      </c>
      <c r="R1532" s="12">
        <v>37421</v>
      </c>
      <c r="S1532" s="13">
        <v>42125</v>
      </c>
      <c r="T1532" s="9">
        <f t="shared" si="117"/>
        <v>0</v>
      </c>
      <c r="U1532" s="10" t="str">
        <f t="shared" si="118"/>
        <v>no repeat</v>
      </c>
      <c r="V1532" s="11" t="str">
        <f t="shared" si="115"/>
        <v>May</v>
      </c>
      <c r="W1532" s="13">
        <v>42127</v>
      </c>
      <c r="X1532" s="11">
        <f t="shared" si="116"/>
        <v>2</v>
      </c>
      <c r="Y1532" s="12">
        <v>-449.69400000000002</v>
      </c>
      <c r="Z1532" s="12">
        <v>18</v>
      </c>
      <c r="AA1532" s="12">
        <v>122.8</v>
      </c>
      <c r="AB1532" s="12">
        <v>88959</v>
      </c>
      <c r="AC1532" s="12">
        <f>DataSheet!$E1328-DataSheet!$D1328</f>
        <v>60.93</v>
      </c>
      <c r="AD1532" s="12" t="str">
        <f>_xlfn.IFS(DataSheet!$O1328="Central","Chris",DataSheet!$O1328="East","Erin",DataSheet!$O1328="South","Sam",DataSheet!$O1328="West","William.")</f>
        <v>Sam</v>
      </c>
      <c r="AE1532">
        <f t="shared" si="119"/>
        <v>2</v>
      </c>
    </row>
    <row r="1533" spans="1:31" ht="15.75" customHeight="1" x14ac:dyDescent="0.3">
      <c r="A1533" s="12">
        <v>2725</v>
      </c>
      <c r="B1533" s="12" t="s">
        <v>2509</v>
      </c>
      <c r="C1533" s="12" t="s">
        <v>42</v>
      </c>
      <c r="D1533" s="12">
        <v>0.05</v>
      </c>
      <c r="E1533" s="12">
        <v>28.15</v>
      </c>
      <c r="F1533" s="12">
        <v>6.17</v>
      </c>
      <c r="G1533" s="12" t="s">
        <v>53</v>
      </c>
      <c r="H1533" s="12" t="s">
        <v>44</v>
      </c>
      <c r="I1533" s="12" t="s">
        <v>33</v>
      </c>
      <c r="J1533" s="12" t="s">
        <v>34</v>
      </c>
      <c r="K1533" s="12" t="s">
        <v>55</v>
      </c>
      <c r="L1533" s="12" t="s">
        <v>2331</v>
      </c>
      <c r="M1533" s="12">
        <v>0.55000000000000004</v>
      </c>
      <c r="N1533" s="12" t="s">
        <v>37</v>
      </c>
      <c r="O1533" s="12" t="s">
        <v>140</v>
      </c>
      <c r="P1533" s="12" t="s">
        <v>248</v>
      </c>
      <c r="Q1533" s="12" t="s">
        <v>2510</v>
      </c>
      <c r="R1533" s="12">
        <v>37042</v>
      </c>
      <c r="S1533" s="13">
        <v>42021</v>
      </c>
      <c r="T1533" s="9">
        <f t="shared" si="117"/>
        <v>0</v>
      </c>
      <c r="U1533" s="10" t="str">
        <f t="shared" si="118"/>
        <v>no repeat</v>
      </c>
      <c r="V1533" s="11" t="str">
        <f t="shared" si="115"/>
        <v>January</v>
      </c>
      <c r="W1533" s="13">
        <v>42022</v>
      </c>
      <c r="X1533" s="11">
        <f t="shared" si="116"/>
        <v>1</v>
      </c>
      <c r="Y1533" s="12">
        <v>-66.248000000000005</v>
      </c>
      <c r="Z1533" s="12">
        <v>10</v>
      </c>
      <c r="AA1533" s="12">
        <v>282.38</v>
      </c>
      <c r="AB1533" s="12">
        <v>88958</v>
      </c>
      <c r="AC1533" s="12">
        <f>DataSheet!$E232-DataSheet!$D232</f>
        <v>2.69</v>
      </c>
      <c r="AD1533" s="12" t="str">
        <f>_xlfn.IFS(DataSheet!$O232="Central","Chris",DataSheet!$O232="East","Erin",DataSheet!$O232="South","Sam",DataSheet!$O232="West","William.")</f>
        <v>Chris</v>
      </c>
      <c r="AE1533">
        <f t="shared" si="119"/>
        <v>1</v>
      </c>
    </row>
    <row r="1534" spans="1:31" ht="15.75" customHeight="1" x14ac:dyDescent="0.3">
      <c r="A1534" s="12">
        <v>2729</v>
      </c>
      <c r="B1534" s="12" t="s">
        <v>2511</v>
      </c>
      <c r="C1534" s="12" t="s">
        <v>109</v>
      </c>
      <c r="D1534" s="12">
        <v>0.08</v>
      </c>
      <c r="E1534" s="12">
        <v>230.98</v>
      </c>
      <c r="F1534" s="12">
        <v>23.78</v>
      </c>
      <c r="G1534" s="12" t="s">
        <v>43</v>
      </c>
      <c r="H1534" s="12" t="s">
        <v>118</v>
      </c>
      <c r="I1534" s="12" t="s">
        <v>45</v>
      </c>
      <c r="J1534" s="12" t="s">
        <v>156</v>
      </c>
      <c r="K1534" s="12" t="s">
        <v>125</v>
      </c>
      <c r="L1534" s="12" t="s">
        <v>827</v>
      </c>
      <c r="M1534" s="12">
        <v>0.6</v>
      </c>
      <c r="N1534" s="12" t="s">
        <v>37</v>
      </c>
      <c r="O1534" s="12" t="s">
        <v>38</v>
      </c>
      <c r="P1534" s="12" t="s">
        <v>39</v>
      </c>
      <c r="Q1534" s="12" t="s">
        <v>569</v>
      </c>
      <c r="R1534" s="12">
        <v>98226</v>
      </c>
      <c r="S1534" s="13">
        <v>42069</v>
      </c>
      <c r="T1534" s="9">
        <f t="shared" si="117"/>
        <v>0</v>
      </c>
      <c r="U1534" s="10" t="str">
        <f t="shared" si="118"/>
        <v>no repeat</v>
      </c>
      <c r="V1534" s="11" t="str">
        <f t="shared" si="115"/>
        <v>March</v>
      </c>
      <c r="W1534" s="13">
        <v>42073</v>
      </c>
      <c r="X1534" s="11">
        <f t="shared" si="116"/>
        <v>4</v>
      </c>
      <c r="Y1534" s="12">
        <v>501.69</v>
      </c>
      <c r="Z1534" s="12">
        <v>4</v>
      </c>
      <c r="AA1534" s="12">
        <v>924.8</v>
      </c>
      <c r="AB1534" s="12">
        <v>88114</v>
      </c>
      <c r="AC1534" s="12">
        <f>DataSheet!$E732-DataSheet!$D732</f>
        <v>150.94</v>
      </c>
      <c r="AD1534" s="12" t="str">
        <f>_xlfn.IFS(DataSheet!$O732="Central","Chris",DataSheet!$O732="East","Erin",DataSheet!$O732="South","Sam",DataSheet!$O732="West","William.")</f>
        <v>Chris</v>
      </c>
      <c r="AE1534">
        <f t="shared" si="119"/>
        <v>1</v>
      </c>
    </row>
    <row r="1535" spans="1:31" ht="15.75" customHeight="1" x14ac:dyDescent="0.3">
      <c r="A1535" s="7">
        <v>2737</v>
      </c>
      <c r="B1535" s="7" t="s">
        <v>2512</v>
      </c>
      <c r="C1535" s="7" t="s">
        <v>42</v>
      </c>
      <c r="D1535" s="7">
        <v>0.05</v>
      </c>
      <c r="E1535" s="7">
        <v>100.98</v>
      </c>
      <c r="F1535" s="7">
        <v>7.18</v>
      </c>
      <c r="G1535" s="7" t="s">
        <v>53</v>
      </c>
      <c r="H1535" s="7" t="s">
        <v>62</v>
      </c>
      <c r="I1535" s="7" t="s">
        <v>81</v>
      </c>
      <c r="J1535" s="7" t="s">
        <v>184</v>
      </c>
      <c r="K1535" s="7" t="s">
        <v>63</v>
      </c>
      <c r="L1535" s="7" t="s">
        <v>2269</v>
      </c>
      <c r="M1535" s="7">
        <v>0.4</v>
      </c>
      <c r="N1535" s="7" t="s">
        <v>37</v>
      </c>
      <c r="O1535" s="7" t="s">
        <v>57</v>
      </c>
      <c r="P1535" s="7" t="s">
        <v>153</v>
      </c>
      <c r="Q1535" s="7" t="s">
        <v>741</v>
      </c>
      <c r="R1535" s="7">
        <v>5701</v>
      </c>
      <c r="S1535" s="8">
        <v>42116</v>
      </c>
      <c r="T1535" s="9">
        <f t="shared" si="117"/>
        <v>1</v>
      </c>
      <c r="U1535" s="10">
        <f t="shared" si="118"/>
        <v>40</v>
      </c>
      <c r="V1535" s="11" t="str">
        <f t="shared" si="115"/>
        <v>April</v>
      </c>
      <c r="W1535" s="8">
        <v>42118</v>
      </c>
      <c r="X1535" s="11">
        <f t="shared" si="116"/>
        <v>2</v>
      </c>
      <c r="Y1535" s="7">
        <v>566.60730000000001</v>
      </c>
      <c r="Z1535" s="7">
        <v>8</v>
      </c>
      <c r="AA1535" s="7">
        <v>821.17</v>
      </c>
      <c r="AB1535" s="7">
        <v>89018</v>
      </c>
      <c r="AC1535" s="7">
        <f>DataSheet!$E1245-DataSheet!$D1245</f>
        <v>15.66</v>
      </c>
      <c r="AD1535" s="12" t="str">
        <f>_xlfn.IFS(DataSheet!$O1245="Central","Chris",DataSheet!$O1245="East","Erin",DataSheet!$O1245="South","Sam",DataSheet!$O1245="West","William.")</f>
        <v>Chris</v>
      </c>
      <c r="AE1535">
        <f t="shared" si="119"/>
        <v>2</v>
      </c>
    </row>
    <row r="1536" spans="1:31" ht="15.75" customHeight="1" x14ac:dyDescent="0.3">
      <c r="A1536" s="12">
        <v>2737</v>
      </c>
      <c r="B1536" s="12" t="s">
        <v>2512</v>
      </c>
      <c r="C1536" s="12" t="s">
        <v>61</v>
      </c>
      <c r="D1536" s="12">
        <v>0.03</v>
      </c>
      <c r="E1536" s="12">
        <v>15.31</v>
      </c>
      <c r="F1536" s="12">
        <v>8.7799999999999994</v>
      </c>
      <c r="G1536" s="12" t="s">
        <v>53</v>
      </c>
      <c r="H1536" s="12" t="s">
        <v>62</v>
      </c>
      <c r="I1536" s="12" t="s">
        <v>33</v>
      </c>
      <c r="J1536" s="12" t="s">
        <v>145</v>
      </c>
      <c r="K1536" s="12" t="s">
        <v>63</v>
      </c>
      <c r="L1536" s="12" t="s">
        <v>1925</v>
      </c>
      <c r="M1536" s="12">
        <v>0.56999999999999995</v>
      </c>
      <c r="N1536" s="12" t="s">
        <v>37</v>
      </c>
      <c r="O1536" s="12" t="s">
        <v>57</v>
      </c>
      <c r="P1536" s="12" t="s">
        <v>153</v>
      </c>
      <c r="Q1536" s="12" t="s">
        <v>741</v>
      </c>
      <c r="R1536" s="12">
        <v>5701</v>
      </c>
      <c r="S1536" s="13">
        <v>42156</v>
      </c>
      <c r="T1536" s="9">
        <f t="shared" si="117"/>
        <v>0</v>
      </c>
      <c r="U1536" s="10" t="str">
        <f t="shared" si="118"/>
        <v>no repeat</v>
      </c>
      <c r="V1536" s="11" t="str">
        <f t="shared" si="115"/>
        <v>June</v>
      </c>
      <c r="W1536" s="13">
        <v>42157</v>
      </c>
      <c r="X1536" s="11">
        <f t="shared" si="116"/>
        <v>1</v>
      </c>
      <c r="Y1536" s="12">
        <v>-57.56</v>
      </c>
      <c r="Z1536" s="12">
        <v>12</v>
      </c>
      <c r="AA1536" s="12">
        <v>194.08</v>
      </c>
      <c r="AB1536" s="12">
        <v>89019</v>
      </c>
      <c r="AC1536" s="12">
        <f>DataSheet!$E1640-DataSheet!$D1640</f>
        <v>70.83</v>
      </c>
      <c r="AD1536" s="12" t="str">
        <f>_xlfn.IFS(DataSheet!$O1640="Central","Chris",DataSheet!$O1640="East","Erin",DataSheet!$O1640="South","Sam",DataSheet!$O1640="West","William.")</f>
        <v>Erin</v>
      </c>
      <c r="AE1536">
        <f t="shared" si="119"/>
        <v>2</v>
      </c>
    </row>
    <row r="1537" spans="1:31" ht="15.75" customHeight="1" x14ac:dyDescent="0.3">
      <c r="A1537" s="7">
        <v>2738</v>
      </c>
      <c r="B1537" s="7" t="s">
        <v>2513</v>
      </c>
      <c r="C1537" s="7" t="s">
        <v>52</v>
      </c>
      <c r="D1537" s="7">
        <v>0.02</v>
      </c>
      <c r="E1537" s="7">
        <v>33.979999999999997</v>
      </c>
      <c r="F1537" s="7">
        <v>1.99</v>
      </c>
      <c r="G1537" s="7" t="s">
        <v>53</v>
      </c>
      <c r="H1537" s="7" t="s">
        <v>62</v>
      </c>
      <c r="I1537" s="7" t="s">
        <v>81</v>
      </c>
      <c r="J1537" s="7" t="s">
        <v>184</v>
      </c>
      <c r="K1537" s="7" t="s">
        <v>55</v>
      </c>
      <c r="L1537" s="7" t="s">
        <v>2514</v>
      </c>
      <c r="M1537" s="7">
        <v>0.45</v>
      </c>
      <c r="N1537" s="7" t="s">
        <v>37</v>
      </c>
      <c r="O1537" s="7" t="s">
        <v>57</v>
      </c>
      <c r="P1537" s="7" t="s">
        <v>153</v>
      </c>
      <c r="Q1537" s="7" t="s">
        <v>780</v>
      </c>
      <c r="R1537" s="7">
        <v>5403</v>
      </c>
      <c r="S1537" s="8">
        <v>42107</v>
      </c>
      <c r="T1537" s="9">
        <f t="shared" si="117"/>
        <v>0</v>
      </c>
      <c r="U1537" s="10" t="str">
        <f t="shared" si="118"/>
        <v>no repeat</v>
      </c>
      <c r="V1537" s="11" t="str">
        <f t="shared" si="115"/>
        <v>April</v>
      </c>
      <c r="W1537" s="8">
        <v>42109</v>
      </c>
      <c r="X1537" s="11">
        <f t="shared" si="116"/>
        <v>2</v>
      </c>
      <c r="Y1537" s="7">
        <v>164.06129999999999</v>
      </c>
      <c r="Z1537" s="7">
        <v>7</v>
      </c>
      <c r="AA1537" s="7">
        <v>237.77</v>
      </c>
      <c r="AB1537" s="7">
        <v>89017</v>
      </c>
      <c r="AC1537" s="7">
        <f>DataSheet!$E1153-DataSheet!$D1153</f>
        <v>300.87</v>
      </c>
      <c r="AD1537" s="12" t="str">
        <f>_xlfn.IFS(DataSheet!$O1153="Central","Chris",DataSheet!$O1153="East","Erin",DataSheet!$O1153="South","Sam",DataSheet!$O1153="West","William.")</f>
        <v>Sam</v>
      </c>
      <c r="AE1537">
        <f t="shared" si="119"/>
        <v>1</v>
      </c>
    </row>
    <row r="1538" spans="1:31" ht="15.75" customHeight="1" x14ac:dyDescent="0.3">
      <c r="A1538" s="12">
        <v>2741</v>
      </c>
      <c r="B1538" s="12" t="s">
        <v>2515</v>
      </c>
      <c r="C1538" s="12" t="s">
        <v>109</v>
      </c>
      <c r="D1538" s="12">
        <v>0.01</v>
      </c>
      <c r="E1538" s="12">
        <v>35.99</v>
      </c>
      <c r="F1538" s="12">
        <v>5.99</v>
      </c>
      <c r="G1538" s="12" t="s">
        <v>53</v>
      </c>
      <c r="H1538" s="12" t="s">
        <v>62</v>
      </c>
      <c r="I1538" s="12" t="s">
        <v>81</v>
      </c>
      <c r="J1538" s="12" t="s">
        <v>82</v>
      </c>
      <c r="K1538" s="12" t="s">
        <v>35</v>
      </c>
      <c r="L1538" s="12" t="s">
        <v>983</v>
      </c>
      <c r="M1538" s="12">
        <v>0.38</v>
      </c>
      <c r="N1538" s="12" t="s">
        <v>37</v>
      </c>
      <c r="O1538" s="12" t="s">
        <v>38</v>
      </c>
      <c r="P1538" s="12" t="s">
        <v>1740</v>
      </c>
      <c r="Q1538" s="12" t="s">
        <v>2516</v>
      </c>
      <c r="R1538" s="12">
        <v>83605</v>
      </c>
      <c r="S1538" s="13">
        <v>42075</v>
      </c>
      <c r="T1538" s="9">
        <f t="shared" si="117"/>
        <v>0</v>
      </c>
      <c r="U1538" s="10" t="str">
        <f t="shared" si="118"/>
        <v>no repeat</v>
      </c>
      <c r="V1538" s="11" t="str">
        <f t="shared" ref="V1538:V1601" si="120">TEXT(S1538,"mmmm")</f>
        <v>March</v>
      </c>
      <c r="W1538" s="13">
        <v>42082</v>
      </c>
      <c r="X1538" s="11">
        <f t="shared" ref="X1538:X1601" si="121">_xlfn.DAYS(W1538,S1538)</f>
        <v>7</v>
      </c>
      <c r="Y1538" s="12">
        <v>218.23320000000001</v>
      </c>
      <c r="Z1538" s="12">
        <v>10</v>
      </c>
      <c r="AA1538" s="12">
        <v>316.27999999999997</v>
      </c>
      <c r="AB1538" s="12">
        <v>89481</v>
      </c>
      <c r="AC1538" s="12">
        <f>DataSheet!$E778-DataSheet!$D778</f>
        <v>11.219999999999999</v>
      </c>
      <c r="AD1538" s="12" t="str">
        <f>_xlfn.IFS(DataSheet!$O778="Central","Chris",DataSheet!$O778="East","Erin",DataSheet!$O778="South","Sam",DataSheet!$O778="West","William.")</f>
        <v>Sam</v>
      </c>
      <c r="AE1538">
        <f t="shared" si="119"/>
        <v>1</v>
      </c>
    </row>
    <row r="1539" spans="1:31" ht="15.75" customHeight="1" x14ac:dyDescent="0.3">
      <c r="A1539" s="7">
        <v>2745</v>
      </c>
      <c r="B1539" s="7" t="s">
        <v>2517</v>
      </c>
      <c r="C1539" s="7" t="s">
        <v>61</v>
      </c>
      <c r="D1539" s="7">
        <v>0.01</v>
      </c>
      <c r="E1539" s="7">
        <v>220.98</v>
      </c>
      <c r="F1539" s="7">
        <v>64.66</v>
      </c>
      <c r="G1539" s="7" t="s">
        <v>43</v>
      </c>
      <c r="H1539" s="7" t="s">
        <v>32</v>
      </c>
      <c r="I1539" s="7" t="s">
        <v>45</v>
      </c>
      <c r="J1539" s="7" t="s">
        <v>195</v>
      </c>
      <c r="K1539" s="7" t="s">
        <v>125</v>
      </c>
      <c r="L1539" s="7" t="s">
        <v>2518</v>
      </c>
      <c r="M1539" s="7">
        <v>0.62</v>
      </c>
      <c r="N1539" s="7" t="s">
        <v>37</v>
      </c>
      <c r="O1539" s="7" t="s">
        <v>38</v>
      </c>
      <c r="P1539" s="7" t="s">
        <v>382</v>
      </c>
      <c r="Q1539" s="7" t="s">
        <v>2519</v>
      </c>
      <c r="R1539" s="7">
        <v>85224</v>
      </c>
      <c r="S1539" s="8">
        <v>42081</v>
      </c>
      <c r="T1539" s="9">
        <f t="shared" ref="T1539:T1602" si="122">IF(A1539=A1540,1,0)</f>
        <v>0</v>
      </c>
      <c r="U1539" s="10" t="str">
        <f t="shared" ref="U1539:U1602" si="123">IF(T1539=1,S1540-S1539,"no repeat")</f>
        <v>no repeat</v>
      </c>
      <c r="V1539" s="11" t="str">
        <f t="shared" si="120"/>
        <v>March</v>
      </c>
      <c r="W1539" s="8">
        <v>42082</v>
      </c>
      <c r="X1539" s="11">
        <f t="shared" si="121"/>
        <v>1</v>
      </c>
      <c r="Y1539" s="7">
        <v>1049.03</v>
      </c>
      <c r="Z1539" s="7">
        <v>11</v>
      </c>
      <c r="AA1539" s="7">
        <v>2591.09</v>
      </c>
      <c r="AB1539" s="7">
        <v>86184</v>
      </c>
      <c r="AC1539" s="7">
        <f>DataSheet!$E845-DataSheet!$D845</f>
        <v>85.99</v>
      </c>
      <c r="AD1539" s="12" t="str">
        <f>_xlfn.IFS(DataSheet!$O845="Central","Chris",DataSheet!$O845="East","Erin",DataSheet!$O845="South","Sam",DataSheet!$O845="West","William.")</f>
        <v>Chris</v>
      </c>
      <c r="AE1539">
        <f t="shared" si="119"/>
        <v>1</v>
      </c>
    </row>
    <row r="1540" spans="1:31" ht="15.75" customHeight="1" x14ac:dyDescent="0.3">
      <c r="A1540" s="7">
        <v>2747</v>
      </c>
      <c r="B1540" s="7" t="s">
        <v>2520</v>
      </c>
      <c r="C1540" s="7" t="s">
        <v>61</v>
      </c>
      <c r="D1540" s="7">
        <v>0.08</v>
      </c>
      <c r="E1540" s="7">
        <v>9.98</v>
      </c>
      <c r="F1540" s="7">
        <v>12.52</v>
      </c>
      <c r="G1540" s="7" t="s">
        <v>53</v>
      </c>
      <c r="H1540" s="7" t="s">
        <v>32</v>
      </c>
      <c r="I1540" s="7" t="s">
        <v>45</v>
      </c>
      <c r="J1540" s="7" t="s">
        <v>54</v>
      </c>
      <c r="K1540" s="7" t="s">
        <v>63</v>
      </c>
      <c r="L1540" s="7" t="s">
        <v>2521</v>
      </c>
      <c r="M1540" s="7">
        <v>0.56999999999999995</v>
      </c>
      <c r="N1540" s="7" t="s">
        <v>37</v>
      </c>
      <c r="O1540" s="7" t="s">
        <v>57</v>
      </c>
      <c r="P1540" s="7" t="s">
        <v>75</v>
      </c>
      <c r="Q1540" s="7" t="s">
        <v>94</v>
      </c>
      <c r="R1540" s="7">
        <v>10115</v>
      </c>
      <c r="S1540" s="8">
        <v>42040</v>
      </c>
      <c r="T1540" s="9">
        <f t="shared" si="122"/>
        <v>1</v>
      </c>
      <c r="U1540" s="10">
        <f t="shared" si="123"/>
        <v>41</v>
      </c>
      <c r="V1540" s="11" t="str">
        <f t="shared" si="120"/>
        <v>February</v>
      </c>
      <c r="W1540" s="8">
        <v>42042</v>
      </c>
      <c r="X1540" s="11">
        <f t="shared" si="121"/>
        <v>2</v>
      </c>
      <c r="Y1540" s="7">
        <v>-102.93</v>
      </c>
      <c r="Z1540" s="7">
        <v>15</v>
      </c>
      <c r="AA1540" s="7">
        <v>150.24</v>
      </c>
      <c r="AB1540" s="7">
        <v>35200</v>
      </c>
      <c r="AC1540" s="7">
        <f>DataSheet!$E423-DataSheet!$D423</f>
        <v>119.96</v>
      </c>
      <c r="AD1540" s="12" t="str">
        <f>_xlfn.IFS(DataSheet!$O423="Central","Chris",DataSheet!$O423="East","Erin",DataSheet!$O423="South","Sam",DataSheet!$O423="West","William.")</f>
        <v>William.</v>
      </c>
      <c r="AE1540">
        <f t="shared" ref="AE1540:AE1603" si="124">COUNTIF($B$2:$B$1937,$B1540)</f>
        <v>2</v>
      </c>
    </row>
    <row r="1541" spans="1:31" ht="15.75" customHeight="1" x14ac:dyDescent="0.3">
      <c r="A1541" s="12">
        <v>2747</v>
      </c>
      <c r="B1541" s="12" t="s">
        <v>2520</v>
      </c>
      <c r="C1541" s="12" t="s">
        <v>61</v>
      </c>
      <c r="D1541" s="12">
        <v>0.01</v>
      </c>
      <c r="E1541" s="12">
        <v>220.98</v>
      </c>
      <c r="F1541" s="12">
        <v>64.66</v>
      </c>
      <c r="G1541" s="12" t="s">
        <v>43</v>
      </c>
      <c r="H1541" s="12" t="s">
        <v>32</v>
      </c>
      <c r="I1541" s="12" t="s">
        <v>45</v>
      </c>
      <c r="J1541" s="12" t="s">
        <v>195</v>
      </c>
      <c r="K1541" s="12" t="s">
        <v>125</v>
      </c>
      <c r="L1541" s="12" t="s">
        <v>2518</v>
      </c>
      <c r="M1541" s="12">
        <v>0.62</v>
      </c>
      <c r="N1541" s="12" t="s">
        <v>37</v>
      </c>
      <c r="O1541" s="12" t="s">
        <v>57</v>
      </c>
      <c r="P1541" s="12" t="s">
        <v>75</v>
      </c>
      <c r="Q1541" s="12" t="s">
        <v>94</v>
      </c>
      <c r="R1541" s="12">
        <v>10115</v>
      </c>
      <c r="S1541" s="13">
        <v>42081</v>
      </c>
      <c r="T1541" s="9">
        <f t="shared" si="122"/>
        <v>0</v>
      </c>
      <c r="U1541" s="10" t="str">
        <f t="shared" si="123"/>
        <v>no repeat</v>
      </c>
      <c r="V1541" s="11" t="str">
        <f t="shared" si="120"/>
        <v>March</v>
      </c>
      <c r="W1541" s="13">
        <v>42082</v>
      </c>
      <c r="X1541" s="11">
        <f t="shared" si="121"/>
        <v>1</v>
      </c>
      <c r="Y1541" s="12">
        <v>1049.03</v>
      </c>
      <c r="Z1541" s="12">
        <v>44</v>
      </c>
      <c r="AA1541" s="12">
        <v>10364.36</v>
      </c>
      <c r="AB1541" s="12">
        <v>23751</v>
      </c>
      <c r="AC1541" s="12">
        <f>DataSheet!$E846-DataSheet!$D846</f>
        <v>20.89</v>
      </c>
      <c r="AD1541" s="12" t="str">
        <f>_xlfn.IFS(DataSheet!$O846="Central","Chris",DataSheet!$O846="East","Erin",DataSheet!$O846="South","Sam",DataSheet!$O846="West","William.")</f>
        <v>Chris</v>
      </c>
      <c r="AE1541">
        <f t="shared" si="124"/>
        <v>2</v>
      </c>
    </row>
    <row r="1542" spans="1:31" ht="15.75" customHeight="1" x14ac:dyDescent="0.3">
      <c r="A1542" s="7">
        <v>2750</v>
      </c>
      <c r="B1542" s="7" t="s">
        <v>2522</v>
      </c>
      <c r="C1542" s="7" t="s">
        <v>52</v>
      </c>
      <c r="D1542" s="7">
        <v>0.02</v>
      </c>
      <c r="E1542" s="7">
        <v>161.55000000000001</v>
      </c>
      <c r="F1542" s="7">
        <v>19.989999999999998</v>
      </c>
      <c r="G1542" s="7" t="s">
        <v>53</v>
      </c>
      <c r="H1542" s="7" t="s">
        <v>62</v>
      </c>
      <c r="I1542" s="7" t="s">
        <v>33</v>
      </c>
      <c r="J1542" s="7" t="s">
        <v>145</v>
      </c>
      <c r="K1542" s="7" t="s">
        <v>63</v>
      </c>
      <c r="L1542" s="7" t="s">
        <v>167</v>
      </c>
      <c r="M1542" s="7">
        <v>0.66</v>
      </c>
      <c r="N1542" s="7" t="s">
        <v>37</v>
      </c>
      <c r="O1542" s="7" t="s">
        <v>140</v>
      </c>
      <c r="P1542" s="7" t="s">
        <v>141</v>
      </c>
      <c r="Q1542" s="7" t="s">
        <v>2523</v>
      </c>
      <c r="R1542" s="7">
        <v>22980</v>
      </c>
      <c r="S1542" s="8">
        <v>42071</v>
      </c>
      <c r="T1542" s="9">
        <f t="shared" si="122"/>
        <v>0</v>
      </c>
      <c r="U1542" s="10" t="str">
        <f t="shared" si="123"/>
        <v>no repeat</v>
      </c>
      <c r="V1542" s="11" t="str">
        <f t="shared" si="120"/>
        <v>March</v>
      </c>
      <c r="W1542" s="8">
        <v>42071</v>
      </c>
      <c r="X1542" s="11">
        <f t="shared" si="121"/>
        <v>0</v>
      </c>
      <c r="Y1542" s="7">
        <v>664.51800000000003</v>
      </c>
      <c r="Z1542" s="7">
        <v>4</v>
      </c>
      <c r="AA1542" s="7">
        <v>657.61</v>
      </c>
      <c r="AB1542" s="7">
        <v>91424</v>
      </c>
      <c r="AC1542" s="7">
        <f>DataSheet!$E741-DataSheet!$D741</f>
        <v>5.3</v>
      </c>
      <c r="AD1542" s="12" t="str">
        <f>_xlfn.IFS(DataSheet!$O741="Central","Chris",DataSheet!$O741="East","Erin",DataSheet!$O741="South","Sam",DataSheet!$O741="West","William.")</f>
        <v>William.</v>
      </c>
      <c r="AE1542">
        <f t="shared" si="124"/>
        <v>1</v>
      </c>
    </row>
    <row r="1543" spans="1:31" ht="15.75" customHeight="1" x14ac:dyDescent="0.3">
      <c r="A1543" s="7">
        <v>2760</v>
      </c>
      <c r="B1543" s="7" t="s">
        <v>2524</v>
      </c>
      <c r="C1543" s="7" t="s">
        <v>61</v>
      </c>
      <c r="D1543" s="7">
        <v>0.08</v>
      </c>
      <c r="E1543" s="7">
        <v>22.01</v>
      </c>
      <c r="F1543" s="7">
        <v>5.53</v>
      </c>
      <c r="G1543" s="7" t="s">
        <v>53</v>
      </c>
      <c r="H1543" s="7" t="s">
        <v>32</v>
      </c>
      <c r="I1543" s="7" t="s">
        <v>33</v>
      </c>
      <c r="J1543" s="7" t="s">
        <v>34</v>
      </c>
      <c r="K1543" s="7" t="s">
        <v>55</v>
      </c>
      <c r="L1543" s="7" t="s">
        <v>2048</v>
      </c>
      <c r="M1543" s="7">
        <v>0.59</v>
      </c>
      <c r="N1543" s="7" t="s">
        <v>37</v>
      </c>
      <c r="O1543" s="7" t="s">
        <v>57</v>
      </c>
      <c r="P1543" s="7" t="s">
        <v>232</v>
      </c>
      <c r="Q1543" s="7" t="s">
        <v>2525</v>
      </c>
      <c r="R1543" s="7">
        <v>6708</v>
      </c>
      <c r="S1543" s="8">
        <v>42116</v>
      </c>
      <c r="T1543" s="9">
        <f t="shared" si="122"/>
        <v>0</v>
      </c>
      <c r="U1543" s="10" t="str">
        <f t="shared" si="123"/>
        <v>no repeat</v>
      </c>
      <c r="V1543" s="11" t="str">
        <f t="shared" si="120"/>
        <v>April</v>
      </c>
      <c r="W1543" s="8">
        <v>42118</v>
      </c>
      <c r="X1543" s="11">
        <f t="shared" si="121"/>
        <v>2</v>
      </c>
      <c r="Y1543" s="7">
        <v>105.7</v>
      </c>
      <c r="Z1543" s="7">
        <v>11</v>
      </c>
      <c r="AA1543" s="7">
        <v>241.97</v>
      </c>
      <c r="AB1543" s="7">
        <v>90724</v>
      </c>
      <c r="AC1543" s="7">
        <f>DataSheet!$E1243-DataSheet!$D1243</f>
        <v>6.4700000000000006</v>
      </c>
      <c r="AD1543" s="12" t="str">
        <f>_xlfn.IFS(DataSheet!$O1243="Central","Chris",DataSheet!$O1243="East","Erin",DataSheet!$O1243="South","Sam",DataSheet!$O1243="West","William.")</f>
        <v>Chris</v>
      </c>
      <c r="AE1543">
        <f t="shared" si="124"/>
        <v>1</v>
      </c>
    </row>
    <row r="1544" spans="1:31" ht="15.75" customHeight="1" x14ac:dyDescent="0.3">
      <c r="A1544" s="12">
        <v>2764</v>
      </c>
      <c r="B1544" s="12" t="s">
        <v>2526</v>
      </c>
      <c r="C1544" s="12" t="s">
        <v>61</v>
      </c>
      <c r="D1544" s="12">
        <v>0.02</v>
      </c>
      <c r="E1544" s="12">
        <v>29.74</v>
      </c>
      <c r="F1544" s="12">
        <v>6.64</v>
      </c>
      <c r="G1544" s="12" t="s">
        <v>53</v>
      </c>
      <c r="H1544" s="12" t="s">
        <v>32</v>
      </c>
      <c r="I1544" s="12" t="s">
        <v>33</v>
      </c>
      <c r="J1544" s="12" t="s">
        <v>145</v>
      </c>
      <c r="K1544" s="12" t="s">
        <v>63</v>
      </c>
      <c r="L1544" s="12" t="s">
        <v>2527</v>
      </c>
      <c r="M1544" s="12">
        <v>0.7</v>
      </c>
      <c r="N1544" s="12" t="s">
        <v>37</v>
      </c>
      <c r="O1544" s="12" t="s">
        <v>57</v>
      </c>
      <c r="P1544" s="12" t="s">
        <v>58</v>
      </c>
      <c r="Q1544" s="12" t="s">
        <v>2420</v>
      </c>
      <c r="R1544" s="12">
        <v>7601</v>
      </c>
      <c r="S1544" s="13">
        <v>42116</v>
      </c>
      <c r="T1544" s="9">
        <f t="shared" si="122"/>
        <v>0</v>
      </c>
      <c r="U1544" s="10" t="str">
        <f t="shared" si="123"/>
        <v>no repeat</v>
      </c>
      <c r="V1544" s="11" t="str">
        <f t="shared" si="120"/>
        <v>April</v>
      </c>
      <c r="W1544" s="13">
        <v>42116</v>
      </c>
      <c r="X1544" s="11">
        <f t="shared" si="121"/>
        <v>0</v>
      </c>
      <c r="Y1544" s="12">
        <v>-21.06</v>
      </c>
      <c r="Z1544" s="12">
        <v>4</v>
      </c>
      <c r="AA1544" s="12">
        <v>120.81</v>
      </c>
      <c r="AB1544" s="12">
        <v>90724</v>
      </c>
      <c r="AC1544" s="12">
        <f>DataSheet!$E1244-DataSheet!$D1244</f>
        <v>11.31</v>
      </c>
      <c r="AD1544" s="12" t="str">
        <f>_xlfn.IFS(DataSheet!$O1244="Central","Chris",DataSheet!$O1244="East","Erin",DataSheet!$O1244="South","Sam",DataSheet!$O1244="West","William.")</f>
        <v>Chris</v>
      </c>
      <c r="AE1544">
        <f t="shared" si="124"/>
        <v>1</v>
      </c>
    </row>
    <row r="1545" spans="1:31" ht="15.75" customHeight="1" x14ac:dyDescent="0.3">
      <c r="A1545" s="7">
        <v>2765</v>
      </c>
      <c r="B1545" s="7" t="s">
        <v>2528</v>
      </c>
      <c r="C1545" s="7" t="s">
        <v>109</v>
      </c>
      <c r="D1545" s="7">
        <v>0.03</v>
      </c>
      <c r="E1545" s="7">
        <v>5.85</v>
      </c>
      <c r="F1545" s="7">
        <v>2.27</v>
      </c>
      <c r="G1545" s="7" t="s">
        <v>53</v>
      </c>
      <c r="H1545" s="7" t="s">
        <v>32</v>
      </c>
      <c r="I1545" s="7" t="s">
        <v>33</v>
      </c>
      <c r="J1545" s="7" t="s">
        <v>34</v>
      </c>
      <c r="K1545" s="7" t="s">
        <v>35</v>
      </c>
      <c r="L1545" s="7" t="s">
        <v>2529</v>
      </c>
      <c r="M1545" s="7">
        <v>0.56000000000000005</v>
      </c>
      <c r="N1545" s="7" t="s">
        <v>37</v>
      </c>
      <c r="O1545" s="7" t="s">
        <v>57</v>
      </c>
      <c r="P1545" s="7" t="s">
        <v>58</v>
      </c>
      <c r="Q1545" s="7" t="s">
        <v>2530</v>
      </c>
      <c r="R1545" s="7">
        <v>8021</v>
      </c>
      <c r="S1545" s="8">
        <v>42152</v>
      </c>
      <c r="T1545" s="9">
        <f t="shared" si="122"/>
        <v>0</v>
      </c>
      <c r="U1545" s="10" t="str">
        <f t="shared" si="123"/>
        <v>no repeat</v>
      </c>
      <c r="V1545" s="11" t="str">
        <f t="shared" si="120"/>
        <v>May</v>
      </c>
      <c r="W1545" s="8">
        <v>42154</v>
      </c>
      <c r="X1545" s="11">
        <f t="shared" si="121"/>
        <v>2</v>
      </c>
      <c r="Y1545" s="7">
        <v>-5.08</v>
      </c>
      <c r="Z1545" s="7">
        <v>7</v>
      </c>
      <c r="AA1545" s="7">
        <v>41.4</v>
      </c>
      <c r="AB1545" s="7">
        <v>90725</v>
      </c>
      <c r="AC1545" s="7">
        <f>DataSheet!$E1609-DataSheet!$D1609</f>
        <v>15.91</v>
      </c>
      <c r="AD1545" s="12" t="str">
        <f>_xlfn.IFS(DataSheet!$O1609="Central","Chris",DataSheet!$O1609="East","Erin",DataSheet!$O1609="South","Sam",DataSheet!$O1609="West","William.")</f>
        <v>William.</v>
      </c>
      <c r="AE1545">
        <f t="shared" si="124"/>
        <v>1</v>
      </c>
    </row>
    <row r="1546" spans="1:31" ht="15.75" customHeight="1" x14ac:dyDescent="0.3">
      <c r="A1546" s="12">
        <v>2770</v>
      </c>
      <c r="B1546" s="12" t="s">
        <v>2531</v>
      </c>
      <c r="C1546" s="12" t="s">
        <v>52</v>
      </c>
      <c r="D1546" s="12">
        <v>0.02</v>
      </c>
      <c r="E1546" s="12">
        <v>11.55</v>
      </c>
      <c r="F1546" s="12">
        <v>2.36</v>
      </c>
      <c r="G1546" s="12" t="s">
        <v>53</v>
      </c>
      <c r="H1546" s="12" t="s">
        <v>32</v>
      </c>
      <c r="I1546" s="12" t="s">
        <v>33</v>
      </c>
      <c r="J1546" s="12" t="s">
        <v>34</v>
      </c>
      <c r="K1546" s="12" t="s">
        <v>35</v>
      </c>
      <c r="L1546" s="12" t="s">
        <v>316</v>
      </c>
      <c r="M1546" s="12">
        <v>0.55000000000000004</v>
      </c>
      <c r="N1546" s="12" t="s">
        <v>37</v>
      </c>
      <c r="O1546" s="12" t="s">
        <v>140</v>
      </c>
      <c r="P1546" s="12" t="s">
        <v>391</v>
      </c>
      <c r="Q1546" s="12" t="s">
        <v>2532</v>
      </c>
      <c r="R1546" s="12">
        <v>30338</v>
      </c>
      <c r="S1546" s="13">
        <v>42071</v>
      </c>
      <c r="T1546" s="9">
        <f t="shared" si="122"/>
        <v>0</v>
      </c>
      <c r="U1546" s="10" t="str">
        <f t="shared" si="123"/>
        <v>no repeat</v>
      </c>
      <c r="V1546" s="11" t="str">
        <f t="shared" si="120"/>
        <v>March</v>
      </c>
      <c r="W1546" s="13">
        <v>42073</v>
      </c>
      <c r="X1546" s="11">
        <f t="shared" si="121"/>
        <v>2</v>
      </c>
      <c r="Y1546" s="12">
        <v>1289.3820000000001</v>
      </c>
      <c r="Z1546" s="12">
        <v>14</v>
      </c>
      <c r="AA1546" s="12">
        <v>159.53</v>
      </c>
      <c r="AB1546" s="12">
        <v>88975</v>
      </c>
      <c r="AC1546" s="12">
        <f>DataSheet!$E742-DataSheet!$D742</f>
        <v>55.93</v>
      </c>
      <c r="AD1546" s="12" t="str">
        <f>_xlfn.IFS(DataSheet!$O742="Central","Chris",DataSheet!$O742="East","Erin",DataSheet!$O742="South","Sam",DataSheet!$O742="West","William.")</f>
        <v>William.</v>
      </c>
      <c r="AE1546">
        <f t="shared" si="124"/>
        <v>1</v>
      </c>
    </row>
    <row r="1547" spans="1:31" ht="15.75" customHeight="1" x14ac:dyDescent="0.3">
      <c r="A1547" s="12">
        <v>2771</v>
      </c>
      <c r="B1547" s="12" t="s">
        <v>2533</v>
      </c>
      <c r="C1547" s="12" t="s">
        <v>30</v>
      </c>
      <c r="D1547" s="12">
        <v>7.0000000000000007E-2</v>
      </c>
      <c r="E1547" s="12">
        <v>177.98</v>
      </c>
      <c r="F1547" s="12">
        <v>0.99</v>
      </c>
      <c r="G1547" s="12" t="s">
        <v>53</v>
      </c>
      <c r="H1547" s="12" t="s">
        <v>32</v>
      </c>
      <c r="I1547" s="12" t="s">
        <v>33</v>
      </c>
      <c r="J1547" s="12" t="s">
        <v>258</v>
      </c>
      <c r="K1547" s="12" t="s">
        <v>63</v>
      </c>
      <c r="L1547" s="12" t="s">
        <v>1496</v>
      </c>
      <c r="M1547" s="12">
        <v>0.56000000000000005</v>
      </c>
      <c r="N1547" s="12" t="s">
        <v>37</v>
      </c>
      <c r="O1547" s="12" t="s">
        <v>140</v>
      </c>
      <c r="P1547" s="12" t="s">
        <v>391</v>
      </c>
      <c r="Q1547" s="12" t="s">
        <v>2534</v>
      </c>
      <c r="R1547" s="12">
        <v>30344</v>
      </c>
      <c r="S1547" s="13">
        <v>42168</v>
      </c>
      <c r="T1547" s="9">
        <f t="shared" si="122"/>
        <v>0</v>
      </c>
      <c r="U1547" s="10" t="str">
        <f t="shared" si="123"/>
        <v>no repeat</v>
      </c>
      <c r="V1547" s="11" t="str">
        <f t="shared" si="120"/>
        <v>June</v>
      </c>
      <c r="W1547" s="13">
        <v>42168</v>
      </c>
      <c r="X1547" s="11">
        <f t="shared" si="121"/>
        <v>0</v>
      </c>
      <c r="Y1547" s="12">
        <v>-191.548</v>
      </c>
      <c r="Z1547" s="12">
        <v>3</v>
      </c>
      <c r="AA1547" s="12">
        <v>536.29</v>
      </c>
      <c r="AB1547" s="12">
        <v>88974</v>
      </c>
      <c r="AC1547" s="12">
        <f>DataSheet!$E1770-DataSheet!$D1770</f>
        <v>180.88</v>
      </c>
      <c r="AD1547" s="12" t="str">
        <f>_xlfn.IFS(DataSheet!$O1770="Central","Chris",DataSheet!$O1770="East","Erin",DataSheet!$O1770="South","Sam",DataSheet!$O1770="West","William.")</f>
        <v>Chris</v>
      </c>
      <c r="AE1547">
        <f t="shared" si="124"/>
        <v>1</v>
      </c>
    </row>
    <row r="1548" spans="1:31" ht="15.75" customHeight="1" x14ac:dyDescent="0.3">
      <c r="A1548" s="12">
        <v>2773</v>
      </c>
      <c r="B1548" s="12" t="s">
        <v>2535</v>
      </c>
      <c r="C1548" s="12" t="s">
        <v>42</v>
      </c>
      <c r="D1548" s="12">
        <v>0.1</v>
      </c>
      <c r="E1548" s="12">
        <v>5.18</v>
      </c>
      <c r="F1548" s="12">
        <v>5.74</v>
      </c>
      <c r="G1548" s="12" t="s">
        <v>53</v>
      </c>
      <c r="H1548" s="12" t="s">
        <v>32</v>
      </c>
      <c r="I1548" s="12" t="s">
        <v>33</v>
      </c>
      <c r="J1548" s="12" t="s">
        <v>113</v>
      </c>
      <c r="K1548" s="12" t="s">
        <v>63</v>
      </c>
      <c r="L1548" s="12" t="s">
        <v>877</v>
      </c>
      <c r="M1548" s="12">
        <v>0.36</v>
      </c>
      <c r="N1548" s="12" t="s">
        <v>37</v>
      </c>
      <c r="O1548" s="12" t="s">
        <v>38</v>
      </c>
      <c r="P1548" s="12" t="s">
        <v>49</v>
      </c>
      <c r="Q1548" s="12" t="s">
        <v>1152</v>
      </c>
      <c r="R1548" s="12">
        <v>94568</v>
      </c>
      <c r="S1548" s="13">
        <v>42089</v>
      </c>
      <c r="T1548" s="9">
        <f t="shared" si="122"/>
        <v>0</v>
      </c>
      <c r="U1548" s="10" t="str">
        <f t="shared" si="123"/>
        <v>no repeat</v>
      </c>
      <c r="V1548" s="11" t="str">
        <f t="shared" si="120"/>
        <v>March</v>
      </c>
      <c r="W1548" s="13">
        <v>42091</v>
      </c>
      <c r="X1548" s="11">
        <f t="shared" si="121"/>
        <v>2</v>
      </c>
      <c r="Y1548" s="12">
        <v>-29.003</v>
      </c>
      <c r="Z1548" s="12">
        <v>2</v>
      </c>
      <c r="AA1548" s="12">
        <v>10.96</v>
      </c>
      <c r="AB1548" s="12">
        <v>91584</v>
      </c>
      <c r="AC1548" s="12">
        <f>DataSheet!$E950-DataSheet!$D950</f>
        <v>16.420000000000002</v>
      </c>
      <c r="AD1548" s="12" t="str">
        <f>_xlfn.IFS(DataSheet!$O950="Central","Chris",DataSheet!$O950="East","Erin",DataSheet!$O950="South","Sam",DataSheet!$O950="West","William.")</f>
        <v>Sam</v>
      </c>
      <c r="AE1548">
        <f t="shared" si="124"/>
        <v>1</v>
      </c>
    </row>
    <row r="1549" spans="1:31" ht="15.75" customHeight="1" x14ac:dyDescent="0.3">
      <c r="A1549" s="12">
        <v>2775</v>
      </c>
      <c r="B1549" s="12" t="s">
        <v>2536</v>
      </c>
      <c r="C1549" s="12" t="s">
        <v>109</v>
      </c>
      <c r="D1549" s="12">
        <v>7.0000000000000007E-2</v>
      </c>
      <c r="E1549" s="12">
        <v>574.74</v>
      </c>
      <c r="F1549" s="12">
        <v>24.49</v>
      </c>
      <c r="G1549" s="12" t="s">
        <v>53</v>
      </c>
      <c r="H1549" s="12" t="s">
        <v>118</v>
      </c>
      <c r="I1549" s="12" t="s">
        <v>81</v>
      </c>
      <c r="J1549" s="12" t="s">
        <v>89</v>
      </c>
      <c r="K1549" s="12" t="s">
        <v>240</v>
      </c>
      <c r="L1549" s="12" t="s">
        <v>273</v>
      </c>
      <c r="M1549" s="12">
        <v>0.37</v>
      </c>
      <c r="N1549" s="12" t="s">
        <v>37</v>
      </c>
      <c r="O1549" s="12" t="s">
        <v>65</v>
      </c>
      <c r="P1549" s="12" t="s">
        <v>182</v>
      </c>
      <c r="Q1549" s="12" t="s">
        <v>2537</v>
      </c>
      <c r="R1549" s="12">
        <v>60131</v>
      </c>
      <c r="S1549" s="13">
        <v>42034</v>
      </c>
      <c r="T1549" s="9">
        <f t="shared" si="122"/>
        <v>0</v>
      </c>
      <c r="U1549" s="10" t="str">
        <f t="shared" si="123"/>
        <v>no repeat</v>
      </c>
      <c r="V1549" s="11" t="str">
        <f t="shared" si="120"/>
        <v>January</v>
      </c>
      <c r="W1549" s="13">
        <v>42039</v>
      </c>
      <c r="X1549" s="11">
        <f t="shared" si="121"/>
        <v>5</v>
      </c>
      <c r="Y1549" s="12">
        <v>2860.9331999999999</v>
      </c>
      <c r="Z1549" s="12">
        <v>8</v>
      </c>
      <c r="AA1549" s="12">
        <v>4146.28</v>
      </c>
      <c r="AB1549" s="12">
        <v>91229</v>
      </c>
      <c r="AC1549" s="12">
        <f>DataSheet!$E354-DataSheet!$D354</f>
        <v>880.94</v>
      </c>
      <c r="AD1549" s="12" t="str">
        <f>_xlfn.IFS(DataSheet!$O354="Central","Chris",DataSheet!$O354="East","Erin",DataSheet!$O354="South","Sam",DataSheet!$O354="West","William.")</f>
        <v>William.</v>
      </c>
      <c r="AE1549">
        <f t="shared" si="124"/>
        <v>1</v>
      </c>
    </row>
    <row r="1550" spans="1:31" ht="15.75" customHeight="1" x14ac:dyDescent="0.3">
      <c r="A1550" s="7">
        <v>2776</v>
      </c>
      <c r="B1550" s="7" t="s">
        <v>2538</v>
      </c>
      <c r="C1550" s="7" t="s">
        <v>52</v>
      </c>
      <c r="D1550" s="7">
        <v>0.03</v>
      </c>
      <c r="E1550" s="7">
        <v>350.98</v>
      </c>
      <c r="F1550" s="7">
        <v>30</v>
      </c>
      <c r="G1550" s="7" t="s">
        <v>43</v>
      </c>
      <c r="H1550" s="7" t="s">
        <v>118</v>
      </c>
      <c r="I1550" s="7" t="s">
        <v>45</v>
      </c>
      <c r="J1550" s="7" t="s">
        <v>46</v>
      </c>
      <c r="K1550" s="7" t="s">
        <v>47</v>
      </c>
      <c r="L1550" s="7" t="s">
        <v>864</v>
      </c>
      <c r="M1550" s="7">
        <v>0.61</v>
      </c>
      <c r="N1550" s="7" t="s">
        <v>37</v>
      </c>
      <c r="O1550" s="7" t="s">
        <v>57</v>
      </c>
      <c r="P1550" s="7" t="s">
        <v>419</v>
      </c>
      <c r="Q1550" s="7" t="s">
        <v>2539</v>
      </c>
      <c r="R1550" s="7">
        <v>20877</v>
      </c>
      <c r="S1550" s="8">
        <v>42016</v>
      </c>
      <c r="T1550" s="9">
        <f t="shared" si="122"/>
        <v>1</v>
      </c>
      <c r="U1550" s="10">
        <f t="shared" si="123"/>
        <v>0</v>
      </c>
      <c r="V1550" s="11" t="str">
        <f t="shared" si="120"/>
        <v>January</v>
      </c>
      <c r="W1550" s="8">
        <v>42019</v>
      </c>
      <c r="X1550" s="11">
        <f t="shared" si="121"/>
        <v>3</v>
      </c>
      <c r="Y1550" s="7">
        <v>2692.4421000000002</v>
      </c>
      <c r="Z1550" s="7">
        <v>11</v>
      </c>
      <c r="AA1550" s="7">
        <v>3902.09</v>
      </c>
      <c r="AB1550" s="7">
        <v>91228</v>
      </c>
      <c r="AC1550" s="7">
        <f>DataSheet!$E141-DataSheet!$D141</f>
        <v>2.79</v>
      </c>
      <c r="AD1550" s="12" t="str">
        <f>_xlfn.IFS(DataSheet!$O141="Central","Chris",DataSheet!$O141="East","Erin",DataSheet!$O141="South","Sam",DataSheet!$O141="West","William.")</f>
        <v>Sam</v>
      </c>
      <c r="AE1550">
        <f t="shared" si="124"/>
        <v>2</v>
      </c>
    </row>
    <row r="1551" spans="1:31" ht="15.75" customHeight="1" x14ac:dyDescent="0.3">
      <c r="A1551" s="12">
        <v>2776</v>
      </c>
      <c r="B1551" s="12" t="s">
        <v>2538</v>
      </c>
      <c r="C1551" s="12" t="s">
        <v>52</v>
      </c>
      <c r="D1551" s="12">
        <v>0.04</v>
      </c>
      <c r="E1551" s="12">
        <v>1.68</v>
      </c>
      <c r="F1551" s="12">
        <v>1</v>
      </c>
      <c r="G1551" s="12" t="s">
        <v>53</v>
      </c>
      <c r="H1551" s="12" t="s">
        <v>118</v>
      </c>
      <c r="I1551" s="12" t="s">
        <v>33</v>
      </c>
      <c r="J1551" s="12" t="s">
        <v>34</v>
      </c>
      <c r="K1551" s="12" t="s">
        <v>35</v>
      </c>
      <c r="L1551" s="12" t="s">
        <v>2540</v>
      </c>
      <c r="M1551" s="12">
        <v>0.35</v>
      </c>
      <c r="N1551" s="12" t="s">
        <v>37</v>
      </c>
      <c r="O1551" s="12" t="s">
        <v>57</v>
      </c>
      <c r="P1551" s="12" t="s">
        <v>419</v>
      </c>
      <c r="Q1551" s="12" t="s">
        <v>2539</v>
      </c>
      <c r="R1551" s="12">
        <v>20877</v>
      </c>
      <c r="S1551" s="13">
        <v>42016</v>
      </c>
      <c r="T1551" s="9">
        <f t="shared" si="122"/>
        <v>0</v>
      </c>
      <c r="U1551" s="10" t="str">
        <f t="shared" si="123"/>
        <v>no repeat</v>
      </c>
      <c r="V1551" s="11" t="str">
        <f t="shared" si="120"/>
        <v>January</v>
      </c>
      <c r="W1551" s="13">
        <v>42018</v>
      </c>
      <c r="X1551" s="11">
        <f t="shared" si="121"/>
        <v>2</v>
      </c>
      <c r="Y1551" s="12">
        <v>2.0672000000000001</v>
      </c>
      <c r="Z1551" s="12">
        <v>8</v>
      </c>
      <c r="AA1551" s="12">
        <v>14.18</v>
      </c>
      <c r="AB1551" s="12">
        <v>91228</v>
      </c>
      <c r="AC1551" s="12">
        <f>DataSheet!$E142-DataSheet!$D142</f>
        <v>2.56</v>
      </c>
      <c r="AD1551" s="12" t="str">
        <f>_xlfn.IFS(DataSheet!$O142="Central","Chris",DataSheet!$O142="East","Erin",DataSheet!$O142="South","Sam",DataSheet!$O142="West","William.")</f>
        <v>Chris</v>
      </c>
      <c r="AE1551">
        <f t="shared" si="124"/>
        <v>2</v>
      </c>
    </row>
    <row r="1552" spans="1:31" ht="15.75" customHeight="1" x14ac:dyDescent="0.3">
      <c r="A1552" s="12">
        <v>2778</v>
      </c>
      <c r="B1552" s="12" t="s">
        <v>2541</v>
      </c>
      <c r="C1552" s="12" t="s">
        <v>30</v>
      </c>
      <c r="D1552" s="12">
        <v>0.05</v>
      </c>
      <c r="E1552" s="12">
        <v>205.99</v>
      </c>
      <c r="F1552" s="12">
        <v>8.99</v>
      </c>
      <c r="G1552" s="12" t="s">
        <v>31</v>
      </c>
      <c r="H1552" s="12" t="s">
        <v>118</v>
      </c>
      <c r="I1552" s="12" t="s">
        <v>81</v>
      </c>
      <c r="J1552" s="12" t="s">
        <v>82</v>
      </c>
      <c r="K1552" s="12" t="s">
        <v>63</v>
      </c>
      <c r="L1552" s="12" t="s">
        <v>2542</v>
      </c>
      <c r="M1552" s="12">
        <v>0.57999999999999996</v>
      </c>
      <c r="N1552" s="12" t="s">
        <v>37</v>
      </c>
      <c r="O1552" s="12" t="s">
        <v>140</v>
      </c>
      <c r="P1552" s="12" t="s">
        <v>326</v>
      </c>
      <c r="Q1552" s="12" t="s">
        <v>1022</v>
      </c>
      <c r="R1552" s="12">
        <v>28403</v>
      </c>
      <c r="S1552" s="13">
        <v>42046</v>
      </c>
      <c r="T1552" s="9">
        <f t="shared" si="122"/>
        <v>1</v>
      </c>
      <c r="U1552" s="10">
        <f t="shared" si="123"/>
        <v>0</v>
      </c>
      <c r="V1552" s="11" t="str">
        <f t="shared" si="120"/>
        <v>February</v>
      </c>
      <c r="W1552" s="13">
        <v>42047</v>
      </c>
      <c r="X1552" s="11">
        <f t="shared" si="121"/>
        <v>1</v>
      </c>
      <c r="Y1552" s="12">
        <v>111.05249999999999</v>
      </c>
      <c r="Z1552" s="12">
        <v>12</v>
      </c>
      <c r="AA1552" s="12">
        <v>2118.9899999999998</v>
      </c>
      <c r="AB1552" s="12">
        <v>87160</v>
      </c>
      <c r="AC1552" s="12">
        <f>DataSheet!$E486-DataSheet!$D486</f>
        <v>4.33</v>
      </c>
      <c r="AD1552" s="12" t="str">
        <f>_xlfn.IFS(DataSheet!$O486="Central","Chris",DataSheet!$O486="East","Erin",DataSheet!$O486="South","Sam",DataSheet!$O486="West","William.")</f>
        <v>William.</v>
      </c>
      <c r="AE1552">
        <f t="shared" si="124"/>
        <v>2</v>
      </c>
    </row>
    <row r="1553" spans="1:31" ht="15.75" customHeight="1" x14ac:dyDescent="0.3">
      <c r="A1553" s="7">
        <v>2778</v>
      </c>
      <c r="B1553" s="7" t="s">
        <v>2541</v>
      </c>
      <c r="C1553" s="7" t="s">
        <v>30</v>
      </c>
      <c r="D1553" s="7">
        <v>0.08</v>
      </c>
      <c r="E1553" s="7">
        <v>205.99</v>
      </c>
      <c r="F1553" s="7">
        <v>8.99</v>
      </c>
      <c r="G1553" s="7" t="s">
        <v>53</v>
      </c>
      <c r="H1553" s="7" t="s">
        <v>118</v>
      </c>
      <c r="I1553" s="7" t="s">
        <v>81</v>
      </c>
      <c r="J1553" s="7" t="s">
        <v>82</v>
      </c>
      <c r="K1553" s="7" t="s">
        <v>63</v>
      </c>
      <c r="L1553" s="7" t="s">
        <v>110</v>
      </c>
      <c r="M1553" s="7">
        <v>0.56000000000000005</v>
      </c>
      <c r="N1553" s="7" t="s">
        <v>37</v>
      </c>
      <c r="O1553" s="7" t="s">
        <v>140</v>
      </c>
      <c r="P1553" s="7" t="s">
        <v>326</v>
      </c>
      <c r="Q1553" s="7" t="s">
        <v>1022</v>
      </c>
      <c r="R1553" s="7">
        <v>28403</v>
      </c>
      <c r="S1553" s="8">
        <v>42046</v>
      </c>
      <c r="T1553" s="9">
        <f t="shared" si="122"/>
        <v>0</v>
      </c>
      <c r="U1553" s="10" t="str">
        <f t="shared" si="123"/>
        <v>no repeat</v>
      </c>
      <c r="V1553" s="11" t="str">
        <f t="shared" si="120"/>
        <v>February</v>
      </c>
      <c r="W1553" s="8">
        <v>42047</v>
      </c>
      <c r="X1553" s="11">
        <f t="shared" si="121"/>
        <v>1</v>
      </c>
      <c r="Y1553" s="7">
        <v>-1963.752</v>
      </c>
      <c r="Z1553" s="7">
        <v>5</v>
      </c>
      <c r="AA1553" s="7">
        <v>837.64</v>
      </c>
      <c r="AB1553" s="7">
        <v>87160</v>
      </c>
      <c r="AC1553" s="7">
        <f>DataSheet!$E487-DataSheet!$D487</f>
        <v>155.9</v>
      </c>
      <c r="AD1553" s="12" t="str">
        <f>_xlfn.IFS(DataSheet!$O487="Central","Chris",DataSheet!$O487="East","Erin",DataSheet!$O487="South","Sam",DataSheet!$O487="West","William.")</f>
        <v>William.</v>
      </c>
      <c r="AE1553">
        <f t="shared" si="124"/>
        <v>2</v>
      </c>
    </row>
    <row r="1554" spans="1:31" ht="15.75" customHeight="1" x14ac:dyDescent="0.3">
      <c r="A1554" s="12">
        <v>2779</v>
      </c>
      <c r="B1554" s="12" t="s">
        <v>2543</v>
      </c>
      <c r="C1554" s="12" t="s">
        <v>52</v>
      </c>
      <c r="D1554" s="12">
        <v>0.01</v>
      </c>
      <c r="E1554" s="12">
        <v>35.99</v>
      </c>
      <c r="F1554" s="12">
        <v>5.99</v>
      </c>
      <c r="G1554" s="12" t="s">
        <v>53</v>
      </c>
      <c r="H1554" s="12" t="s">
        <v>32</v>
      </c>
      <c r="I1554" s="12" t="s">
        <v>81</v>
      </c>
      <c r="J1554" s="12" t="s">
        <v>82</v>
      </c>
      <c r="K1554" s="12" t="s">
        <v>35</v>
      </c>
      <c r="L1554" s="12" t="s">
        <v>983</v>
      </c>
      <c r="M1554" s="12">
        <v>0.38</v>
      </c>
      <c r="N1554" s="12" t="s">
        <v>37</v>
      </c>
      <c r="O1554" s="12" t="s">
        <v>140</v>
      </c>
      <c r="P1554" s="12" t="s">
        <v>326</v>
      </c>
      <c r="Q1554" s="12" t="s">
        <v>2544</v>
      </c>
      <c r="R1554" s="12">
        <v>27893</v>
      </c>
      <c r="S1554" s="13">
        <v>42166</v>
      </c>
      <c r="T1554" s="9">
        <f t="shared" si="122"/>
        <v>0</v>
      </c>
      <c r="U1554" s="10" t="str">
        <f t="shared" si="123"/>
        <v>no repeat</v>
      </c>
      <c r="V1554" s="11" t="str">
        <f t="shared" si="120"/>
        <v>June</v>
      </c>
      <c r="W1554" s="13">
        <v>42167</v>
      </c>
      <c r="X1554" s="11">
        <f t="shared" si="121"/>
        <v>1</v>
      </c>
      <c r="Y1554" s="12">
        <v>-60.704000000000001</v>
      </c>
      <c r="Z1554" s="12">
        <v>11</v>
      </c>
      <c r="AA1554" s="12">
        <v>345.07</v>
      </c>
      <c r="AB1554" s="12">
        <v>87161</v>
      </c>
      <c r="AC1554" s="12">
        <f>DataSheet!$E1732-DataSheet!$D1732</f>
        <v>35.4</v>
      </c>
      <c r="AD1554" s="12" t="str">
        <f>_xlfn.IFS(DataSheet!$O1732="Central","Chris",DataSheet!$O1732="East","Erin",DataSheet!$O1732="South","Sam",DataSheet!$O1732="West","William.")</f>
        <v>Erin</v>
      </c>
      <c r="AE1554">
        <f t="shared" si="124"/>
        <v>1</v>
      </c>
    </row>
    <row r="1555" spans="1:31" ht="15.75" customHeight="1" x14ac:dyDescent="0.3">
      <c r="A1555" s="7">
        <v>2781</v>
      </c>
      <c r="B1555" s="7" t="s">
        <v>2545</v>
      </c>
      <c r="C1555" s="7" t="s">
        <v>109</v>
      </c>
      <c r="D1555" s="7">
        <v>0.09</v>
      </c>
      <c r="E1555" s="7">
        <v>2.16</v>
      </c>
      <c r="F1555" s="7">
        <v>6.05</v>
      </c>
      <c r="G1555" s="7" t="s">
        <v>53</v>
      </c>
      <c r="H1555" s="7" t="s">
        <v>118</v>
      </c>
      <c r="I1555" s="7" t="s">
        <v>33</v>
      </c>
      <c r="J1555" s="7" t="s">
        <v>113</v>
      </c>
      <c r="K1555" s="7" t="s">
        <v>63</v>
      </c>
      <c r="L1555" s="7" t="s">
        <v>1535</v>
      </c>
      <c r="M1555" s="7">
        <v>0.37</v>
      </c>
      <c r="N1555" s="7" t="s">
        <v>37</v>
      </c>
      <c r="O1555" s="7" t="s">
        <v>38</v>
      </c>
      <c r="P1555" s="7" t="s">
        <v>106</v>
      </c>
      <c r="Q1555" s="7" t="s">
        <v>2546</v>
      </c>
      <c r="R1555" s="7">
        <v>97071</v>
      </c>
      <c r="S1555" s="8">
        <v>42035</v>
      </c>
      <c r="T1555" s="9">
        <f t="shared" si="122"/>
        <v>1</v>
      </c>
      <c r="U1555" s="10">
        <f t="shared" si="123"/>
        <v>0</v>
      </c>
      <c r="V1555" s="11" t="str">
        <f t="shared" si="120"/>
        <v>January</v>
      </c>
      <c r="W1555" s="8">
        <v>42039</v>
      </c>
      <c r="X1555" s="11">
        <f t="shared" si="121"/>
        <v>4</v>
      </c>
      <c r="Y1555" s="7">
        <v>-37.789000000000001</v>
      </c>
      <c r="Z1555" s="7">
        <v>2</v>
      </c>
      <c r="AA1555" s="7">
        <v>5.48</v>
      </c>
      <c r="AB1555" s="7">
        <v>87162</v>
      </c>
      <c r="AC1555" s="7">
        <f>DataSheet!$E361-DataSheet!$D361</f>
        <v>22.68</v>
      </c>
      <c r="AD1555" s="12" t="str">
        <f>_xlfn.IFS(DataSheet!$O361="Central","Chris",DataSheet!$O361="East","Erin",DataSheet!$O361="South","Sam",DataSheet!$O361="West","William.")</f>
        <v>Sam</v>
      </c>
      <c r="AE1555">
        <f t="shared" si="124"/>
        <v>3</v>
      </c>
    </row>
    <row r="1556" spans="1:31" ht="15.75" customHeight="1" x14ac:dyDescent="0.3">
      <c r="A1556" s="12">
        <v>2781</v>
      </c>
      <c r="B1556" s="12" t="s">
        <v>2545</v>
      </c>
      <c r="C1556" s="12" t="s">
        <v>109</v>
      </c>
      <c r="D1556" s="12">
        <v>0.03</v>
      </c>
      <c r="E1556" s="12">
        <v>808.49</v>
      </c>
      <c r="F1556" s="12">
        <v>55.3</v>
      </c>
      <c r="G1556" s="12" t="s">
        <v>43</v>
      </c>
      <c r="H1556" s="12" t="s">
        <v>118</v>
      </c>
      <c r="I1556" s="12" t="s">
        <v>81</v>
      </c>
      <c r="J1556" s="12" t="s">
        <v>89</v>
      </c>
      <c r="K1556" s="12" t="s">
        <v>47</v>
      </c>
      <c r="L1556" s="12" t="s">
        <v>2547</v>
      </c>
      <c r="M1556" s="12">
        <v>0.4</v>
      </c>
      <c r="N1556" s="12" t="s">
        <v>37</v>
      </c>
      <c r="O1556" s="12" t="s">
        <v>38</v>
      </c>
      <c r="P1556" s="12" t="s">
        <v>106</v>
      </c>
      <c r="Q1556" s="12" t="s">
        <v>2546</v>
      </c>
      <c r="R1556" s="12">
        <v>97071</v>
      </c>
      <c r="S1556" s="13">
        <v>42035</v>
      </c>
      <c r="T1556" s="9">
        <f t="shared" si="122"/>
        <v>1</v>
      </c>
      <c r="U1556" s="10">
        <f t="shared" si="123"/>
        <v>0</v>
      </c>
      <c r="V1556" s="11" t="str">
        <f t="shared" si="120"/>
        <v>January</v>
      </c>
      <c r="W1556" s="13">
        <v>42042</v>
      </c>
      <c r="X1556" s="11">
        <f t="shared" si="121"/>
        <v>7</v>
      </c>
      <c r="Y1556" s="12">
        <v>7576.11</v>
      </c>
      <c r="Z1556" s="12">
        <v>11</v>
      </c>
      <c r="AA1556" s="12">
        <v>8201.33</v>
      </c>
      <c r="AB1556" s="12">
        <v>87162</v>
      </c>
      <c r="AC1556" s="12">
        <f>DataSheet!$E362-DataSheet!$D362</f>
        <v>130.95999999999998</v>
      </c>
      <c r="AD1556" s="12" t="str">
        <f>_xlfn.IFS(DataSheet!$O362="Central","Chris",DataSheet!$O362="East","Erin",DataSheet!$O362="South","Sam",DataSheet!$O362="West","William.")</f>
        <v>Sam</v>
      </c>
      <c r="AE1556">
        <f t="shared" si="124"/>
        <v>3</v>
      </c>
    </row>
    <row r="1557" spans="1:31" ht="15.75" customHeight="1" x14ac:dyDescent="0.3">
      <c r="A1557" s="7">
        <v>2781</v>
      </c>
      <c r="B1557" s="7" t="s">
        <v>2545</v>
      </c>
      <c r="C1557" s="7" t="s">
        <v>109</v>
      </c>
      <c r="D1557" s="7">
        <v>0</v>
      </c>
      <c r="E1557" s="7">
        <v>6.48</v>
      </c>
      <c r="F1557" s="7">
        <v>8.19</v>
      </c>
      <c r="G1557" s="7" t="s">
        <v>53</v>
      </c>
      <c r="H1557" s="7" t="s">
        <v>118</v>
      </c>
      <c r="I1557" s="7" t="s">
        <v>33</v>
      </c>
      <c r="J1557" s="7" t="s">
        <v>97</v>
      </c>
      <c r="K1557" s="7" t="s">
        <v>63</v>
      </c>
      <c r="L1557" s="7" t="s">
        <v>2548</v>
      </c>
      <c r="M1557" s="7">
        <v>0.37</v>
      </c>
      <c r="N1557" s="7" t="s">
        <v>37</v>
      </c>
      <c r="O1557" s="7" t="s">
        <v>38</v>
      </c>
      <c r="P1557" s="7" t="s">
        <v>106</v>
      </c>
      <c r="Q1557" s="7" t="s">
        <v>2546</v>
      </c>
      <c r="R1557" s="7">
        <v>97071</v>
      </c>
      <c r="S1557" s="8">
        <v>42035</v>
      </c>
      <c r="T1557" s="9">
        <f t="shared" si="122"/>
        <v>0</v>
      </c>
      <c r="U1557" s="10" t="str">
        <f t="shared" si="123"/>
        <v>no repeat</v>
      </c>
      <c r="V1557" s="11" t="str">
        <f t="shared" si="120"/>
        <v>January</v>
      </c>
      <c r="W1557" s="8">
        <v>42042</v>
      </c>
      <c r="X1557" s="11">
        <f t="shared" si="121"/>
        <v>7</v>
      </c>
      <c r="Y1557" s="7">
        <v>-43.26</v>
      </c>
      <c r="Z1557" s="7">
        <v>3</v>
      </c>
      <c r="AA1557" s="7">
        <v>22.67</v>
      </c>
      <c r="AB1557" s="7">
        <v>87162</v>
      </c>
      <c r="AC1557" s="7">
        <f>DataSheet!$E363-DataSheet!$D363</f>
        <v>4.5500000000000007</v>
      </c>
      <c r="AD1557" s="12" t="str">
        <f>_xlfn.IFS(DataSheet!$O363="Central","Chris",DataSheet!$O363="East","Erin",DataSheet!$O363="South","Sam",DataSheet!$O363="West","William.")</f>
        <v>Sam</v>
      </c>
      <c r="AE1557">
        <f t="shared" si="124"/>
        <v>3</v>
      </c>
    </row>
    <row r="1558" spans="1:31" ht="15.75" customHeight="1" x14ac:dyDescent="0.3">
      <c r="A1558" s="12">
        <v>2787</v>
      </c>
      <c r="B1558" s="12" t="s">
        <v>2549</v>
      </c>
      <c r="C1558" s="12" t="s">
        <v>42</v>
      </c>
      <c r="D1558" s="12">
        <v>0.01</v>
      </c>
      <c r="E1558" s="12">
        <v>47.98</v>
      </c>
      <c r="F1558" s="12">
        <v>3.61</v>
      </c>
      <c r="G1558" s="12" t="s">
        <v>31</v>
      </c>
      <c r="H1558" s="12" t="s">
        <v>118</v>
      </c>
      <c r="I1558" s="12" t="s">
        <v>81</v>
      </c>
      <c r="J1558" s="12" t="s">
        <v>184</v>
      </c>
      <c r="K1558" s="12" t="s">
        <v>55</v>
      </c>
      <c r="L1558" s="12" t="s">
        <v>1014</v>
      </c>
      <c r="M1558" s="12">
        <v>0.71</v>
      </c>
      <c r="N1558" s="12" t="s">
        <v>37</v>
      </c>
      <c r="O1558" s="12" t="s">
        <v>140</v>
      </c>
      <c r="P1558" s="12" t="s">
        <v>175</v>
      </c>
      <c r="Q1558" s="12" t="s">
        <v>2550</v>
      </c>
      <c r="R1558" s="12">
        <v>70003</v>
      </c>
      <c r="S1558" s="13">
        <v>42075</v>
      </c>
      <c r="T1558" s="9">
        <f t="shared" si="122"/>
        <v>0</v>
      </c>
      <c r="U1558" s="10" t="str">
        <f t="shared" si="123"/>
        <v>no repeat</v>
      </c>
      <c r="V1558" s="11" t="str">
        <f t="shared" si="120"/>
        <v>March</v>
      </c>
      <c r="W1558" s="13">
        <v>42076</v>
      </c>
      <c r="X1558" s="11">
        <f t="shared" si="121"/>
        <v>1</v>
      </c>
      <c r="Y1558" s="12">
        <v>-44.436</v>
      </c>
      <c r="Z1558" s="12">
        <v>8</v>
      </c>
      <c r="AA1558" s="12">
        <v>393.98</v>
      </c>
      <c r="AB1558" s="12">
        <v>91316</v>
      </c>
      <c r="AC1558" s="12">
        <f>DataSheet!$E782-DataSheet!$D782</f>
        <v>8.07</v>
      </c>
      <c r="AD1558" s="12" t="str">
        <f>_xlfn.IFS(DataSheet!$O782="Central","Chris",DataSheet!$O782="East","Erin",DataSheet!$O782="South","Sam",DataSheet!$O782="West","William.")</f>
        <v>William.</v>
      </c>
      <c r="AE1558">
        <f t="shared" si="124"/>
        <v>1</v>
      </c>
    </row>
    <row r="1559" spans="1:31" ht="15.75" customHeight="1" x14ac:dyDescent="0.3">
      <c r="A1559" s="12">
        <v>2791</v>
      </c>
      <c r="B1559" s="12" t="s">
        <v>2551</v>
      </c>
      <c r="C1559" s="12" t="s">
        <v>52</v>
      </c>
      <c r="D1559" s="12">
        <v>0.09</v>
      </c>
      <c r="E1559" s="12">
        <v>2.88</v>
      </c>
      <c r="F1559" s="12">
        <v>0.7</v>
      </c>
      <c r="G1559" s="12" t="s">
        <v>53</v>
      </c>
      <c r="H1559" s="12" t="s">
        <v>32</v>
      </c>
      <c r="I1559" s="12" t="s">
        <v>33</v>
      </c>
      <c r="J1559" s="12" t="s">
        <v>34</v>
      </c>
      <c r="K1559" s="12" t="s">
        <v>35</v>
      </c>
      <c r="L1559" s="12" t="s">
        <v>2552</v>
      </c>
      <c r="M1559" s="12">
        <v>0.56000000000000005</v>
      </c>
      <c r="N1559" s="12" t="s">
        <v>37</v>
      </c>
      <c r="O1559" s="12" t="s">
        <v>65</v>
      </c>
      <c r="P1559" s="12" t="s">
        <v>304</v>
      </c>
      <c r="Q1559" s="12" t="s">
        <v>2553</v>
      </c>
      <c r="R1559" s="12">
        <v>48071</v>
      </c>
      <c r="S1559" s="13">
        <v>42019</v>
      </c>
      <c r="T1559" s="9">
        <f t="shared" si="122"/>
        <v>0</v>
      </c>
      <c r="U1559" s="10" t="str">
        <f t="shared" si="123"/>
        <v>no repeat</v>
      </c>
      <c r="V1559" s="11" t="str">
        <f t="shared" si="120"/>
        <v>January</v>
      </c>
      <c r="W1559" s="13">
        <v>42019</v>
      </c>
      <c r="X1559" s="11">
        <f t="shared" si="121"/>
        <v>0</v>
      </c>
      <c r="Y1559" s="12">
        <v>4.8499999999999996</v>
      </c>
      <c r="Z1559" s="12">
        <v>7</v>
      </c>
      <c r="AA1559" s="12">
        <v>19.29</v>
      </c>
      <c r="AB1559" s="12">
        <v>88758</v>
      </c>
      <c r="AC1559" s="12">
        <f>DataSheet!$E182-DataSheet!$D182</f>
        <v>29.09</v>
      </c>
      <c r="AD1559" s="12" t="str">
        <f>_xlfn.IFS(DataSheet!$O182="Central","Chris",DataSheet!$O182="East","Erin",DataSheet!$O182="South","Sam",DataSheet!$O182="West","William.")</f>
        <v>Erin</v>
      </c>
      <c r="AE1559">
        <f t="shared" si="124"/>
        <v>1</v>
      </c>
    </row>
    <row r="1560" spans="1:31" ht="15.75" customHeight="1" x14ac:dyDescent="0.3">
      <c r="A1560" s="7">
        <v>2794</v>
      </c>
      <c r="B1560" s="7" t="s">
        <v>2554</v>
      </c>
      <c r="C1560" s="7" t="s">
        <v>61</v>
      </c>
      <c r="D1560" s="7">
        <v>0.06</v>
      </c>
      <c r="E1560" s="7">
        <v>2.61</v>
      </c>
      <c r="F1560" s="7">
        <v>0.5</v>
      </c>
      <c r="G1560" s="7" t="s">
        <v>53</v>
      </c>
      <c r="H1560" s="7" t="s">
        <v>32</v>
      </c>
      <c r="I1560" s="7" t="s">
        <v>33</v>
      </c>
      <c r="J1560" s="7" t="s">
        <v>138</v>
      </c>
      <c r="K1560" s="7" t="s">
        <v>63</v>
      </c>
      <c r="L1560" s="7" t="s">
        <v>887</v>
      </c>
      <c r="M1560" s="7">
        <v>0.39</v>
      </c>
      <c r="N1560" s="7" t="s">
        <v>37</v>
      </c>
      <c r="O1560" s="7" t="s">
        <v>65</v>
      </c>
      <c r="P1560" s="7" t="s">
        <v>334</v>
      </c>
      <c r="Q1560" s="7" t="s">
        <v>2555</v>
      </c>
      <c r="R1560" s="7">
        <v>50158</v>
      </c>
      <c r="S1560" s="8">
        <v>42083</v>
      </c>
      <c r="T1560" s="9">
        <f t="shared" si="122"/>
        <v>1</v>
      </c>
      <c r="U1560" s="10">
        <f t="shared" si="123"/>
        <v>79</v>
      </c>
      <c r="V1560" s="11" t="str">
        <f t="shared" si="120"/>
        <v>March</v>
      </c>
      <c r="W1560" s="8">
        <v>42085</v>
      </c>
      <c r="X1560" s="11">
        <f t="shared" si="121"/>
        <v>2</v>
      </c>
      <c r="Y1560" s="7">
        <v>3.5949</v>
      </c>
      <c r="Z1560" s="7">
        <v>2</v>
      </c>
      <c r="AA1560" s="7">
        <v>5.21</v>
      </c>
      <c r="AB1560" s="7">
        <v>87554</v>
      </c>
      <c r="AC1560" s="7">
        <f>DataSheet!$E877-DataSheet!$D877</f>
        <v>9.01</v>
      </c>
      <c r="AD1560" s="12" t="str">
        <f>_xlfn.IFS(DataSheet!$O877="Central","Chris",DataSheet!$O877="East","Erin",DataSheet!$O877="South","Sam",DataSheet!$O877="West","William.")</f>
        <v>Erin</v>
      </c>
      <c r="AE1560">
        <f t="shared" si="124"/>
        <v>2</v>
      </c>
    </row>
    <row r="1561" spans="1:31" ht="15.75" customHeight="1" x14ac:dyDescent="0.3">
      <c r="A1561" s="7">
        <v>2794</v>
      </c>
      <c r="B1561" s="7" t="s">
        <v>2554</v>
      </c>
      <c r="C1561" s="7" t="s">
        <v>30</v>
      </c>
      <c r="D1561" s="7">
        <v>7.0000000000000007E-2</v>
      </c>
      <c r="E1561" s="7">
        <v>4.76</v>
      </c>
      <c r="F1561" s="7">
        <v>0.88</v>
      </c>
      <c r="G1561" s="7" t="s">
        <v>53</v>
      </c>
      <c r="H1561" s="7" t="s">
        <v>32</v>
      </c>
      <c r="I1561" s="7" t="s">
        <v>33</v>
      </c>
      <c r="J1561" s="7" t="s">
        <v>97</v>
      </c>
      <c r="K1561" s="7" t="s">
        <v>35</v>
      </c>
      <c r="L1561" s="7" t="s">
        <v>2556</v>
      </c>
      <c r="M1561" s="7">
        <v>0.39</v>
      </c>
      <c r="N1561" s="7" t="s">
        <v>37</v>
      </c>
      <c r="O1561" s="7" t="s">
        <v>65</v>
      </c>
      <c r="P1561" s="7" t="s">
        <v>334</v>
      </c>
      <c r="Q1561" s="7" t="s">
        <v>2555</v>
      </c>
      <c r="R1561" s="7">
        <v>50158</v>
      </c>
      <c r="S1561" s="8">
        <v>42162</v>
      </c>
      <c r="T1561" s="9">
        <f t="shared" si="122"/>
        <v>0</v>
      </c>
      <c r="U1561" s="10" t="str">
        <f t="shared" si="123"/>
        <v>no repeat</v>
      </c>
      <c r="V1561" s="11" t="str">
        <f t="shared" si="120"/>
        <v>June</v>
      </c>
      <c r="W1561" s="8">
        <v>42162</v>
      </c>
      <c r="X1561" s="11">
        <f t="shared" si="121"/>
        <v>0</v>
      </c>
      <c r="Y1561" s="7">
        <v>15.8148</v>
      </c>
      <c r="Z1561" s="7">
        <v>5</v>
      </c>
      <c r="AA1561" s="7">
        <v>22.92</v>
      </c>
      <c r="AB1561" s="7">
        <v>87555</v>
      </c>
      <c r="AC1561" s="7">
        <f>DataSheet!$E1705-DataSheet!$D1705</f>
        <v>49.93</v>
      </c>
      <c r="AD1561" s="12" t="str">
        <f>_xlfn.IFS(DataSheet!$O1705="Central","Chris",DataSheet!$O1705="East","Erin",DataSheet!$O1705="South","Sam",DataSheet!$O1705="West","William.")</f>
        <v>Erin</v>
      </c>
      <c r="AE1561">
        <f t="shared" si="124"/>
        <v>2</v>
      </c>
    </row>
    <row r="1562" spans="1:31" ht="15.75" customHeight="1" x14ac:dyDescent="0.3">
      <c r="A1562" s="12">
        <v>2795</v>
      </c>
      <c r="B1562" s="12" t="s">
        <v>2557</v>
      </c>
      <c r="C1562" s="12" t="s">
        <v>109</v>
      </c>
      <c r="D1562" s="12">
        <v>0.04</v>
      </c>
      <c r="E1562" s="12">
        <v>3.57</v>
      </c>
      <c r="F1562" s="12">
        <v>4.17</v>
      </c>
      <c r="G1562" s="12" t="s">
        <v>53</v>
      </c>
      <c r="H1562" s="12" t="s">
        <v>32</v>
      </c>
      <c r="I1562" s="12" t="s">
        <v>33</v>
      </c>
      <c r="J1562" s="12" t="s">
        <v>34</v>
      </c>
      <c r="K1562" s="12" t="s">
        <v>55</v>
      </c>
      <c r="L1562" s="12" t="s">
        <v>2558</v>
      </c>
      <c r="M1562" s="12">
        <v>0.59</v>
      </c>
      <c r="N1562" s="12" t="s">
        <v>37</v>
      </c>
      <c r="O1562" s="12" t="s">
        <v>65</v>
      </c>
      <c r="P1562" s="12" t="s">
        <v>334</v>
      </c>
      <c r="Q1562" s="12" t="s">
        <v>2559</v>
      </c>
      <c r="R1562" s="12">
        <v>50401</v>
      </c>
      <c r="S1562" s="13">
        <v>42030</v>
      </c>
      <c r="T1562" s="9">
        <f t="shared" si="122"/>
        <v>1</v>
      </c>
      <c r="U1562" s="10">
        <f t="shared" si="123"/>
        <v>0</v>
      </c>
      <c r="V1562" s="11" t="str">
        <f t="shared" si="120"/>
        <v>January</v>
      </c>
      <c r="W1562" s="13">
        <v>42032</v>
      </c>
      <c r="X1562" s="11">
        <f t="shared" si="121"/>
        <v>2</v>
      </c>
      <c r="Y1562" s="12">
        <v>-69.91</v>
      </c>
      <c r="Z1562" s="12">
        <v>8</v>
      </c>
      <c r="AA1562" s="12">
        <v>30.9</v>
      </c>
      <c r="AB1562" s="12">
        <v>87556</v>
      </c>
      <c r="AC1562" s="12">
        <f>DataSheet!$E306-DataSheet!$D306</f>
        <v>7.9300000000000006</v>
      </c>
      <c r="AD1562" s="12" t="str">
        <f>_xlfn.IFS(DataSheet!$O306="Central","Chris",DataSheet!$O306="East","Erin",DataSheet!$O306="South","Sam",DataSheet!$O306="West","William.")</f>
        <v>William.</v>
      </c>
      <c r="AE1562">
        <f t="shared" si="124"/>
        <v>3</v>
      </c>
    </row>
    <row r="1563" spans="1:31" ht="15.75" customHeight="1" x14ac:dyDescent="0.3">
      <c r="A1563" s="7">
        <v>2795</v>
      </c>
      <c r="B1563" s="7" t="s">
        <v>2557</v>
      </c>
      <c r="C1563" s="7" t="s">
        <v>109</v>
      </c>
      <c r="D1563" s="7">
        <v>0.05</v>
      </c>
      <c r="E1563" s="7">
        <v>200.99</v>
      </c>
      <c r="F1563" s="7">
        <v>4.2</v>
      </c>
      <c r="G1563" s="7" t="s">
        <v>53</v>
      </c>
      <c r="H1563" s="7" t="s">
        <v>32</v>
      </c>
      <c r="I1563" s="7" t="s">
        <v>81</v>
      </c>
      <c r="J1563" s="7" t="s">
        <v>82</v>
      </c>
      <c r="K1563" s="7" t="s">
        <v>63</v>
      </c>
      <c r="L1563" s="7" t="s">
        <v>551</v>
      </c>
      <c r="M1563" s="7">
        <v>0.59</v>
      </c>
      <c r="N1563" s="7" t="s">
        <v>37</v>
      </c>
      <c r="O1563" s="7" t="s">
        <v>65</v>
      </c>
      <c r="P1563" s="7" t="s">
        <v>334</v>
      </c>
      <c r="Q1563" s="7" t="s">
        <v>2559</v>
      </c>
      <c r="R1563" s="7">
        <v>50401</v>
      </c>
      <c r="S1563" s="8">
        <v>42030</v>
      </c>
      <c r="T1563" s="9">
        <f t="shared" si="122"/>
        <v>1</v>
      </c>
      <c r="U1563" s="10">
        <f t="shared" si="123"/>
        <v>0</v>
      </c>
      <c r="V1563" s="11" t="str">
        <f t="shared" si="120"/>
        <v>January</v>
      </c>
      <c r="W1563" s="8">
        <v>42034</v>
      </c>
      <c r="X1563" s="11">
        <f t="shared" si="121"/>
        <v>4</v>
      </c>
      <c r="Y1563" s="7">
        <v>1630.5252</v>
      </c>
      <c r="Z1563" s="7">
        <v>14</v>
      </c>
      <c r="AA1563" s="7">
        <v>2363.08</v>
      </c>
      <c r="AB1563" s="7">
        <v>87556</v>
      </c>
      <c r="AC1563" s="7">
        <f>DataSheet!$E307-DataSheet!$D307</f>
        <v>415.8</v>
      </c>
      <c r="AD1563" s="12" t="str">
        <f>_xlfn.IFS(DataSheet!$O307="Central","Chris",DataSheet!$O307="East","Erin",DataSheet!$O307="South","Sam",DataSheet!$O307="West","William.")</f>
        <v>Chris</v>
      </c>
      <c r="AE1563">
        <f t="shared" si="124"/>
        <v>3</v>
      </c>
    </row>
    <row r="1564" spans="1:31" ht="15.75" customHeight="1" x14ac:dyDescent="0.3">
      <c r="A1564" s="12">
        <v>2795</v>
      </c>
      <c r="B1564" s="12" t="s">
        <v>2557</v>
      </c>
      <c r="C1564" s="12" t="s">
        <v>109</v>
      </c>
      <c r="D1564" s="12">
        <v>7.0000000000000007E-2</v>
      </c>
      <c r="E1564" s="12">
        <v>195.99</v>
      </c>
      <c r="F1564" s="12">
        <v>8.99</v>
      </c>
      <c r="G1564" s="12" t="s">
        <v>53</v>
      </c>
      <c r="H1564" s="12" t="s">
        <v>32</v>
      </c>
      <c r="I1564" s="12" t="s">
        <v>81</v>
      </c>
      <c r="J1564" s="12" t="s">
        <v>82</v>
      </c>
      <c r="K1564" s="12" t="s">
        <v>63</v>
      </c>
      <c r="L1564" s="12" t="s">
        <v>2560</v>
      </c>
      <c r="M1564" s="12">
        <v>0.57999999999999996</v>
      </c>
      <c r="N1564" s="12" t="s">
        <v>37</v>
      </c>
      <c r="O1564" s="12" t="s">
        <v>65</v>
      </c>
      <c r="P1564" s="12" t="s">
        <v>334</v>
      </c>
      <c r="Q1564" s="12" t="s">
        <v>2559</v>
      </c>
      <c r="R1564" s="12">
        <v>50401</v>
      </c>
      <c r="S1564" s="13">
        <v>42030</v>
      </c>
      <c r="T1564" s="9">
        <f t="shared" si="122"/>
        <v>0</v>
      </c>
      <c r="U1564" s="10" t="str">
        <f t="shared" si="123"/>
        <v>no repeat</v>
      </c>
      <c r="V1564" s="11" t="str">
        <f t="shared" si="120"/>
        <v>January</v>
      </c>
      <c r="W1564" s="13">
        <v>42030</v>
      </c>
      <c r="X1564" s="11">
        <f t="shared" si="121"/>
        <v>0</v>
      </c>
      <c r="Y1564" s="12">
        <v>-457.16</v>
      </c>
      <c r="Z1564" s="12">
        <v>2</v>
      </c>
      <c r="AA1564" s="12">
        <v>328.45</v>
      </c>
      <c r="AB1564" s="12">
        <v>87556</v>
      </c>
      <c r="AC1564" s="12">
        <f>DataSheet!$E308-DataSheet!$D308</f>
        <v>4.08</v>
      </c>
      <c r="AD1564" s="12" t="str">
        <f>_xlfn.IFS(DataSheet!$O308="Central","Chris",DataSheet!$O308="East","Erin",DataSheet!$O308="South","Sam",DataSheet!$O308="West","William.")</f>
        <v>Chris</v>
      </c>
      <c r="AE1564">
        <f t="shared" si="124"/>
        <v>3</v>
      </c>
    </row>
    <row r="1565" spans="1:31" ht="15.75" customHeight="1" x14ac:dyDescent="0.3">
      <c r="A1565" s="7">
        <v>2796</v>
      </c>
      <c r="B1565" s="7" t="s">
        <v>2561</v>
      </c>
      <c r="C1565" s="7" t="s">
        <v>61</v>
      </c>
      <c r="D1565" s="7">
        <v>0.02</v>
      </c>
      <c r="E1565" s="7">
        <v>30.44</v>
      </c>
      <c r="F1565" s="7">
        <v>1.49</v>
      </c>
      <c r="G1565" s="7" t="s">
        <v>53</v>
      </c>
      <c r="H1565" s="7" t="s">
        <v>32</v>
      </c>
      <c r="I1565" s="7" t="s">
        <v>33</v>
      </c>
      <c r="J1565" s="7" t="s">
        <v>113</v>
      </c>
      <c r="K1565" s="7" t="s">
        <v>63</v>
      </c>
      <c r="L1565" s="7" t="s">
        <v>2562</v>
      </c>
      <c r="M1565" s="7">
        <v>0.37</v>
      </c>
      <c r="N1565" s="7" t="s">
        <v>37</v>
      </c>
      <c r="O1565" s="7" t="s">
        <v>65</v>
      </c>
      <c r="P1565" s="7" t="s">
        <v>334</v>
      </c>
      <c r="Q1565" s="7" t="s">
        <v>2563</v>
      </c>
      <c r="R1565" s="7">
        <v>51106</v>
      </c>
      <c r="S1565" s="8">
        <v>42025</v>
      </c>
      <c r="T1565" s="9">
        <f t="shared" si="122"/>
        <v>0</v>
      </c>
      <c r="U1565" s="10" t="str">
        <f t="shared" si="123"/>
        <v>no repeat</v>
      </c>
      <c r="V1565" s="11" t="str">
        <f t="shared" si="120"/>
        <v>January</v>
      </c>
      <c r="W1565" s="8">
        <v>42027</v>
      </c>
      <c r="X1565" s="11">
        <f t="shared" si="121"/>
        <v>2</v>
      </c>
      <c r="Y1565" s="7">
        <v>266.76089999999999</v>
      </c>
      <c r="Z1565" s="7">
        <v>12</v>
      </c>
      <c r="AA1565" s="7">
        <v>386.61</v>
      </c>
      <c r="AB1565" s="7">
        <v>87553</v>
      </c>
      <c r="AC1565" s="7">
        <f>DataSheet!$E257-DataSheet!$D257</f>
        <v>4.9700000000000006</v>
      </c>
      <c r="AD1565" s="12" t="str">
        <f>_xlfn.IFS(DataSheet!$O257="Central","Chris",DataSheet!$O257="East","Erin",DataSheet!$O257="South","Sam",DataSheet!$O257="West","William.")</f>
        <v>Erin</v>
      </c>
      <c r="AE1565">
        <f t="shared" si="124"/>
        <v>1</v>
      </c>
    </row>
    <row r="1566" spans="1:31" ht="15.75" customHeight="1" x14ac:dyDescent="0.3">
      <c r="A1566" s="12">
        <v>2797</v>
      </c>
      <c r="B1566" s="12" t="s">
        <v>2564</v>
      </c>
      <c r="C1566" s="12" t="s">
        <v>61</v>
      </c>
      <c r="D1566" s="12">
        <v>0</v>
      </c>
      <c r="E1566" s="12">
        <v>5.0199999999999996</v>
      </c>
      <c r="F1566" s="12">
        <v>5.14</v>
      </c>
      <c r="G1566" s="12" t="s">
        <v>53</v>
      </c>
      <c r="H1566" s="12" t="s">
        <v>118</v>
      </c>
      <c r="I1566" s="12" t="s">
        <v>81</v>
      </c>
      <c r="J1566" s="12" t="s">
        <v>184</v>
      </c>
      <c r="K1566" s="12" t="s">
        <v>55</v>
      </c>
      <c r="L1566" s="12" t="s">
        <v>838</v>
      </c>
      <c r="M1566" s="12">
        <v>0.79</v>
      </c>
      <c r="N1566" s="12" t="s">
        <v>37</v>
      </c>
      <c r="O1566" s="12" t="s">
        <v>57</v>
      </c>
      <c r="P1566" s="12" t="s">
        <v>238</v>
      </c>
      <c r="Q1566" s="12" t="s">
        <v>2565</v>
      </c>
      <c r="R1566" s="12">
        <v>15122</v>
      </c>
      <c r="S1566" s="13">
        <v>42014</v>
      </c>
      <c r="T1566" s="9">
        <f t="shared" si="122"/>
        <v>1</v>
      </c>
      <c r="U1566" s="10">
        <f t="shared" si="123"/>
        <v>11</v>
      </c>
      <c r="V1566" s="11" t="str">
        <f t="shared" si="120"/>
        <v>January</v>
      </c>
      <c r="W1566" s="13">
        <v>42015</v>
      </c>
      <c r="X1566" s="11">
        <f t="shared" si="121"/>
        <v>1</v>
      </c>
      <c r="Y1566" s="12">
        <v>-159.30279999999999</v>
      </c>
      <c r="Z1566" s="12">
        <v>8</v>
      </c>
      <c r="AA1566" s="12">
        <v>43.94</v>
      </c>
      <c r="AB1566" s="12">
        <v>87552</v>
      </c>
      <c r="AC1566" s="12">
        <f>DataSheet!$E132-DataSheet!$D132</f>
        <v>15.27</v>
      </c>
      <c r="AD1566" s="12" t="str">
        <f>_xlfn.IFS(DataSheet!$O132="Central","Chris",DataSheet!$O132="East","Erin",DataSheet!$O132="South","Sam",DataSheet!$O132="West","William.")</f>
        <v>Chris</v>
      </c>
      <c r="AE1566">
        <f t="shared" si="124"/>
        <v>2</v>
      </c>
    </row>
    <row r="1567" spans="1:31" ht="15.75" customHeight="1" x14ac:dyDescent="0.3">
      <c r="A1567" s="12">
        <v>2797</v>
      </c>
      <c r="B1567" s="12" t="s">
        <v>2564</v>
      </c>
      <c r="C1567" s="12" t="s">
        <v>61</v>
      </c>
      <c r="D1567" s="12">
        <v>0.02</v>
      </c>
      <c r="E1567" s="12">
        <v>4.91</v>
      </c>
      <c r="F1567" s="12">
        <v>0.5</v>
      </c>
      <c r="G1567" s="12" t="s">
        <v>53</v>
      </c>
      <c r="H1567" s="12" t="s">
        <v>32</v>
      </c>
      <c r="I1567" s="12" t="s">
        <v>33</v>
      </c>
      <c r="J1567" s="12" t="s">
        <v>138</v>
      </c>
      <c r="K1567" s="12" t="s">
        <v>63</v>
      </c>
      <c r="L1567" s="12" t="s">
        <v>1560</v>
      </c>
      <c r="M1567" s="12">
        <v>0.36</v>
      </c>
      <c r="N1567" s="12" t="s">
        <v>37</v>
      </c>
      <c r="O1567" s="12" t="s">
        <v>57</v>
      </c>
      <c r="P1567" s="12" t="s">
        <v>238</v>
      </c>
      <c r="Q1567" s="12" t="s">
        <v>2565</v>
      </c>
      <c r="R1567" s="12">
        <v>15122</v>
      </c>
      <c r="S1567" s="13">
        <v>42025</v>
      </c>
      <c r="T1567" s="9">
        <f t="shared" si="122"/>
        <v>0</v>
      </c>
      <c r="U1567" s="10" t="str">
        <f t="shared" si="123"/>
        <v>no repeat</v>
      </c>
      <c r="V1567" s="11" t="str">
        <f t="shared" si="120"/>
        <v>January</v>
      </c>
      <c r="W1567" s="13">
        <v>42026</v>
      </c>
      <c r="X1567" s="11">
        <f t="shared" si="121"/>
        <v>1</v>
      </c>
      <c r="Y1567" s="12">
        <v>29.883900000000001</v>
      </c>
      <c r="Z1567" s="12">
        <v>9</v>
      </c>
      <c r="AA1567" s="12">
        <v>43.31</v>
      </c>
      <c r="AB1567" s="12">
        <v>87553</v>
      </c>
      <c r="AC1567" s="12">
        <f>DataSheet!$E258-DataSheet!$D258</f>
        <v>2.86</v>
      </c>
      <c r="AD1567" s="12" t="str">
        <f>_xlfn.IFS(DataSheet!$O258="Central","Chris",DataSheet!$O258="East","Erin",DataSheet!$O258="South","Sam",DataSheet!$O258="West","William.")</f>
        <v>Erin</v>
      </c>
      <c r="AE1567">
        <f t="shared" si="124"/>
        <v>2</v>
      </c>
    </row>
    <row r="1568" spans="1:31" ht="15.75" customHeight="1" x14ac:dyDescent="0.3">
      <c r="A1568" s="7">
        <v>2801</v>
      </c>
      <c r="B1568" s="7" t="s">
        <v>2566</v>
      </c>
      <c r="C1568" s="7" t="s">
        <v>109</v>
      </c>
      <c r="D1568" s="7">
        <v>0</v>
      </c>
      <c r="E1568" s="7">
        <v>17.52</v>
      </c>
      <c r="F1568" s="7">
        <v>8.17</v>
      </c>
      <c r="G1568" s="7" t="s">
        <v>53</v>
      </c>
      <c r="H1568" s="7" t="s">
        <v>44</v>
      </c>
      <c r="I1568" s="7" t="s">
        <v>33</v>
      </c>
      <c r="J1568" s="7" t="s">
        <v>258</v>
      </c>
      <c r="K1568" s="7" t="s">
        <v>90</v>
      </c>
      <c r="L1568" s="7" t="s">
        <v>2567</v>
      </c>
      <c r="M1568" s="7">
        <v>0.5</v>
      </c>
      <c r="N1568" s="7" t="s">
        <v>37</v>
      </c>
      <c r="O1568" s="7" t="s">
        <v>38</v>
      </c>
      <c r="P1568" s="7" t="s">
        <v>382</v>
      </c>
      <c r="Q1568" s="7" t="s">
        <v>2519</v>
      </c>
      <c r="R1568" s="7">
        <v>85224</v>
      </c>
      <c r="S1568" s="8">
        <v>42183</v>
      </c>
      <c r="T1568" s="9">
        <f t="shared" si="122"/>
        <v>0</v>
      </c>
      <c r="U1568" s="10" t="str">
        <f t="shared" si="123"/>
        <v>no repeat</v>
      </c>
      <c r="V1568" s="11" t="str">
        <f t="shared" si="120"/>
        <v>June</v>
      </c>
      <c r="W1568" s="8">
        <v>42188</v>
      </c>
      <c r="X1568" s="11">
        <f t="shared" si="121"/>
        <v>5</v>
      </c>
      <c r="Y1568" s="7">
        <v>52.764000000000003</v>
      </c>
      <c r="Z1568" s="7">
        <v>15</v>
      </c>
      <c r="AA1568" s="7">
        <v>284.33999999999997</v>
      </c>
      <c r="AB1568" s="7">
        <v>91049</v>
      </c>
      <c r="AC1568" s="7">
        <f>DataSheet!$E1913-DataSheet!$D1913</f>
        <v>30.89</v>
      </c>
      <c r="AD1568" s="12" t="str">
        <f>_xlfn.IFS(DataSheet!$O1913="Central","Chris",DataSheet!$O1913="East","Erin",DataSheet!$O1913="South","Sam",DataSheet!$O1913="West","William.")</f>
        <v>Erin</v>
      </c>
      <c r="AE1568">
        <f t="shared" si="124"/>
        <v>1</v>
      </c>
    </row>
    <row r="1569" spans="1:31" ht="15.75" customHeight="1" x14ac:dyDescent="0.3">
      <c r="A1569" s="12">
        <v>2803</v>
      </c>
      <c r="B1569" s="12" t="s">
        <v>2568</v>
      </c>
      <c r="C1569" s="12" t="s">
        <v>61</v>
      </c>
      <c r="D1569" s="12">
        <v>7.0000000000000007E-2</v>
      </c>
      <c r="E1569" s="12">
        <v>500.98</v>
      </c>
      <c r="F1569" s="12">
        <v>28.14</v>
      </c>
      <c r="G1569" s="12" t="s">
        <v>43</v>
      </c>
      <c r="H1569" s="12" t="s">
        <v>62</v>
      </c>
      <c r="I1569" s="12" t="s">
        <v>81</v>
      </c>
      <c r="J1569" s="12" t="s">
        <v>89</v>
      </c>
      <c r="K1569" s="12" t="s">
        <v>47</v>
      </c>
      <c r="L1569" s="12" t="s">
        <v>2569</v>
      </c>
      <c r="M1569" s="12">
        <v>0.38</v>
      </c>
      <c r="N1569" s="12" t="s">
        <v>37</v>
      </c>
      <c r="O1569" s="12" t="s">
        <v>38</v>
      </c>
      <c r="P1569" s="12" t="s">
        <v>49</v>
      </c>
      <c r="Q1569" s="12" t="s">
        <v>2570</v>
      </c>
      <c r="R1569" s="12">
        <v>90022</v>
      </c>
      <c r="S1569" s="13">
        <v>42040</v>
      </c>
      <c r="T1569" s="9">
        <f t="shared" si="122"/>
        <v>1</v>
      </c>
      <c r="U1569" s="10">
        <f t="shared" si="123"/>
        <v>0</v>
      </c>
      <c r="V1569" s="11" t="str">
        <f t="shared" si="120"/>
        <v>February</v>
      </c>
      <c r="W1569" s="13">
        <v>42041</v>
      </c>
      <c r="X1569" s="11">
        <f t="shared" si="121"/>
        <v>1</v>
      </c>
      <c r="Y1569" s="12">
        <v>2699.9838</v>
      </c>
      <c r="Z1569" s="12">
        <v>10</v>
      </c>
      <c r="AA1569" s="12">
        <v>3913.02</v>
      </c>
      <c r="AB1569" s="12">
        <v>86227</v>
      </c>
      <c r="AC1569" s="12">
        <f>DataSheet!$E424-DataSheet!$D424</f>
        <v>59.959999999999994</v>
      </c>
      <c r="AD1569" s="12" t="str">
        <f>_xlfn.IFS(DataSheet!$O424="Central","Chris",DataSheet!$O424="East","Erin",DataSheet!$O424="South","Sam",DataSheet!$O424="West","William.")</f>
        <v>William.</v>
      </c>
      <c r="AE1569">
        <f t="shared" si="124"/>
        <v>2</v>
      </c>
    </row>
    <row r="1570" spans="1:31" ht="15.75" customHeight="1" x14ac:dyDescent="0.3">
      <c r="A1570" s="7">
        <v>2803</v>
      </c>
      <c r="B1570" s="7" t="s">
        <v>2568</v>
      </c>
      <c r="C1570" s="7" t="s">
        <v>61</v>
      </c>
      <c r="D1570" s="7">
        <v>0.1</v>
      </c>
      <c r="E1570" s="7">
        <v>178.47</v>
      </c>
      <c r="F1570" s="7">
        <v>19.989999999999998</v>
      </c>
      <c r="G1570" s="7" t="s">
        <v>53</v>
      </c>
      <c r="H1570" s="7" t="s">
        <v>62</v>
      </c>
      <c r="I1570" s="7" t="s">
        <v>33</v>
      </c>
      <c r="J1570" s="7" t="s">
        <v>145</v>
      </c>
      <c r="K1570" s="7" t="s">
        <v>63</v>
      </c>
      <c r="L1570" s="7" t="s">
        <v>531</v>
      </c>
      <c r="M1570" s="7">
        <v>0.55000000000000004</v>
      </c>
      <c r="N1570" s="7" t="s">
        <v>37</v>
      </c>
      <c r="O1570" s="7" t="s">
        <v>38</v>
      </c>
      <c r="P1570" s="7" t="s">
        <v>49</v>
      </c>
      <c r="Q1570" s="7" t="s">
        <v>2570</v>
      </c>
      <c r="R1570" s="7">
        <v>90022</v>
      </c>
      <c r="S1570" s="8">
        <v>42040</v>
      </c>
      <c r="T1570" s="9">
        <f t="shared" si="122"/>
        <v>0</v>
      </c>
      <c r="U1570" s="10" t="str">
        <f t="shared" si="123"/>
        <v>no repeat</v>
      </c>
      <c r="V1570" s="11" t="str">
        <f t="shared" si="120"/>
        <v>February</v>
      </c>
      <c r="W1570" s="8">
        <v>42042</v>
      </c>
      <c r="X1570" s="11">
        <f t="shared" si="121"/>
        <v>2</v>
      </c>
      <c r="Y1570" s="7">
        <v>-170.98</v>
      </c>
      <c r="Z1570" s="7">
        <v>1</v>
      </c>
      <c r="AA1570" s="7">
        <v>180.14</v>
      </c>
      <c r="AB1570" s="7">
        <v>86227</v>
      </c>
      <c r="AC1570" s="7">
        <f>DataSheet!$E425-DataSheet!$D425</f>
        <v>5.1499999999999995</v>
      </c>
      <c r="AD1570" s="12" t="str">
        <f>_xlfn.IFS(DataSheet!$O425="Central","Chris",DataSheet!$O425="East","Erin",DataSheet!$O425="South","Sam",DataSheet!$O425="West","William.")</f>
        <v>William.</v>
      </c>
      <c r="AE1570">
        <f t="shared" si="124"/>
        <v>2</v>
      </c>
    </row>
    <row r="1571" spans="1:31" ht="15.75" customHeight="1" x14ac:dyDescent="0.3">
      <c r="A1571" s="12">
        <v>2813</v>
      </c>
      <c r="B1571" s="12" t="s">
        <v>2571</v>
      </c>
      <c r="C1571" s="12" t="s">
        <v>61</v>
      </c>
      <c r="D1571" s="12">
        <v>7.0000000000000007E-2</v>
      </c>
      <c r="E1571" s="12">
        <v>30.56</v>
      </c>
      <c r="F1571" s="12">
        <v>2.99</v>
      </c>
      <c r="G1571" s="12" t="s">
        <v>53</v>
      </c>
      <c r="H1571" s="12" t="s">
        <v>32</v>
      </c>
      <c r="I1571" s="12" t="s">
        <v>33</v>
      </c>
      <c r="J1571" s="12" t="s">
        <v>113</v>
      </c>
      <c r="K1571" s="12" t="s">
        <v>63</v>
      </c>
      <c r="L1571" s="12" t="s">
        <v>2572</v>
      </c>
      <c r="M1571" s="12">
        <v>0.35</v>
      </c>
      <c r="N1571" s="12" t="s">
        <v>37</v>
      </c>
      <c r="O1571" s="12" t="s">
        <v>140</v>
      </c>
      <c r="P1571" s="12" t="s">
        <v>248</v>
      </c>
      <c r="Q1571" s="12" t="s">
        <v>2573</v>
      </c>
      <c r="R1571" s="12">
        <v>37311</v>
      </c>
      <c r="S1571" s="13">
        <v>42042</v>
      </c>
      <c r="T1571" s="9">
        <f t="shared" si="122"/>
        <v>0</v>
      </c>
      <c r="U1571" s="10" t="str">
        <f t="shared" si="123"/>
        <v>no repeat</v>
      </c>
      <c r="V1571" s="11" t="str">
        <f t="shared" si="120"/>
        <v>February</v>
      </c>
      <c r="W1571" s="13">
        <v>42042</v>
      </c>
      <c r="X1571" s="11">
        <f t="shared" si="121"/>
        <v>0</v>
      </c>
      <c r="Y1571" s="12">
        <v>-95.618600000000001</v>
      </c>
      <c r="Z1571" s="12">
        <v>12</v>
      </c>
      <c r="AA1571" s="12">
        <v>364.92</v>
      </c>
      <c r="AB1571" s="12">
        <v>88819</v>
      </c>
      <c r="AC1571" s="12">
        <f>DataSheet!$E450-DataSheet!$D450</f>
        <v>14.32</v>
      </c>
      <c r="AD1571" s="12" t="str">
        <f>_xlfn.IFS(DataSheet!$O450="Central","Chris",DataSheet!$O450="East","Erin",DataSheet!$O450="South","Sam",DataSheet!$O450="West","William.")</f>
        <v>Chris</v>
      </c>
      <c r="AE1571">
        <f t="shared" si="124"/>
        <v>1</v>
      </c>
    </row>
    <row r="1572" spans="1:31" ht="15.75" customHeight="1" x14ac:dyDescent="0.3">
      <c r="A1572" s="12">
        <v>2817</v>
      </c>
      <c r="B1572" s="12" t="s">
        <v>2574</v>
      </c>
      <c r="C1572" s="12" t="s">
        <v>30</v>
      </c>
      <c r="D1572" s="12">
        <v>0.05</v>
      </c>
      <c r="E1572" s="12">
        <v>4.71</v>
      </c>
      <c r="F1572" s="12">
        <v>0.7</v>
      </c>
      <c r="G1572" s="12" t="s">
        <v>31</v>
      </c>
      <c r="H1572" s="12" t="s">
        <v>32</v>
      </c>
      <c r="I1572" s="12" t="s">
        <v>33</v>
      </c>
      <c r="J1572" s="12" t="s">
        <v>70</v>
      </c>
      <c r="K1572" s="12" t="s">
        <v>35</v>
      </c>
      <c r="L1572" s="12" t="s">
        <v>1232</v>
      </c>
      <c r="M1572" s="12">
        <v>0.8</v>
      </c>
      <c r="N1572" s="12" t="s">
        <v>37</v>
      </c>
      <c r="O1572" s="12" t="s">
        <v>57</v>
      </c>
      <c r="P1572" s="12" t="s">
        <v>158</v>
      </c>
      <c r="Q1572" s="12" t="s">
        <v>405</v>
      </c>
      <c r="R1572" s="12">
        <v>43055</v>
      </c>
      <c r="S1572" s="13">
        <v>42156</v>
      </c>
      <c r="T1572" s="9">
        <f t="shared" si="122"/>
        <v>1</v>
      </c>
      <c r="U1572" s="10">
        <f t="shared" si="123"/>
        <v>0</v>
      </c>
      <c r="V1572" s="11" t="str">
        <f t="shared" si="120"/>
        <v>June</v>
      </c>
      <c r="W1572" s="13">
        <v>42157</v>
      </c>
      <c r="X1572" s="11">
        <f t="shared" si="121"/>
        <v>1</v>
      </c>
      <c r="Y1572" s="12">
        <v>-2.3759999999999999</v>
      </c>
      <c r="Z1572" s="12">
        <v>2</v>
      </c>
      <c r="AA1572" s="12">
        <v>12.16</v>
      </c>
      <c r="AB1572" s="12">
        <v>89743</v>
      </c>
      <c r="AC1572" s="12">
        <f>DataSheet!$E1634-DataSheet!$D1634</f>
        <v>209.27</v>
      </c>
      <c r="AD1572" s="12" t="str">
        <f>_xlfn.IFS(DataSheet!$O1634="Central","Chris",DataSheet!$O1634="East","Erin",DataSheet!$O1634="South","Sam",DataSheet!$O1634="West","William.")</f>
        <v>Chris</v>
      </c>
      <c r="AE1572">
        <f t="shared" si="124"/>
        <v>2</v>
      </c>
    </row>
    <row r="1573" spans="1:31" ht="15.75" customHeight="1" x14ac:dyDescent="0.3">
      <c r="A1573" s="7">
        <v>2817</v>
      </c>
      <c r="B1573" s="7" t="s">
        <v>2574</v>
      </c>
      <c r="C1573" s="7" t="s">
        <v>30</v>
      </c>
      <c r="D1573" s="7">
        <v>0.04</v>
      </c>
      <c r="E1573" s="7">
        <v>55.99</v>
      </c>
      <c r="F1573" s="7">
        <v>1.25</v>
      </c>
      <c r="G1573" s="7" t="s">
        <v>31</v>
      </c>
      <c r="H1573" s="7" t="s">
        <v>32</v>
      </c>
      <c r="I1573" s="7" t="s">
        <v>81</v>
      </c>
      <c r="J1573" s="7" t="s">
        <v>82</v>
      </c>
      <c r="K1573" s="7" t="s">
        <v>55</v>
      </c>
      <c r="L1573" s="7" t="s">
        <v>2575</v>
      </c>
      <c r="M1573" s="7">
        <v>0.35</v>
      </c>
      <c r="N1573" s="7" t="s">
        <v>37</v>
      </c>
      <c r="O1573" s="7" t="s">
        <v>57</v>
      </c>
      <c r="P1573" s="7" t="s">
        <v>158</v>
      </c>
      <c r="Q1573" s="7" t="s">
        <v>405</v>
      </c>
      <c r="R1573" s="7">
        <v>43055</v>
      </c>
      <c r="S1573" s="8">
        <v>42156</v>
      </c>
      <c r="T1573" s="9">
        <f t="shared" si="122"/>
        <v>0</v>
      </c>
      <c r="U1573" s="10" t="str">
        <f t="shared" si="123"/>
        <v>no repeat</v>
      </c>
      <c r="V1573" s="11" t="str">
        <f t="shared" si="120"/>
        <v>June</v>
      </c>
      <c r="W1573" s="8">
        <v>42157</v>
      </c>
      <c r="X1573" s="11">
        <f t="shared" si="121"/>
        <v>1</v>
      </c>
      <c r="Y1573" s="7">
        <v>-18.3216</v>
      </c>
      <c r="Z1573" s="7">
        <v>3</v>
      </c>
      <c r="AA1573" s="7">
        <v>147.56</v>
      </c>
      <c r="AB1573" s="7">
        <v>89743</v>
      </c>
      <c r="AC1573" s="7">
        <f>DataSheet!$E1635-DataSheet!$D1635</f>
        <v>4.91</v>
      </c>
      <c r="AD1573" s="12" t="str">
        <f>_xlfn.IFS(DataSheet!$O1635="Central","Chris",DataSheet!$O1635="East","Erin",DataSheet!$O1635="South","Sam",DataSheet!$O1635="West","William.")</f>
        <v>Chris</v>
      </c>
      <c r="AE1573">
        <f t="shared" si="124"/>
        <v>2</v>
      </c>
    </row>
    <row r="1574" spans="1:31" ht="15.75" customHeight="1" x14ac:dyDescent="0.3">
      <c r="A1574" s="12">
        <v>2820</v>
      </c>
      <c r="B1574" s="12" t="s">
        <v>2576</v>
      </c>
      <c r="C1574" s="12" t="s">
        <v>42</v>
      </c>
      <c r="D1574" s="12">
        <v>0.1</v>
      </c>
      <c r="E1574" s="12">
        <v>22.01</v>
      </c>
      <c r="F1574" s="12">
        <v>5.53</v>
      </c>
      <c r="G1574" s="12" t="s">
        <v>53</v>
      </c>
      <c r="H1574" s="12" t="s">
        <v>44</v>
      </c>
      <c r="I1574" s="12" t="s">
        <v>33</v>
      </c>
      <c r="J1574" s="12" t="s">
        <v>34</v>
      </c>
      <c r="K1574" s="12" t="s">
        <v>55</v>
      </c>
      <c r="L1574" s="12" t="s">
        <v>2048</v>
      </c>
      <c r="M1574" s="12">
        <v>0.59</v>
      </c>
      <c r="N1574" s="12" t="s">
        <v>37</v>
      </c>
      <c r="O1574" s="12" t="s">
        <v>65</v>
      </c>
      <c r="P1574" s="12" t="s">
        <v>509</v>
      </c>
      <c r="Q1574" s="12" t="s">
        <v>2577</v>
      </c>
      <c r="R1574" s="12">
        <v>63129</v>
      </c>
      <c r="S1574" s="13">
        <v>42018</v>
      </c>
      <c r="T1574" s="9">
        <f t="shared" si="122"/>
        <v>1</v>
      </c>
      <c r="U1574" s="10">
        <f t="shared" si="123"/>
        <v>116</v>
      </c>
      <c r="V1574" s="11" t="str">
        <f t="shared" si="120"/>
        <v>January</v>
      </c>
      <c r="W1574" s="13">
        <v>42019</v>
      </c>
      <c r="X1574" s="11">
        <f t="shared" si="121"/>
        <v>1</v>
      </c>
      <c r="Y1574" s="12">
        <v>31.59</v>
      </c>
      <c r="Z1574" s="12">
        <v>14</v>
      </c>
      <c r="AA1574" s="12">
        <v>281.75</v>
      </c>
      <c r="AB1574" s="12">
        <v>87900</v>
      </c>
      <c r="AC1574" s="12">
        <f>DataSheet!$E176-DataSheet!$D176</f>
        <v>7.29</v>
      </c>
      <c r="AD1574" s="12" t="str">
        <f>_xlfn.IFS(DataSheet!$O176="Central","Chris",DataSheet!$O176="East","Erin",DataSheet!$O176="South","Sam",DataSheet!$O176="West","William.")</f>
        <v>William.</v>
      </c>
      <c r="AE1574">
        <f t="shared" si="124"/>
        <v>2</v>
      </c>
    </row>
    <row r="1575" spans="1:31" ht="15.75" customHeight="1" x14ac:dyDescent="0.3">
      <c r="A1575" s="7">
        <v>2820</v>
      </c>
      <c r="B1575" s="7" t="s">
        <v>2576</v>
      </c>
      <c r="C1575" s="7" t="s">
        <v>109</v>
      </c>
      <c r="D1575" s="7">
        <v>0.08</v>
      </c>
      <c r="E1575" s="7">
        <v>6.48</v>
      </c>
      <c r="F1575" s="7">
        <v>2.74</v>
      </c>
      <c r="G1575" s="7" t="s">
        <v>53</v>
      </c>
      <c r="H1575" s="7" t="s">
        <v>44</v>
      </c>
      <c r="I1575" s="7" t="s">
        <v>81</v>
      </c>
      <c r="J1575" s="7" t="s">
        <v>184</v>
      </c>
      <c r="K1575" s="7" t="s">
        <v>55</v>
      </c>
      <c r="L1575" s="7" t="s">
        <v>1661</v>
      </c>
      <c r="M1575" s="7">
        <v>0.71</v>
      </c>
      <c r="N1575" s="7" t="s">
        <v>37</v>
      </c>
      <c r="O1575" s="7" t="s">
        <v>65</v>
      </c>
      <c r="P1575" s="7" t="s">
        <v>509</v>
      </c>
      <c r="Q1575" s="7" t="s">
        <v>2577</v>
      </c>
      <c r="R1575" s="7">
        <v>63129</v>
      </c>
      <c r="S1575" s="8">
        <v>42134</v>
      </c>
      <c r="T1575" s="9">
        <f t="shared" si="122"/>
        <v>0</v>
      </c>
      <c r="U1575" s="10" t="str">
        <f t="shared" si="123"/>
        <v>no repeat</v>
      </c>
      <c r="V1575" s="11" t="str">
        <f t="shared" si="120"/>
        <v>May</v>
      </c>
      <c r="W1575" s="8">
        <v>42136</v>
      </c>
      <c r="X1575" s="11">
        <f t="shared" si="121"/>
        <v>2</v>
      </c>
      <c r="Y1575" s="7">
        <v>-82.64</v>
      </c>
      <c r="Z1575" s="7">
        <v>18</v>
      </c>
      <c r="AA1575" s="7">
        <v>113.68</v>
      </c>
      <c r="AB1575" s="7">
        <v>87899</v>
      </c>
      <c r="AC1575" s="7">
        <f>DataSheet!$E1415-DataSheet!$D1415</f>
        <v>30.91</v>
      </c>
      <c r="AD1575" s="12" t="str">
        <f>_xlfn.IFS(DataSheet!$O1415="Central","Chris",DataSheet!$O1415="East","Erin",DataSheet!$O1415="South","Sam",DataSheet!$O1415="West","William.")</f>
        <v>Erin</v>
      </c>
      <c r="AE1575">
        <f t="shared" si="124"/>
        <v>2</v>
      </c>
    </row>
    <row r="1576" spans="1:31" ht="15.75" customHeight="1" x14ac:dyDescent="0.3">
      <c r="A1576" s="7">
        <v>2823</v>
      </c>
      <c r="B1576" s="7" t="s">
        <v>2578</v>
      </c>
      <c r="C1576" s="7" t="s">
        <v>109</v>
      </c>
      <c r="D1576" s="7">
        <v>0.02</v>
      </c>
      <c r="E1576" s="7">
        <v>21.98</v>
      </c>
      <c r="F1576" s="7">
        <v>2.87</v>
      </c>
      <c r="G1576" s="7" t="s">
        <v>53</v>
      </c>
      <c r="H1576" s="7" t="s">
        <v>32</v>
      </c>
      <c r="I1576" s="7" t="s">
        <v>33</v>
      </c>
      <c r="J1576" s="7" t="s">
        <v>34</v>
      </c>
      <c r="K1576" s="7" t="s">
        <v>55</v>
      </c>
      <c r="L1576" s="7" t="s">
        <v>2579</v>
      </c>
      <c r="M1576" s="7">
        <v>0.55000000000000004</v>
      </c>
      <c r="N1576" s="7" t="s">
        <v>37</v>
      </c>
      <c r="O1576" s="7" t="s">
        <v>38</v>
      </c>
      <c r="P1576" s="7" t="s">
        <v>536</v>
      </c>
      <c r="Q1576" s="7" t="s">
        <v>2580</v>
      </c>
      <c r="R1576" s="7">
        <v>89031</v>
      </c>
      <c r="S1576" s="8">
        <v>42124</v>
      </c>
      <c r="T1576" s="9">
        <f t="shared" si="122"/>
        <v>0</v>
      </c>
      <c r="U1576" s="10" t="str">
        <f t="shared" si="123"/>
        <v>no repeat</v>
      </c>
      <c r="V1576" s="11" t="str">
        <f t="shared" si="120"/>
        <v>April</v>
      </c>
      <c r="W1576" s="8">
        <v>42126</v>
      </c>
      <c r="X1576" s="11">
        <f t="shared" si="121"/>
        <v>2</v>
      </c>
      <c r="Y1576" s="7">
        <v>165.6345</v>
      </c>
      <c r="Z1576" s="7">
        <v>11</v>
      </c>
      <c r="AA1576" s="7">
        <v>240.05</v>
      </c>
      <c r="AB1576" s="7">
        <v>87240</v>
      </c>
      <c r="AC1576" s="7">
        <f>DataSheet!$E1323-DataSheet!$D1323</f>
        <v>6.4300000000000006</v>
      </c>
      <c r="AD1576" s="12" t="str">
        <f>_xlfn.IFS(DataSheet!$O1323="Central","Chris",DataSheet!$O1323="East","Erin",DataSheet!$O1323="South","Sam",DataSheet!$O1323="West","William.")</f>
        <v>Erin</v>
      </c>
      <c r="AE1576">
        <f t="shared" si="124"/>
        <v>1</v>
      </c>
    </row>
    <row r="1577" spans="1:31" ht="15.75" customHeight="1" x14ac:dyDescent="0.3">
      <c r="A1577" s="12">
        <v>2825</v>
      </c>
      <c r="B1577" s="12" t="s">
        <v>2581</v>
      </c>
      <c r="C1577" s="12" t="s">
        <v>109</v>
      </c>
      <c r="D1577" s="12">
        <v>0.02</v>
      </c>
      <c r="E1577" s="12">
        <v>27.48</v>
      </c>
      <c r="F1577" s="12">
        <v>4</v>
      </c>
      <c r="G1577" s="12" t="s">
        <v>53</v>
      </c>
      <c r="H1577" s="12" t="s">
        <v>118</v>
      </c>
      <c r="I1577" s="12" t="s">
        <v>81</v>
      </c>
      <c r="J1577" s="12" t="s">
        <v>184</v>
      </c>
      <c r="K1577" s="12" t="s">
        <v>63</v>
      </c>
      <c r="L1577" s="12" t="s">
        <v>872</v>
      </c>
      <c r="M1577" s="12">
        <v>0.75</v>
      </c>
      <c r="N1577" s="12" t="s">
        <v>37</v>
      </c>
      <c r="O1577" s="12" t="s">
        <v>38</v>
      </c>
      <c r="P1577" s="12" t="s">
        <v>1740</v>
      </c>
      <c r="Q1577" s="12" t="s">
        <v>2448</v>
      </c>
      <c r="R1577" s="12">
        <v>83701</v>
      </c>
      <c r="S1577" s="13">
        <v>42144</v>
      </c>
      <c r="T1577" s="9">
        <f t="shared" si="122"/>
        <v>1</v>
      </c>
      <c r="U1577" s="10">
        <f t="shared" si="123"/>
        <v>0</v>
      </c>
      <c r="V1577" s="11" t="str">
        <f t="shared" si="120"/>
        <v>May</v>
      </c>
      <c r="W1577" s="13">
        <v>42151</v>
      </c>
      <c r="X1577" s="11">
        <f t="shared" si="121"/>
        <v>7</v>
      </c>
      <c r="Y1577" s="12">
        <v>19.308</v>
      </c>
      <c r="Z1577" s="12">
        <v>3</v>
      </c>
      <c r="AA1577" s="12">
        <v>87.21</v>
      </c>
      <c r="AB1577" s="12">
        <v>89497</v>
      </c>
      <c r="AC1577" s="12">
        <f>DataSheet!$E1504-DataSheet!$D1504</f>
        <v>165.14999999999998</v>
      </c>
      <c r="AD1577" s="12" t="str">
        <f>_xlfn.IFS(DataSheet!$O1504="Central","Chris",DataSheet!$O1504="East","Erin",DataSheet!$O1504="South","Sam",DataSheet!$O1504="West","William.")</f>
        <v>William.</v>
      </c>
      <c r="AE1577">
        <f t="shared" si="124"/>
        <v>2</v>
      </c>
    </row>
    <row r="1578" spans="1:31" ht="15.75" customHeight="1" x14ac:dyDescent="0.3">
      <c r="A1578" s="7">
        <v>2825</v>
      </c>
      <c r="B1578" s="7" t="s">
        <v>2581</v>
      </c>
      <c r="C1578" s="7" t="s">
        <v>109</v>
      </c>
      <c r="D1578" s="7">
        <v>0.08</v>
      </c>
      <c r="E1578" s="7">
        <v>10.06</v>
      </c>
      <c r="F1578" s="7">
        <v>2.06</v>
      </c>
      <c r="G1578" s="7" t="s">
        <v>53</v>
      </c>
      <c r="H1578" s="7" t="s">
        <v>118</v>
      </c>
      <c r="I1578" s="7" t="s">
        <v>33</v>
      </c>
      <c r="J1578" s="7" t="s">
        <v>97</v>
      </c>
      <c r="K1578" s="7" t="s">
        <v>35</v>
      </c>
      <c r="L1578" s="7" t="s">
        <v>284</v>
      </c>
      <c r="M1578" s="7">
        <v>0.39</v>
      </c>
      <c r="N1578" s="7" t="s">
        <v>37</v>
      </c>
      <c r="O1578" s="7" t="s">
        <v>38</v>
      </c>
      <c r="P1578" s="7" t="s">
        <v>1740</v>
      </c>
      <c r="Q1578" s="7" t="s">
        <v>2448</v>
      </c>
      <c r="R1578" s="7">
        <v>83701</v>
      </c>
      <c r="S1578" s="8">
        <v>42144</v>
      </c>
      <c r="T1578" s="9">
        <f t="shared" si="122"/>
        <v>0</v>
      </c>
      <c r="U1578" s="10" t="str">
        <f t="shared" si="123"/>
        <v>no repeat</v>
      </c>
      <c r="V1578" s="11" t="str">
        <f t="shared" si="120"/>
        <v>May</v>
      </c>
      <c r="W1578" s="8">
        <v>42148</v>
      </c>
      <c r="X1578" s="11">
        <f t="shared" si="121"/>
        <v>4</v>
      </c>
      <c r="Y1578" s="7">
        <v>0.33</v>
      </c>
      <c r="Z1578" s="7">
        <v>4</v>
      </c>
      <c r="AA1578" s="7">
        <v>40.15</v>
      </c>
      <c r="AB1578" s="7">
        <v>89497</v>
      </c>
      <c r="AC1578" s="7">
        <f>DataSheet!$E1505-DataSheet!$D1505</f>
        <v>17.899999999999999</v>
      </c>
      <c r="AD1578" s="12" t="str">
        <f>_xlfn.IFS(DataSheet!$O1505="Central","Chris",DataSheet!$O1505="East","Erin",DataSheet!$O1505="South","Sam",DataSheet!$O1505="West","William.")</f>
        <v>William.</v>
      </c>
      <c r="AE1578">
        <f t="shared" si="124"/>
        <v>2</v>
      </c>
    </row>
    <row r="1579" spans="1:31" ht="15.75" customHeight="1" x14ac:dyDescent="0.3">
      <c r="A1579" s="7">
        <v>2828</v>
      </c>
      <c r="B1579" s="7" t="s">
        <v>2582</v>
      </c>
      <c r="C1579" s="7" t="s">
        <v>30</v>
      </c>
      <c r="D1579" s="7">
        <v>0.05</v>
      </c>
      <c r="E1579" s="7">
        <v>11.29</v>
      </c>
      <c r="F1579" s="7">
        <v>5.03</v>
      </c>
      <c r="G1579" s="7" t="s">
        <v>53</v>
      </c>
      <c r="H1579" s="7" t="s">
        <v>32</v>
      </c>
      <c r="I1579" s="7" t="s">
        <v>33</v>
      </c>
      <c r="J1579" s="7" t="s">
        <v>145</v>
      </c>
      <c r="K1579" s="7" t="s">
        <v>63</v>
      </c>
      <c r="L1579" s="7" t="s">
        <v>1453</v>
      </c>
      <c r="M1579" s="7">
        <v>0.59</v>
      </c>
      <c r="N1579" s="7" t="s">
        <v>37</v>
      </c>
      <c r="O1579" s="7" t="s">
        <v>38</v>
      </c>
      <c r="P1579" s="7" t="s">
        <v>49</v>
      </c>
      <c r="Q1579" s="7" t="s">
        <v>2583</v>
      </c>
      <c r="R1579" s="7">
        <v>92243</v>
      </c>
      <c r="S1579" s="8">
        <v>42054</v>
      </c>
      <c r="T1579" s="9">
        <f t="shared" si="122"/>
        <v>1</v>
      </c>
      <c r="U1579" s="10">
        <f t="shared" si="123"/>
        <v>102</v>
      </c>
      <c r="V1579" s="11" t="str">
        <f t="shared" si="120"/>
        <v>February</v>
      </c>
      <c r="W1579" s="8">
        <v>42056</v>
      </c>
      <c r="X1579" s="11">
        <f t="shared" si="121"/>
        <v>2</v>
      </c>
      <c r="Y1579" s="7">
        <v>-35.26</v>
      </c>
      <c r="Z1579" s="7">
        <v>8</v>
      </c>
      <c r="AA1579" s="7">
        <v>90.46</v>
      </c>
      <c r="AB1579" s="7">
        <v>87720</v>
      </c>
      <c r="AC1579" s="7">
        <f>DataSheet!$E575-DataSheet!$D575</f>
        <v>73.88000000000001</v>
      </c>
      <c r="AD1579" s="12" t="str">
        <f>_xlfn.IFS(DataSheet!$O575="Central","Chris",DataSheet!$O575="East","Erin",DataSheet!$O575="South","Sam",DataSheet!$O575="West","William.")</f>
        <v>Erin</v>
      </c>
      <c r="AE1579">
        <f t="shared" si="124"/>
        <v>2</v>
      </c>
    </row>
    <row r="1580" spans="1:31" ht="15.75" customHeight="1" x14ac:dyDescent="0.3">
      <c r="A1580" s="7">
        <v>2828</v>
      </c>
      <c r="B1580" s="7" t="s">
        <v>2582</v>
      </c>
      <c r="C1580" s="7" t="s">
        <v>61</v>
      </c>
      <c r="D1580" s="7">
        <v>7.0000000000000007E-2</v>
      </c>
      <c r="E1580" s="7">
        <v>39.479999999999997</v>
      </c>
      <c r="F1580" s="7">
        <v>1.99</v>
      </c>
      <c r="G1580" s="7" t="s">
        <v>53</v>
      </c>
      <c r="H1580" s="7" t="s">
        <v>32</v>
      </c>
      <c r="I1580" s="7" t="s">
        <v>81</v>
      </c>
      <c r="J1580" s="7" t="s">
        <v>184</v>
      </c>
      <c r="K1580" s="7" t="s">
        <v>55</v>
      </c>
      <c r="L1580" s="7" t="s">
        <v>707</v>
      </c>
      <c r="M1580" s="7">
        <v>0.54</v>
      </c>
      <c r="N1580" s="7" t="s">
        <v>37</v>
      </c>
      <c r="O1580" s="7" t="s">
        <v>38</v>
      </c>
      <c r="P1580" s="7" t="s">
        <v>49</v>
      </c>
      <c r="Q1580" s="7" t="s">
        <v>2583</v>
      </c>
      <c r="R1580" s="7">
        <v>92243</v>
      </c>
      <c r="S1580" s="8">
        <v>42156</v>
      </c>
      <c r="T1580" s="9">
        <f t="shared" si="122"/>
        <v>0</v>
      </c>
      <c r="U1580" s="10" t="str">
        <f t="shared" si="123"/>
        <v>no repeat</v>
      </c>
      <c r="V1580" s="11" t="str">
        <f t="shared" si="120"/>
        <v>June</v>
      </c>
      <c r="W1580" s="8">
        <v>42157</v>
      </c>
      <c r="X1580" s="11">
        <f t="shared" si="121"/>
        <v>1</v>
      </c>
      <c r="Y1580" s="7">
        <v>322.25069999999999</v>
      </c>
      <c r="Z1580" s="7">
        <v>12</v>
      </c>
      <c r="AA1580" s="7">
        <v>467.03</v>
      </c>
      <c r="AB1580" s="7">
        <v>87721</v>
      </c>
      <c r="AC1580" s="7">
        <f>DataSheet!$E1641-DataSheet!$D1641</f>
        <v>4.0599999999999996</v>
      </c>
      <c r="AD1580" s="12" t="str">
        <f>_xlfn.IFS(DataSheet!$O1641="Central","Chris",DataSheet!$O1641="East","Erin",DataSheet!$O1641="South","Sam",DataSheet!$O1641="West","William.")</f>
        <v>Erin</v>
      </c>
      <c r="AE1580">
        <f t="shared" si="124"/>
        <v>2</v>
      </c>
    </row>
    <row r="1581" spans="1:31" ht="15.75" customHeight="1" x14ac:dyDescent="0.3">
      <c r="A1581" s="7">
        <v>2833</v>
      </c>
      <c r="B1581" s="7" t="s">
        <v>2584</v>
      </c>
      <c r="C1581" s="7" t="s">
        <v>42</v>
      </c>
      <c r="D1581" s="7">
        <v>0.03</v>
      </c>
      <c r="E1581" s="7">
        <v>140.97999999999999</v>
      </c>
      <c r="F1581" s="7">
        <v>36.090000000000003</v>
      </c>
      <c r="G1581" s="7" t="s">
        <v>43</v>
      </c>
      <c r="H1581" s="7" t="s">
        <v>62</v>
      </c>
      <c r="I1581" s="7" t="s">
        <v>45</v>
      </c>
      <c r="J1581" s="7" t="s">
        <v>195</v>
      </c>
      <c r="K1581" s="7" t="s">
        <v>125</v>
      </c>
      <c r="L1581" s="7" t="s">
        <v>1347</v>
      </c>
      <c r="M1581" s="7">
        <v>0.77</v>
      </c>
      <c r="N1581" s="7" t="s">
        <v>37</v>
      </c>
      <c r="O1581" s="7" t="s">
        <v>65</v>
      </c>
      <c r="P1581" s="7" t="s">
        <v>66</v>
      </c>
      <c r="Q1581" s="7" t="s">
        <v>2585</v>
      </c>
      <c r="R1581" s="7">
        <v>55076</v>
      </c>
      <c r="S1581" s="8">
        <v>42088</v>
      </c>
      <c r="T1581" s="9">
        <f t="shared" si="122"/>
        <v>1</v>
      </c>
      <c r="U1581" s="10">
        <f t="shared" si="123"/>
        <v>0</v>
      </c>
      <c r="V1581" s="11" t="str">
        <f t="shared" si="120"/>
        <v>March</v>
      </c>
      <c r="W1581" s="8">
        <v>42090</v>
      </c>
      <c r="X1581" s="11">
        <f t="shared" si="121"/>
        <v>2</v>
      </c>
      <c r="Y1581" s="7">
        <v>-221.5</v>
      </c>
      <c r="Z1581" s="7">
        <v>4</v>
      </c>
      <c r="AA1581" s="7">
        <v>608.80999999999995</v>
      </c>
      <c r="AB1581" s="7">
        <v>91030</v>
      </c>
      <c r="AC1581" s="7">
        <f>DataSheet!$E941-DataSheet!$D941</f>
        <v>4.1500000000000004</v>
      </c>
      <c r="AD1581" s="12" t="str">
        <f>_xlfn.IFS(DataSheet!$O941="Central","Chris",DataSheet!$O941="East","Erin",DataSheet!$O941="South","Sam",DataSheet!$O941="West","William.")</f>
        <v>Sam</v>
      </c>
      <c r="AE1581">
        <f t="shared" si="124"/>
        <v>2</v>
      </c>
    </row>
    <row r="1582" spans="1:31" ht="15.75" customHeight="1" x14ac:dyDescent="0.3">
      <c r="A1582" s="12">
        <v>2833</v>
      </c>
      <c r="B1582" s="12" t="s">
        <v>2584</v>
      </c>
      <c r="C1582" s="12" t="s">
        <v>42</v>
      </c>
      <c r="D1582" s="12">
        <v>0.08</v>
      </c>
      <c r="E1582" s="12">
        <v>65.989999999999995</v>
      </c>
      <c r="F1582" s="12">
        <v>8.99</v>
      </c>
      <c r="G1582" s="12" t="s">
        <v>53</v>
      </c>
      <c r="H1582" s="12" t="s">
        <v>62</v>
      </c>
      <c r="I1582" s="12" t="s">
        <v>81</v>
      </c>
      <c r="J1582" s="12" t="s">
        <v>82</v>
      </c>
      <c r="K1582" s="12" t="s">
        <v>63</v>
      </c>
      <c r="L1582" s="12" t="s">
        <v>618</v>
      </c>
      <c r="M1582" s="12">
        <v>0.56000000000000005</v>
      </c>
      <c r="N1582" s="12" t="s">
        <v>37</v>
      </c>
      <c r="O1582" s="12" t="s">
        <v>65</v>
      </c>
      <c r="P1582" s="12" t="s">
        <v>66</v>
      </c>
      <c r="Q1582" s="12" t="s">
        <v>2585</v>
      </c>
      <c r="R1582" s="12">
        <v>55076</v>
      </c>
      <c r="S1582" s="13">
        <v>42088</v>
      </c>
      <c r="T1582" s="9">
        <f t="shared" si="122"/>
        <v>0</v>
      </c>
      <c r="U1582" s="10" t="str">
        <f t="shared" si="123"/>
        <v>no repeat</v>
      </c>
      <c r="V1582" s="11" t="str">
        <f t="shared" si="120"/>
        <v>March</v>
      </c>
      <c r="W1582" s="13">
        <v>42089</v>
      </c>
      <c r="X1582" s="11">
        <f t="shared" si="121"/>
        <v>1</v>
      </c>
      <c r="Y1582" s="12">
        <v>206.352</v>
      </c>
      <c r="Z1582" s="12">
        <v>15</v>
      </c>
      <c r="AA1582" s="12">
        <v>808.61</v>
      </c>
      <c r="AB1582" s="12">
        <v>91030</v>
      </c>
      <c r="AC1582" s="12">
        <f>DataSheet!$E942-DataSheet!$D942</f>
        <v>5.63</v>
      </c>
      <c r="AD1582" s="12" t="str">
        <f>_xlfn.IFS(DataSheet!$O942="Central","Chris",DataSheet!$O942="East","Erin",DataSheet!$O942="South","Sam",DataSheet!$O942="West","William.")</f>
        <v>Erin</v>
      </c>
      <c r="AE1582">
        <f t="shared" si="124"/>
        <v>2</v>
      </c>
    </row>
    <row r="1583" spans="1:31" ht="15.75" customHeight="1" x14ac:dyDescent="0.3">
      <c r="A1583" s="7">
        <v>2837</v>
      </c>
      <c r="B1583" s="7" t="s">
        <v>2586</v>
      </c>
      <c r="C1583" s="7" t="s">
        <v>30</v>
      </c>
      <c r="D1583" s="7">
        <v>7.0000000000000007E-2</v>
      </c>
      <c r="E1583" s="7">
        <v>51.98</v>
      </c>
      <c r="F1583" s="7">
        <v>10.17</v>
      </c>
      <c r="G1583" s="7" t="s">
        <v>53</v>
      </c>
      <c r="H1583" s="7" t="s">
        <v>44</v>
      </c>
      <c r="I1583" s="7" t="s">
        <v>81</v>
      </c>
      <c r="J1583" s="7" t="s">
        <v>89</v>
      </c>
      <c r="K1583" s="7" t="s">
        <v>90</v>
      </c>
      <c r="L1583" s="7" t="s">
        <v>1142</v>
      </c>
      <c r="M1583" s="7">
        <v>0.37</v>
      </c>
      <c r="N1583" s="7" t="s">
        <v>37</v>
      </c>
      <c r="O1583" s="7" t="s">
        <v>65</v>
      </c>
      <c r="P1583" s="7" t="s">
        <v>308</v>
      </c>
      <c r="Q1583" s="7" t="s">
        <v>2587</v>
      </c>
      <c r="R1583" s="7">
        <v>74133</v>
      </c>
      <c r="S1583" s="8">
        <v>42071</v>
      </c>
      <c r="T1583" s="9">
        <f t="shared" si="122"/>
        <v>1</v>
      </c>
      <c r="U1583" s="10">
        <f t="shared" si="123"/>
        <v>0</v>
      </c>
      <c r="V1583" s="11" t="str">
        <f t="shared" si="120"/>
        <v>March</v>
      </c>
      <c r="W1583" s="8">
        <v>42073</v>
      </c>
      <c r="X1583" s="11">
        <f t="shared" si="121"/>
        <v>2</v>
      </c>
      <c r="Y1583" s="7">
        <v>439.78530000000001</v>
      </c>
      <c r="Z1583" s="7">
        <v>13</v>
      </c>
      <c r="AA1583" s="7">
        <v>637.37</v>
      </c>
      <c r="AB1583" s="7">
        <v>89801</v>
      </c>
      <c r="AC1583" s="7">
        <f>DataSheet!$E743-DataSheet!$D743</f>
        <v>4.91</v>
      </c>
      <c r="AD1583" s="12" t="str">
        <f>_xlfn.IFS(DataSheet!$O743="Central","Chris",DataSheet!$O743="East","Erin",DataSheet!$O743="South","Sam",DataSheet!$O743="West","William.")</f>
        <v>William.</v>
      </c>
      <c r="AE1583">
        <f t="shared" si="124"/>
        <v>2</v>
      </c>
    </row>
    <row r="1584" spans="1:31" ht="15.75" customHeight="1" x14ac:dyDescent="0.3">
      <c r="A1584" s="12">
        <v>2837</v>
      </c>
      <c r="B1584" s="12" t="s">
        <v>2586</v>
      </c>
      <c r="C1584" s="12" t="s">
        <v>30</v>
      </c>
      <c r="D1584" s="12">
        <v>0.1</v>
      </c>
      <c r="E1584" s="12">
        <v>80.97</v>
      </c>
      <c r="F1584" s="12">
        <v>33.6</v>
      </c>
      <c r="G1584" s="12" t="s">
        <v>43</v>
      </c>
      <c r="H1584" s="12" t="s">
        <v>44</v>
      </c>
      <c r="I1584" s="12" t="s">
        <v>81</v>
      </c>
      <c r="J1584" s="12" t="s">
        <v>89</v>
      </c>
      <c r="K1584" s="12" t="s">
        <v>47</v>
      </c>
      <c r="L1584" s="12" t="s">
        <v>2029</v>
      </c>
      <c r="M1584" s="12">
        <v>0.37</v>
      </c>
      <c r="N1584" s="12" t="s">
        <v>37</v>
      </c>
      <c r="O1584" s="12" t="s">
        <v>65</v>
      </c>
      <c r="P1584" s="12" t="s">
        <v>308</v>
      </c>
      <c r="Q1584" s="12" t="s">
        <v>2587</v>
      </c>
      <c r="R1584" s="12">
        <v>74133</v>
      </c>
      <c r="S1584" s="13">
        <v>42071</v>
      </c>
      <c r="T1584" s="9">
        <f t="shared" si="122"/>
        <v>0</v>
      </c>
      <c r="U1584" s="10" t="str">
        <f t="shared" si="123"/>
        <v>no repeat</v>
      </c>
      <c r="V1584" s="11" t="str">
        <f t="shared" si="120"/>
        <v>March</v>
      </c>
      <c r="W1584" s="13">
        <v>42074</v>
      </c>
      <c r="X1584" s="11">
        <f t="shared" si="121"/>
        <v>3</v>
      </c>
      <c r="Y1584" s="12">
        <v>-149.4573</v>
      </c>
      <c r="Z1584" s="12">
        <v>3</v>
      </c>
      <c r="AA1584" s="12">
        <v>232.16</v>
      </c>
      <c r="AB1584" s="12">
        <v>89801</v>
      </c>
      <c r="AC1584" s="12">
        <f>DataSheet!$E744-DataSheet!$D744</f>
        <v>80.930000000000007</v>
      </c>
      <c r="AD1584" s="12" t="str">
        <f>_xlfn.IFS(DataSheet!$O744="Central","Chris",DataSheet!$O744="East","Erin",DataSheet!$O744="South","Sam",DataSheet!$O744="West","William.")</f>
        <v>William.</v>
      </c>
      <c r="AE1584">
        <f t="shared" si="124"/>
        <v>2</v>
      </c>
    </row>
    <row r="1585" spans="1:31" ht="15.75" customHeight="1" x14ac:dyDescent="0.3">
      <c r="A1585" s="12">
        <v>2840</v>
      </c>
      <c r="B1585" s="12" t="s">
        <v>2588</v>
      </c>
      <c r="C1585" s="12" t="s">
        <v>30</v>
      </c>
      <c r="D1585" s="12">
        <v>0</v>
      </c>
      <c r="E1585" s="12">
        <v>21.98</v>
      </c>
      <c r="F1585" s="12">
        <v>2.87</v>
      </c>
      <c r="G1585" s="12" t="s">
        <v>53</v>
      </c>
      <c r="H1585" s="12" t="s">
        <v>32</v>
      </c>
      <c r="I1585" s="12" t="s">
        <v>33</v>
      </c>
      <c r="J1585" s="12" t="s">
        <v>34</v>
      </c>
      <c r="K1585" s="12" t="s">
        <v>55</v>
      </c>
      <c r="L1585" s="12" t="s">
        <v>2579</v>
      </c>
      <c r="M1585" s="12">
        <v>0.55000000000000004</v>
      </c>
      <c r="N1585" s="12" t="s">
        <v>37</v>
      </c>
      <c r="O1585" s="12" t="s">
        <v>140</v>
      </c>
      <c r="P1585" s="12" t="s">
        <v>366</v>
      </c>
      <c r="Q1585" s="12" t="s">
        <v>2589</v>
      </c>
      <c r="R1585" s="12">
        <v>33161</v>
      </c>
      <c r="S1585" s="13">
        <v>42082</v>
      </c>
      <c r="T1585" s="9">
        <f t="shared" si="122"/>
        <v>1</v>
      </c>
      <c r="U1585" s="10">
        <f t="shared" si="123"/>
        <v>84</v>
      </c>
      <c r="V1585" s="11" t="str">
        <f t="shared" si="120"/>
        <v>March</v>
      </c>
      <c r="W1585" s="13">
        <v>42083</v>
      </c>
      <c r="X1585" s="11">
        <f t="shared" si="121"/>
        <v>1</v>
      </c>
      <c r="Y1585" s="12">
        <v>21.096</v>
      </c>
      <c r="Z1585" s="12">
        <v>16</v>
      </c>
      <c r="AA1585" s="12">
        <v>360.03</v>
      </c>
      <c r="AB1585" s="12">
        <v>87884</v>
      </c>
      <c r="AC1585" s="12">
        <f>DataSheet!$E856-DataSheet!$D856</f>
        <v>9.99</v>
      </c>
      <c r="AD1585" s="12" t="str">
        <f>_xlfn.IFS(DataSheet!$O856="Central","Chris",DataSheet!$O856="East","Erin",DataSheet!$O856="South","Sam",DataSheet!$O856="West","William.")</f>
        <v>Chris</v>
      </c>
      <c r="AE1585">
        <f t="shared" si="124"/>
        <v>4</v>
      </c>
    </row>
    <row r="1586" spans="1:31" ht="15.75" customHeight="1" x14ac:dyDescent="0.3">
      <c r="A1586" s="12">
        <v>2840</v>
      </c>
      <c r="B1586" s="12" t="s">
        <v>2588</v>
      </c>
      <c r="C1586" s="12" t="s">
        <v>61</v>
      </c>
      <c r="D1586" s="12">
        <v>0.05</v>
      </c>
      <c r="E1586" s="12">
        <v>15.68</v>
      </c>
      <c r="F1586" s="12">
        <v>3.73</v>
      </c>
      <c r="G1586" s="12" t="s">
        <v>53</v>
      </c>
      <c r="H1586" s="12" t="s">
        <v>32</v>
      </c>
      <c r="I1586" s="12" t="s">
        <v>45</v>
      </c>
      <c r="J1586" s="12" t="s">
        <v>54</v>
      </c>
      <c r="K1586" s="12" t="s">
        <v>55</v>
      </c>
      <c r="L1586" s="12" t="s">
        <v>2374</v>
      </c>
      <c r="M1586" s="12">
        <v>0.46</v>
      </c>
      <c r="N1586" s="12" t="s">
        <v>37</v>
      </c>
      <c r="O1586" s="12" t="s">
        <v>140</v>
      </c>
      <c r="P1586" s="12" t="s">
        <v>366</v>
      </c>
      <c r="Q1586" s="12" t="s">
        <v>2589</v>
      </c>
      <c r="R1586" s="12">
        <v>33161</v>
      </c>
      <c r="S1586" s="13">
        <v>42166</v>
      </c>
      <c r="T1586" s="9">
        <f t="shared" si="122"/>
        <v>1</v>
      </c>
      <c r="U1586" s="10">
        <f t="shared" si="123"/>
        <v>0</v>
      </c>
      <c r="V1586" s="11" t="str">
        <f t="shared" si="120"/>
        <v>June</v>
      </c>
      <c r="W1586" s="13">
        <v>42168</v>
      </c>
      <c r="X1586" s="11">
        <f t="shared" si="121"/>
        <v>2</v>
      </c>
      <c r="Y1586" s="12">
        <v>1166.6279999999999</v>
      </c>
      <c r="Z1586" s="12">
        <v>17</v>
      </c>
      <c r="AA1586" s="12">
        <v>260.01</v>
      </c>
      <c r="AB1586" s="12">
        <v>87885</v>
      </c>
      <c r="AC1586" s="12">
        <f>DataSheet!$E1740-DataSheet!$D1740</f>
        <v>193.16</v>
      </c>
      <c r="AD1586" s="12" t="str">
        <f>_xlfn.IFS(DataSheet!$O1740="Central","Chris",DataSheet!$O1740="East","Erin",DataSheet!$O1740="South","Sam",DataSheet!$O1740="West","William.")</f>
        <v>Erin</v>
      </c>
      <c r="AE1586">
        <f t="shared" si="124"/>
        <v>4</v>
      </c>
    </row>
    <row r="1587" spans="1:31" ht="15.75" customHeight="1" x14ac:dyDescent="0.3">
      <c r="A1587" s="7">
        <v>2840</v>
      </c>
      <c r="B1587" s="7" t="s">
        <v>2588</v>
      </c>
      <c r="C1587" s="7" t="s">
        <v>61</v>
      </c>
      <c r="D1587" s="7">
        <v>0</v>
      </c>
      <c r="E1587" s="7">
        <v>14.98</v>
      </c>
      <c r="F1587" s="7">
        <v>8.99</v>
      </c>
      <c r="G1587" s="7" t="s">
        <v>53</v>
      </c>
      <c r="H1587" s="7" t="s">
        <v>32</v>
      </c>
      <c r="I1587" s="7" t="s">
        <v>45</v>
      </c>
      <c r="J1587" s="7" t="s">
        <v>54</v>
      </c>
      <c r="K1587" s="7" t="s">
        <v>55</v>
      </c>
      <c r="L1587" s="7" t="s">
        <v>2590</v>
      </c>
      <c r="M1587" s="7">
        <v>0.39</v>
      </c>
      <c r="N1587" s="7" t="s">
        <v>37</v>
      </c>
      <c r="O1587" s="7" t="s">
        <v>140</v>
      </c>
      <c r="P1587" s="7" t="s">
        <v>366</v>
      </c>
      <c r="Q1587" s="7" t="s">
        <v>2589</v>
      </c>
      <c r="R1587" s="7">
        <v>33161</v>
      </c>
      <c r="S1587" s="8">
        <v>42166</v>
      </c>
      <c r="T1587" s="9">
        <f t="shared" si="122"/>
        <v>1</v>
      </c>
      <c r="U1587" s="10">
        <f t="shared" si="123"/>
        <v>0</v>
      </c>
      <c r="V1587" s="11" t="str">
        <f t="shared" si="120"/>
        <v>June</v>
      </c>
      <c r="W1587" s="8">
        <v>42167</v>
      </c>
      <c r="X1587" s="11">
        <f t="shared" si="121"/>
        <v>1</v>
      </c>
      <c r="Y1587" s="7">
        <v>-40.604199999999999</v>
      </c>
      <c r="Z1587" s="7">
        <v>18</v>
      </c>
      <c r="AA1587" s="7">
        <v>273.79000000000002</v>
      </c>
      <c r="AB1587" s="7">
        <v>87885</v>
      </c>
      <c r="AC1587" s="7">
        <f>DataSheet!$E1741-DataSheet!$D1741</f>
        <v>65.989999999999995</v>
      </c>
      <c r="AD1587" s="12" t="str">
        <f>_xlfn.IFS(DataSheet!$O1741="Central","Chris",DataSheet!$O1741="East","Erin",DataSheet!$O1741="South","Sam",DataSheet!$O1741="West","William.")</f>
        <v>William.</v>
      </c>
      <c r="AE1587">
        <f t="shared" si="124"/>
        <v>4</v>
      </c>
    </row>
    <row r="1588" spans="1:31" ht="15.75" customHeight="1" x14ac:dyDescent="0.3">
      <c r="A1588" s="12">
        <v>2840</v>
      </c>
      <c r="B1588" s="12" t="s">
        <v>2588</v>
      </c>
      <c r="C1588" s="12" t="s">
        <v>61</v>
      </c>
      <c r="D1588" s="12">
        <v>0.02</v>
      </c>
      <c r="E1588" s="12">
        <v>38.76</v>
      </c>
      <c r="F1588" s="12">
        <v>13.26</v>
      </c>
      <c r="G1588" s="12" t="s">
        <v>53</v>
      </c>
      <c r="H1588" s="12" t="s">
        <v>32</v>
      </c>
      <c r="I1588" s="12" t="s">
        <v>33</v>
      </c>
      <c r="J1588" s="12" t="s">
        <v>97</v>
      </c>
      <c r="K1588" s="12" t="s">
        <v>63</v>
      </c>
      <c r="L1588" s="12" t="s">
        <v>2591</v>
      </c>
      <c r="M1588" s="12">
        <v>0.36</v>
      </c>
      <c r="N1588" s="12" t="s">
        <v>37</v>
      </c>
      <c r="O1588" s="12" t="s">
        <v>140</v>
      </c>
      <c r="P1588" s="12" t="s">
        <v>366</v>
      </c>
      <c r="Q1588" s="12" t="s">
        <v>2589</v>
      </c>
      <c r="R1588" s="12">
        <v>33161</v>
      </c>
      <c r="S1588" s="13">
        <v>42166</v>
      </c>
      <c r="T1588" s="9">
        <f t="shared" si="122"/>
        <v>0</v>
      </c>
      <c r="U1588" s="10" t="str">
        <f t="shared" si="123"/>
        <v>no repeat</v>
      </c>
      <c r="V1588" s="11" t="str">
        <f t="shared" si="120"/>
        <v>June</v>
      </c>
      <c r="W1588" s="13">
        <v>42167</v>
      </c>
      <c r="X1588" s="11">
        <f t="shared" si="121"/>
        <v>1</v>
      </c>
      <c r="Y1588" s="12">
        <v>-294.084</v>
      </c>
      <c r="Z1588" s="12">
        <v>1</v>
      </c>
      <c r="AA1588" s="12">
        <v>44.62</v>
      </c>
      <c r="AB1588" s="12">
        <v>87885</v>
      </c>
      <c r="AC1588" s="12">
        <f>DataSheet!$E1742-DataSheet!$D1742</f>
        <v>7.09</v>
      </c>
      <c r="AD1588" s="12" t="str">
        <f>_xlfn.IFS(DataSheet!$O1742="Central","Chris",DataSheet!$O1742="East","Erin",DataSheet!$O1742="South","Sam",DataSheet!$O1742="West","William.")</f>
        <v>William.</v>
      </c>
      <c r="AE1588">
        <f t="shared" si="124"/>
        <v>4</v>
      </c>
    </row>
    <row r="1589" spans="1:31" ht="15.75" customHeight="1" x14ac:dyDescent="0.3">
      <c r="A1589" s="12">
        <v>2847</v>
      </c>
      <c r="B1589" s="12" t="s">
        <v>2592</v>
      </c>
      <c r="C1589" s="12" t="s">
        <v>42</v>
      </c>
      <c r="D1589" s="12">
        <v>0.04</v>
      </c>
      <c r="E1589" s="12">
        <v>90.48</v>
      </c>
      <c r="F1589" s="12">
        <v>19.989999999999998</v>
      </c>
      <c r="G1589" s="12" t="s">
        <v>53</v>
      </c>
      <c r="H1589" s="12" t="s">
        <v>32</v>
      </c>
      <c r="I1589" s="12" t="s">
        <v>33</v>
      </c>
      <c r="J1589" s="12" t="s">
        <v>73</v>
      </c>
      <c r="K1589" s="12" t="s">
        <v>63</v>
      </c>
      <c r="L1589" s="12" t="s">
        <v>1837</v>
      </c>
      <c r="M1589" s="12">
        <v>0.4</v>
      </c>
      <c r="N1589" s="12" t="s">
        <v>37</v>
      </c>
      <c r="O1589" s="12" t="s">
        <v>140</v>
      </c>
      <c r="P1589" s="12" t="s">
        <v>248</v>
      </c>
      <c r="Q1589" s="12" t="s">
        <v>2593</v>
      </c>
      <c r="R1589" s="12">
        <v>38017</v>
      </c>
      <c r="S1589" s="13">
        <v>42103</v>
      </c>
      <c r="T1589" s="9">
        <f t="shared" si="122"/>
        <v>1</v>
      </c>
      <c r="U1589" s="10">
        <f t="shared" si="123"/>
        <v>0</v>
      </c>
      <c r="V1589" s="11" t="str">
        <f t="shared" si="120"/>
        <v>April</v>
      </c>
      <c r="W1589" s="13">
        <v>42105</v>
      </c>
      <c r="X1589" s="11">
        <f t="shared" si="121"/>
        <v>2</v>
      </c>
      <c r="Y1589" s="12">
        <v>55.555199999999999</v>
      </c>
      <c r="Z1589" s="12">
        <v>3</v>
      </c>
      <c r="AA1589" s="12">
        <v>268.64</v>
      </c>
      <c r="AB1589" s="12">
        <v>85928</v>
      </c>
      <c r="AC1589" s="12">
        <f>DataSheet!$E1126-DataSheet!$D1126</f>
        <v>35.89</v>
      </c>
      <c r="AD1589" s="12" t="str">
        <f>_xlfn.IFS(DataSheet!$O1126="Central","Chris",DataSheet!$O1126="East","Erin",DataSheet!$O1126="South","Sam",DataSheet!$O1126="West","William.")</f>
        <v>William.</v>
      </c>
      <c r="AE1589">
        <f t="shared" si="124"/>
        <v>3</v>
      </c>
    </row>
    <row r="1590" spans="1:31" ht="15.75" customHeight="1" x14ac:dyDescent="0.3">
      <c r="A1590" s="7">
        <v>2847</v>
      </c>
      <c r="B1590" s="7" t="s">
        <v>2592</v>
      </c>
      <c r="C1590" s="7" t="s">
        <v>42</v>
      </c>
      <c r="D1590" s="7">
        <v>0.02</v>
      </c>
      <c r="E1590" s="7">
        <v>9.77</v>
      </c>
      <c r="F1590" s="7">
        <v>6.02</v>
      </c>
      <c r="G1590" s="7" t="s">
        <v>53</v>
      </c>
      <c r="H1590" s="7" t="s">
        <v>32</v>
      </c>
      <c r="I1590" s="7" t="s">
        <v>45</v>
      </c>
      <c r="J1590" s="7" t="s">
        <v>54</v>
      </c>
      <c r="K1590" s="7" t="s">
        <v>90</v>
      </c>
      <c r="L1590" s="7" t="s">
        <v>1601</v>
      </c>
      <c r="M1590" s="7">
        <v>0.48</v>
      </c>
      <c r="N1590" s="7" t="s">
        <v>37</v>
      </c>
      <c r="O1590" s="7" t="s">
        <v>140</v>
      </c>
      <c r="P1590" s="7" t="s">
        <v>248</v>
      </c>
      <c r="Q1590" s="7" t="s">
        <v>2593</v>
      </c>
      <c r="R1590" s="7">
        <v>38017</v>
      </c>
      <c r="S1590" s="8">
        <v>42103</v>
      </c>
      <c r="T1590" s="9">
        <f t="shared" si="122"/>
        <v>1</v>
      </c>
      <c r="U1590" s="10">
        <f t="shared" si="123"/>
        <v>0</v>
      </c>
      <c r="V1590" s="11" t="str">
        <f t="shared" si="120"/>
        <v>April</v>
      </c>
      <c r="W1590" s="8">
        <v>42104</v>
      </c>
      <c r="X1590" s="11">
        <f t="shared" si="121"/>
        <v>1</v>
      </c>
      <c r="Y1590" s="7">
        <v>-535.33199999999999</v>
      </c>
      <c r="Z1590" s="7">
        <v>9</v>
      </c>
      <c r="AA1590" s="7">
        <v>87.68</v>
      </c>
      <c r="AB1590" s="7">
        <v>85928</v>
      </c>
      <c r="AC1590" s="7">
        <f>DataSheet!$E1127-DataSheet!$D1127</f>
        <v>5.91</v>
      </c>
      <c r="AD1590" s="12" t="str">
        <f>_xlfn.IFS(DataSheet!$O1127="Central","Chris",DataSheet!$O1127="East","Erin",DataSheet!$O1127="South","Sam",DataSheet!$O1127="West","William.")</f>
        <v>Sam</v>
      </c>
      <c r="AE1590">
        <f t="shared" si="124"/>
        <v>3</v>
      </c>
    </row>
    <row r="1591" spans="1:31" ht="15.75" customHeight="1" x14ac:dyDescent="0.3">
      <c r="A1591" s="12">
        <v>2847</v>
      </c>
      <c r="B1591" s="12" t="s">
        <v>2592</v>
      </c>
      <c r="C1591" s="12" t="s">
        <v>42</v>
      </c>
      <c r="D1591" s="12">
        <v>0.09</v>
      </c>
      <c r="E1591" s="12">
        <v>34.99</v>
      </c>
      <c r="F1591" s="12">
        <v>7.73</v>
      </c>
      <c r="G1591" s="12" t="s">
        <v>53</v>
      </c>
      <c r="H1591" s="12" t="s">
        <v>32</v>
      </c>
      <c r="I1591" s="12" t="s">
        <v>33</v>
      </c>
      <c r="J1591" s="12" t="s">
        <v>34</v>
      </c>
      <c r="K1591" s="12" t="s">
        <v>63</v>
      </c>
      <c r="L1591" s="12" t="s">
        <v>108</v>
      </c>
      <c r="M1591" s="12">
        <v>0.59</v>
      </c>
      <c r="N1591" s="12" t="s">
        <v>37</v>
      </c>
      <c r="O1591" s="12" t="s">
        <v>140</v>
      </c>
      <c r="P1591" s="12" t="s">
        <v>248</v>
      </c>
      <c r="Q1591" s="12" t="s">
        <v>2593</v>
      </c>
      <c r="R1591" s="12">
        <v>38017</v>
      </c>
      <c r="S1591" s="13">
        <v>42103</v>
      </c>
      <c r="T1591" s="9">
        <f t="shared" si="122"/>
        <v>0</v>
      </c>
      <c r="U1591" s="10" t="str">
        <f t="shared" si="123"/>
        <v>no repeat</v>
      </c>
      <c r="V1591" s="11" t="str">
        <f t="shared" si="120"/>
        <v>April</v>
      </c>
      <c r="W1591" s="13">
        <v>42105</v>
      </c>
      <c r="X1591" s="11">
        <f t="shared" si="121"/>
        <v>2</v>
      </c>
      <c r="Y1591" s="12">
        <v>-208.72040000000001</v>
      </c>
      <c r="Z1591" s="12">
        <v>1</v>
      </c>
      <c r="AA1591" s="12">
        <v>37.619999999999997</v>
      </c>
      <c r="AB1591" s="12">
        <v>85928</v>
      </c>
      <c r="AC1591" s="12">
        <f>DataSheet!$E1128-DataSheet!$D1128</f>
        <v>28.39</v>
      </c>
      <c r="AD1591" s="12" t="str">
        <f>_xlfn.IFS(DataSheet!$O1128="Central","Chris",DataSheet!$O1128="East","Erin",DataSheet!$O1128="South","Sam",DataSheet!$O1128="West","William.")</f>
        <v>Sam</v>
      </c>
      <c r="AE1591">
        <f t="shared" si="124"/>
        <v>3</v>
      </c>
    </row>
    <row r="1592" spans="1:31" ht="15.75" customHeight="1" x14ac:dyDescent="0.3">
      <c r="A1592" s="12">
        <v>2848</v>
      </c>
      <c r="B1592" s="12" t="s">
        <v>2594</v>
      </c>
      <c r="C1592" s="12" t="s">
        <v>61</v>
      </c>
      <c r="D1592" s="12">
        <v>0</v>
      </c>
      <c r="E1592" s="12">
        <v>49.99</v>
      </c>
      <c r="F1592" s="12">
        <v>19.989999999999998</v>
      </c>
      <c r="G1592" s="12" t="s">
        <v>53</v>
      </c>
      <c r="H1592" s="12" t="s">
        <v>32</v>
      </c>
      <c r="I1592" s="12" t="s">
        <v>81</v>
      </c>
      <c r="J1592" s="12" t="s">
        <v>184</v>
      </c>
      <c r="K1592" s="12" t="s">
        <v>63</v>
      </c>
      <c r="L1592" s="12" t="s">
        <v>279</v>
      </c>
      <c r="M1592" s="12">
        <v>0.41</v>
      </c>
      <c r="N1592" s="12" t="s">
        <v>37</v>
      </c>
      <c r="O1592" s="12" t="s">
        <v>140</v>
      </c>
      <c r="P1592" s="12" t="s">
        <v>248</v>
      </c>
      <c r="Q1592" s="12" t="s">
        <v>2595</v>
      </c>
      <c r="R1592" s="12">
        <v>38401</v>
      </c>
      <c r="S1592" s="13">
        <v>42161</v>
      </c>
      <c r="T1592" s="9">
        <f t="shared" si="122"/>
        <v>0</v>
      </c>
      <c r="U1592" s="10" t="str">
        <f t="shared" si="123"/>
        <v>no repeat</v>
      </c>
      <c r="V1592" s="11" t="str">
        <f t="shared" si="120"/>
        <v>June</v>
      </c>
      <c r="W1592" s="13">
        <v>42163</v>
      </c>
      <c r="X1592" s="11">
        <f t="shared" si="121"/>
        <v>2</v>
      </c>
      <c r="Y1592" s="12">
        <v>38.886000000000003</v>
      </c>
      <c r="Z1592" s="12">
        <v>16</v>
      </c>
      <c r="AA1592" s="12">
        <v>832.97</v>
      </c>
      <c r="AB1592" s="12">
        <v>85929</v>
      </c>
      <c r="AC1592" s="12">
        <f>DataSheet!$E1698-DataSheet!$D1698</f>
        <v>9.94</v>
      </c>
      <c r="AD1592" s="12" t="str">
        <f>_xlfn.IFS(DataSheet!$O1698="Central","Chris",DataSheet!$O1698="East","Erin",DataSheet!$O1698="South","Sam",DataSheet!$O1698="West","William.")</f>
        <v>Chris</v>
      </c>
      <c r="AE1592">
        <f t="shared" si="124"/>
        <v>1</v>
      </c>
    </row>
    <row r="1593" spans="1:31" ht="15.75" customHeight="1" x14ac:dyDescent="0.3">
      <c r="A1593" s="12">
        <v>2851</v>
      </c>
      <c r="B1593" s="12" t="s">
        <v>2596</v>
      </c>
      <c r="C1593" s="12" t="s">
        <v>109</v>
      </c>
      <c r="D1593" s="12">
        <v>0.05</v>
      </c>
      <c r="E1593" s="12">
        <v>115.99</v>
      </c>
      <c r="F1593" s="12">
        <v>8.99</v>
      </c>
      <c r="G1593" s="12" t="s">
        <v>53</v>
      </c>
      <c r="H1593" s="12" t="s">
        <v>118</v>
      </c>
      <c r="I1593" s="12" t="s">
        <v>81</v>
      </c>
      <c r="J1593" s="12" t="s">
        <v>82</v>
      </c>
      <c r="K1593" s="12" t="s">
        <v>63</v>
      </c>
      <c r="L1593" s="12" t="s">
        <v>189</v>
      </c>
      <c r="M1593" s="12">
        <v>0.57999999999999996</v>
      </c>
      <c r="N1593" s="12" t="s">
        <v>37</v>
      </c>
      <c r="O1593" s="12" t="s">
        <v>65</v>
      </c>
      <c r="P1593" s="12" t="s">
        <v>134</v>
      </c>
      <c r="Q1593" s="12" t="s">
        <v>2597</v>
      </c>
      <c r="R1593" s="12">
        <v>79762</v>
      </c>
      <c r="S1593" s="13">
        <v>42103</v>
      </c>
      <c r="T1593" s="9">
        <f t="shared" si="122"/>
        <v>0</v>
      </c>
      <c r="U1593" s="10" t="str">
        <f t="shared" si="123"/>
        <v>no repeat</v>
      </c>
      <c r="V1593" s="11" t="str">
        <f t="shared" si="120"/>
        <v>April</v>
      </c>
      <c r="W1593" s="13">
        <v>42107</v>
      </c>
      <c r="X1593" s="11">
        <f t="shared" si="121"/>
        <v>4</v>
      </c>
      <c r="Y1593" s="12">
        <v>719.35260000000005</v>
      </c>
      <c r="Z1593" s="12">
        <v>11</v>
      </c>
      <c r="AA1593" s="12">
        <v>1042.54</v>
      </c>
      <c r="AB1593" s="12">
        <v>86454</v>
      </c>
      <c r="AC1593" s="12">
        <f>DataSheet!$E1118-DataSheet!$D1118</f>
        <v>4.24</v>
      </c>
      <c r="AD1593" s="12" t="str">
        <f>_xlfn.IFS(DataSheet!$O1118="Central","Chris",DataSheet!$O1118="East","Erin",DataSheet!$O1118="South","Sam",DataSheet!$O1118="West","William.")</f>
        <v>Chris</v>
      </c>
      <c r="AE1593">
        <f t="shared" si="124"/>
        <v>1</v>
      </c>
    </row>
    <row r="1594" spans="1:31" ht="15.75" customHeight="1" x14ac:dyDescent="0.3">
      <c r="A1594" s="7">
        <v>2855</v>
      </c>
      <c r="B1594" s="7" t="s">
        <v>2598</v>
      </c>
      <c r="C1594" s="7" t="s">
        <v>61</v>
      </c>
      <c r="D1594" s="7">
        <v>0.08</v>
      </c>
      <c r="E1594" s="7">
        <v>7.84</v>
      </c>
      <c r="F1594" s="7">
        <v>4.71</v>
      </c>
      <c r="G1594" s="7" t="s">
        <v>53</v>
      </c>
      <c r="H1594" s="7" t="s">
        <v>32</v>
      </c>
      <c r="I1594" s="7" t="s">
        <v>33</v>
      </c>
      <c r="J1594" s="7" t="s">
        <v>113</v>
      </c>
      <c r="K1594" s="7" t="s">
        <v>63</v>
      </c>
      <c r="L1594" s="7" t="s">
        <v>2263</v>
      </c>
      <c r="M1594" s="7">
        <v>0.35</v>
      </c>
      <c r="N1594" s="7" t="s">
        <v>37</v>
      </c>
      <c r="O1594" s="7" t="s">
        <v>38</v>
      </c>
      <c r="P1594" s="7" t="s">
        <v>39</v>
      </c>
      <c r="Q1594" s="7" t="s">
        <v>2599</v>
      </c>
      <c r="R1594" s="7">
        <v>98198</v>
      </c>
      <c r="S1594" s="8">
        <v>42025</v>
      </c>
      <c r="T1594" s="9">
        <f t="shared" si="122"/>
        <v>1</v>
      </c>
      <c r="U1594" s="10">
        <f t="shared" si="123"/>
        <v>0</v>
      </c>
      <c r="V1594" s="11" t="str">
        <f t="shared" si="120"/>
        <v>January</v>
      </c>
      <c r="W1594" s="8">
        <v>42026</v>
      </c>
      <c r="X1594" s="11">
        <f t="shared" si="121"/>
        <v>1</v>
      </c>
      <c r="Y1594" s="7">
        <v>-12.87678</v>
      </c>
      <c r="Z1594" s="7">
        <v>10</v>
      </c>
      <c r="AA1594" s="7">
        <v>76.16</v>
      </c>
      <c r="AB1594" s="7">
        <v>87316</v>
      </c>
      <c r="AC1594" s="7">
        <f>DataSheet!$E259-DataSheet!$D259</f>
        <v>1360.1200000000001</v>
      </c>
      <c r="AD1594" s="12" t="str">
        <f>_xlfn.IFS(DataSheet!$O259="Central","Chris",DataSheet!$O259="East","Erin",DataSheet!$O259="South","Sam",DataSheet!$O259="West","William.")</f>
        <v>Erin</v>
      </c>
      <c r="AE1594">
        <f t="shared" si="124"/>
        <v>3</v>
      </c>
    </row>
    <row r="1595" spans="1:31" ht="15.75" customHeight="1" x14ac:dyDescent="0.3">
      <c r="A1595" s="12">
        <v>2855</v>
      </c>
      <c r="B1595" s="12" t="s">
        <v>2598</v>
      </c>
      <c r="C1595" s="12" t="s">
        <v>61</v>
      </c>
      <c r="D1595" s="12">
        <v>0.03</v>
      </c>
      <c r="E1595" s="12">
        <v>105.34</v>
      </c>
      <c r="F1595" s="12">
        <v>24.49</v>
      </c>
      <c r="G1595" s="12" t="s">
        <v>53</v>
      </c>
      <c r="H1595" s="12" t="s">
        <v>32</v>
      </c>
      <c r="I1595" s="12" t="s">
        <v>45</v>
      </c>
      <c r="J1595" s="12" t="s">
        <v>54</v>
      </c>
      <c r="K1595" s="12" t="s">
        <v>240</v>
      </c>
      <c r="L1595" s="12" t="s">
        <v>2600</v>
      </c>
      <c r="M1595" s="12">
        <v>0.61</v>
      </c>
      <c r="N1595" s="12" t="s">
        <v>37</v>
      </c>
      <c r="O1595" s="12" t="s">
        <v>38</v>
      </c>
      <c r="P1595" s="12" t="s">
        <v>39</v>
      </c>
      <c r="Q1595" s="12" t="s">
        <v>2599</v>
      </c>
      <c r="R1595" s="12">
        <v>98198</v>
      </c>
      <c r="S1595" s="13">
        <v>42025</v>
      </c>
      <c r="T1595" s="9">
        <f t="shared" si="122"/>
        <v>1</v>
      </c>
      <c r="U1595" s="10">
        <f t="shared" si="123"/>
        <v>48</v>
      </c>
      <c r="V1595" s="11" t="str">
        <f t="shared" si="120"/>
        <v>January</v>
      </c>
      <c r="W1595" s="13">
        <v>42026</v>
      </c>
      <c r="X1595" s="11">
        <f t="shared" si="121"/>
        <v>1</v>
      </c>
      <c r="Y1595" s="12">
        <v>618.13080000000002</v>
      </c>
      <c r="Z1595" s="12">
        <v>10</v>
      </c>
      <c r="AA1595" s="12">
        <v>1038.1400000000001</v>
      </c>
      <c r="AB1595" s="12">
        <v>87316</v>
      </c>
      <c r="AC1595" s="12">
        <f>DataSheet!$E260-DataSheet!$D260</f>
        <v>9.0400000000000009</v>
      </c>
      <c r="AD1595" s="12" t="str">
        <f>_xlfn.IFS(DataSheet!$O260="Central","Chris",DataSheet!$O260="East","Erin",DataSheet!$O260="South","Sam",DataSheet!$O260="West","William.")</f>
        <v>Erin</v>
      </c>
      <c r="AE1595">
        <f t="shared" si="124"/>
        <v>3</v>
      </c>
    </row>
    <row r="1596" spans="1:31" ht="15.75" customHeight="1" x14ac:dyDescent="0.3">
      <c r="A1596" s="12">
        <v>2855</v>
      </c>
      <c r="B1596" s="12" t="s">
        <v>2598</v>
      </c>
      <c r="C1596" s="12" t="s">
        <v>109</v>
      </c>
      <c r="D1596" s="12">
        <v>0.09</v>
      </c>
      <c r="E1596" s="12">
        <v>6783.02</v>
      </c>
      <c r="F1596" s="12">
        <v>24.49</v>
      </c>
      <c r="G1596" s="12" t="s">
        <v>53</v>
      </c>
      <c r="H1596" s="12" t="s">
        <v>118</v>
      </c>
      <c r="I1596" s="12" t="s">
        <v>81</v>
      </c>
      <c r="J1596" s="12" t="s">
        <v>89</v>
      </c>
      <c r="K1596" s="12" t="s">
        <v>240</v>
      </c>
      <c r="L1596" s="12" t="s">
        <v>1277</v>
      </c>
      <c r="M1596" s="12">
        <v>0.39</v>
      </c>
      <c r="N1596" s="12" t="s">
        <v>37</v>
      </c>
      <c r="O1596" s="12" t="s">
        <v>38</v>
      </c>
      <c r="P1596" s="12" t="s">
        <v>39</v>
      </c>
      <c r="Q1596" s="12" t="s">
        <v>2599</v>
      </c>
      <c r="R1596" s="12">
        <v>98198</v>
      </c>
      <c r="S1596" s="13">
        <v>42073</v>
      </c>
      <c r="T1596" s="9">
        <f t="shared" si="122"/>
        <v>0</v>
      </c>
      <c r="U1596" s="10" t="str">
        <f t="shared" si="123"/>
        <v>no repeat</v>
      </c>
      <c r="V1596" s="11" t="str">
        <f t="shared" si="120"/>
        <v>March</v>
      </c>
      <c r="W1596" s="13">
        <v>42077</v>
      </c>
      <c r="X1596" s="11">
        <f t="shared" si="121"/>
        <v>4</v>
      </c>
      <c r="Y1596" s="12">
        <v>-14140.7016</v>
      </c>
      <c r="Z1596" s="12">
        <v>1</v>
      </c>
      <c r="AA1596" s="12">
        <v>6296</v>
      </c>
      <c r="AB1596" s="12">
        <v>87317</v>
      </c>
      <c r="AC1596" s="12">
        <f>DataSheet!$E752-DataSheet!$D752</f>
        <v>3.91</v>
      </c>
      <c r="AD1596" s="12" t="str">
        <f>_xlfn.IFS(DataSheet!$O752="Central","Chris",DataSheet!$O752="East","Erin",DataSheet!$O752="South","Sam",DataSheet!$O752="West","William.")</f>
        <v>Erin</v>
      </c>
      <c r="AE1596">
        <f t="shared" si="124"/>
        <v>3</v>
      </c>
    </row>
    <row r="1597" spans="1:31" ht="15.75" customHeight="1" x14ac:dyDescent="0.3">
      <c r="A1597" s="7">
        <v>2858</v>
      </c>
      <c r="B1597" s="7" t="s">
        <v>2601</v>
      </c>
      <c r="C1597" s="7" t="s">
        <v>61</v>
      </c>
      <c r="D1597" s="7">
        <v>0.06</v>
      </c>
      <c r="E1597" s="7">
        <v>2.94</v>
      </c>
      <c r="F1597" s="7">
        <v>0.96</v>
      </c>
      <c r="G1597" s="7" t="s">
        <v>53</v>
      </c>
      <c r="H1597" s="7" t="s">
        <v>32</v>
      </c>
      <c r="I1597" s="7" t="s">
        <v>33</v>
      </c>
      <c r="J1597" s="7" t="s">
        <v>34</v>
      </c>
      <c r="K1597" s="7" t="s">
        <v>35</v>
      </c>
      <c r="L1597" s="7" t="s">
        <v>602</v>
      </c>
      <c r="M1597" s="7">
        <v>0.57999999999999996</v>
      </c>
      <c r="N1597" s="7" t="s">
        <v>37</v>
      </c>
      <c r="O1597" s="7" t="s">
        <v>140</v>
      </c>
      <c r="P1597" s="7" t="s">
        <v>366</v>
      </c>
      <c r="Q1597" s="7" t="s">
        <v>2227</v>
      </c>
      <c r="R1597" s="7">
        <v>32259</v>
      </c>
      <c r="S1597" s="8">
        <v>42141</v>
      </c>
      <c r="T1597" s="9">
        <f t="shared" si="122"/>
        <v>1</v>
      </c>
      <c r="U1597" s="10">
        <f t="shared" si="123"/>
        <v>6</v>
      </c>
      <c r="V1597" s="11" t="str">
        <f t="shared" si="120"/>
        <v>May</v>
      </c>
      <c r="W1597" s="8">
        <v>42142</v>
      </c>
      <c r="X1597" s="11">
        <f t="shared" si="121"/>
        <v>1</v>
      </c>
      <c r="Y1597" s="7">
        <v>-8.8759999999999994</v>
      </c>
      <c r="Z1597" s="7">
        <v>3</v>
      </c>
      <c r="AA1597" s="7">
        <v>8.7899999999999991</v>
      </c>
      <c r="AB1597" s="7">
        <v>88279</v>
      </c>
      <c r="AC1597" s="7">
        <f>DataSheet!$E1483-DataSheet!$D1483</f>
        <v>30.51</v>
      </c>
      <c r="AD1597" s="12" t="str">
        <f>_xlfn.IFS(DataSheet!$O1483="Central","Chris",DataSheet!$O1483="East","Erin",DataSheet!$O1483="South","Sam",DataSheet!$O1483="West","William.")</f>
        <v>Chris</v>
      </c>
      <c r="AE1597">
        <f t="shared" si="124"/>
        <v>4</v>
      </c>
    </row>
    <row r="1598" spans="1:31" ht="15.75" customHeight="1" x14ac:dyDescent="0.3">
      <c r="A1598" s="12">
        <v>2858</v>
      </c>
      <c r="B1598" s="12" t="s">
        <v>2601</v>
      </c>
      <c r="C1598" s="12" t="s">
        <v>109</v>
      </c>
      <c r="D1598" s="12">
        <v>0.04</v>
      </c>
      <c r="E1598" s="12">
        <v>67.28</v>
      </c>
      <c r="F1598" s="12">
        <v>19.989999999999998</v>
      </c>
      <c r="G1598" s="12" t="s">
        <v>53</v>
      </c>
      <c r="H1598" s="12" t="s">
        <v>32</v>
      </c>
      <c r="I1598" s="12" t="s">
        <v>33</v>
      </c>
      <c r="J1598" s="12" t="s">
        <v>113</v>
      </c>
      <c r="K1598" s="12" t="s">
        <v>63</v>
      </c>
      <c r="L1598" s="12" t="s">
        <v>674</v>
      </c>
      <c r="M1598" s="12">
        <v>0.4</v>
      </c>
      <c r="N1598" s="12" t="s">
        <v>37</v>
      </c>
      <c r="O1598" s="12" t="s">
        <v>140</v>
      </c>
      <c r="P1598" s="12" t="s">
        <v>366</v>
      </c>
      <c r="Q1598" s="12" t="s">
        <v>2227</v>
      </c>
      <c r="R1598" s="12">
        <v>32259</v>
      </c>
      <c r="S1598" s="13">
        <v>42147</v>
      </c>
      <c r="T1598" s="9">
        <f t="shared" si="122"/>
        <v>1</v>
      </c>
      <c r="U1598" s="10">
        <f t="shared" si="123"/>
        <v>0</v>
      </c>
      <c r="V1598" s="11" t="str">
        <f t="shared" si="120"/>
        <v>May</v>
      </c>
      <c r="W1598" s="13">
        <v>42152</v>
      </c>
      <c r="X1598" s="11">
        <f t="shared" si="121"/>
        <v>5</v>
      </c>
      <c r="Y1598" s="12">
        <v>14.754</v>
      </c>
      <c r="Z1598" s="12">
        <v>30</v>
      </c>
      <c r="AA1598" s="12">
        <v>2051.6799999999998</v>
      </c>
      <c r="AB1598" s="12">
        <v>88282</v>
      </c>
      <c r="AC1598" s="12">
        <f>DataSheet!$E1552-DataSheet!$D1552</f>
        <v>205.94</v>
      </c>
      <c r="AD1598" s="12" t="str">
        <f>_xlfn.IFS(DataSheet!$O1552="Central","Chris",DataSheet!$O1552="East","Erin",DataSheet!$O1552="South","Sam",DataSheet!$O1552="West","William.")</f>
        <v>Sam</v>
      </c>
      <c r="AE1598">
        <f t="shared" si="124"/>
        <v>4</v>
      </c>
    </row>
    <row r="1599" spans="1:31" ht="15.75" customHeight="1" x14ac:dyDescent="0.3">
      <c r="A1599" s="7">
        <v>2858</v>
      </c>
      <c r="B1599" s="7" t="s">
        <v>2601</v>
      </c>
      <c r="C1599" s="7" t="s">
        <v>109</v>
      </c>
      <c r="D1599" s="7">
        <v>0.1</v>
      </c>
      <c r="E1599" s="7">
        <v>130.97999999999999</v>
      </c>
      <c r="F1599" s="7">
        <v>54.74</v>
      </c>
      <c r="G1599" s="7" t="s">
        <v>43</v>
      </c>
      <c r="H1599" s="7" t="s">
        <v>32</v>
      </c>
      <c r="I1599" s="7" t="s">
        <v>45</v>
      </c>
      <c r="J1599" s="7" t="s">
        <v>195</v>
      </c>
      <c r="K1599" s="7" t="s">
        <v>125</v>
      </c>
      <c r="L1599" s="7" t="s">
        <v>409</v>
      </c>
      <c r="M1599" s="7">
        <v>0.69</v>
      </c>
      <c r="N1599" s="7" t="s">
        <v>37</v>
      </c>
      <c r="O1599" s="7" t="s">
        <v>140</v>
      </c>
      <c r="P1599" s="7" t="s">
        <v>366</v>
      </c>
      <c r="Q1599" s="7" t="s">
        <v>2227</v>
      </c>
      <c r="R1599" s="7">
        <v>32259</v>
      </c>
      <c r="S1599" s="8">
        <v>42147</v>
      </c>
      <c r="T1599" s="9">
        <f t="shared" si="122"/>
        <v>1</v>
      </c>
      <c r="U1599" s="10">
        <f t="shared" si="123"/>
        <v>0</v>
      </c>
      <c r="V1599" s="11" t="str">
        <f t="shared" si="120"/>
        <v>May</v>
      </c>
      <c r="W1599" s="8">
        <v>42147</v>
      </c>
      <c r="X1599" s="11">
        <f t="shared" si="121"/>
        <v>0</v>
      </c>
      <c r="Y1599" s="7">
        <v>669.61199999999997</v>
      </c>
      <c r="Z1599" s="7">
        <v>42</v>
      </c>
      <c r="AA1599" s="7">
        <v>5295.03</v>
      </c>
      <c r="AB1599" s="7">
        <v>88282</v>
      </c>
      <c r="AC1599" s="7">
        <f>DataSheet!$E1553-DataSheet!$D1553</f>
        <v>205.91</v>
      </c>
      <c r="AD1599" s="12" t="str">
        <f>_xlfn.IFS(DataSheet!$O1553="Central","Chris",DataSheet!$O1553="East","Erin",DataSheet!$O1553="South","Sam",DataSheet!$O1553="West","William.")</f>
        <v>Sam</v>
      </c>
      <c r="AE1599">
        <f t="shared" si="124"/>
        <v>4</v>
      </c>
    </row>
    <row r="1600" spans="1:31" ht="15.75" customHeight="1" x14ac:dyDescent="0.3">
      <c r="A1600" s="12">
        <v>2858</v>
      </c>
      <c r="B1600" s="12" t="s">
        <v>2601</v>
      </c>
      <c r="C1600" s="12" t="s">
        <v>109</v>
      </c>
      <c r="D1600" s="12">
        <v>0.04</v>
      </c>
      <c r="E1600" s="12">
        <v>2.78</v>
      </c>
      <c r="F1600" s="12">
        <v>1.25</v>
      </c>
      <c r="G1600" s="12" t="s">
        <v>53</v>
      </c>
      <c r="H1600" s="12" t="s">
        <v>32</v>
      </c>
      <c r="I1600" s="12" t="s">
        <v>33</v>
      </c>
      <c r="J1600" s="12" t="s">
        <v>34</v>
      </c>
      <c r="K1600" s="12" t="s">
        <v>35</v>
      </c>
      <c r="L1600" s="12" t="s">
        <v>2200</v>
      </c>
      <c r="M1600" s="12">
        <v>0.59</v>
      </c>
      <c r="N1600" s="12" t="s">
        <v>37</v>
      </c>
      <c r="O1600" s="12" t="s">
        <v>140</v>
      </c>
      <c r="P1600" s="12" t="s">
        <v>366</v>
      </c>
      <c r="Q1600" s="12" t="s">
        <v>2227</v>
      </c>
      <c r="R1600" s="12">
        <v>32259</v>
      </c>
      <c r="S1600" s="13">
        <v>42147</v>
      </c>
      <c r="T1600" s="9">
        <f t="shared" si="122"/>
        <v>0</v>
      </c>
      <c r="U1600" s="10" t="str">
        <f t="shared" si="123"/>
        <v>no repeat</v>
      </c>
      <c r="V1600" s="11" t="str">
        <f t="shared" si="120"/>
        <v>May</v>
      </c>
      <c r="W1600" s="13">
        <v>42147</v>
      </c>
      <c r="X1600" s="11">
        <f t="shared" si="121"/>
        <v>0</v>
      </c>
      <c r="Y1600" s="12">
        <v>213</v>
      </c>
      <c r="Z1600" s="12">
        <v>28</v>
      </c>
      <c r="AA1600" s="12">
        <v>80.27</v>
      </c>
      <c r="AB1600" s="12">
        <v>88282</v>
      </c>
      <c r="AC1600" s="12">
        <f>DataSheet!$E1554-DataSheet!$D1554</f>
        <v>35.980000000000004</v>
      </c>
      <c r="AD1600" s="12" t="str">
        <f>_xlfn.IFS(DataSheet!$O1554="Central","Chris",DataSheet!$O1554="East","Erin",DataSheet!$O1554="South","Sam",DataSheet!$O1554="West","William.")</f>
        <v>Sam</v>
      </c>
      <c r="AE1600">
        <f t="shared" si="124"/>
        <v>4</v>
      </c>
    </row>
    <row r="1601" spans="1:31" ht="15.75" customHeight="1" x14ac:dyDescent="0.3">
      <c r="A1601" s="7">
        <v>2859</v>
      </c>
      <c r="B1601" s="7" t="s">
        <v>2602</v>
      </c>
      <c r="C1601" s="7" t="s">
        <v>42</v>
      </c>
      <c r="D1601" s="7">
        <v>0.03</v>
      </c>
      <c r="E1601" s="7">
        <v>142.86000000000001</v>
      </c>
      <c r="F1601" s="7">
        <v>19.989999999999998</v>
      </c>
      <c r="G1601" s="7" t="s">
        <v>53</v>
      </c>
      <c r="H1601" s="7" t="s">
        <v>32</v>
      </c>
      <c r="I1601" s="7" t="s">
        <v>33</v>
      </c>
      <c r="J1601" s="7" t="s">
        <v>145</v>
      </c>
      <c r="K1601" s="7" t="s">
        <v>63</v>
      </c>
      <c r="L1601" s="7" t="s">
        <v>1672</v>
      </c>
      <c r="M1601" s="7">
        <v>0.56000000000000005</v>
      </c>
      <c r="N1601" s="7" t="s">
        <v>37</v>
      </c>
      <c r="O1601" s="7" t="s">
        <v>140</v>
      </c>
      <c r="P1601" s="7" t="s">
        <v>366</v>
      </c>
      <c r="Q1601" s="7" t="s">
        <v>285</v>
      </c>
      <c r="R1601" s="7">
        <v>32601</v>
      </c>
      <c r="S1601" s="8">
        <v>42095</v>
      </c>
      <c r="T1601" s="9">
        <f t="shared" si="122"/>
        <v>0</v>
      </c>
      <c r="U1601" s="10" t="str">
        <f t="shared" si="123"/>
        <v>no repeat</v>
      </c>
      <c r="V1601" s="11" t="str">
        <f t="shared" si="120"/>
        <v>April</v>
      </c>
      <c r="W1601" s="8">
        <v>42097</v>
      </c>
      <c r="X1601" s="11">
        <f t="shared" si="121"/>
        <v>2</v>
      </c>
      <c r="Y1601" s="7">
        <v>-8.3880999999999997</v>
      </c>
      <c r="Z1601" s="7">
        <v>23</v>
      </c>
      <c r="AA1601" s="7">
        <v>3292.02</v>
      </c>
      <c r="AB1601" s="7">
        <v>88281</v>
      </c>
      <c r="AC1601" s="7">
        <f>DataSheet!$E1015-DataSheet!$D1015</f>
        <v>5.98</v>
      </c>
      <c r="AD1601" s="12" t="str">
        <f>_xlfn.IFS(DataSheet!$O1015="Central","Chris",DataSheet!$O1015="East","Erin",DataSheet!$O1015="South","Sam",DataSheet!$O1015="West","William.")</f>
        <v>Chris</v>
      </c>
      <c r="AE1601">
        <f t="shared" si="124"/>
        <v>1</v>
      </c>
    </row>
    <row r="1602" spans="1:31" ht="15.75" customHeight="1" x14ac:dyDescent="0.3">
      <c r="A1602" s="12">
        <v>2861</v>
      </c>
      <c r="B1602" s="12" t="s">
        <v>2603</v>
      </c>
      <c r="C1602" s="12" t="s">
        <v>61</v>
      </c>
      <c r="D1602" s="12">
        <v>0.05</v>
      </c>
      <c r="E1602" s="12">
        <v>20.99</v>
      </c>
      <c r="F1602" s="12">
        <v>4.8099999999999996</v>
      </c>
      <c r="G1602" s="12" t="s">
        <v>53</v>
      </c>
      <c r="H1602" s="12" t="s">
        <v>32</v>
      </c>
      <c r="I1602" s="12" t="s">
        <v>81</v>
      </c>
      <c r="J1602" s="12" t="s">
        <v>82</v>
      </c>
      <c r="K1602" s="12" t="s">
        <v>90</v>
      </c>
      <c r="L1602" s="12" t="s">
        <v>478</v>
      </c>
      <c r="M1602" s="12">
        <v>0.57999999999999996</v>
      </c>
      <c r="N1602" s="12" t="s">
        <v>37</v>
      </c>
      <c r="O1602" s="12" t="s">
        <v>65</v>
      </c>
      <c r="P1602" s="12" t="s">
        <v>187</v>
      </c>
      <c r="Q1602" s="12" t="s">
        <v>2604</v>
      </c>
      <c r="R1602" s="12">
        <v>67601</v>
      </c>
      <c r="S1602" s="13">
        <v>42063</v>
      </c>
      <c r="T1602" s="9">
        <f t="shared" si="122"/>
        <v>0</v>
      </c>
      <c r="U1602" s="10" t="str">
        <f t="shared" si="123"/>
        <v>no repeat</v>
      </c>
      <c r="V1602" s="11" t="str">
        <f t="shared" ref="V1602:V1665" si="125">TEXT(S1602,"mmmm")</f>
        <v>February</v>
      </c>
      <c r="W1602" s="13">
        <v>42063</v>
      </c>
      <c r="X1602" s="11">
        <f t="shared" ref="X1602:X1665" si="126">_xlfn.DAYS(W1602,S1602)</f>
        <v>0</v>
      </c>
      <c r="Y1602" s="12">
        <v>4.9017600000000003</v>
      </c>
      <c r="Z1602" s="12">
        <v>11</v>
      </c>
      <c r="AA1602" s="12">
        <v>199.43</v>
      </c>
      <c r="AB1602" s="12">
        <v>88280</v>
      </c>
      <c r="AC1602" s="12">
        <f>DataSheet!$E672-DataSheet!$D672</f>
        <v>7.93</v>
      </c>
      <c r="AD1602" s="12" t="str">
        <f>_xlfn.IFS(DataSheet!$O672="Central","Chris",DataSheet!$O672="East","Erin",DataSheet!$O672="South","Sam",DataSheet!$O672="West","William.")</f>
        <v>Erin</v>
      </c>
      <c r="AE1602">
        <f t="shared" si="124"/>
        <v>1</v>
      </c>
    </row>
    <row r="1603" spans="1:31" ht="15.75" customHeight="1" x14ac:dyDescent="0.3">
      <c r="A1603" s="7">
        <v>2862</v>
      </c>
      <c r="B1603" s="7" t="s">
        <v>2605</v>
      </c>
      <c r="C1603" s="7" t="s">
        <v>30</v>
      </c>
      <c r="D1603" s="7">
        <v>0</v>
      </c>
      <c r="E1603" s="7">
        <v>12.22</v>
      </c>
      <c r="F1603" s="7">
        <v>2.85</v>
      </c>
      <c r="G1603" s="7" t="s">
        <v>53</v>
      </c>
      <c r="H1603" s="7" t="s">
        <v>32</v>
      </c>
      <c r="I1603" s="7" t="s">
        <v>45</v>
      </c>
      <c r="J1603" s="7" t="s">
        <v>54</v>
      </c>
      <c r="K1603" s="7" t="s">
        <v>55</v>
      </c>
      <c r="L1603" s="7" t="s">
        <v>2392</v>
      </c>
      <c r="M1603" s="7">
        <v>0.55000000000000004</v>
      </c>
      <c r="N1603" s="7" t="s">
        <v>37</v>
      </c>
      <c r="O1603" s="7" t="s">
        <v>65</v>
      </c>
      <c r="P1603" s="7" t="s">
        <v>499</v>
      </c>
      <c r="Q1603" s="7" t="s">
        <v>2606</v>
      </c>
      <c r="R1603" s="7">
        <v>68128</v>
      </c>
      <c r="S1603" s="8">
        <v>42105</v>
      </c>
      <c r="T1603" s="9">
        <f t="shared" ref="T1603:T1666" si="127">IF(A1603=A1604,1,0)</f>
        <v>0</v>
      </c>
      <c r="U1603" s="10" t="str">
        <f t="shared" ref="U1603:U1666" si="128">IF(T1603=1,S1604-S1603,"no repeat")</f>
        <v>no repeat</v>
      </c>
      <c r="V1603" s="11" t="str">
        <f t="shared" si="125"/>
        <v>April</v>
      </c>
      <c r="W1603" s="8">
        <v>42106</v>
      </c>
      <c r="X1603" s="11">
        <f t="shared" si="126"/>
        <v>1</v>
      </c>
      <c r="Y1603" s="7">
        <v>76.389899999999997</v>
      </c>
      <c r="Z1603" s="7">
        <v>9</v>
      </c>
      <c r="AA1603" s="7">
        <v>110.71</v>
      </c>
      <c r="AB1603" s="7">
        <v>88278</v>
      </c>
      <c r="AC1603" s="7">
        <f>DataSheet!$E1141-DataSheet!$D1141</f>
        <v>3.04</v>
      </c>
      <c r="AD1603" s="12" t="str">
        <f>_xlfn.IFS(DataSheet!$O1141="Central","Chris",DataSheet!$O1141="East","Erin",DataSheet!$O1141="South","Sam",DataSheet!$O1141="West","William.")</f>
        <v>Chris</v>
      </c>
      <c r="AE1603">
        <f t="shared" si="124"/>
        <v>1</v>
      </c>
    </row>
    <row r="1604" spans="1:31" ht="15.75" customHeight="1" x14ac:dyDescent="0.3">
      <c r="A1604" s="7">
        <v>2865</v>
      </c>
      <c r="B1604" s="7" t="s">
        <v>2607</v>
      </c>
      <c r="C1604" s="7" t="s">
        <v>52</v>
      </c>
      <c r="D1604" s="7">
        <v>0.01</v>
      </c>
      <c r="E1604" s="7">
        <v>13.79</v>
      </c>
      <c r="F1604" s="7">
        <v>8.7799999999999994</v>
      </c>
      <c r="G1604" s="7" t="s">
        <v>53</v>
      </c>
      <c r="H1604" s="7" t="s">
        <v>32</v>
      </c>
      <c r="I1604" s="7" t="s">
        <v>45</v>
      </c>
      <c r="J1604" s="7" t="s">
        <v>54</v>
      </c>
      <c r="K1604" s="7" t="s">
        <v>63</v>
      </c>
      <c r="L1604" s="7" t="s">
        <v>704</v>
      </c>
      <c r="M1604" s="7">
        <v>0.43</v>
      </c>
      <c r="N1604" s="7" t="s">
        <v>37</v>
      </c>
      <c r="O1604" s="7" t="s">
        <v>65</v>
      </c>
      <c r="P1604" s="7" t="s">
        <v>134</v>
      </c>
      <c r="Q1604" s="7" t="s">
        <v>2608</v>
      </c>
      <c r="R1604" s="7">
        <v>75460</v>
      </c>
      <c r="S1604" s="8">
        <v>42058</v>
      </c>
      <c r="T1604" s="9">
        <f t="shared" si="127"/>
        <v>1</v>
      </c>
      <c r="U1604" s="10">
        <f t="shared" si="128"/>
        <v>0</v>
      </c>
      <c r="V1604" s="11" t="str">
        <f t="shared" si="125"/>
        <v>February</v>
      </c>
      <c r="W1604" s="8">
        <v>42060</v>
      </c>
      <c r="X1604" s="11">
        <f t="shared" si="126"/>
        <v>2</v>
      </c>
      <c r="Y1604" s="7">
        <v>-36.770000000000003</v>
      </c>
      <c r="Z1604" s="7">
        <v>4</v>
      </c>
      <c r="AA1604" s="7">
        <v>56.68</v>
      </c>
      <c r="AB1604" s="7">
        <v>90871</v>
      </c>
      <c r="AC1604" s="7">
        <f>DataSheet!$E615-DataSheet!$D615</f>
        <v>9.3000000000000007</v>
      </c>
      <c r="AD1604" s="12" t="str">
        <f>_xlfn.IFS(DataSheet!$O615="Central","Chris",DataSheet!$O615="East","Erin",DataSheet!$O615="South","Sam",DataSheet!$O615="West","William.")</f>
        <v>Chris</v>
      </c>
      <c r="AE1604">
        <f t="shared" ref="AE1604:AE1667" si="129">COUNTIF($B$2:$B$1937,$B1604)</f>
        <v>2</v>
      </c>
    </row>
    <row r="1605" spans="1:31" ht="15.75" customHeight="1" x14ac:dyDescent="0.3">
      <c r="A1605" s="12">
        <v>2865</v>
      </c>
      <c r="B1605" s="12" t="s">
        <v>2607</v>
      </c>
      <c r="C1605" s="12" t="s">
        <v>52</v>
      </c>
      <c r="D1605" s="12">
        <v>0.04</v>
      </c>
      <c r="E1605" s="12">
        <v>33.29</v>
      </c>
      <c r="F1605" s="12">
        <v>8.74</v>
      </c>
      <c r="G1605" s="12" t="s">
        <v>53</v>
      </c>
      <c r="H1605" s="12" t="s">
        <v>32</v>
      </c>
      <c r="I1605" s="12" t="s">
        <v>33</v>
      </c>
      <c r="J1605" s="12" t="s">
        <v>145</v>
      </c>
      <c r="K1605" s="12" t="s">
        <v>63</v>
      </c>
      <c r="L1605" s="12" t="s">
        <v>2609</v>
      </c>
      <c r="M1605" s="12">
        <v>0.61</v>
      </c>
      <c r="N1605" s="12" t="s">
        <v>37</v>
      </c>
      <c r="O1605" s="12" t="s">
        <v>65</v>
      </c>
      <c r="P1605" s="12" t="s">
        <v>134</v>
      </c>
      <c r="Q1605" s="12" t="s">
        <v>2608</v>
      </c>
      <c r="R1605" s="12">
        <v>75460</v>
      </c>
      <c r="S1605" s="13">
        <v>42058</v>
      </c>
      <c r="T1605" s="9">
        <f t="shared" si="127"/>
        <v>0</v>
      </c>
      <c r="U1605" s="10" t="str">
        <f t="shared" si="128"/>
        <v>no repeat</v>
      </c>
      <c r="V1605" s="11" t="str">
        <f t="shared" si="125"/>
        <v>February</v>
      </c>
      <c r="W1605" s="13">
        <v>42059</v>
      </c>
      <c r="X1605" s="11">
        <f t="shared" si="126"/>
        <v>1</v>
      </c>
      <c r="Y1605" s="12">
        <v>87.03</v>
      </c>
      <c r="Z1605" s="12">
        <v>8</v>
      </c>
      <c r="AA1605" s="12">
        <v>273.33999999999997</v>
      </c>
      <c r="AB1605" s="12">
        <v>90871</v>
      </c>
      <c r="AC1605" s="12">
        <f>DataSheet!$E616-DataSheet!$D616</f>
        <v>31.65</v>
      </c>
      <c r="AD1605" s="12" t="str">
        <f>_xlfn.IFS(DataSheet!$O616="Central","Chris",DataSheet!$O616="East","Erin",DataSheet!$O616="South","Sam",DataSheet!$O616="West","William.")</f>
        <v>Chris</v>
      </c>
      <c r="AE1605">
        <f t="shared" si="129"/>
        <v>2</v>
      </c>
    </row>
    <row r="1606" spans="1:31" ht="15.75" customHeight="1" x14ac:dyDescent="0.3">
      <c r="A1606" s="12">
        <v>2867</v>
      </c>
      <c r="B1606" s="12" t="s">
        <v>2610</v>
      </c>
      <c r="C1606" s="12" t="s">
        <v>30</v>
      </c>
      <c r="D1606" s="12">
        <v>0.01</v>
      </c>
      <c r="E1606" s="12">
        <v>125.99</v>
      </c>
      <c r="F1606" s="12">
        <v>8.99</v>
      </c>
      <c r="G1606" s="12" t="s">
        <v>53</v>
      </c>
      <c r="H1606" s="12" t="s">
        <v>32</v>
      </c>
      <c r="I1606" s="12" t="s">
        <v>81</v>
      </c>
      <c r="J1606" s="12" t="s">
        <v>82</v>
      </c>
      <c r="K1606" s="12" t="s">
        <v>63</v>
      </c>
      <c r="L1606" s="12" t="s">
        <v>468</v>
      </c>
      <c r="M1606" s="12">
        <v>0.59</v>
      </c>
      <c r="N1606" s="12" t="s">
        <v>37</v>
      </c>
      <c r="O1606" s="12" t="s">
        <v>57</v>
      </c>
      <c r="P1606" s="12" t="s">
        <v>1009</v>
      </c>
      <c r="Q1606" s="12" t="s">
        <v>39</v>
      </c>
      <c r="R1606" s="12">
        <v>20016</v>
      </c>
      <c r="S1606" s="13">
        <v>42111</v>
      </c>
      <c r="T1606" s="9">
        <f t="shared" si="127"/>
        <v>0</v>
      </c>
      <c r="U1606" s="10" t="str">
        <f t="shared" si="128"/>
        <v>no repeat</v>
      </c>
      <c r="V1606" s="11" t="str">
        <f t="shared" si="125"/>
        <v>April</v>
      </c>
      <c r="W1606" s="13">
        <v>42112</v>
      </c>
      <c r="X1606" s="11">
        <f t="shared" si="126"/>
        <v>1</v>
      </c>
      <c r="Y1606" s="12">
        <v>-582.64800000000002</v>
      </c>
      <c r="Z1606" s="12">
        <v>2</v>
      </c>
      <c r="AA1606" s="12">
        <v>226.88</v>
      </c>
      <c r="AB1606" s="12">
        <v>11013</v>
      </c>
      <c r="AC1606" s="12">
        <f>DataSheet!$E1180-DataSheet!$D1180</f>
        <v>20.28</v>
      </c>
      <c r="AD1606" s="12" t="str">
        <f>_xlfn.IFS(DataSheet!$O1180="Central","Chris",DataSheet!$O1180="East","Erin",DataSheet!$O1180="South","Sam",DataSheet!$O1180="West","William.")</f>
        <v>Sam</v>
      </c>
      <c r="AE1606">
        <f t="shared" si="129"/>
        <v>1</v>
      </c>
    </row>
    <row r="1607" spans="1:31" ht="15.75" customHeight="1" x14ac:dyDescent="0.3">
      <c r="A1607" s="7">
        <v>2868</v>
      </c>
      <c r="B1607" s="7" t="s">
        <v>2611</v>
      </c>
      <c r="C1607" s="7" t="s">
        <v>30</v>
      </c>
      <c r="D1607" s="7">
        <v>0.03</v>
      </c>
      <c r="E1607" s="7">
        <v>896.99</v>
      </c>
      <c r="F1607" s="7">
        <v>19.989999999999998</v>
      </c>
      <c r="G1607" s="7" t="s">
        <v>53</v>
      </c>
      <c r="H1607" s="7" t="s">
        <v>32</v>
      </c>
      <c r="I1607" s="7" t="s">
        <v>33</v>
      </c>
      <c r="J1607" s="7" t="s">
        <v>113</v>
      </c>
      <c r="K1607" s="7" t="s">
        <v>63</v>
      </c>
      <c r="L1607" s="7" t="s">
        <v>163</v>
      </c>
      <c r="M1607" s="7">
        <v>0.38</v>
      </c>
      <c r="N1607" s="7" t="s">
        <v>37</v>
      </c>
      <c r="O1607" s="7" t="s">
        <v>38</v>
      </c>
      <c r="P1607" s="7" t="s">
        <v>39</v>
      </c>
      <c r="Q1607" s="7" t="s">
        <v>2612</v>
      </c>
      <c r="R1607" s="7">
        <v>98026</v>
      </c>
      <c r="S1607" s="8">
        <v>42012</v>
      </c>
      <c r="T1607" s="9">
        <f t="shared" si="127"/>
        <v>1</v>
      </c>
      <c r="U1607" s="10">
        <f t="shared" si="128"/>
        <v>99</v>
      </c>
      <c r="V1607" s="11" t="str">
        <f t="shared" si="125"/>
        <v>January</v>
      </c>
      <c r="W1607" s="8">
        <v>42014</v>
      </c>
      <c r="X1607" s="11">
        <f t="shared" si="126"/>
        <v>2</v>
      </c>
      <c r="Y1607" s="7">
        <v>3602.1311999999998</v>
      </c>
      <c r="Z1607" s="7">
        <v>6</v>
      </c>
      <c r="AA1607" s="7">
        <v>5220.4799999999996</v>
      </c>
      <c r="AB1607" s="7">
        <v>85826</v>
      </c>
      <c r="AC1607" s="7">
        <f>DataSheet!$E103-DataSheet!$D103</f>
        <v>49.97</v>
      </c>
      <c r="AD1607" s="12" t="str">
        <f>_xlfn.IFS(DataSheet!$O103="Central","Chris",DataSheet!$O103="East","Erin",DataSheet!$O103="South","Sam",DataSheet!$O103="West","William.")</f>
        <v>Erin</v>
      </c>
      <c r="AE1607">
        <f t="shared" si="129"/>
        <v>3</v>
      </c>
    </row>
    <row r="1608" spans="1:31" ht="15.75" customHeight="1" x14ac:dyDescent="0.3">
      <c r="A1608" s="7">
        <v>2868</v>
      </c>
      <c r="B1608" s="7" t="s">
        <v>2611</v>
      </c>
      <c r="C1608" s="7" t="s">
        <v>30</v>
      </c>
      <c r="D1608" s="7">
        <v>0.01</v>
      </c>
      <c r="E1608" s="7">
        <v>125.99</v>
      </c>
      <c r="F1608" s="7">
        <v>8.99</v>
      </c>
      <c r="G1608" s="7" t="s">
        <v>53</v>
      </c>
      <c r="H1608" s="7" t="s">
        <v>32</v>
      </c>
      <c r="I1608" s="7" t="s">
        <v>81</v>
      </c>
      <c r="J1608" s="7" t="s">
        <v>82</v>
      </c>
      <c r="K1608" s="7" t="s">
        <v>63</v>
      </c>
      <c r="L1608" s="7" t="s">
        <v>468</v>
      </c>
      <c r="M1608" s="7">
        <v>0.59</v>
      </c>
      <c r="N1608" s="7" t="s">
        <v>37</v>
      </c>
      <c r="O1608" s="7" t="s">
        <v>38</v>
      </c>
      <c r="P1608" s="7" t="s">
        <v>39</v>
      </c>
      <c r="Q1608" s="7" t="s">
        <v>2612</v>
      </c>
      <c r="R1608" s="7">
        <v>98026</v>
      </c>
      <c r="S1608" s="8">
        <v>42111</v>
      </c>
      <c r="T1608" s="9">
        <f t="shared" si="127"/>
        <v>1</v>
      </c>
      <c r="U1608" s="10">
        <f t="shared" si="128"/>
        <v>38</v>
      </c>
      <c r="V1608" s="11" t="str">
        <f t="shared" si="125"/>
        <v>April</v>
      </c>
      <c r="W1608" s="8">
        <v>42112</v>
      </c>
      <c r="X1608" s="11">
        <f t="shared" si="126"/>
        <v>1</v>
      </c>
      <c r="Y1608" s="7">
        <v>-582.64800000000002</v>
      </c>
      <c r="Z1608" s="7">
        <v>1</v>
      </c>
      <c r="AA1608" s="7">
        <v>113.44</v>
      </c>
      <c r="AB1608" s="7">
        <v>85827</v>
      </c>
      <c r="AC1608" s="7">
        <f>DataSheet!$E1181-DataSheet!$D1181</f>
        <v>20.29</v>
      </c>
      <c r="AD1608" s="12" t="str">
        <f>_xlfn.IFS(DataSheet!$O1181="Central","Chris",DataSheet!$O1181="East","Erin",DataSheet!$O1181="South","Sam",DataSheet!$O1181="West","William.")</f>
        <v>Sam</v>
      </c>
      <c r="AE1608">
        <f t="shared" si="129"/>
        <v>3</v>
      </c>
    </row>
    <row r="1609" spans="1:31" ht="15.75" customHeight="1" x14ac:dyDescent="0.3">
      <c r="A1609" s="7">
        <v>2868</v>
      </c>
      <c r="B1609" s="7" t="s">
        <v>2611</v>
      </c>
      <c r="C1609" s="7" t="s">
        <v>42</v>
      </c>
      <c r="D1609" s="7">
        <v>0.08</v>
      </c>
      <c r="E1609" s="7">
        <v>15.99</v>
      </c>
      <c r="F1609" s="7">
        <v>13.18</v>
      </c>
      <c r="G1609" s="7" t="s">
        <v>31</v>
      </c>
      <c r="H1609" s="7" t="s">
        <v>32</v>
      </c>
      <c r="I1609" s="7" t="s">
        <v>33</v>
      </c>
      <c r="J1609" s="7" t="s">
        <v>113</v>
      </c>
      <c r="K1609" s="7" t="s">
        <v>63</v>
      </c>
      <c r="L1609" s="7" t="s">
        <v>640</v>
      </c>
      <c r="M1609" s="7">
        <v>0.37</v>
      </c>
      <c r="N1609" s="7" t="s">
        <v>37</v>
      </c>
      <c r="O1609" s="7" t="s">
        <v>38</v>
      </c>
      <c r="P1609" s="7" t="s">
        <v>39</v>
      </c>
      <c r="Q1609" s="7" t="s">
        <v>2612</v>
      </c>
      <c r="R1609" s="7">
        <v>98026</v>
      </c>
      <c r="S1609" s="8">
        <v>42149</v>
      </c>
      <c r="T1609" s="9">
        <f t="shared" si="127"/>
        <v>0</v>
      </c>
      <c r="U1609" s="10" t="str">
        <f t="shared" si="128"/>
        <v>no repeat</v>
      </c>
      <c r="V1609" s="11" t="str">
        <f t="shared" si="125"/>
        <v>May</v>
      </c>
      <c r="W1609" s="8">
        <v>42151</v>
      </c>
      <c r="X1609" s="11">
        <f t="shared" si="126"/>
        <v>2</v>
      </c>
      <c r="Y1609" s="7">
        <v>-66.584999999999994</v>
      </c>
      <c r="Z1609" s="7">
        <v>4</v>
      </c>
      <c r="AA1609" s="7">
        <v>66.02</v>
      </c>
      <c r="AB1609" s="7">
        <v>85828</v>
      </c>
      <c r="AC1609" s="7">
        <f>DataSheet!$E1591-DataSheet!$D1591</f>
        <v>34.9</v>
      </c>
      <c r="AD1609" s="12" t="str">
        <f>_xlfn.IFS(DataSheet!$O1591="Central","Chris",DataSheet!$O1591="East","Erin",DataSheet!$O1591="South","Sam",DataSheet!$O1591="West","William.")</f>
        <v>Sam</v>
      </c>
      <c r="AE1609">
        <f t="shared" si="129"/>
        <v>3</v>
      </c>
    </row>
    <row r="1610" spans="1:31" ht="15.75" customHeight="1" x14ac:dyDescent="0.3">
      <c r="A1610" s="7">
        <v>2873</v>
      </c>
      <c r="B1610" s="7" t="s">
        <v>2613</v>
      </c>
      <c r="C1610" s="7" t="s">
        <v>61</v>
      </c>
      <c r="D1610" s="7">
        <v>7.0000000000000007E-2</v>
      </c>
      <c r="E1610" s="7">
        <v>2.89</v>
      </c>
      <c r="F1610" s="7">
        <v>0.5</v>
      </c>
      <c r="G1610" s="7" t="s">
        <v>53</v>
      </c>
      <c r="H1610" s="7" t="s">
        <v>62</v>
      </c>
      <c r="I1610" s="7" t="s">
        <v>33</v>
      </c>
      <c r="J1610" s="7" t="s">
        <v>138</v>
      </c>
      <c r="K1610" s="7" t="s">
        <v>63</v>
      </c>
      <c r="L1610" s="7" t="s">
        <v>791</v>
      </c>
      <c r="M1610" s="7">
        <v>0.38</v>
      </c>
      <c r="N1610" s="7" t="s">
        <v>37</v>
      </c>
      <c r="O1610" s="7" t="s">
        <v>140</v>
      </c>
      <c r="P1610" s="7" t="s">
        <v>366</v>
      </c>
      <c r="Q1610" s="7" t="s">
        <v>2614</v>
      </c>
      <c r="R1610" s="7">
        <v>33012</v>
      </c>
      <c r="S1610" s="8">
        <v>42026</v>
      </c>
      <c r="T1610" s="9">
        <f t="shared" si="127"/>
        <v>1</v>
      </c>
      <c r="U1610" s="10">
        <f t="shared" si="128"/>
        <v>0</v>
      </c>
      <c r="V1610" s="11" t="str">
        <f t="shared" si="125"/>
        <v>January</v>
      </c>
      <c r="W1610" s="8">
        <v>42028</v>
      </c>
      <c r="X1610" s="11">
        <f t="shared" si="126"/>
        <v>2</v>
      </c>
      <c r="Y1610" s="7">
        <v>441.59399999999999</v>
      </c>
      <c r="Z1610" s="7">
        <v>12</v>
      </c>
      <c r="AA1610" s="7">
        <v>33.020000000000003</v>
      </c>
      <c r="AB1610" s="7">
        <v>89872</v>
      </c>
      <c r="AC1610" s="7">
        <f>DataSheet!$E279-DataSheet!$D279</f>
        <v>2036.41</v>
      </c>
      <c r="AD1610" s="12" t="str">
        <f>_xlfn.IFS(DataSheet!$O279="Central","Chris",DataSheet!$O279="East","Erin",DataSheet!$O279="South","Sam",DataSheet!$O279="West","William.")</f>
        <v>Sam</v>
      </c>
      <c r="AE1610">
        <f t="shared" si="129"/>
        <v>2</v>
      </c>
    </row>
    <row r="1611" spans="1:31" ht="15.75" customHeight="1" x14ac:dyDescent="0.3">
      <c r="A1611" s="12">
        <v>2873</v>
      </c>
      <c r="B1611" s="12" t="s">
        <v>2613</v>
      </c>
      <c r="C1611" s="12" t="s">
        <v>61</v>
      </c>
      <c r="D1611" s="12">
        <v>0</v>
      </c>
      <c r="E1611" s="12">
        <v>217.85</v>
      </c>
      <c r="F1611" s="12">
        <v>29.1</v>
      </c>
      <c r="G1611" s="12" t="s">
        <v>43</v>
      </c>
      <c r="H1611" s="12" t="s">
        <v>62</v>
      </c>
      <c r="I1611" s="12" t="s">
        <v>45</v>
      </c>
      <c r="J1611" s="12" t="s">
        <v>156</v>
      </c>
      <c r="K1611" s="12" t="s">
        <v>125</v>
      </c>
      <c r="L1611" s="12" t="s">
        <v>2615</v>
      </c>
      <c r="M1611" s="12">
        <v>0.68</v>
      </c>
      <c r="N1611" s="12" t="s">
        <v>37</v>
      </c>
      <c r="O1611" s="12" t="s">
        <v>140</v>
      </c>
      <c r="P1611" s="12" t="s">
        <v>366</v>
      </c>
      <c r="Q1611" s="12" t="s">
        <v>2614</v>
      </c>
      <c r="R1611" s="12">
        <v>33012</v>
      </c>
      <c r="S1611" s="13">
        <v>42026</v>
      </c>
      <c r="T1611" s="9">
        <f t="shared" si="127"/>
        <v>0</v>
      </c>
      <c r="U1611" s="10" t="str">
        <f t="shared" si="128"/>
        <v>no repeat</v>
      </c>
      <c r="V1611" s="11" t="str">
        <f t="shared" si="125"/>
        <v>January</v>
      </c>
      <c r="W1611" s="13">
        <v>42027</v>
      </c>
      <c r="X1611" s="11">
        <f t="shared" si="126"/>
        <v>1</v>
      </c>
      <c r="Y1611" s="12">
        <v>394.17</v>
      </c>
      <c r="Z1611" s="12">
        <v>10</v>
      </c>
      <c r="AA1611" s="12">
        <v>2273.1</v>
      </c>
      <c r="AB1611" s="12">
        <v>89872</v>
      </c>
      <c r="AC1611" s="12">
        <f>DataSheet!$E280-DataSheet!$D280</f>
        <v>1.88</v>
      </c>
      <c r="AD1611" s="12" t="str">
        <f>_xlfn.IFS(DataSheet!$O280="Central","Chris",DataSheet!$O280="East","Erin",DataSheet!$O280="South","Sam",DataSheet!$O280="West","William.")</f>
        <v>William.</v>
      </c>
      <c r="AE1611">
        <f t="shared" si="129"/>
        <v>2</v>
      </c>
    </row>
    <row r="1612" spans="1:31" ht="15.75" customHeight="1" x14ac:dyDescent="0.3">
      <c r="A1612" s="12">
        <v>2874</v>
      </c>
      <c r="B1612" s="12" t="s">
        <v>2616</v>
      </c>
      <c r="C1612" s="12" t="s">
        <v>109</v>
      </c>
      <c r="D1612" s="12">
        <v>0.05</v>
      </c>
      <c r="E1612" s="12">
        <v>4.84</v>
      </c>
      <c r="F1612" s="12">
        <v>0.71</v>
      </c>
      <c r="G1612" s="12" t="s">
        <v>53</v>
      </c>
      <c r="H1612" s="12" t="s">
        <v>44</v>
      </c>
      <c r="I1612" s="12" t="s">
        <v>33</v>
      </c>
      <c r="J1612" s="12" t="s">
        <v>34</v>
      </c>
      <c r="K1612" s="12" t="s">
        <v>35</v>
      </c>
      <c r="L1612" s="12" t="s">
        <v>1475</v>
      </c>
      <c r="M1612" s="12">
        <v>0.52</v>
      </c>
      <c r="N1612" s="12" t="s">
        <v>37</v>
      </c>
      <c r="O1612" s="12" t="s">
        <v>65</v>
      </c>
      <c r="P1612" s="12" t="s">
        <v>499</v>
      </c>
      <c r="Q1612" s="12" t="s">
        <v>2606</v>
      </c>
      <c r="R1612" s="12">
        <v>68128</v>
      </c>
      <c r="S1612" s="13">
        <v>42100</v>
      </c>
      <c r="T1612" s="9">
        <f t="shared" si="127"/>
        <v>1</v>
      </c>
      <c r="U1612" s="10">
        <f t="shared" si="128"/>
        <v>77</v>
      </c>
      <c r="V1612" s="11" t="str">
        <f t="shared" si="125"/>
        <v>April</v>
      </c>
      <c r="W1612" s="13">
        <v>42109</v>
      </c>
      <c r="X1612" s="11">
        <f t="shared" si="126"/>
        <v>9</v>
      </c>
      <c r="Y1612" s="12">
        <v>13.4481</v>
      </c>
      <c r="Z1612" s="12">
        <v>4</v>
      </c>
      <c r="AA1612" s="12">
        <v>19.489999999999998</v>
      </c>
      <c r="AB1612" s="12">
        <v>89873</v>
      </c>
      <c r="AC1612" s="12">
        <f>DataSheet!$E1070-DataSheet!$D1070</f>
        <v>40.889999999999993</v>
      </c>
      <c r="AD1612" s="12" t="str">
        <f>_xlfn.IFS(DataSheet!$O1070="Central","Chris",DataSheet!$O1070="East","Erin",DataSheet!$O1070="South","Sam",DataSheet!$O1070="West","William.")</f>
        <v>William.</v>
      </c>
      <c r="AE1612">
        <f t="shared" si="129"/>
        <v>3</v>
      </c>
    </row>
    <row r="1613" spans="1:31" ht="15.75" customHeight="1" x14ac:dyDescent="0.3">
      <c r="A1613" s="7">
        <v>2874</v>
      </c>
      <c r="B1613" s="7" t="s">
        <v>2616</v>
      </c>
      <c r="C1613" s="7" t="s">
        <v>52</v>
      </c>
      <c r="D1613" s="7">
        <v>0.03</v>
      </c>
      <c r="E1613" s="7">
        <v>304.99</v>
      </c>
      <c r="F1613" s="7">
        <v>19.989999999999998</v>
      </c>
      <c r="G1613" s="7" t="s">
        <v>53</v>
      </c>
      <c r="H1613" s="7" t="s">
        <v>44</v>
      </c>
      <c r="I1613" s="7" t="s">
        <v>33</v>
      </c>
      <c r="J1613" s="7" t="s">
        <v>113</v>
      </c>
      <c r="K1613" s="7" t="s">
        <v>63</v>
      </c>
      <c r="L1613" s="7" t="s">
        <v>2617</v>
      </c>
      <c r="M1613" s="7">
        <v>0.4</v>
      </c>
      <c r="N1613" s="7" t="s">
        <v>37</v>
      </c>
      <c r="O1613" s="7" t="s">
        <v>65</v>
      </c>
      <c r="P1613" s="7" t="s">
        <v>499</v>
      </c>
      <c r="Q1613" s="7" t="s">
        <v>2606</v>
      </c>
      <c r="R1613" s="7">
        <v>68128</v>
      </c>
      <c r="S1613" s="8">
        <v>42177</v>
      </c>
      <c r="T1613" s="9">
        <f t="shared" si="127"/>
        <v>1</v>
      </c>
      <c r="U1613" s="10">
        <f t="shared" si="128"/>
        <v>0</v>
      </c>
      <c r="V1613" s="11" t="str">
        <f t="shared" si="125"/>
        <v>June</v>
      </c>
      <c r="W1613" s="8">
        <v>42179</v>
      </c>
      <c r="X1613" s="11">
        <f t="shared" si="126"/>
        <v>2</v>
      </c>
      <c r="Y1613" s="7">
        <v>4033.6089000000002</v>
      </c>
      <c r="Z1613" s="7">
        <v>19</v>
      </c>
      <c r="AA1613" s="7">
        <v>5845.81</v>
      </c>
      <c r="AB1613" s="7">
        <v>89874</v>
      </c>
      <c r="AC1613" s="7">
        <f>DataSheet!$E1855-DataSheet!$D1855</f>
        <v>449.95</v>
      </c>
      <c r="AD1613" s="12" t="str">
        <f>_xlfn.IFS(DataSheet!$O1855="Central","Chris",DataSheet!$O1855="East","Erin",DataSheet!$O1855="South","Sam",DataSheet!$O1855="West","William.")</f>
        <v>William.</v>
      </c>
      <c r="AE1613">
        <f t="shared" si="129"/>
        <v>3</v>
      </c>
    </row>
    <row r="1614" spans="1:31" ht="15.75" customHeight="1" x14ac:dyDescent="0.3">
      <c r="A1614" s="12">
        <v>2874</v>
      </c>
      <c r="B1614" s="12" t="s">
        <v>2616</v>
      </c>
      <c r="C1614" s="12" t="s">
        <v>52</v>
      </c>
      <c r="D1614" s="12">
        <v>0.09</v>
      </c>
      <c r="E1614" s="12">
        <v>65.989999999999995</v>
      </c>
      <c r="F1614" s="12">
        <v>8.99</v>
      </c>
      <c r="G1614" s="12" t="s">
        <v>53</v>
      </c>
      <c r="H1614" s="12" t="s">
        <v>44</v>
      </c>
      <c r="I1614" s="12" t="s">
        <v>81</v>
      </c>
      <c r="J1614" s="12" t="s">
        <v>82</v>
      </c>
      <c r="K1614" s="12" t="s">
        <v>63</v>
      </c>
      <c r="L1614" s="12" t="s">
        <v>2618</v>
      </c>
      <c r="M1614" s="12">
        <v>0.57999999999999996</v>
      </c>
      <c r="N1614" s="12" t="s">
        <v>37</v>
      </c>
      <c r="O1614" s="12" t="s">
        <v>65</v>
      </c>
      <c r="P1614" s="12" t="s">
        <v>499</v>
      </c>
      <c r="Q1614" s="12" t="s">
        <v>2606</v>
      </c>
      <c r="R1614" s="12">
        <v>68128</v>
      </c>
      <c r="S1614" s="13">
        <v>42177</v>
      </c>
      <c r="T1614" s="9">
        <f t="shared" si="127"/>
        <v>0</v>
      </c>
      <c r="U1614" s="10" t="str">
        <f t="shared" si="128"/>
        <v>no repeat</v>
      </c>
      <c r="V1614" s="11" t="str">
        <f t="shared" si="125"/>
        <v>June</v>
      </c>
      <c r="W1614" s="13">
        <v>42179</v>
      </c>
      <c r="X1614" s="11">
        <f t="shared" si="126"/>
        <v>2</v>
      </c>
      <c r="Y1614" s="12">
        <v>141.7824</v>
      </c>
      <c r="Z1614" s="12">
        <v>12</v>
      </c>
      <c r="AA1614" s="12">
        <v>633.85</v>
      </c>
      <c r="AB1614" s="12">
        <v>89874</v>
      </c>
      <c r="AC1614" s="12">
        <f>DataSheet!$E1856-DataSheet!$D1856</f>
        <v>5.83</v>
      </c>
      <c r="AD1614" s="12" t="str">
        <f>_xlfn.IFS(DataSheet!$O1856="Central","Chris",DataSheet!$O1856="East","Erin",DataSheet!$O1856="South","Sam",DataSheet!$O1856="West","William.")</f>
        <v>William.</v>
      </c>
      <c r="AE1614">
        <f t="shared" si="129"/>
        <v>3</v>
      </c>
    </row>
    <row r="1615" spans="1:31" ht="15.75" customHeight="1" x14ac:dyDescent="0.3">
      <c r="A1615" s="7">
        <v>2877</v>
      </c>
      <c r="B1615" s="7" t="s">
        <v>2619</v>
      </c>
      <c r="C1615" s="7" t="s">
        <v>42</v>
      </c>
      <c r="D1615" s="7">
        <v>0</v>
      </c>
      <c r="E1615" s="7">
        <v>8.33</v>
      </c>
      <c r="F1615" s="7">
        <v>1.99</v>
      </c>
      <c r="G1615" s="7" t="s">
        <v>31</v>
      </c>
      <c r="H1615" s="7" t="s">
        <v>118</v>
      </c>
      <c r="I1615" s="7" t="s">
        <v>81</v>
      </c>
      <c r="J1615" s="7" t="s">
        <v>184</v>
      </c>
      <c r="K1615" s="7" t="s">
        <v>55</v>
      </c>
      <c r="L1615" s="7" t="s">
        <v>418</v>
      </c>
      <c r="M1615" s="7">
        <v>0.52</v>
      </c>
      <c r="N1615" s="7" t="s">
        <v>37</v>
      </c>
      <c r="O1615" s="7" t="s">
        <v>57</v>
      </c>
      <c r="P1615" s="7" t="s">
        <v>158</v>
      </c>
      <c r="Q1615" s="7" t="s">
        <v>2620</v>
      </c>
      <c r="R1615" s="7">
        <v>44070</v>
      </c>
      <c r="S1615" s="8">
        <v>42065</v>
      </c>
      <c r="T1615" s="9">
        <f t="shared" si="127"/>
        <v>0</v>
      </c>
      <c r="U1615" s="10" t="str">
        <f t="shared" si="128"/>
        <v>no repeat</v>
      </c>
      <c r="V1615" s="11" t="str">
        <f t="shared" si="125"/>
        <v>March</v>
      </c>
      <c r="W1615" s="8">
        <v>42067</v>
      </c>
      <c r="X1615" s="11">
        <f t="shared" si="126"/>
        <v>2</v>
      </c>
      <c r="Y1615" s="7">
        <v>74.181899999999999</v>
      </c>
      <c r="Z1615" s="7">
        <v>12</v>
      </c>
      <c r="AA1615" s="7">
        <v>107.51</v>
      </c>
      <c r="AB1615" s="7">
        <v>91492</v>
      </c>
      <c r="AC1615" s="7">
        <f>DataSheet!$E699-DataSheet!$D699</f>
        <v>300.93</v>
      </c>
      <c r="AD1615" s="12" t="str">
        <f>_xlfn.IFS(DataSheet!$O699="Central","Chris",DataSheet!$O699="East","Erin",DataSheet!$O699="South","Sam",DataSheet!$O699="West","William.")</f>
        <v>Chris</v>
      </c>
      <c r="AE1615">
        <f t="shared" si="129"/>
        <v>1</v>
      </c>
    </row>
    <row r="1616" spans="1:31" ht="15.75" customHeight="1" x14ac:dyDescent="0.3">
      <c r="A1616" s="12">
        <v>2878</v>
      </c>
      <c r="B1616" s="12" t="s">
        <v>2621</v>
      </c>
      <c r="C1616" s="12" t="s">
        <v>42</v>
      </c>
      <c r="D1616" s="12">
        <v>0</v>
      </c>
      <c r="E1616" s="12">
        <v>8.33</v>
      </c>
      <c r="F1616" s="12">
        <v>1.99</v>
      </c>
      <c r="G1616" s="12" t="s">
        <v>31</v>
      </c>
      <c r="H1616" s="12" t="s">
        <v>118</v>
      </c>
      <c r="I1616" s="12" t="s">
        <v>81</v>
      </c>
      <c r="J1616" s="12" t="s">
        <v>184</v>
      </c>
      <c r="K1616" s="12" t="s">
        <v>55</v>
      </c>
      <c r="L1616" s="12" t="s">
        <v>418</v>
      </c>
      <c r="M1616" s="12">
        <v>0.52</v>
      </c>
      <c r="N1616" s="12" t="s">
        <v>37</v>
      </c>
      <c r="O1616" s="12" t="s">
        <v>38</v>
      </c>
      <c r="P1616" s="12" t="s">
        <v>39</v>
      </c>
      <c r="Q1616" s="12" t="s">
        <v>213</v>
      </c>
      <c r="R1616" s="12">
        <v>98107</v>
      </c>
      <c r="S1616" s="13">
        <v>42065</v>
      </c>
      <c r="T1616" s="9">
        <f t="shared" si="127"/>
        <v>0</v>
      </c>
      <c r="U1616" s="10" t="str">
        <f t="shared" si="128"/>
        <v>no repeat</v>
      </c>
      <c r="V1616" s="11" t="str">
        <f t="shared" si="125"/>
        <v>March</v>
      </c>
      <c r="W1616" s="13">
        <v>42067</v>
      </c>
      <c r="X1616" s="11">
        <f t="shared" si="126"/>
        <v>2</v>
      </c>
      <c r="Y1616" s="12">
        <v>82.31</v>
      </c>
      <c r="Z1616" s="12">
        <v>47</v>
      </c>
      <c r="AA1616" s="12">
        <v>421.08</v>
      </c>
      <c r="AB1616" s="12">
        <v>54369</v>
      </c>
      <c r="AC1616" s="12">
        <f>DataSheet!$E700-DataSheet!$D700</f>
        <v>205.95000000000002</v>
      </c>
      <c r="AD1616" s="12" t="str">
        <f>_xlfn.IFS(DataSheet!$O700="Central","Chris",DataSheet!$O700="East","Erin",DataSheet!$O700="South","Sam",DataSheet!$O700="West","William.")</f>
        <v>Chris</v>
      </c>
      <c r="AE1616">
        <f t="shared" si="129"/>
        <v>1</v>
      </c>
    </row>
    <row r="1617" spans="1:31" ht="15.75" customHeight="1" x14ac:dyDescent="0.3">
      <c r="A1617" s="7">
        <v>2880</v>
      </c>
      <c r="B1617" s="7" t="s">
        <v>2622</v>
      </c>
      <c r="C1617" s="7" t="s">
        <v>61</v>
      </c>
      <c r="D1617" s="7">
        <v>0.05</v>
      </c>
      <c r="E1617" s="7">
        <v>6.68</v>
      </c>
      <c r="F1617" s="7">
        <v>6.93</v>
      </c>
      <c r="G1617" s="7" t="s">
        <v>53</v>
      </c>
      <c r="H1617" s="7" t="s">
        <v>62</v>
      </c>
      <c r="I1617" s="7" t="s">
        <v>33</v>
      </c>
      <c r="J1617" s="7" t="s">
        <v>97</v>
      </c>
      <c r="K1617" s="7" t="s">
        <v>63</v>
      </c>
      <c r="L1617" s="7" t="s">
        <v>2129</v>
      </c>
      <c r="M1617" s="7">
        <v>0.37</v>
      </c>
      <c r="N1617" s="7" t="s">
        <v>37</v>
      </c>
      <c r="O1617" s="7" t="s">
        <v>140</v>
      </c>
      <c r="P1617" s="7" t="s">
        <v>366</v>
      </c>
      <c r="Q1617" s="7" t="s">
        <v>2623</v>
      </c>
      <c r="R1617" s="7">
        <v>33160</v>
      </c>
      <c r="S1617" s="8">
        <v>42091</v>
      </c>
      <c r="T1617" s="9">
        <f t="shared" si="127"/>
        <v>1</v>
      </c>
      <c r="U1617" s="10">
        <f t="shared" si="128"/>
        <v>41</v>
      </c>
      <c r="V1617" s="11" t="str">
        <f t="shared" si="125"/>
        <v>March</v>
      </c>
      <c r="W1617" s="8">
        <v>42092</v>
      </c>
      <c r="X1617" s="11">
        <f t="shared" si="126"/>
        <v>1</v>
      </c>
      <c r="Y1617" s="7">
        <v>-2.3519999999999999</v>
      </c>
      <c r="Z1617" s="7">
        <v>11</v>
      </c>
      <c r="AA1617" s="7">
        <v>77.2</v>
      </c>
      <c r="AB1617" s="7">
        <v>88626</v>
      </c>
      <c r="AC1617" s="7">
        <f>DataSheet!$E977-DataSheet!$D977</f>
        <v>4.1100000000000003</v>
      </c>
      <c r="AD1617" s="12" t="str">
        <f>_xlfn.IFS(DataSheet!$O977="Central","Chris",DataSheet!$O977="East","Erin",DataSheet!$O977="South","Sam",DataSheet!$O977="West","William.")</f>
        <v>Chris</v>
      </c>
      <c r="AE1617">
        <f t="shared" si="129"/>
        <v>2</v>
      </c>
    </row>
    <row r="1618" spans="1:31" ht="15.75" customHeight="1" x14ac:dyDescent="0.3">
      <c r="A1618" s="12">
        <v>2880</v>
      </c>
      <c r="B1618" s="12" t="s">
        <v>2622</v>
      </c>
      <c r="C1618" s="12" t="s">
        <v>109</v>
      </c>
      <c r="D1618" s="12">
        <v>0.09</v>
      </c>
      <c r="E1618" s="12">
        <v>243.98</v>
      </c>
      <c r="F1618" s="12">
        <v>43.32</v>
      </c>
      <c r="G1618" s="12" t="s">
        <v>43</v>
      </c>
      <c r="H1618" s="12" t="s">
        <v>62</v>
      </c>
      <c r="I1618" s="12" t="s">
        <v>45</v>
      </c>
      <c r="J1618" s="12" t="s">
        <v>46</v>
      </c>
      <c r="K1618" s="12" t="s">
        <v>47</v>
      </c>
      <c r="L1618" s="12" t="s">
        <v>2056</v>
      </c>
      <c r="M1618" s="12">
        <v>0.55000000000000004</v>
      </c>
      <c r="N1618" s="12" t="s">
        <v>37</v>
      </c>
      <c r="O1618" s="12" t="s">
        <v>140</v>
      </c>
      <c r="P1618" s="12" t="s">
        <v>366</v>
      </c>
      <c r="Q1618" s="12" t="s">
        <v>2623</v>
      </c>
      <c r="R1618" s="12">
        <v>33160</v>
      </c>
      <c r="S1618" s="13">
        <v>42132</v>
      </c>
      <c r="T1618" s="9">
        <f t="shared" si="127"/>
        <v>0</v>
      </c>
      <c r="U1618" s="10" t="str">
        <f t="shared" si="128"/>
        <v>no repeat</v>
      </c>
      <c r="V1618" s="11" t="str">
        <f t="shared" si="125"/>
        <v>May</v>
      </c>
      <c r="W1618" s="13">
        <v>42137</v>
      </c>
      <c r="X1618" s="11">
        <f t="shared" si="126"/>
        <v>5</v>
      </c>
      <c r="Y1618" s="12">
        <v>1059.288</v>
      </c>
      <c r="Z1618" s="12">
        <v>25</v>
      </c>
      <c r="AA1618" s="12">
        <v>5587.89</v>
      </c>
      <c r="AB1618" s="12">
        <v>88627</v>
      </c>
      <c r="AC1618" s="12">
        <f>DataSheet!$E1398-DataSheet!$D1398</f>
        <v>4.2200000000000006</v>
      </c>
      <c r="AD1618" s="12" t="str">
        <f>_xlfn.IFS(DataSheet!$O1398="Central","Chris",DataSheet!$O1398="East","Erin",DataSheet!$O1398="South","Sam",DataSheet!$O1398="West","William.")</f>
        <v>William.</v>
      </c>
      <c r="AE1618">
        <f t="shared" si="129"/>
        <v>2</v>
      </c>
    </row>
    <row r="1619" spans="1:31" ht="15.75" customHeight="1" x14ac:dyDescent="0.3">
      <c r="A1619" s="12">
        <v>2882</v>
      </c>
      <c r="B1619" s="12" t="s">
        <v>2624</v>
      </c>
      <c r="C1619" s="12" t="s">
        <v>109</v>
      </c>
      <c r="D1619" s="12">
        <v>0.02</v>
      </c>
      <c r="E1619" s="12">
        <v>43.98</v>
      </c>
      <c r="F1619" s="12">
        <v>1.99</v>
      </c>
      <c r="G1619" s="12" t="s">
        <v>53</v>
      </c>
      <c r="H1619" s="12" t="s">
        <v>118</v>
      </c>
      <c r="I1619" s="12" t="s">
        <v>81</v>
      </c>
      <c r="J1619" s="12" t="s">
        <v>184</v>
      </c>
      <c r="K1619" s="12" t="s">
        <v>55</v>
      </c>
      <c r="L1619" s="12" t="s">
        <v>2625</v>
      </c>
      <c r="M1619" s="12">
        <v>0.44</v>
      </c>
      <c r="N1619" s="12" t="s">
        <v>37</v>
      </c>
      <c r="O1619" s="12" t="s">
        <v>140</v>
      </c>
      <c r="P1619" s="12" t="s">
        <v>326</v>
      </c>
      <c r="Q1619" s="12" t="s">
        <v>394</v>
      </c>
      <c r="R1619" s="12">
        <v>28206</v>
      </c>
      <c r="S1619" s="13">
        <v>42025</v>
      </c>
      <c r="T1619" s="9">
        <f t="shared" si="127"/>
        <v>1</v>
      </c>
      <c r="U1619" s="10">
        <f t="shared" si="128"/>
        <v>30</v>
      </c>
      <c r="V1619" s="11" t="str">
        <f t="shared" si="125"/>
        <v>January</v>
      </c>
      <c r="W1619" s="13">
        <v>42029</v>
      </c>
      <c r="X1619" s="11">
        <f t="shared" si="126"/>
        <v>4</v>
      </c>
      <c r="Y1619" s="12">
        <v>333.76049999999998</v>
      </c>
      <c r="Z1619" s="12">
        <v>40</v>
      </c>
      <c r="AA1619" s="12">
        <v>1724.01</v>
      </c>
      <c r="AB1619" s="12">
        <v>50917</v>
      </c>
      <c r="AC1619" s="12">
        <f>DataSheet!$E254-DataSheet!$D254</f>
        <v>3.26</v>
      </c>
      <c r="AD1619" s="12" t="str">
        <f>_xlfn.IFS(DataSheet!$O254="Central","Chris",DataSheet!$O254="East","Erin",DataSheet!$O254="South","Sam",DataSheet!$O254="West","William.")</f>
        <v>Erin</v>
      </c>
      <c r="AE1619">
        <f t="shared" si="129"/>
        <v>8</v>
      </c>
    </row>
    <row r="1620" spans="1:31" ht="15.75" customHeight="1" x14ac:dyDescent="0.3">
      <c r="A1620" s="7">
        <v>2882</v>
      </c>
      <c r="B1620" s="7" t="s">
        <v>2624</v>
      </c>
      <c r="C1620" s="7" t="s">
        <v>30</v>
      </c>
      <c r="D1620" s="7">
        <v>0.03</v>
      </c>
      <c r="E1620" s="7">
        <v>4.0599999999999996</v>
      </c>
      <c r="F1620" s="7">
        <v>6.89</v>
      </c>
      <c r="G1620" s="7" t="s">
        <v>53</v>
      </c>
      <c r="H1620" s="7" t="s">
        <v>118</v>
      </c>
      <c r="I1620" s="7" t="s">
        <v>33</v>
      </c>
      <c r="J1620" s="7" t="s">
        <v>258</v>
      </c>
      <c r="K1620" s="7" t="s">
        <v>63</v>
      </c>
      <c r="L1620" s="7" t="s">
        <v>912</v>
      </c>
      <c r="M1620" s="7">
        <v>0.6</v>
      </c>
      <c r="N1620" s="7" t="s">
        <v>37</v>
      </c>
      <c r="O1620" s="7" t="s">
        <v>140</v>
      </c>
      <c r="P1620" s="7" t="s">
        <v>326</v>
      </c>
      <c r="Q1620" s="7" t="s">
        <v>394</v>
      </c>
      <c r="R1620" s="7">
        <v>28206</v>
      </c>
      <c r="S1620" s="8">
        <v>42055</v>
      </c>
      <c r="T1620" s="9">
        <f t="shared" si="127"/>
        <v>1</v>
      </c>
      <c r="U1620" s="10">
        <f t="shared" si="128"/>
        <v>0</v>
      </c>
      <c r="V1620" s="11" t="str">
        <f t="shared" si="125"/>
        <v>February</v>
      </c>
      <c r="W1620" s="8">
        <v>42057</v>
      </c>
      <c r="X1620" s="11">
        <f t="shared" si="126"/>
        <v>2</v>
      </c>
      <c r="Y1620" s="7">
        <v>-246.27610000000001</v>
      </c>
      <c r="Z1620" s="7">
        <v>37</v>
      </c>
      <c r="AA1620" s="7">
        <v>159.88999999999999</v>
      </c>
      <c r="AB1620" s="7">
        <v>55300</v>
      </c>
      <c r="AC1620" s="7">
        <f>DataSheet!$E583-DataSheet!$D583</f>
        <v>6.2299999999999995</v>
      </c>
      <c r="AD1620" s="12" t="str">
        <f>_xlfn.IFS(DataSheet!$O583="Central","Chris",DataSheet!$O583="East","Erin",DataSheet!$O583="South","Sam",DataSheet!$O583="West","William.")</f>
        <v>William.</v>
      </c>
      <c r="AE1620">
        <f t="shared" si="129"/>
        <v>8</v>
      </c>
    </row>
    <row r="1621" spans="1:31" ht="15.75" customHeight="1" x14ac:dyDescent="0.3">
      <c r="A1621" s="12">
        <v>2882</v>
      </c>
      <c r="B1621" s="12" t="s">
        <v>2624</v>
      </c>
      <c r="C1621" s="12" t="s">
        <v>30</v>
      </c>
      <c r="D1621" s="12">
        <v>0.01</v>
      </c>
      <c r="E1621" s="12">
        <v>3.75</v>
      </c>
      <c r="F1621" s="12">
        <v>0.5</v>
      </c>
      <c r="G1621" s="12" t="s">
        <v>53</v>
      </c>
      <c r="H1621" s="12" t="s">
        <v>118</v>
      </c>
      <c r="I1621" s="12" t="s">
        <v>33</v>
      </c>
      <c r="J1621" s="12" t="s">
        <v>138</v>
      </c>
      <c r="K1621" s="12" t="s">
        <v>63</v>
      </c>
      <c r="L1621" s="12" t="s">
        <v>2626</v>
      </c>
      <c r="M1621" s="12">
        <v>0.37</v>
      </c>
      <c r="N1621" s="12" t="s">
        <v>37</v>
      </c>
      <c r="O1621" s="12" t="s">
        <v>140</v>
      </c>
      <c r="P1621" s="12" t="s">
        <v>326</v>
      </c>
      <c r="Q1621" s="12" t="s">
        <v>394</v>
      </c>
      <c r="R1621" s="12">
        <v>28206</v>
      </c>
      <c r="S1621" s="13">
        <v>42055</v>
      </c>
      <c r="T1621" s="9">
        <f t="shared" si="127"/>
        <v>1</v>
      </c>
      <c r="U1621" s="10">
        <f t="shared" si="128"/>
        <v>0</v>
      </c>
      <c r="V1621" s="11" t="str">
        <f t="shared" si="125"/>
        <v>February</v>
      </c>
      <c r="W1621" s="13">
        <v>42056</v>
      </c>
      <c r="X1621" s="11">
        <f t="shared" si="126"/>
        <v>1</v>
      </c>
      <c r="Y1621" s="12">
        <v>55.194600000000001</v>
      </c>
      <c r="Z1621" s="12">
        <v>48</v>
      </c>
      <c r="AA1621" s="12">
        <v>180.48</v>
      </c>
      <c r="AB1621" s="12">
        <v>55300</v>
      </c>
      <c r="AC1621" s="12">
        <f>DataSheet!$E584-DataSheet!$D584</f>
        <v>14.42</v>
      </c>
      <c r="AD1621" s="12" t="str">
        <f>_xlfn.IFS(DataSheet!$O584="Central","Chris",DataSheet!$O584="East","Erin",DataSheet!$O584="South","Sam",DataSheet!$O584="West","William.")</f>
        <v>William.</v>
      </c>
      <c r="AE1621">
        <f t="shared" si="129"/>
        <v>8</v>
      </c>
    </row>
    <row r="1622" spans="1:31" ht="15.75" customHeight="1" x14ac:dyDescent="0.3">
      <c r="A1622" s="7">
        <v>2882</v>
      </c>
      <c r="B1622" s="7" t="s">
        <v>2624</v>
      </c>
      <c r="C1622" s="7" t="s">
        <v>30</v>
      </c>
      <c r="D1622" s="7">
        <v>0.02</v>
      </c>
      <c r="E1622" s="7">
        <v>10.68</v>
      </c>
      <c r="F1622" s="7">
        <v>13.04</v>
      </c>
      <c r="G1622" s="7" t="s">
        <v>53</v>
      </c>
      <c r="H1622" s="7" t="s">
        <v>118</v>
      </c>
      <c r="I1622" s="7" t="s">
        <v>45</v>
      </c>
      <c r="J1622" s="7" t="s">
        <v>54</v>
      </c>
      <c r="K1622" s="7" t="s">
        <v>240</v>
      </c>
      <c r="L1622" s="7" t="s">
        <v>2627</v>
      </c>
      <c r="M1622" s="7">
        <v>0.6</v>
      </c>
      <c r="N1622" s="7" t="s">
        <v>37</v>
      </c>
      <c r="O1622" s="7" t="s">
        <v>140</v>
      </c>
      <c r="P1622" s="7" t="s">
        <v>326</v>
      </c>
      <c r="Q1622" s="7" t="s">
        <v>394</v>
      </c>
      <c r="R1622" s="7">
        <v>28206</v>
      </c>
      <c r="S1622" s="8">
        <v>42055</v>
      </c>
      <c r="T1622" s="9">
        <f t="shared" si="127"/>
        <v>1</v>
      </c>
      <c r="U1622" s="10">
        <f t="shared" si="128"/>
        <v>27</v>
      </c>
      <c r="V1622" s="11" t="str">
        <f t="shared" si="125"/>
        <v>February</v>
      </c>
      <c r="W1622" s="8">
        <v>42057</v>
      </c>
      <c r="X1622" s="11">
        <f t="shared" si="126"/>
        <v>2</v>
      </c>
      <c r="Y1622" s="7">
        <v>-307.29649999999998</v>
      </c>
      <c r="Z1622" s="7">
        <v>31</v>
      </c>
      <c r="AA1622" s="7">
        <v>350.48</v>
      </c>
      <c r="AB1622" s="7">
        <v>55300</v>
      </c>
      <c r="AC1622" s="7">
        <f>DataSheet!$E585-DataSheet!$D585</f>
        <v>6.68</v>
      </c>
      <c r="AD1622" s="12" t="str">
        <f>_xlfn.IFS(DataSheet!$O585="Central","Chris",DataSheet!$O585="East","Erin",DataSheet!$O585="South","Sam",DataSheet!$O585="West","William.")</f>
        <v>William.</v>
      </c>
      <c r="AE1622">
        <f t="shared" si="129"/>
        <v>8</v>
      </c>
    </row>
    <row r="1623" spans="1:31" ht="15.75" customHeight="1" x14ac:dyDescent="0.3">
      <c r="A1623" s="7">
        <v>2882</v>
      </c>
      <c r="B1623" s="7" t="s">
        <v>2624</v>
      </c>
      <c r="C1623" s="7" t="s">
        <v>30</v>
      </c>
      <c r="D1623" s="7">
        <v>7.0000000000000007E-2</v>
      </c>
      <c r="E1623" s="7">
        <v>28.99</v>
      </c>
      <c r="F1623" s="7">
        <v>8.59</v>
      </c>
      <c r="G1623" s="7" t="s">
        <v>53</v>
      </c>
      <c r="H1623" s="7" t="s">
        <v>118</v>
      </c>
      <c r="I1623" s="7" t="s">
        <v>81</v>
      </c>
      <c r="J1623" s="7" t="s">
        <v>82</v>
      </c>
      <c r="K1623" s="7" t="s">
        <v>90</v>
      </c>
      <c r="L1623" s="7" t="s">
        <v>2042</v>
      </c>
      <c r="M1623" s="7">
        <v>0.56000000000000005</v>
      </c>
      <c r="N1623" s="7" t="s">
        <v>37</v>
      </c>
      <c r="O1623" s="7" t="s">
        <v>140</v>
      </c>
      <c r="P1623" s="7" t="s">
        <v>326</v>
      </c>
      <c r="Q1623" s="7" t="s">
        <v>394</v>
      </c>
      <c r="R1623" s="7">
        <v>28206</v>
      </c>
      <c r="S1623" s="8">
        <v>42082</v>
      </c>
      <c r="T1623" s="9">
        <f t="shared" si="127"/>
        <v>1</v>
      </c>
      <c r="U1623" s="10">
        <f t="shared" si="128"/>
        <v>51</v>
      </c>
      <c r="V1623" s="11" t="str">
        <f t="shared" si="125"/>
        <v>March</v>
      </c>
      <c r="W1623" s="8">
        <v>42082</v>
      </c>
      <c r="X1623" s="11">
        <f t="shared" si="126"/>
        <v>0</v>
      </c>
      <c r="Y1623" s="7">
        <v>-16.063739999999999</v>
      </c>
      <c r="Z1623" s="7">
        <v>39</v>
      </c>
      <c r="AA1623" s="7">
        <v>936.8</v>
      </c>
      <c r="AB1623" s="7">
        <v>16676</v>
      </c>
      <c r="AC1623" s="7">
        <f>DataSheet!$E857-DataSheet!$D857</f>
        <v>599.99</v>
      </c>
      <c r="AD1623" s="12" t="str">
        <f>_xlfn.IFS(DataSheet!$O857="Central","Chris",DataSheet!$O857="East","Erin",DataSheet!$O857="South","Sam",DataSheet!$O857="West","William.")</f>
        <v>Chris</v>
      </c>
      <c r="AE1623">
        <f t="shared" si="129"/>
        <v>8</v>
      </c>
    </row>
    <row r="1624" spans="1:31" ht="15.75" customHeight="1" x14ac:dyDescent="0.3">
      <c r="A1624" s="12">
        <v>2882</v>
      </c>
      <c r="B1624" s="12" t="s">
        <v>2624</v>
      </c>
      <c r="C1624" s="12" t="s">
        <v>52</v>
      </c>
      <c r="D1624" s="12">
        <v>0.05</v>
      </c>
      <c r="E1624" s="12">
        <v>6.48</v>
      </c>
      <c r="F1624" s="12">
        <v>8.73</v>
      </c>
      <c r="G1624" s="12" t="s">
        <v>53</v>
      </c>
      <c r="H1624" s="12" t="s">
        <v>118</v>
      </c>
      <c r="I1624" s="12" t="s">
        <v>33</v>
      </c>
      <c r="J1624" s="12" t="s">
        <v>97</v>
      </c>
      <c r="K1624" s="12" t="s">
        <v>63</v>
      </c>
      <c r="L1624" s="12" t="s">
        <v>2306</v>
      </c>
      <c r="M1624" s="12">
        <v>0.37</v>
      </c>
      <c r="N1624" s="12" t="s">
        <v>37</v>
      </c>
      <c r="O1624" s="12" t="s">
        <v>140</v>
      </c>
      <c r="P1624" s="12" t="s">
        <v>326</v>
      </c>
      <c r="Q1624" s="12" t="s">
        <v>394</v>
      </c>
      <c r="R1624" s="12">
        <v>28206</v>
      </c>
      <c r="S1624" s="13">
        <v>42133</v>
      </c>
      <c r="T1624" s="9">
        <f t="shared" si="127"/>
        <v>1</v>
      </c>
      <c r="U1624" s="10">
        <f t="shared" si="128"/>
        <v>27</v>
      </c>
      <c r="V1624" s="11" t="str">
        <f t="shared" si="125"/>
        <v>May</v>
      </c>
      <c r="W1624" s="13">
        <v>42133</v>
      </c>
      <c r="X1624" s="11">
        <f t="shared" si="126"/>
        <v>0</v>
      </c>
      <c r="Y1624" s="12">
        <v>-160.38470000000001</v>
      </c>
      <c r="Z1624" s="12">
        <v>35</v>
      </c>
      <c r="AA1624" s="12">
        <v>232.5</v>
      </c>
      <c r="AB1624" s="12">
        <v>4839</v>
      </c>
      <c r="AC1624" s="12">
        <f>DataSheet!$E1404-DataSheet!$D1404</f>
        <v>218.71</v>
      </c>
      <c r="AD1624" s="12" t="str">
        <f>_xlfn.IFS(DataSheet!$O1404="Central","Chris",DataSheet!$O1404="East","Erin",DataSheet!$O1404="South","Sam",DataSheet!$O1404="West","William.")</f>
        <v>William.</v>
      </c>
      <c r="AE1624">
        <f t="shared" si="129"/>
        <v>8</v>
      </c>
    </row>
    <row r="1625" spans="1:31" ht="15.75" customHeight="1" x14ac:dyDescent="0.3">
      <c r="A1625" s="7">
        <v>2882</v>
      </c>
      <c r="B1625" s="7" t="s">
        <v>2624</v>
      </c>
      <c r="C1625" s="7" t="s">
        <v>30</v>
      </c>
      <c r="D1625" s="7">
        <v>0.09</v>
      </c>
      <c r="E1625" s="7">
        <v>363.25</v>
      </c>
      <c r="F1625" s="7">
        <v>19.989999999999998</v>
      </c>
      <c r="G1625" s="7" t="s">
        <v>53</v>
      </c>
      <c r="H1625" s="7" t="s">
        <v>118</v>
      </c>
      <c r="I1625" s="7" t="s">
        <v>33</v>
      </c>
      <c r="J1625" s="7" t="s">
        <v>258</v>
      </c>
      <c r="K1625" s="7" t="s">
        <v>63</v>
      </c>
      <c r="L1625" s="7" t="s">
        <v>1253</v>
      </c>
      <c r="M1625" s="7">
        <v>0.56999999999999995</v>
      </c>
      <c r="N1625" s="7" t="s">
        <v>37</v>
      </c>
      <c r="O1625" s="7" t="s">
        <v>140</v>
      </c>
      <c r="P1625" s="7" t="s">
        <v>326</v>
      </c>
      <c r="Q1625" s="7" t="s">
        <v>394</v>
      </c>
      <c r="R1625" s="7">
        <v>28206</v>
      </c>
      <c r="S1625" s="8">
        <v>42160</v>
      </c>
      <c r="T1625" s="9">
        <f t="shared" si="127"/>
        <v>1</v>
      </c>
      <c r="U1625" s="10">
        <f t="shared" si="128"/>
        <v>25</v>
      </c>
      <c r="V1625" s="11" t="str">
        <f t="shared" si="125"/>
        <v>June</v>
      </c>
      <c r="W1625" s="8">
        <v>42161</v>
      </c>
      <c r="X1625" s="11">
        <f t="shared" si="126"/>
        <v>1</v>
      </c>
      <c r="Y1625" s="7">
        <v>732.26980000000003</v>
      </c>
      <c r="Z1625" s="7">
        <v>21</v>
      </c>
      <c r="AA1625" s="7">
        <v>7497.05</v>
      </c>
      <c r="AB1625" s="7">
        <v>21958</v>
      </c>
      <c r="AC1625" s="7">
        <f>DataSheet!$E1677-DataSheet!$D1677</f>
        <v>2.85</v>
      </c>
      <c r="AD1625" s="12" t="str">
        <f>_xlfn.IFS(DataSheet!$O1677="Central","Chris",DataSheet!$O1677="East","Erin",DataSheet!$O1677="South","Sam",DataSheet!$O1677="West","William.")</f>
        <v>Chris</v>
      </c>
      <c r="AE1625">
        <f t="shared" si="129"/>
        <v>8</v>
      </c>
    </row>
    <row r="1626" spans="1:31" ht="15.75" customHeight="1" x14ac:dyDescent="0.3">
      <c r="A1626" s="7">
        <v>2882</v>
      </c>
      <c r="B1626" s="7" t="s">
        <v>2624</v>
      </c>
      <c r="C1626" s="7" t="s">
        <v>109</v>
      </c>
      <c r="D1626" s="7">
        <v>0.05</v>
      </c>
      <c r="E1626" s="7">
        <v>63.94</v>
      </c>
      <c r="F1626" s="7">
        <v>14.48</v>
      </c>
      <c r="G1626" s="7" t="s">
        <v>31</v>
      </c>
      <c r="H1626" s="7" t="s">
        <v>118</v>
      </c>
      <c r="I1626" s="7" t="s">
        <v>45</v>
      </c>
      <c r="J1626" s="7" t="s">
        <v>54</v>
      </c>
      <c r="K1626" s="7" t="s">
        <v>63</v>
      </c>
      <c r="L1626" s="7" t="s">
        <v>522</v>
      </c>
      <c r="M1626" s="7">
        <v>0.46</v>
      </c>
      <c r="N1626" s="7" t="s">
        <v>37</v>
      </c>
      <c r="O1626" s="7" t="s">
        <v>140</v>
      </c>
      <c r="P1626" s="7" t="s">
        <v>326</v>
      </c>
      <c r="Q1626" s="7" t="s">
        <v>394</v>
      </c>
      <c r="R1626" s="7">
        <v>28206</v>
      </c>
      <c r="S1626" s="8">
        <v>42185</v>
      </c>
      <c r="T1626" s="9">
        <f t="shared" si="127"/>
        <v>0</v>
      </c>
      <c r="U1626" s="10" t="str">
        <f t="shared" si="128"/>
        <v>no repeat</v>
      </c>
      <c r="V1626" s="11" t="str">
        <f t="shared" si="125"/>
        <v>June</v>
      </c>
      <c r="W1626" s="8">
        <v>42192</v>
      </c>
      <c r="X1626" s="11">
        <f t="shared" si="126"/>
        <v>7</v>
      </c>
      <c r="Y1626" s="7">
        <v>270.87430000000001</v>
      </c>
      <c r="Z1626" s="7">
        <v>21</v>
      </c>
      <c r="AA1626" s="7">
        <v>1336.35</v>
      </c>
      <c r="AB1626" s="7">
        <v>40224</v>
      </c>
      <c r="AC1626" s="7">
        <f>DataSheet!$E1933-DataSheet!$D1933</f>
        <v>7.8900000000000006</v>
      </c>
      <c r="AD1626" s="12" t="str">
        <f>_xlfn.IFS(DataSheet!$O1933="Central","Chris",DataSheet!$O1933="East","Erin",DataSheet!$O1933="South","Sam",DataSheet!$O1933="West","William.")</f>
        <v>Chris</v>
      </c>
      <c r="AE1626">
        <f t="shared" si="129"/>
        <v>8</v>
      </c>
    </row>
    <row r="1627" spans="1:31" ht="15.75" customHeight="1" x14ac:dyDescent="0.3">
      <c r="A1627" s="7">
        <v>2883</v>
      </c>
      <c r="B1627" s="7" t="s">
        <v>2628</v>
      </c>
      <c r="C1627" s="7" t="s">
        <v>52</v>
      </c>
      <c r="D1627" s="7">
        <v>0.05</v>
      </c>
      <c r="E1627" s="7">
        <v>6.48</v>
      </c>
      <c r="F1627" s="7">
        <v>8.73</v>
      </c>
      <c r="G1627" s="7" t="s">
        <v>53</v>
      </c>
      <c r="H1627" s="7" t="s">
        <v>118</v>
      </c>
      <c r="I1627" s="7" t="s">
        <v>33</v>
      </c>
      <c r="J1627" s="7" t="s">
        <v>97</v>
      </c>
      <c r="K1627" s="7" t="s">
        <v>63</v>
      </c>
      <c r="L1627" s="7" t="s">
        <v>2306</v>
      </c>
      <c r="M1627" s="7">
        <v>0.37</v>
      </c>
      <c r="N1627" s="7" t="s">
        <v>37</v>
      </c>
      <c r="O1627" s="7" t="s">
        <v>57</v>
      </c>
      <c r="P1627" s="7" t="s">
        <v>158</v>
      </c>
      <c r="Q1627" s="7" t="s">
        <v>2620</v>
      </c>
      <c r="R1627" s="7">
        <v>44070</v>
      </c>
      <c r="S1627" s="8">
        <v>42133</v>
      </c>
      <c r="T1627" s="9">
        <f t="shared" si="127"/>
        <v>0</v>
      </c>
      <c r="U1627" s="10" t="str">
        <f t="shared" si="128"/>
        <v>no repeat</v>
      </c>
      <c r="V1627" s="11" t="str">
        <f t="shared" si="125"/>
        <v>May</v>
      </c>
      <c r="W1627" s="8">
        <v>42133</v>
      </c>
      <c r="X1627" s="11">
        <f t="shared" si="126"/>
        <v>0</v>
      </c>
      <c r="Y1627" s="7">
        <v>-120.59</v>
      </c>
      <c r="Z1627" s="7">
        <v>9</v>
      </c>
      <c r="AA1627" s="7">
        <v>59.79</v>
      </c>
      <c r="AB1627" s="7">
        <v>87632</v>
      </c>
      <c r="AC1627" s="7">
        <f>DataSheet!$E1405-DataSheet!$D1405</f>
        <v>355.89000000000004</v>
      </c>
      <c r="AD1627" s="12" t="str">
        <f>_xlfn.IFS(DataSheet!$O1405="Central","Chris",DataSheet!$O1405="East","Erin",DataSheet!$O1405="South","Sam",DataSheet!$O1405="West","William.")</f>
        <v>Chris</v>
      </c>
      <c r="AE1627">
        <f t="shared" si="129"/>
        <v>1</v>
      </c>
    </row>
    <row r="1628" spans="1:31" ht="15.75" customHeight="1" x14ac:dyDescent="0.3">
      <c r="A1628" s="12">
        <v>2884</v>
      </c>
      <c r="B1628" s="12" t="s">
        <v>2629</v>
      </c>
      <c r="C1628" s="12" t="s">
        <v>30</v>
      </c>
      <c r="D1628" s="12">
        <v>7.0000000000000007E-2</v>
      </c>
      <c r="E1628" s="12">
        <v>28.99</v>
      </c>
      <c r="F1628" s="12">
        <v>8.59</v>
      </c>
      <c r="G1628" s="12" t="s">
        <v>53</v>
      </c>
      <c r="H1628" s="12" t="s">
        <v>118</v>
      </c>
      <c r="I1628" s="12" t="s">
        <v>81</v>
      </c>
      <c r="J1628" s="12" t="s">
        <v>82</v>
      </c>
      <c r="K1628" s="12" t="s">
        <v>90</v>
      </c>
      <c r="L1628" s="12" t="s">
        <v>2042</v>
      </c>
      <c r="M1628" s="12">
        <v>0.56000000000000005</v>
      </c>
      <c r="N1628" s="12" t="s">
        <v>37</v>
      </c>
      <c r="O1628" s="12" t="s">
        <v>57</v>
      </c>
      <c r="P1628" s="12" t="s">
        <v>158</v>
      </c>
      <c r="Q1628" s="12" t="s">
        <v>2630</v>
      </c>
      <c r="R1628" s="12">
        <v>44039</v>
      </c>
      <c r="S1628" s="13">
        <v>42082</v>
      </c>
      <c r="T1628" s="9">
        <f t="shared" si="127"/>
        <v>1</v>
      </c>
      <c r="U1628" s="10">
        <f t="shared" si="128"/>
        <v>78</v>
      </c>
      <c r="V1628" s="11" t="str">
        <f t="shared" si="125"/>
        <v>March</v>
      </c>
      <c r="W1628" s="13">
        <v>42082</v>
      </c>
      <c r="X1628" s="11">
        <f t="shared" si="126"/>
        <v>0</v>
      </c>
      <c r="Y1628" s="12">
        <v>-12.077999999999999</v>
      </c>
      <c r="Z1628" s="12">
        <v>10</v>
      </c>
      <c r="AA1628" s="12">
        <v>240.21</v>
      </c>
      <c r="AB1628" s="12">
        <v>87631</v>
      </c>
      <c r="AC1628" s="12">
        <f>DataSheet!$E858-DataSheet!$D858</f>
        <v>17.63</v>
      </c>
      <c r="AD1628" s="12" t="str">
        <f>_xlfn.IFS(DataSheet!$O858="Central","Chris",DataSheet!$O858="East","Erin",DataSheet!$O858="South","Sam",DataSheet!$O858="West","William.")</f>
        <v>Sam</v>
      </c>
      <c r="AE1628">
        <f t="shared" si="129"/>
        <v>2</v>
      </c>
    </row>
    <row r="1629" spans="1:31" ht="15.75" customHeight="1" x14ac:dyDescent="0.3">
      <c r="A1629" s="12">
        <v>2884</v>
      </c>
      <c r="B1629" s="12" t="s">
        <v>2629</v>
      </c>
      <c r="C1629" s="12" t="s">
        <v>30</v>
      </c>
      <c r="D1629" s="12">
        <v>0.09</v>
      </c>
      <c r="E1629" s="12">
        <v>363.25</v>
      </c>
      <c r="F1629" s="12">
        <v>19.989999999999998</v>
      </c>
      <c r="G1629" s="12" t="s">
        <v>53</v>
      </c>
      <c r="H1629" s="12" t="s">
        <v>118</v>
      </c>
      <c r="I1629" s="12" t="s">
        <v>33</v>
      </c>
      <c r="J1629" s="12" t="s">
        <v>258</v>
      </c>
      <c r="K1629" s="12" t="s">
        <v>63</v>
      </c>
      <c r="L1629" s="12" t="s">
        <v>1253</v>
      </c>
      <c r="M1629" s="12">
        <v>0.56999999999999995</v>
      </c>
      <c r="N1629" s="12" t="s">
        <v>37</v>
      </c>
      <c r="O1629" s="12" t="s">
        <v>57</v>
      </c>
      <c r="P1629" s="12" t="s">
        <v>158</v>
      </c>
      <c r="Q1629" s="12" t="s">
        <v>2630</v>
      </c>
      <c r="R1629" s="12">
        <v>44039</v>
      </c>
      <c r="S1629" s="13">
        <v>42160</v>
      </c>
      <c r="T1629" s="9">
        <f t="shared" si="127"/>
        <v>0</v>
      </c>
      <c r="U1629" s="10" t="str">
        <f t="shared" si="128"/>
        <v>no repeat</v>
      </c>
      <c r="V1629" s="11" t="str">
        <f t="shared" si="125"/>
        <v>June</v>
      </c>
      <c r="W1629" s="13">
        <v>42161</v>
      </c>
      <c r="X1629" s="11">
        <f t="shared" si="126"/>
        <v>1</v>
      </c>
      <c r="Y1629" s="12">
        <v>1231.6569</v>
      </c>
      <c r="Z1629" s="12">
        <v>5</v>
      </c>
      <c r="AA1629" s="12">
        <v>1785.01</v>
      </c>
      <c r="AB1629" s="12">
        <v>87633</v>
      </c>
      <c r="AC1629" s="12">
        <f>DataSheet!$E1678-DataSheet!$D1678</f>
        <v>5.32</v>
      </c>
      <c r="AD1629" s="12" t="str">
        <f>_xlfn.IFS(DataSheet!$O1678="Central","Chris",DataSheet!$O1678="East","Erin",DataSheet!$O1678="South","Sam",DataSheet!$O1678="West","William.")</f>
        <v>Chris</v>
      </c>
      <c r="AE1629">
        <f t="shared" si="129"/>
        <v>2</v>
      </c>
    </row>
    <row r="1630" spans="1:31" ht="15.75" customHeight="1" x14ac:dyDescent="0.3">
      <c r="A1630" s="12">
        <v>2885</v>
      </c>
      <c r="B1630" s="12" t="s">
        <v>2631</v>
      </c>
      <c r="C1630" s="12" t="s">
        <v>109</v>
      </c>
      <c r="D1630" s="12">
        <v>0.05</v>
      </c>
      <c r="E1630" s="12">
        <v>63.94</v>
      </c>
      <c r="F1630" s="12">
        <v>14.48</v>
      </c>
      <c r="G1630" s="12" t="s">
        <v>31</v>
      </c>
      <c r="H1630" s="12" t="s">
        <v>118</v>
      </c>
      <c r="I1630" s="12" t="s">
        <v>45</v>
      </c>
      <c r="J1630" s="12" t="s">
        <v>54</v>
      </c>
      <c r="K1630" s="12" t="s">
        <v>63</v>
      </c>
      <c r="L1630" s="12" t="s">
        <v>522</v>
      </c>
      <c r="M1630" s="12">
        <v>0.46</v>
      </c>
      <c r="N1630" s="12" t="s">
        <v>37</v>
      </c>
      <c r="O1630" s="12" t="s">
        <v>57</v>
      </c>
      <c r="P1630" s="12" t="s">
        <v>158</v>
      </c>
      <c r="Q1630" s="12" t="s">
        <v>2632</v>
      </c>
      <c r="R1630" s="12">
        <v>44133</v>
      </c>
      <c r="S1630" s="13">
        <v>42185</v>
      </c>
      <c r="T1630" s="9">
        <f t="shared" si="127"/>
        <v>0</v>
      </c>
      <c r="U1630" s="10" t="str">
        <f t="shared" si="128"/>
        <v>no repeat</v>
      </c>
      <c r="V1630" s="11" t="str">
        <f t="shared" si="125"/>
        <v>June</v>
      </c>
      <c r="W1630" s="13">
        <v>42192</v>
      </c>
      <c r="X1630" s="11">
        <f t="shared" si="126"/>
        <v>7</v>
      </c>
      <c r="Y1630" s="12">
        <v>219.54419999999999</v>
      </c>
      <c r="Z1630" s="12">
        <v>5</v>
      </c>
      <c r="AA1630" s="12">
        <v>318.18</v>
      </c>
      <c r="AB1630" s="12">
        <v>87634</v>
      </c>
      <c r="AC1630" s="12">
        <f>DataSheet!$E1934-DataSheet!$D1934</f>
        <v>1270.99</v>
      </c>
      <c r="AD1630" s="12" t="str">
        <f>_xlfn.IFS(DataSheet!$O1934="Central","Chris",DataSheet!$O1934="East","Erin",DataSheet!$O1934="South","Sam",DataSheet!$O1934="West","William.")</f>
        <v>Chris</v>
      </c>
      <c r="AE1630">
        <f t="shared" si="129"/>
        <v>1</v>
      </c>
    </row>
    <row r="1631" spans="1:31" ht="15.75" customHeight="1" x14ac:dyDescent="0.3">
      <c r="A1631" s="12">
        <v>2886</v>
      </c>
      <c r="B1631" s="12" t="s">
        <v>2633</v>
      </c>
      <c r="C1631" s="12" t="s">
        <v>30</v>
      </c>
      <c r="D1631" s="12">
        <v>0.03</v>
      </c>
      <c r="E1631" s="12">
        <v>4.0599999999999996</v>
      </c>
      <c r="F1631" s="12">
        <v>6.89</v>
      </c>
      <c r="G1631" s="12" t="s">
        <v>53</v>
      </c>
      <c r="H1631" s="12" t="s">
        <v>118</v>
      </c>
      <c r="I1631" s="12" t="s">
        <v>33</v>
      </c>
      <c r="J1631" s="12" t="s">
        <v>258</v>
      </c>
      <c r="K1631" s="12" t="s">
        <v>63</v>
      </c>
      <c r="L1631" s="12" t="s">
        <v>912</v>
      </c>
      <c r="M1631" s="12">
        <v>0.6</v>
      </c>
      <c r="N1631" s="12" t="s">
        <v>37</v>
      </c>
      <c r="O1631" s="12" t="s">
        <v>57</v>
      </c>
      <c r="P1631" s="12" t="s">
        <v>158</v>
      </c>
      <c r="Q1631" s="12" t="s">
        <v>2634</v>
      </c>
      <c r="R1631" s="12">
        <v>44134</v>
      </c>
      <c r="S1631" s="13">
        <v>42055</v>
      </c>
      <c r="T1631" s="9">
        <f t="shared" si="127"/>
        <v>1</v>
      </c>
      <c r="U1631" s="10">
        <f t="shared" si="128"/>
        <v>0</v>
      </c>
      <c r="V1631" s="11" t="str">
        <f t="shared" si="125"/>
        <v>February</v>
      </c>
      <c r="W1631" s="13">
        <v>42057</v>
      </c>
      <c r="X1631" s="11">
        <f t="shared" si="126"/>
        <v>2</v>
      </c>
      <c r="Y1631" s="12">
        <v>-185.17</v>
      </c>
      <c r="Z1631" s="12">
        <v>9</v>
      </c>
      <c r="AA1631" s="12">
        <v>38.89</v>
      </c>
      <c r="AB1631" s="12">
        <v>87630</v>
      </c>
      <c r="AC1631" s="12">
        <f>DataSheet!$E586-DataSheet!$D586</f>
        <v>209.82</v>
      </c>
      <c r="AD1631" s="12" t="str">
        <f>_xlfn.IFS(DataSheet!$O586="Central","Chris",DataSheet!$O586="East","Erin",DataSheet!$O586="South","Sam",DataSheet!$O586="West","William.")</f>
        <v>William.</v>
      </c>
      <c r="AE1631">
        <f t="shared" si="129"/>
        <v>3</v>
      </c>
    </row>
    <row r="1632" spans="1:31" ht="15.75" customHeight="1" x14ac:dyDescent="0.3">
      <c r="A1632" s="7">
        <v>2886</v>
      </c>
      <c r="B1632" s="7" t="s">
        <v>2633</v>
      </c>
      <c r="C1632" s="7" t="s">
        <v>30</v>
      </c>
      <c r="D1632" s="7">
        <v>0.01</v>
      </c>
      <c r="E1632" s="7">
        <v>3.75</v>
      </c>
      <c r="F1632" s="7">
        <v>0.5</v>
      </c>
      <c r="G1632" s="7" t="s">
        <v>53</v>
      </c>
      <c r="H1632" s="7" t="s">
        <v>118</v>
      </c>
      <c r="I1632" s="7" t="s">
        <v>33</v>
      </c>
      <c r="J1632" s="7" t="s">
        <v>138</v>
      </c>
      <c r="K1632" s="7" t="s">
        <v>63</v>
      </c>
      <c r="L1632" s="7" t="s">
        <v>2626</v>
      </c>
      <c r="M1632" s="7">
        <v>0.37</v>
      </c>
      <c r="N1632" s="7" t="s">
        <v>37</v>
      </c>
      <c r="O1632" s="7" t="s">
        <v>57</v>
      </c>
      <c r="P1632" s="7" t="s">
        <v>158</v>
      </c>
      <c r="Q1632" s="7" t="s">
        <v>2634</v>
      </c>
      <c r="R1632" s="7">
        <v>44134</v>
      </c>
      <c r="S1632" s="8">
        <v>42055</v>
      </c>
      <c r="T1632" s="9">
        <f t="shared" si="127"/>
        <v>1</v>
      </c>
      <c r="U1632" s="10">
        <f t="shared" si="128"/>
        <v>0</v>
      </c>
      <c r="V1632" s="11" t="str">
        <f t="shared" si="125"/>
        <v>February</v>
      </c>
      <c r="W1632" s="8">
        <v>42056</v>
      </c>
      <c r="X1632" s="11">
        <f t="shared" si="126"/>
        <v>1</v>
      </c>
      <c r="Y1632" s="7">
        <v>31.1328</v>
      </c>
      <c r="Z1632" s="7">
        <v>12</v>
      </c>
      <c r="AA1632" s="7">
        <v>45.12</v>
      </c>
      <c r="AB1632" s="7">
        <v>87630</v>
      </c>
      <c r="AC1632" s="7">
        <f>DataSheet!$E587-DataSheet!$D587</f>
        <v>194.29000000000002</v>
      </c>
      <c r="AD1632" s="12" t="str">
        <f>_xlfn.IFS(DataSheet!$O587="Central","Chris",DataSheet!$O587="East","Erin",DataSheet!$O587="South","Sam",DataSheet!$O587="West","William.")</f>
        <v>William.</v>
      </c>
      <c r="AE1632">
        <f t="shared" si="129"/>
        <v>3</v>
      </c>
    </row>
    <row r="1633" spans="1:31" ht="15.75" customHeight="1" x14ac:dyDescent="0.3">
      <c r="A1633" s="12">
        <v>2886</v>
      </c>
      <c r="B1633" s="12" t="s">
        <v>2633</v>
      </c>
      <c r="C1633" s="12" t="s">
        <v>30</v>
      </c>
      <c r="D1633" s="12">
        <v>0.02</v>
      </c>
      <c r="E1633" s="12">
        <v>10.68</v>
      </c>
      <c r="F1633" s="12">
        <v>13.04</v>
      </c>
      <c r="G1633" s="12" t="s">
        <v>53</v>
      </c>
      <c r="H1633" s="12" t="s">
        <v>118</v>
      </c>
      <c r="I1633" s="12" t="s">
        <v>45</v>
      </c>
      <c r="J1633" s="12" t="s">
        <v>54</v>
      </c>
      <c r="K1633" s="12" t="s">
        <v>240</v>
      </c>
      <c r="L1633" s="12" t="s">
        <v>2627</v>
      </c>
      <c r="M1633" s="12">
        <v>0.6</v>
      </c>
      <c r="N1633" s="12" t="s">
        <v>37</v>
      </c>
      <c r="O1633" s="12" t="s">
        <v>57</v>
      </c>
      <c r="P1633" s="12" t="s">
        <v>158</v>
      </c>
      <c r="Q1633" s="12" t="s">
        <v>2634</v>
      </c>
      <c r="R1633" s="12">
        <v>44134</v>
      </c>
      <c r="S1633" s="13">
        <v>42055</v>
      </c>
      <c r="T1633" s="9">
        <f t="shared" si="127"/>
        <v>0</v>
      </c>
      <c r="U1633" s="10" t="str">
        <f t="shared" si="128"/>
        <v>no repeat</v>
      </c>
      <c r="V1633" s="11" t="str">
        <f t="shared" si="125"/>
        <v>February</v>
      </c>
      <c r="W1633" s="13">
        <v>42057</v>
      </c>
      <c r="X1633" s="11">
        <f t="shared" si="126"/>
        <v>2</v>
      </c>
      <c r="Y1633" s="12">
        <v>-231.05</v>
      </c>
      <c r="Z1633" s="12">
        <v>8</v>
      </c>
      <c r="AA1633" s="12">
        <v>90.45</v>
      </c>
      <c r="AB1633" s="12">
        <v>87630</v>
      </c>
      <c r="AC1633" s="12">
        <f>DataSheet!$E588-DataSheet!$D588</f>
        <v>6.68</v>
      </c>
      <c r="AD1633" s="12" t="str">
        <f>_xlfn.IFS(DataSheet!$O588="Central","Chris",DataSheet!$O588="East","Erin",DataSheet!$O588="South","Sam",DataSheet!$O588="West","William.")</f>
        <v>Erin</v>
      </c>
      <c r="AE1633">
        <f t="shared" si="129"/>
        <v>3</v>
      </c>
    </row>
    <row r="1634" spans="1:31" ht="15.75" customHeight="1" x14ac:dyDescent="0.3">
      <c r="A1634" s="12">
        <v>2892</v>
      </c>
      <c r="B1634" s="12" t="s">
        <v>2635</v>
      </c>
      <c r="C1634" s="12" t="s">
        <v>30</v>
      </c>
      <c r="D1634" s="12">
        <v>0.1</v>
      </c>
      <c r="E1634" s="12">
        <v>209.37</v>
      </c>
      <c r="F1634" s="12">
        <v>69</v>
      </c>
      <c r="G1634" s="12" t="s">
        <v>53</v>
      </c>
      <c r="H1634" s="12" t="s">
        <v>118</v>
      </c>
      <c r="I1634" s="12" t="s">
        <v>45</v>
      </c>
      <c r="J1634" s="12" t="s">
        <v>156</v>
      </c>
      <c r="K1634" s="12" t="s">
        <v>240</v>
      </c>
      <c r="L1634" s="12" t="s">
        <v>1629</v>
      </c>
      <c r="M1634" s="12">
        <v>0.79</v>
      </c>
      <c r="N1634" s="12" t="s">
        <v>37</v>
      </c>
      <c r="O1634" s="12" t="s">
        <v>65</v>
      </c>
      <c r="P1634" s="12" t="s">
        <v>304</v>
      </c>
      <c r="Q1634" s="12" t="s">
        <v>2636</v>
      </c>
      <c r="R1634" s="12">
        <v>48154</v>
      </c>
      <c r="S1634" s="13">
        <v>42058</v>
      </c>
      <c r="T1634" s="9">
        <f t="shared" si="127"/>
        <v>0</v>
      </c>
      <c r="U1634" s="10" t="str">
        <f t="shared" si="128"/>
        <v>no repeat</v>
      </c>
      <c r="V1634" s="11" t="str">
        <f t="shared" si="125"/>
        <v>February</v>
      </c>
      <c r="W1634" s="13">
        <v>42060</v>
      </c>
      <c r="X1634" s="11">
        <f t="shared" si="126"/>
        <v>2</v>
      </c>
      <c r="Y1634" s="12">
        <v>-165.59492040000001</v>
      </c>
      <c r="Z1634" s="12">
        <v>11</v>
      </c>
      <c r="AA1634" s="12">
        <v>2125.12</v>
      </c>
      <c r="AB1634" s="12">
        <v>90011</v>
      </c>
      <c r="AC1634" s="12">
        <f>DataSheet!$E618-DataSheet!$D618</f>
        <v>65.97</v>
      </c>
      <c r="AD1634" s="12" t="str">
        <f>_xlfn.IFS(DataSheet!$O618="Central","Chris",DataSheet!$O618="East","Erin",DataSheet!$O618="South","Sam",DataSheet!$O618="West","William.")</f>
        <v>Chris</v>
      </c>
      <c r="AE1634">
        <f t="shared" si="129"/>
        <v>1</v>
      </c>
    </row>
    <row r="1635" spans="1:31" ht="15.75" customHeight="1" x14ac:dyDescent="0.3">
      <c r="A1635" s="7">
        <v>2893</v>
      </c>
      <c r="B1635" s="7" t="s">
        <v>2637</v>
      </c>
      <c r="C1635" s="7" t="s">
        <v>30</v>
      </c>
      <c r="D1635" s="7">
        <v>7.0000000000000007E-2</v>
      </c>
      <c r="E1635" s="7">
        <v>4.9800000000000004</v>
      </c>
      <c r="F1635" s="7">
        <v>4.7</v>
      </c>
      <c r="G1635" s="7" t="s">
        <v>53</v>
      </c>
      <c r="H1635" s="7" t="s">
        <v>118</v>
      </c>
      <c r="I1635" s="7" t="s">
        <v>33</v>
      </c>
      <c r="J1635" s="7" t="s">
        <v>97</v>
      </c>
      <c r="K1635" s="7" t="s">
        <v>63</v>
      </c>
      <c r="L1635" s="7" t="s">
        <v>1685</v>
      </c>
      <c r="M1635" s="7">
        <v>0.38</v>
      </c>
      <c r="N1635" s="7" t="s">
        <v>37</v>
      </c>
      <c r="O1635" s="7" t="s">
        <v>65</v>
      </c>
      <c r="P1635" s="7" t="s">
        <v>304</v>
      </c>
      <c r="Q1635" s="7" t="s">
        <v>2553</v>
      </c>
      <c r="R1635" s="7">
        <v>48071</v>
      </c>
      <c r="S1635" s="8">
        <v>42058</v>
      </c>
      <c r="T1635" s="9">
        <f t="shared" si="127"/>
        <v>0</v>
      </c>
      <c r="U1635" s="10" t="str">
        <f t="shared" si="128"/>
        <v>no repeat</v>
      </c>
      <c r="V1635" s="11" t="str">
        <f t="shared" si="125"/>
        <v>February</v>
      </c>
      <c r="W1635" s="8">
        <v>42059</v>
      </c>
      <c r="X1635" s="11">
        <f t="shared" si="126"/>
        <v>1</v>
      </c>
      <c r="Y1635" s="7">
        <v>-21.684000000000001</v>
      </c>
      <c r="Z1635" s="7">
        <v>9</v>
      </c>
      <c r="AA1635" s="7">
        <v>45.05</v>
      </c>
      <c r="AB1635" s="7">
        <v>90011</v>
      </c>
      <c r="AC1635" s="7">
        <f>DataSheet!$E619-DataSheet!$D619</f>
        <v>8.2899999999999991</v>
      </c>
      <c r="AD1635" s="12" t="str">
        <f>_xlfn.IFS(DataSheet!$O619="Central","Chris",DataSheet!$O619="East","Erin",DataSheet!$O619="South","Sam",DataSheet!$O619="West","William.")</f>
        <v>Chris</v>
      </c>
      <c r="AE1635">
        <f t="shared" si="129"/>
        <v>1</v>
      </c>
    </row>
    <row r="1636" spans="1:31" ht="15.75" customHeight="1" x14ac:dyDescent="0.3">
      <c r="A1636" s="7">
        <v>2896</v>
      </c>
      <c r="B1636" s="7" t="s">
        <v>2638</v>
      </c>
      <c r="C1636" s="7" t="s">
        <v>109</v>
      </c>
      <c r="D1636" s="7">
        <v>0.02</v>
      </c>
      <c r="E1636" s="7">
        <v>880.98</v>
      </c>
      <c r="F1636" s="7">
        <v>44.55</v>
      </c>
      <c r="G1636" s="7" t="s">
        <v>43</v>
      </c>
      <c r="H1636" s="7" t="s">
        <v>44</v>
      </c>
      <c r="I1636" s="7" t="s">
        <v>45</v>
      </c>
      <c r="J1636" s="7" t="s">
        <v>195</v>
      </c>
      <c r="K1636" s="7" t="s">
        <v>125</v>
      </c>
      <c r="L1636" s="7" t="s">
        <v>771</v>
      </c>
      <c r="M1636" s="7">
        <v>0.62</v>
      </c>
      <c r="N1636" s="7" t="s">
        <v>37</v>
      </c>
      <c r="O1636" s="7" t="s">
        <v>65</v>
      </c>
      <c r="P1636" s="7" t="s">
        <v>66</v>
      </c>
      <c r="Q1636" s="7" t="s">
        <v>2639</v>
      </c>
      <c r="R1636" s="7">
        <v>56001</v>
      </c>
      <c r="S1636" s="8">
        <v>42026</v>
      </c>
      <c r="T1636" s="9">
        <f t="shared" si="127"/>
        <v>1</v>
      </c>
      <c r="U1636" s="10">
        <f t="shared" si="128"/>
        <v>49</v>
      </c>
      <c r="V1636" s="11" t="str">
        <f t="shared" si="125"/>
        <v>January</v>
      </c>
      <c r="W1636" s="8">
        <v>42030</v>
      </c>
      <c r="X1636" s="11">
        <f t="shared" si="126"/>
        <v>4</v>
      </c>
      <c r="Y1636" s="7">
        <v>4861.0637999999999</v>
      </c>
      <c r="Z1636" s="7">
        <v>8</v>
      </c>
      <c r="AA1636" s="7">
        <v>7045.02</v>
      </c>
      <c r="AB1636" s="7">
        <v>86925</v>
      </c>
      <c r="AC1636" s="7">
        <f>DataSheet!$E277-DataSheet!$D277</f>
        <v>179.28</v>
      </c>
      <c r="AD1636" s="12" t="str">
        <f>_xlfn.IFS(DataSheet!$O277="Central","Chris",DataSheet!$O277="East","Erin",DataSheet!$O277="South","Sam",DataSheet!$O277="West","William.")</f>
        <v>William.</v>
      </c>
      <c r="AE1636">
        <f t="shared" si="129"/>
        <v>2</v>
      </c>
    </row>
    <row r="1637" spans="1:31" ht="15.75" customHeight="1" x14ac:dyDescent="0.3">
      <c r="A1637" s="7">
        <v>2896</v>
      </c>
      <c r="B1637" s="7" t="s">
        <v>2638</v>
      </c>
      <c r="C1637" s="7" t="s">
        <v>52</v>
      </c>
      <c r="D1637" s="7">
        <v>0</v>
      </c>
      <c r="E1637" s="7">
        <v>22.84</v>
      </c>
      <c r="F1637" s="7">
        <v>16.920000000000002</v>
      </c>
      <c r="G1637" s="7" t="s">
        <v>53</v>
      </c>
      <c r="H1637" s="7" t="s">
        <v>44</v>
      </c>
      <c r="I1637" s="7" t="s">
        <v>33</v>
      </c>
      <c r="J1637" s="7" t="s">
        <v>97</v>
      </c>
      <c r="K1637" s="7" t="s">
        <v>63</v>
      </c>
      <c r="L1637" s="7" t="s">
        <v>2640</v>
      </c>
      <c r="M1637" s="7">
        <v>0.39</v>
      </c>
      <c r="N1637" s="7" t="s">
        <v>37</v>
      </c>
      <c r="O1637" s="7" t="s">
        <v>65</v>
      </c>
      <c r="P1637" s="7" t="s">
        <v>66</v>
      </c>
      <c r="Q1637" s="7" t="s">
        <v>2639</v>
      </c>
      <c r="R1637" s="7">
        <v>56001</v>
      </c>
      <c r="S1637" s="8">
        <v>42075</v>
      </c>
      <c r="T1637" s="9">
        <f t="shared" si="127"/>
        <v>0</v>
      </c>
      <c r="U1637" s="10" t="str">
        <f t="shared" si="128"/>
        <v>no repeat</v>
      </c>
      <c r="V1637" s="11" t="str">
        <f t="shared" si="125"/>
        <v>March</v>
      </c>
      <c r="W1637" s="8">
        <v>42077</v>
      </c>
      <c r="X1637" s="11">
        <f t="shared" si="126"/>
        <v>2</v>
      </c>
      <c r="Y1637" s="7">
        <v>-83.75</v>
      </c>
      <c r="Z1637" s="7">
        <v>15</v>
      </c>
      <c r="AA1637" s="7">
        <v>370.62</v>
      </c>
      <c r="AB1637" s="7">
        <v>86927</v>
      </c>
      <c r="AC1637" s="7">
        <f>DataSheet!$E773-DataSheet!$D773</f>
        <v>9.7099999999999991</v>
      </c>
      <c r="AD1637" s="12" t="str">
        <f>_xlfn.IFS(DataSheet!$O773="Central","Chris",DataSheet!$O773="East","Erin",DataSheet!$O773="South","Sam",DataSheet!$O773="West","William.")</f>
        <v>Chris</v>
      </c>
      <c r="AE1637">
        <f t="shared" si="129"/>
        <v>2</v>
      </c>
    </row>
    <row r="1638" spans="1:31" ht="15.75" customHeight="1" x14ac:dyDescent="0.3">
      <c r="A1638" s="7">
        <v>2897</v>
      </c>
      <c r="B1638" s="7" t="s">
        <v>2641</v>
      </c>
      <c r="C1638" s="7" t="s">
        <v>30</v>
      </c>
      <c r="D1638" s="7">
        <v>0.05</v>
      </c>
      <c r="E1638" s="7">
        <v>80.97</v>
      </c>
      <c r="F1638" s="7">
        <v>30.06</v>
      </c>
      <c r="G1638" s="7" t="s">
        <v>43</v>
      </c>
      <c r="H1638" s="7" t="s">
        <v>44</v>
      </c>
      <c r="I1638" s="7" t="s">
        <v>81</v>
      </c>
      <c r="J1638" s="7" t="s">
        <v>89</v>
      </c>
      <c r="K1638" s="7" t="s">
        <v>125</v>
      </c>
      <c r="L1638" s="7" t="s">
        <v>390</v>
      </c>
      <c r="M1638" s="7">
        <v>0.4</v>
      </c>
      <c r="N1638" s="7" t="s">
        <v>37</v>
      </c>
      <c r="O1638" s="7" t="s">
        <v>65</v>
      </c>
      <c r="P1638" s="7" t="s">
        <v>66</v>
      </c>
      <c r="Q1638" s="7" t="s">
        <v>2642</v>
      </c>
      <c r="R1638" s="7">
        <v>55369</v>
      </c>
      <c r="S1638" s="8">
        <v>42048</v>
      </c>
      <c r="T1638" s="9">
        <f t="shared" si="127"/>
        <v>1</v>
      </c>
      <c r="U1638" s="10">
        <f t="shared" si="128"/>
        <v>0</v>
      </c>
      <c r="V1638" s="11" t="str">
        <f t="shared" si="125"/>
        <v>February</v>
      </c>
      <c r="W1638" s="8">
        <v>42049</v>
      </c>
      <c r="X1638" s="11">
        <f t="shared" si="126"/>
        <v>1</v>
      </c>
      <c r="Y1638" s="7">
        <v>565.17999999999995</v>
      </c>
      <c r="Z1638" s="7">
        <v>11</v>
      </c>
      <c r="AA1638" s="7">
        <v>904.25</v>
      </c>
      <c r="AB1638" s="7">
        <v>86926</v>
      </c>
      <c r="AC1638" s="7">
        <f>DataSheet!$E507-DataSheet!$D507</f>
        <v>5.98</v>
      </c>
      <c r="AD1638" s="12" t="str">
        <f>_xlfn.IFS(DataSheet!$O507="Central","Chris",DataSheet!$O507="East","Erin",DataSheet!$O507="South","Sam",DataSheet!$O507="West","William.")</f>
        <v>Erin</v>
      </c>
      <c r="AE1638">
        <f t="shared" si="129"/>
        <v>2</v>
      </c>
    </row>
    <row r="1639" spans="1:31" ht="15.75" customHeight="1" x14ac:dyDescent="0.3">
      <c r="A1639" s="12">
        <v>2897</v>
      </c>
      <c r="B1639" s="12" t="s">
        <v>2641</v>
      </c>
      <c r="C1639" s="12" t="s">
        <v>30</v>
      </c>
      <c r="D1639" s="12">
        <v>0</v>
      </c>
      <c r="E1639" s="12">
        <v>6.48</v>
      </c>
      <c r="F1639" s="12">
        <v>10.050000000000001</v>
      </c>
      <c r="G1639" s="12" t="s">
        <v>53</v>
      </c>
      <c r="H1639" s="12" t="s">
        <v>44</v>
      </c>
      <c r="I1639" s="12" t="s">
        <v>33</v>
      </c>
      <c r="J1639" s="12" t="s">
        <v>97</v>
      </c>
      <c r="K1639" s="12" t="s">
        <v>63</v>
      </c>
      <c r="L1639" s="12" t="s">
        <v>2643</v>
      </c>
      <c r="M1639" s="12">
        <v>0.37</v>
      </c>
      <c r="N1639" s="12" t="s">
        <v>37</v>
      </c>
      <c r="O1639" s="12" t="s">
        <v>65</v>
      </c>
      <c r="P1639" s="12" t="s">
        <v>66</v>
      </c>
      <c r="Q1639" s="12" t="s">
        <v>2642</v>
      </c>
      <c r="R1639" s="12">
        <v>55369</v>
      </c>
      <c r="S1639" s="13">
        <v>42048</v>
      </c>
      <c r="T1639" s="9">
        <f t="shared" si="127"/>
        <v>0</v>
      </c>
      <c r="U1639" s="10" t="str">
        <f t="shared" si="128"/>
        <v>no repeat</v>
      </c>
      <c r="V1639" s="11" t="str">
        <f t="shared" si="125"/>
        <v>February</v>
      </c>
      <c r="W1639" s="13">
        <v>42050</v>
      </c>
      <c r="X1639" s="11">
        <f t="shared" si="126"/>
        <v>2</v>
      </c>
      <c r="Y1639" s="12">
        <v>-38.72</v>
      </c>
      <c r="Z1639" s="12">
        <v>2</v>
      </c>
      <c r="AA1639" s="12">
        <v>16.309999999999999</v>
      </c>
      <c r="AB1639" s="12">
        <v>86926</v>
      </c>
      <c r="AC1639" s="12">
        <f>DataSheet!$E508-DataSheet!$D508</f>
        <v>35.9</v>
      </c>
      <c r="AD1639" s="12" t="str">
        <f>_xlfn.IFS(DataSheet!$O508="Central","Chris",DataSheet!$O508="East","Erin",DataSheet!$O508="South","Sam",DataSheet!$O508="West","William.")</f>
        <v>Sam</v>
      </c>
      <c r="AE1639">
        <f t="shared" si="129"/>
        <v>2</v>
      </c>
    </row>
    <row r="1640" spans="1:31" ht="15.75" customHeight="1" x14ac:dyDescent="0.3">
      <c r="A1640" s="7">
        <v>2903</v>
      </c>
      <c r="B1640" s="7" t="s">
        <v>2644</v>
      </c>
      <c r="C1640" s="7" t="s">
        <v>42</v>
      </c>
      <c r="D1640" s="7">
        <v>0.06</v>
      </c>
      <c r="E1640" s="7">
        <v>70.89</v>
      </c>
      <c r="F1640" s="7">
        <v>89.3</v>
      </c>
      <c r="G1640" s="7" t="s">
        <v>43</v>
      </c>
      <c r="H1640" s="7" t="s">
        <v>62</v>
      </c>
      <c r="I1640" s="7" t="s">
        <v>45</v>
      </c>
      <c r="J1640" s="7" t="s">
        <v>156</v>
      </c>
      <c r="K1640" s="7" t="s">
        <v>125</v>
      </c>
      <c r="L1640" s="7" t="s">
        <v>2645</v>
      </c>
      <c r="M1640" s="7">
        <v>0.72</v>
      </c>
      <c r="N1640" s="7" t="s">
        <v>37</v>
      </c>
      <c r="O1640" s="7" t="s">
        <v>57</v>
      </c>
      <c r="P1640" s="7" t="s">
        <v>158</v>
      </c>
      <c r="Q1640" s="7" t="s">
        <v>2646</v>
      </c>
      <c r="R1640" s="7">
        <v>43068</v>
      </c>
      <c r="S1640" s="8">
        <v>42180</v>
      </c>
      <c r="T1640" s="9">
        <f t="shared" si="127"/>
        <v>0</v>
      </c>
      <c r="U1640" s="10" t="str">
        <f t="shared" si="128"/>
        <v>no repeat</v>
      </c>
      <c r="V1640" s="11" t="str">
        <f t="shared" si="125"/>
        <v>June</v>
      </c>
      <c r="W1640" s="8">
        <v>42180</v>
      </c>
      <c r="X1640" s="11">
        <f t="shared" si="126"/>
        <v>0</v>
      </c>
      <c r="Y1640" s="7">
        <v>65.077020000000005</v>
      </c>
      <c r="Z1640" s="7">
        <v>6</v>
      </c>
      <c r="AA1640" s="7">
        <v>364.26</v>
      </c>
      <c r="AB1640" s="7">
        <v>87374</v>
      </c>
      <c r="AC1640" s="7">
        <f>DataSheet!$E1893-DataSheet!$D1893</f>
        <v>110.97</v>
      </c>
      <c r="AD1640" s="12" t="str">
        <f>_xlfn.IFS(DataSheet!$O1893="Central","Chris",DataSheet!$O1893="East","Erin",DataSheet!$O1893="South","Sam",DataSheet!$O1893="West","William.")</f>
        <v>Sam</v>
      </c>
      <c r="AE1640">
        <f t="shared" si="129"/>
        <v>1</v>
      </c>
    </row>
    <row r="1641" spans="1:31" ht="15.75" customHeight="1" x14ac:dyDescent="0.3">
      <c r="A1641" s="12">
        <v>2908</v>
      </c>
      <c r="B1641" s="12" t="s">
        <v>2647</v>
      </c>
      <c r="C1641" s="12" t="s">
        <v>30</v>
      </c>
      <c r="D1641" s="12">
        <v>7.0000000000000007E-2</v>
      </c>
      <c r="E1641" s="12">
        <v>4.13</v>
      </c>
      <c r="F1641" s="12">
        <v>0.99</v>
      </c>
      <c r="G1641" s="12" t="s">
        <v>53</v>
      </c>
      <c r="H1641" s="12" t="s">
        <v>44</v>
      </c>
      <c r="I1641" s="12" t="s">
        <v>33</v>
      </c>
      <c r="J1641" s="12" t="s">
        <v>138</v>
      </c>
      <c r="K1641" s="12" t="s">
        <v>63</v>
      </c>
      <c r="L1641" s="12" t="s">
        <v>1419</v>
      </c>
      <c r="M1641" s="12">
        <v>0.39</v>
      </c>
      <c r="N1641" s="12" t="s">
        <v>37</v>
      </c>
      <c r="O1641" s="12" t="s">
        <v>57</v>
      </c>
      <c r="P1641" s="12" t="s">
        <v>158</v>
      </c>
      <c r="Q1641" s="12" t="s">
        <v>2648</v>
      </c>
      <c r="R1641" s="12">
        <v>44125</v>
      </c>
      <c r="S1641" s="13">
        <v>42012</v>
      </c>
      <c r="T1641" s="9">
        <f t="shared" si="127"/>
        <v>1</v>
      </c>
      <c r="U1641" s="10">
        <f t="shared" si="128"/>
        <v>0</v>
      </c>
      <c r="V1641" s="11" t="str">
        <f t="shared" si="125"/>
        <v>January</v>
      </c>
      <c r="W1641" s="13">
        <v>42012</v>
      </c>
      <c r="X1641" s="11">
        <f t="shared" si="126"/>
        <v>0</v>
      </c>
      <c r="Y1641" s="12">
        <v>10.959199999999999</v>
      </c>
      <c r="Z1641" s="12">
        <v>4</v>
      </c>
      <c r="AA1641" s="12">
        <v>16.07</v>
      </c>
      <c r="AB1641" s="12">
        <v>88156</v>
      </c>
      <c r="AC1641" s="12">
        <f>DataSheet!$E104-DataSheet!$D104</f>
        <v>9.99</v>
      </c>
      <c r="AD1641" s="12" t="str">
        <f>_xlfn.IFS(DataSheet!$O104="Central","Chris",DataSheet!$O104="East","Erin",DataSheet!$O104="South","Sam",DataSheet!$O104="West","William.")</f>
        <v>Chris</v>
      </c>
      <c r="AE1641">
        <f t="shared" si="129"/>
        <v>4</v>
      </c>
    </row>
    <row r="1642" spans="1:31" ht="15.75" customHeight="1" x14ac:dyDescent="0.3">
      <c r="A1642" s="7">
        <v>2908</v>
      </c>
      <c r="B1642" s="7" t="s">
        <v>2647</v>
      </c>
      <c r="C1642" s="7" t="s">
        <v>30</v>
      </c>
      <c r="D1642" s="7">
        <v>0.03</v>
      </c>
      <c r="E1642" s="7">
        <v>22.72</v>
      </c>
      <c r="F1642" s="7">
        <v>8.99</v>
      </c>
      <c r="G1642" s="7" t="s">
        <v>53</v>
      </c>
      <c r="H1642" s="7" t="s">
        <v>44</v>
      </c>
      <c r="I1642" s="7" t="s">
        <v>45</v>
      </c>
      <c r="J1642" s="7" t="s">
        <v>54</v>
      </c>
      <c r="K1642" s="7" t="s">
        <v>55</v>
      </c>
      <c r="L1642" s="7" t="s">
        <v>784</v>
      </c>
      <c r="M1642" s="7">
        <v>0.44</v>
      </c>
      <c r="N1642" s="7" t="s">
        <v>37</v>
      </c>
      <c r="O1642" s="7" t="s">
        <v>57</v>
      </c>
      <c r="P1642" s="7" t="s">
        <v>158</v>
      </c>
      <c r="Q1642" s="7" t="s">
        <v>2648</v>
      </c>
      <c r="R1642" s="7">
        <v>44125</v>
      </c>
      <c r="S1642" s="8">
        <v>42012</v>
      </c>
      <c r="T1642" s="9">
        <f t="shared" si="127"/>
        <v>1</v>
      </c>
      <c r="U1642" s="10">
        <f t="shared" si="128"/>
        <v>51</v>
      </c>
      <c r="V1642" s="11" t="str">
        <f t="shared" si="125"/>
        <v>January</v>
      </c>
      <c r="W1642" s="8">
        <v>42012</v>
      </c>
      <c r="X1642" s="11">
        <f t="shared" si="126"/>
        <v>0</v>
      </c>
      <c r="Y1642" s="7">
        <v>17.429400000000001</v>
      </c>
      <c r="Z1642" s="7">
        <v>1</v>
      </c>
      <c r="AA1642" s="7">
        <v>25.26</v>
      </c>
      <c r="AB1642" s="7">
        <v>88156</v>
      </c>
      <c r="AC1642" s="7">
        <f>DataSheet!$E105-DataSheet!$D105</f>
        <v>1.6099999999999999</v>
      </c>
      <c r="AD1642" s="12" t="str">
        <f>_xlfn.IFS(DataSheet!$O105="Central","Chris",DataSheet!$O105="East","Erin",DataSheet!$O105="South","Sam",DataSheet!$O105="West","William.")</f>
        <v>Chris</v>
      </c>
      <c r="AE1642">
        <f t="shared" si="129"/>
        <v>4</v>
      </c>
    </row>
    <row r="1643" spans="1:31" ht="15.75" customHeight="1" x14ac:dyDescent="0.3">
      <c r="A1643" s="12">
        <v>2908</v>
      </c>
      <c r="B1643" s="12" t="s">
        <v>2647</v>
      </c>
      <c r="C1643" s="12" t="s">
        <v>42</v>
      </c>
      <c r="D1643" s="12">
        <v>0.05</v>
      </c>
      <c r="E1643" s="12">
        <v>34.979999999999997</v>
      </c>
      <c r="F1643" s="12">
        <v>7.53</v>
      </c>
      <c r="G1643" s="12" t="s">
        <v>31</v>
      </c>
      <c r="H1643" s="12" t="s">
        <v>44</v>
      </c>
      <c r="I1643" s="12" t="s">
        <v>81</v>
      </c>
      <c r="J1643" s="12" t="s">
        <v>184</v>
      </c>
      <c r="K1643" s="12" t="s">
        <v>63</v>
      </c>
      <c r="L1643" s="12" t="s">
        <v>508</v>
      </c>
      <c r="M1643" s="12">
        <v>0.76</v>
      </c>
      <c r="N1643" s="12" t="s">
        <v>37</v>
      </c>
      <c r="O1643" s="12" t="s">
        <v>57</v>
      </c>
      <c r="P1643" s="12" t="s">
        <v>158</v>
      </c>
      <c r="Q1643" s="12" t="s">
        <v>2648</v>
      </c>
      <c r="R1643" s="12">
        <v>44125</v>
      </c>
      <c r="S1643" s="13">
        <v>42063</v>
      </c>
      <c r="T1643" s="9">
        <f t="shared" si="127"/>
        <v>1</v>
      </c>
      <c r="U1643" s="10">
        <f t="shared" si="128"/>
        <v>0</v>
      </c>
      <c r="V1643" s="11" t="str">
        <f t="shared" si="125"/>
        <v>February</v>
      </c>
      <c r="W1643" s="13">
        <v>42066</v>
      </c>
      <c r="X1643" s="11">
        <f t="shared" si="126"/>
        <v>3</v>
      </c>
      <c r="Y1643" s="12">
        <v>-32.666400000000003</v>
      </c>
      <c r="Z1643" s="12">
        <v>16</v>
      </c>
      <c r="AA1643" s="12">
        <v>581.08000000000004</v>
      </c>
      <c r="AB1643" s="12">
        <v>88157</v>
      </c>
      <c r="AC1643" s="12">
        <f>DataSheet!$E678-DataSheet!$D678</f>
        <v>52.35</v>
      </c>
      <c r="AD1643" s="12" t="str">
        <f>_xlfn.IFS(DataSheet!$O678="Central","Chris",DataSheet!$O678="East","Erin",DataSheet!$O678="South","Sam",DataSheet!$O678="West","William.")</f>
        <v>Erin</v>
      </c>
      <c r="AE1643">
        <f t="shared" si="129"/>
        <v>4</v>
      </c>
    </row>
    <row r="1644" spans="1:31" ht="15.75" customHeight="1" x14ac:dyDescent="0.3">
      <c r="A1644" s="7">
        <v>2908</v>
      </c>
      <c r="B1644" s="7" t="s">
        <v>2647</v>
      </c>
      <c r="C1644" s="7" t="s">
        <v>42</v>
      </c>
      <c r="D1644" s="7">
        <v>0</v>
      </c>
      <c r="E1644" s="7">
        <v>3.14</v>
      </c>
      <c r="F1644" s="7">
        <v>1.92</v>
      </c>
      <c r="G1644" s="7" t="s">
        <v>53</v>
      </c>
      <c r="H1644" s="7" t="s">
        <v>44</v>
      </c>
      <c r="I1644" s="7" t="s">
        <v>33</v>
      </c>
      <c r="J1644" s="7" t="s">
        <v>178</v>
      </c>
      <c r="K1644" s="7" t="s">
        <v>35</v>
      </c>
      <c r="L1644" s="7" t="s">
        <v>2649</v>
      </c>
      <c r="M1644" s="7">
        <v>0.84</v>
      </c>
      <c r="N1644" s="7" t="s">
        <v>37</v>
      </c>
      <c r="O1644" s="7" t="s">
        <v>57</v>
      </c>
      <c r="P1644" s="7" t="s">
        <v>158</v>
      </c>
      <c r="Q1644" s="7" t="s">
        <v>2648</v>
      </c>
      <c r="R1644" s="7">
        <v>44125</v>
      </c>
      <c r="S1644" s="8">
        <v>42063</v>
      </c>
      <c r="T1644" s="9">
        <f t="shared" si="127"/>
        <v>0</v>
      </c>
      <c r="U1644" s="10" t="str">
        <f t="shared" si="128"/>
        <v>no repeat</v>
      </c>
      <c r="V1644" s="11" t="str">
        <f t="shared" si="125"/>
        <v>February</v>
      </c>
      <c r="W1644" s="8">
        <v>42065</v>
      </c>
      <c r="X1644" s="11">
        <f t="shared" si="126"/>
        <v>2</v>
      </c>
      <c r="Y1644" s="7">
        <v>-13.135199999999999</v>
      </c>
      <c r="Z1644" s="7">
        <v>8</v>
      </c>
      <c r="AA1644" s="7">
        <v>27.53</v>
      </c>
      <c r="AB1644" s="7">
        <v>88157</v>
      </c>
      <c r="AC1644" s="7">
        <f>DataSheet!$E679-DataSheet!$D679</f>
        <v>36.5</v>
      </c>
      <c r="AD1644" s="12" t="str">
        <f>_xlfn.IFS(DataSheet!$O679="Central","Chris",DataSheet!$O679="East","Erin",DataSheet!$O679="South","Sam",DataSheet!$O679="West","William.")</f>
        <v>Erin</v>
      </c>
      <c r="AE1644">
        <f t="shared" si="129"/>
        <v>4</v>
      </c>
    </row>
    <row r="1645" spans="1:31" ht="15.75" customHeight="1" x14ac:dyDescent="0.3">
      <c r="A1645" s="7">
        <v>2912</v>
      </c>
      <c r="B1645" s="7" t="s">
        <v>2650</v>
      </c>
      <c r="C1645" s="7" t="s">
        <v>30</v>
      </c>
      <c r="D1645" s="7">
        <v>0.04</v>
      </c>
      <c r="E1645" s="7">
        <v>4.13</v>
      </c>
      <c r="F1645" s="7">
        <v>0.99</v>
      </c>
      <c r="G1645" s="7" t="s">
        <v>31</v>
      </c>
      <c r="H1645" s="7" t="s">
        <v>44</v>
      </c>
      <c r="I1645" s="7" t="s">
        <v>33</v>
      </c>
      <c r="J1645" s="7" t="s">
        <v>138</v>
      </c>
      <c r="K1645" s="7" t="s">
        <v>63</v>
      </c>
      <c r="L1645" s="7" t="s">
        <v>1419</v>
      </c>
      <c r="M1645" s="7">
        <v>0.39</v>
      </c>
      <c r="N1645" s="7" t="s">
        <v>37</v>
      </c>
      <c r="O1645" s="7" t="s">
        <v>65</v>
      </c>
      <c r="P1645" s="7" t="s">
        <v>2651</v>
      </c>
      <c r="Q1645" s="7" t="s">
        <v>2652</v>
      </c>
      <c r="R1645" s="7">
        <v>58201</v>
      </c>
      <c r="S1645" s="8">
        <v>42122</v>
      </c>
      <c r="T1645" s="9">
        <f t="shared" si="127"/>
        <v>1</v>
      </c>
      <c r="U1645" s="10">
        <f t="shared" si="128"/>
        <v>0</v>
      </c>
      <c r="V1645" s="11" t="str">
        <f t="shared" si="125"/>
        <v>April</v>
      </c>
      <c r="W1645" s="8">
        <v>42124</v>
      </c>
      <c r="X1645" s="11">
        <f t="shared" si="126"/>
        <v>2</v>
      </c>
      <c r="Y1645" s="7">
        <v>22.307700000000001</v>
      </c>
      <c r="Z1645" s="7">
        <v>7</v>
      </c>
      <c r="AA1645" s="7">
        <v>32.33</v>
      </c>
      <c r="AB1645" s="7">
        <v>87396</v>
      </c>
      <c r="AC1645" s="7">
        <f>DataSheet!$E1293-DataSheet!$D1293</f>
        <v>297.61</v>
      </c>
      <c r="AD1645" s="12" t="str">
        <f>_xlfn.IFS(DataSheet!$O1293="Central","Chris",DataSheet!$O1293="East","Erin",DataSheet!$O1293="South","Sam",DataSheet!$O1293="West","William.")</f>
        <v>Sam</v>
      </c>
      <c r="AE1645">
        <f t="shared" si="129"/>
        <v>2</v>
      </c>
    </row>
    <row r="1646" spans="1:31" ht="15.75" customHeight="1" x14ac:dyDescent="0.3">
      <c r="A1646" s="12">
        <v>2912</v>
      </c>
      <c r="B1646" s="12" t="s">
        <v>2650</v>
      </c>
      <c r="C1646" s="12" t="s">
        <v>30</v>
      </c>
      <c r="D1646" s="12">
        <v>0.06</v>
      </c>
      <c r="E1646" s="12">
        <v>55.48</v>
      </c>
      <c r="F1646" s="12">
        <v>14.3</v>
      </c>
      <c r="G1646" s="12" t="s">
        <v>53</v>
      </c>
      <c r="H1646" s="12" t="s">
        <v>44</v>
      </c>
      <c r="I1646" s="12" t="s">
        <v>33</v>
      </c>
      <c r="J1646" s="12" t="s">
        <v>97</v>
      </c>
      <c r="K1646" s="12" t="s">
        <v>63</v>
      </c>
      <c r="L1646" s="12" t="s">
        <v>98</v>
      </c>
      <c r="M1646" s="12">
        <v>0.37</v>
      </c>
      <c r="N1646" s="12" t="s">
        <v>37</v>
      </c>
      <c r="O1646" s="12" t="s">
        <v>65</v>
      </c>
      <c r="P1646" s="12" t="s">
        <v>2651</v>
      </c>
      <c r="Q1646" s="12" t="s">
        <v>2652</v>
      </c>
      <c r="R1646" s="12">
        <v>58201</v>
      </c>
      <c r="S1646" s="13">
        <v>42122</v>
      </c>
      <c r="T1646" s="9">
        <f t="shared" si="127"/>
        <v>0</v>
      </c>
      <c r="U1646" s="10" t="str">
        <f t="shared" si="128"/>
        <v>no repeat</v>
      </c>
      <c r="V1646" s="11" t="str">
        <f t="shared" si="125"/>
        <v>April</v>
      </c>
      <c r="W1646" s="13">
        <v>42124</v>
      </c>
      <c r="X1646" s="11">
        <f t="shared" si="126"/>
        <v>2</v>
      </c>
      <c r="Y1646" s="12">
        <v>443.02140000000003</v>
      </c>
      <c r="Z1646" s="12">
        <v>12</v>
      </c>
      <c r="AA1646" s="12">
        <v>642.05999999999995</v>
      </c>
      <c r="AB1646" s="12">
        <v>87396</v>
      </c>
      <c r="AC1646" s="12">
        <f>DataSheet!$E1294-DataSheet!$D1294</f>
        <v>218.65</v>
      </c>
      <c r="AD1646" s="12" t="str">
        <f>_xlfn.IFS(DataSheet!$O1294="Central","Chris",DataSheet!$O1294="East","Erin",DataSheet!$O1294="South","Sam",DataSheet!$O1294="West","William.")</f>
        <v>Sam</v>
      </c>
      <c r="AE1646">
        <f t="shared" si="129"/>
        <v>2</v>
      </c>
    </row>
    <row r="1647" spans="1:31" ht="15.75" customHeight="1" x14ac:dyDescent="0.3">
      <c r="A1647" s="12">
        <v>2920</v>
      </c>
      <c r="B1647" s="12" t="s">
        <v>2653</v>
      </c>
      <c r="C1647" s="12" t="s">
        <v>61</v>
      </c>
      <c r="D1647" s="12">
        <v>0.05</v>
      </c>
      <c r="E1647" s="12">
        <v>535.64</v>
      </c>
      <c r="F1647" s="12">
        <v>14.7</v>
      </c>
      <c r="G1647" s="12" t="s">
        <v>43</v>
      </c>
      <c r="H1647" s="12" t="s">
        <v>44</v>
      </c>
      <c r="I1647" s="12" t="s">
        <v>81</v>
      </c>
      <c r="J1647" s="12" t="s">
        <v>89</v>
      </c>
      <c r="K1647" s="12" t="s">
        <v>47</v>
      </c>
      <c r="L1647" s="12" t="s">
        <v>1845</v>
      </c>
      <c r="M1647" s="12">
        <v>0.59</v>
      </c>
      <c r="N1647" s="12" t="s">
        <v>37</v>
      </c>
      <c r="O1647" s="12" t="s">
        <v>65</v>
      </c>
      <c r="P1647" s="12" t="s">
        <v>182</v>
      </c>
      <c r="Q1647" s="12" t="s">
        <v>183</v>
      </c>
      <c r="R1647" s="12">
        <v>60603</v>
      </c>
      <c r="S1647" s="13">
        <v>42162</v>
      </c>
      <c r="T1647" s="9">
        <f t="shared" si="127"/>
        <v>0</v>
      </c>
      <c r="U1647" s="10" t="str">
        <f t="shared" si="128"/>
        <v>no repeat</v>
      </c>
      <c r="V1647" s="11" t="str">
        <f t="shared" si="125"/>
        <v>June</v>
      </c>
      <c r="W1647" s="13">
        <v>42164</v>
      </c>
      <c r="X1647" s="11">
        <f t="shared" si="126"/>
        <v>2</v>
      </c>
      <c r="Y1647" s="12">
        <v>-1220.9145000000001</v>
      </c>
      <c r="Z1647" s="12">
        <v>2</v>
      </c>
      <c r="AA1647" s="12">
        <v>1068.5999999999999</v>
      </c>
      <c r="AB1647" s="12">
        <v>59365</v>
      </c>
      <c r="AC1647" s="12">
        <f>DataSheet!$E1714-DataSheet!$D1714</f>
        <v>178.39</v>
      </c>
      <c r="AD1647" s="12" t="str">
        <f>_xlfn.IFS(DataSheet!$O1714="Central","Chris",DataSheet!$O1714="East","Erin",DataSheet!$O1714="South","Sam",DataSheet!$O1714="West","William.")</f>
        <v>Chris</v>
      </c>
      <c r="AE1647">
        <f t="shared" si="129"/>
        <v>1</v>
      </c>
    </row>
    <row r="1648" spans="1:31" ht="15.75" customHeight="1" x14ac:dyDescent="0.3">
      <c r="A1648" s="7">
        <v>2923</v>
      </c>
      <c r="B1648" s="7" t="s">
        <v>2654</v>
      </c>
      <c r="C1648" s="7" t="s">
        <v>61</v>
      </c>
      <c r="D1648" s="7">
        <v>0</v>
      </c>
      <c r="E1648" s="7">
        <v>6.37</v>
      </c>
      <c r="F1648" s="7">
        <v>5.19</v>
      </c>
      <c r="G1648" s="7" t="s">
        <v>53</v>
      </c>
      <c r="H1648" s="7" t="s">
        <v>118</v>
      </c>
      <c r="I1648" s="7" t="s">
        <v>33</v>
      </c>
      <c r="J1648" s="7" t="s">
        <v>113</v>
      </c>
      <c r="K1648" s="7" t="s">
        <v>63</v>
      </c>
      <c r="L1648" s="7" t="s">
        <v>625</v>
      </c>
      <c r="M1648" s="7">
        <v>0.38</v>
      </c>
      <c r="N1648" s="7" t="s">
        <v>37</v>
      </c>
      <c r="O1648" s="7" t="s">
        <v>57</v>
      </c>
      <c r="P1648" s="7" t="s">
        <v>419</v>
      </c>
      <c r="Q1648" s="7" t="s">
        <v>2655</v>
      </c>
      <c r="R1648" s="7">
        <v>21740</v>
      </c>
      <c r="S1648" s="8">
        <v>42063</v>
      </c>
      <c r="T1648" s="9">
        <f t="shared" si="127"/>
        <v>0</v>
      </c>
      <c r="U1648" s="10" t="str">
        <f t="shared" si="128"/>
        <v>no repeat</v>
      </c>
      <c r="V1648" s="11" t="str">
        <f t="shared" si="125"/>
        <v>February</v>
      </c>
      <c r="W1648" s="8">
        <v>42065</v>
      </c>
      <c r="X1648" s="11">
        <f t="shared" si="126"/>
        <v>2</v>
      </c>
      <c r="Y1648" s="7">
        <v>-27.1492</v>
      </c>
      <c r="Z1648" s="7">
        <v>15</v>
      </c>
      <c r="AA1648" s="7">
        <v>99.75</v>
      </c>
      <c r="AB1648" s="7">
        <v>86592</v>
      </c>
      <c r="AC1648" s="7">
        <f>DataSheet!$E673-DataSheet!$D673</f>
        <v>49.9</v>
      </c>
      <c r="AD1648" s="12" t="str">
        <f>_xlfn.IFS(DataSheet!$O673="Central","Chris",DataSheet!$O673="East","Erin",DataSheet!$O673="South","Sam",DataSheet!$O673="West","William.")</f>
        <v>Erin</v>
      </c>
      <c r="AE1648">
        <f t="shared" si="129"/>
        <v>1</v>
      </c>
    </row>
    <row r="1649" spans="1:31" ht="15.75" customHeight="1" x14ac:dyDescent="0.3">
      <c r="A1649" s="12">
        <v>2924</v>
      </c>
      <c r="B1649" s="12" t="s">
        <v>2656</v>
      </c>
      <c r="C1649" s="12" t="s">
        <v>52</v>
      </c>
      <c r="D1649" s="12">
        <v>0.02</v>
      </c>
      <c r="E1649" s="12">
        <v>110.98</v>
      </c>
      <c r="F1649" s="12">
        <v>13.99</v>
      </c>
      <c r="G1649" s="12" t="s">
        <v>53</v>
      </c>
      <c r="H1649" s="12" t="s">
        <v>118</v>
      </c>
      <c r="I1649" s="12" t="s">
        <v>45</v>
      </c>
      <c r="J1649" s="12" t="s">
        <v>54</v>
      </c>
      <c r="K1649" s="12" t="s">
        <v>90</v>
      </c>
      <c r="L1649" s="12" t="s">
        <v>1888</v>
      </c>
      <c r="M1649" s="12">
        <v>0.69</v>
      </c>
      <c r="N1649" s="12" t="s">
        <v>37</v>
      </c>
      <c r="O1649" s="12" t="s">
        <v>57</v>
      </c>
      <c r="P1649" s="12" t="s">
        <v>419</v>
      </c>
      <c r="Q1649" s="12" t="s">
        <v>2657</v>
      </c>
      <c r="R1649" s="12">
        <v>20707</v>
      </c>
      <c r="S1649" s="13">
        <v>42020</v>
      </c>
      <c r="T1649" s="9">
        <f t="shared" si="127"/>
        <v>1</v>
      </c>
      <c r="U1649" s="10">
        <f t="shared" si="128"/>
        <v>0</v>
      </c>
      <c r="V1649" s="11" t="str">
        <f t="shared" si="125"/>
        <v>January</v>
      </c>
      <c r="W1649" s="13">
        <v>42022</v>
      </c>
      <c r="X1649" s="11">
        <f t="shared" si="126"/>
        <v>2</v>
      </c>
      <c r="Y1649" s="12">
        <v>-106.3424</v>
      </c>
      <c r="Z1649" s="12">
        <v>2</v>
      </c>
      <c r="AA1649" s="12">
        <v>226.53</v>
      </c>
      <c r="AB1649" s="12">
        <v>86591</v>
      </c>
      <c r="AC1649" s="12">
        <f>DataSheet!$E198-DataSheet!$D198</f>
        <v>19.14</v>
      </c>
      <c r="AD1649" s="12" t="str">
        <f>_xlfn.IFS(DataSheet!$O198="Central","Chris",DataSheet!$O198="East","Erin",DataSheet!$O198="South","Sam",DataSheet!$O198="West","William.")</f>
        <v>William.</v>
      </c>
      <c r="AE1649">
        <f t="shared" si="129"/>
        <v>2</v>
      </c>
    </row>
    <row r="1650" spans="1:31" ht="15.75" customHeight="1" x14ac:dyDescent="0.3">
      <c r="A1650" s="7">
        <v>2924</v>
      </c>
      <c r="B1650" s="7" t="s">
        <v>2656</v>
      </c>
      <c r="C1650" s="7" t="s">
        <v>52</v>
      </c>
      <c r="D1650" s="7">
        <v>0.01</v>
      </c>
      <c r="E1650" s="7">
        <v>8.01</v>
      </c>
      <c r="F1650" s="7">
        <v>2.87</v>
      </c>
      <c r="G1650" s="7" t="s">
        <v>53</v>
      </c>
      <c r="H1650" s="7" t="s">
        <v>118</v>
      </c>
      <c r="I1650" s="7" t="s">
        <v>33</v>
      </c>
      <c r="J1650" s="7" t="s">
        <v>97</v>
      </c>
      <c r="K1650" s="7" t="s">
        <v>35</v>
      </c>
      <c r="L1650" s="7" t="s">
        <v>2658</v>
      </c>
      <c r="M1650" s="7">
        <v>0.4</v>
      </c>
      <c r="N1650" s="7" t="s">
        <v>37</v>
      </c>
      <c r="O1650" s="7" t="s">
        <v>57</v>
      </c>
      <c r="P1650" s="7" t="s">
        <v>419</v>
      </c>
      <c r="Q1650" s="7" t="s">
        <v>2657</v>
      </c>
      <c r="R1650" s="7">
        <v>20707</v>
      </c>
      <c r="S1650" s="8">
        <v>42020</v>
      </c>
      <c r="T1650" s="9">
        <f t="shared" si="127"/>
        <v>0</v>
      </c>
      <c r="U1650" s="10" t="str">
        <f t="shared" si="128"/>
        <v>no repeat</v>
      </c>
      <c r="V1650" s="11" t="str">
        <f t="shared" si="125"/>
        <v>January</v>
      </c>
      <c r="W1650" s="8">
        <v>42022</v>
      </c>
      <c r="X1650" s="11">
        <f t="shared" si="126"/>
        <v>2</v>
      </c>
      <c r="Y1650" s="7">
        <v>44.976799999999997</v>
      </c>
      <c r="Z1650" s="7">
        <v>8</v>
      </c>
      <c r="AA1650" s="7">
        <v>68.650000000000006</v>
      </c>
      <c r="AB1650" s="7">
        <v>86591</v>
      </c>
      <c r="AC1650" s="7">
        <f>DataSheet!$E199-DataSheet!$D199</f>
        <v>20.97</v>
      </c>
      <c r="AD1650" s="12" t="str">
        <f>_xlfn.IFS(DataSheet!$O199="Central","Chris",DataSheet!$O199="East","Erin",DataSheet!$O199="South","Sam",DataSheet!$O199="West","William.")</f>
        <v>Erin</v>
      </c>
      <c r="AE1650">
        <f t="shared" si="129"/>
        <v>2</v>
      </c>
    </row>
    <row r="1651" spans="1:31" ht="15.75" customHeight="1" x14ac:dyDescent="0.3">
      <c r="A1651" s="12">
        <v>2928</v>
      </c>
      <c r="B1651" s="12" t="s">
        <v>2659</v>
      </c>
      <c r="C1651" s="12" t="s">
        <v>52</v>
      </c>
      <c r="D1651" s="12">
        <v>0.02</v>
      </c>
      <c r="E1651" s="12">
        <v>5.58</v>
      </c>
      <c r="F1651" s="12">
        <v>2.99</v>
      </c>
      <c r="G1651" s="12" t="s">
        <v>53</v>
      </c>
      <c r="H1651" s="12" t="s">
        <v>118</v>
      </c>
      <c r="I1651" s="12" t="s">
        <v>33</v>
      </c>
      <c r="J1651" s="12" t="s">
        <v>113</v>
      </c>
      <c r="K1651" s="12" t="s">
        <v>63</v>
      </c>
      <c r="L1651" s="12" t="s">
        <v>2660</v>
      </c>
      <c r="M1651" s="12">
        <v>0.37</v>
      </c>
      <c r="N1651" s="12" t="s">
        <v>37</v>
      </c>
      <c r="O1651" s="12" t="s">
        <v>140</v>
      </c>
      <c r="P1651" s="12" t="s">
        <v>934</v>
      </c>
      <c r="Q1651" s="12" t="s">
        <v>2661</v>
      </c>
      <c r="R1651" s="12">
        <v>29418</v>
      </c>
      <c r="S1651" s="13">
        <v>42150</v>
      </c>
      <c r="T1651" s="9">
        <f t="shared" si="127"/>
        <v>1</v>
      </c>
      <c r="U1651" s="10">
        <f t="shared" si="128"/>
        <v>0</v>
      </c>
      <c r="V1651" s="11" t="str">
        <f t="shared" si="125"/>
        <v>May</v>
      </c>
      <c r="W1651" s="13">
        <v>42152</v>
      </c>
      <c r="X1651" s="11">
        <f t="shared" si="126"/>
        <v>2</v>
      </c>
      <c r="Y1651" s="12">
        <v>689.32799999999997</v>
      </c>
      <c r="Z1651" s="12">
        <v>42</v>
      </c>
      <c r="AA1651" s="12">
        <v>236.83</v>
      </c>
      <c r="AB1651" s="12">
        <v>90218</v>
      </c>
      <c r="AC1651" s="12">
        <f>DataSheet!$E1594-DataSheet!$D1594</f>
        <v>7.76</v>
      </c>
      <c r="AD1651" s="12" t="str">
        <f>_xlfn.IFS(DataSheet!$O1594="Central","Chris",DataSheet!$O1594="East","Erin",DataSheet!$O1594="South","Sam",DataSheet!$O1594="West","William.")</f>
        <v>William.</v>
      </c>
      <c r="AE1651">
        <f t="shared" si="129"/>
        <v>2</v>
      </c>
    </row>
    <row r="1652" spans="1:31" ht="15.75" customHeight="1" x14ac:dyDescent="0.3">
      <c r="A1652" s="7">
        <v>2928</v>
      </c>
      <c r="B1652" s="7" t="s">
        <v>2659</v>
      </c>
      <c r="C1652" s="7" t="s">
        <v>52</v>
      </c>
      <c r="D1652" s="7">
        <v>0.02</v>
      </c>
      <c r="E1652" s="7">
        <v>54.1</v>
      </c>
      <c r="F1652" s="7">
        <v>19.989999999999998</v>
      </c>
      <c r="G1652" s="7" t="s">
        <v>53</v>
      </c>
      <c r="H1652" s="7" t="s">
        <v>118</v>
      </c>
      <c r="I1652" s="7" t="s">
        <v>33</v>
      </c>
      <c r="J1652" s="7" t="s">
        <v>145</v>
      </c>
      <c r="K1652" s="7" t="s">
        <v>63</v>
      </c>
      <c r="L1652" s="7" t="s">
        <v>2174</v>
      </c>
      <c r="M1652" s="7">
        <v>0.59</v>
      </c>
      <c r="N1652" s="7" t="s">
        <v>37</v>
      </c>
      <c r="O1652" s="7" t="s">
        <v>140</v>
      </c>
      <c r="P1652" s="7" t="s">
        <v>934</v>
      </c>
      <c r="Q1652" s="7" t="s">
        <v>2661</v>
      </c>
      <c r="R1652" s="7">
        <v>29418</v>
      </c>
      <c r="S1652" s="8">
        <v>42150</v>
      </c>
      <c r="T1652" s="9">
        <f t="shared" si="127"/>
        <v>0</v>
      </c>
      <c r="U1652" s="10" t="str">
        <f t="shared" si="128"/>
        <v>no repeat</v>
      </c>
      <c r="V1652" s="11" t="str">
        <f t="shared" si="125"/>
        <v>May</v>
      </c>
      <c r="W1652" s="8">
        <v>42151</v>
      </c>
      <c r="X1652" s="11">
        <f t="shared" si="126"/>
        <v>1</v>
      </c>
      <c r="Y1652" s="7">
        <v>-33.585999999999999</v>
      </c>
      <c r="Z1652" s="7">
        <v>36</v>
      </c>
      <c r="AA1652" s="7">
        <v>1944.87</v>
      </c>
      <c r="AB1652" s="7">
        <v>90218</v>
      </c>
      <c r="AC1652" s="7">
        <f>DataSheet!$E1595-DataSheet!$D1595</f>
        <v>105.31</v>
      </c>
      <c r="AD1652" s="12" t="str">
        <f>_xlfn.IFS(DataSheet!$O1595="Central","Chris",DataSheet!$O1595="East","Erin",DataSheet!$O1595="South","Sam",DataSheet!$O1595="West","William.")</f>
        <v>William.</v>
      </c>
      <c r="AE1652">
        <f t="shared" si="129"/>
        <v>2</v>
      </c>
    </row>
    <row r="1653" spans="1:31" ht="15.75" customHeight="1" x14ac:dyDescent="0.3">
      <c r="A1653" s="12">
        <v>2931</v>
      </c>
      <c r="B1653" s="12" t="s">
        <v>2662</v>
      </c>
      <c r="C1653" s="12" t="s">
        <v>42</v>
      </c>
      <c r="D1653" s="12">
        <v>0.1</v>
      </c>
      <c r="E1653" s="12">
        <v>11.55</v>
      </c>
      <c r="F1653" s="12">
        <v>2.36</v>
      </c>
      <c r="G1653" s="12" t="s">
        <v>53</v>
      </c>
      <c r="H1653" s="12" t="s">
        <v>62</v>
      </c>
      <c r="I1653" s="12" t="s">
        <v>33</v>
      </c>
      <c r="J1653" s="12" t="s">
        <v>34</v>
      </c>
      <c r="K1653" s="12" t="s">
        <v>35</v>
      </c>
      <c r="L1653" s="12" t="s">
        <v>316</v>
      </c>
      <c r="M1653" s="12">
        <v>0.55000000000000004</v>
      </c>
      <c r="N1653" s="12" t="s">
        <v>37</v>
      </c>
      <c r="O1653" s="12" t="s">
        <v>38</v>
      </c>
      <c r="P1653" s="12" t="s">
        <v>49</v>
      </c>
      <c r="Q1653" s="12" t="s">
        <v>2663</v>
      </c>
      <c r="R1653" s="12">
        <v>95630</v>
      </c>
      <c r="S1653" s="13">
        <v>42063</v>
      </c>
      <c r="T1653" s="9">
        <f t="shared" si="127"/>
        <v>0</v>
      </c>
      <c r="U1653" s="10" t="str">
        <f t="shared" si="128"/>
        <v>no repeat</v>
      </c>
      <c r="V1653" s="11" t="str">
        <f t="shared" si="125"/>
        <v>February</v>
      </c>
      <c r="W1653" s="13">
        <v>42063</v>
      </c>
      <c r="X1653" s="11">
        <f t="shared" si="126"/>
        <v>0</v>
      </c>
      <c r="Y1653" s="12">
        <v>69.767200000000003</v>
      </c>
      <c r="Z1653" s="12">
        <v>12</v>
      </c>
      <c r="AA1653" s="12">
        <v>135.77000000000001</v>
      </c>
      <c r="AB1653" s="12">
        <v>87619</v>
      </c>
      <c r="AC1653" s="12">
        <f>DataSheet!$E680-DataSheet!$D680</f>
        <v>49.9</v>
      </c>
      <c r="AD1653" s="12" t="str">
        <f>_xlfn.IFS(DataSheet!$O680="Central","Chris",DataSheet!$O680="East","Erin",DataSheet!$O680="South","Sam",DataSheet!$O680="West","William.")</f>
        <v>Erin</v>
      </c>
      <c r="AE1653">
        <f t="shared" si="129"/>
        <v>1</v>
      </c>
    </row>
    <row r="1654" spans="1:31" ht="15.75" customHeight="1" x14ac:dyDescent="0.3">
      <c r="A1654" s="7">
        <v>2932</v>
      </c>
      <c r="B1654" s="7" t="s">
        <v>2664</v>
      </c>
      <c r="C1654" s="7" t="s">
        <v>30</v>
      </c>
      <c r="D1654" s="7">
        <v>0.01</v>
      </c>
      <c r="E1654" s="7">
        <v>35.44</v>
      </c>
      <c r="F1654" s="7">
        <v>19.989999999999998</v>
      </c>
      <c r="G1654" s="7" t="s">
        <v>53</v>
      </c>
      <c r="H1654" s="7" t="s">
        <v>62</v>
      </c>
      <c r="I1654" s="7" t="s">
        <v>33</v>
      </c>
      <c r="J1654" s="7" t="s">
        <v>97</v>
      </c>
      <c r="K1654" s="7" t="s">
        <v>63</v>
      </c>
      <c r="L1654" s="7" t="s">
        <v>1753</v>
      </c>
      <c r="M1654" s="7">
        <v>0.38</v>
      </c>
      <c r="N1654" s="7" t="s">
        <v>37</v>
      </c>
      <c r="O1654" s="7" t="s">
        <v>57</v>
      </c>
      <c r="P1654" s="7" t="s">
        <v>232</v>
      </c>
      <c r="Q1654" s="7" t="s">
        <v>859</v>
      </c>
      <c r="R1654" s="7">
        <v>6614</v>
      </c>
      <c r="S1654" s="8">
        <v>42116</v>
      </c>
      <c r="T1654" s="9">
        <f t="shared" si="127"/>
        <v>0</v>
      </c>
      <c r="U1654" s="10" t="str">
        <f t="shared" si="128"/>
        <v>no repeat</v>
      </c>
      <c r="V1654" s="11" t="str">
        <f t="shared" si="125"/>
        <v>April</v>
      </c>
      <c r="W1654" s="8">
        <v>42117</v>
      </c>
      <c r="X1654" s="11">
        <f t="shared" si="126"/>
        <v>1</v>
      </c>
      <c r="Y1654" s="7">
        <v>-52.822800000000001</v>
      </c>
      <c r="Z1654" s="7">
        <v>1</v>
      </c>
      <c r="AA1654" s="7">
        <v>55.43</v>
      </c>
      <c r="AB1654" s="7">
        <v>87620</v>
      </c>
      <c r="AC1654" s="7">
        <f>DataSheet!$E1237-DataSheet!$D1237</f>
        <v>4.9600000000000009</v>
      </c>
      <c r="AD1654" s="12" t="str">
        <f>_xlfn.IFS(DataSheet!$O1237="Central","Chris",DataSheet!$O1237="East","Erin",DataSheet!$O1237="South","Sam",DataSheet!$O1237="West","William.")</f>
        <v>Sam</v>
      </c>
      <c r="AE1654">
        <f t="shared" si="129"/>
        <v>1</v>
      </c>
    </row>
    <row r="1655" spans="1:31" ht="15.75" customHeight="1" x14ac:dyDescent="0.3">
      <c r="A1655" s="7">
        <v>2935</v>
      </c>
      <c r="B1655" s="7" t="s">
        <v>2665</v>
      </c>
      <c r="C1655" s="7" t="s">
        <v>109</v>
      </c>
      <c r="D1655" s="7">
        <v>0.02</v>
      </c>
      <c r="E1655" s="7">
        <v>3.8</v>
      </c>
      <c r="F1655" s="7">
        <v>1.49</v>
      </c>
      <c r="G1655" s="7" t="s">
        <v>53</v>
      </c>
      <c r="H1655" s="7" t="s">
        <v>62</v>
      </c>
      <c r="I1655" s="7" t="s">
        <v>33</v>
      </c>
      <c r="J1655" s="7" t="s">
        <v>113</v>
      </c>
      <c r="K1655" s="7" t="s">
        <v>63</v>
      </c>
      <c r="L1655" s="7" t="s">
        <v>129</v>
      </c>
      <c r="M1655" s="7">
        <v>0.38</v>
      </c>
      <c r="N1655" s="7" t="s">
        <v>37</v>
      </c>
      <c r="O1655" s="7" t="s">
        <v>57</v>
      </c>
      <c r="P1655" s="7" t="s">
        <v>197</v>
      </c>
      <c r="Q1655" s="7" t="s">
        <v>198</v>
      </c>
      <c r="R1655" s="7">
        <v>2215</v>
      </c>
      <c r="S1655" s="8">
        <v>42135</v>
      </c>
      <c r="T1655" s="9">
        <f t="shared" si="127"/>
        <v>0</v>
      </c>
      <c r="U1655" s="10" t="str">
        <f t="shared" si="128"/>
        <v>no repeat</v>
      </c>
      <c r="V1655" s="11" t="str">
        <f t="shared" si="125"/>
        <v>May</v>
      </c>
      <c r="W1655" s="8">
        <v>42139</v>
      </c>
      <c r="X1655" s="11">
        <f t="shared" si="126"/>
        <v>4</v>
      </c>
      <c r="Y1655" s="7">
        <v>7.31</v>
      </c>
      <c r="Z1655" s="7">
        <v>5</v>
      </c>
      <c r="AA1655" s="7">
        <v>20.46</v>
      </c>
      <c r="AB1655" s="7">
        <v>87617</v>
      </c>
      <c r="AC1655" s="7">
        <f>DataSheet!$E1425-DataSheet!$D1425</f>
        <v>15.629999999999999</v>
      </c>
      <c r="AD1655" s="12" t="str">
        <f>_xlfn.IFS(DataSheet!$O1425="Central","Chris",DataSheet!$O1425="East","Erin",DataSheet!$O1425="South","Sam",DataSheet!$O1425="West","William.")</f>
        <v>Sam</v>
      </c>
      <c r="AE1655">
        <f t="shared" si="129"/>
        <v>1</v>
      </c>
    </row>
    <row r="1656" spans="1:31" ht="15.75" customHeight="1" x14ac:dyDescent="0.3">
      <c r="A1656" s="12">
        <v>2938</v>
      </c>
      <c r="B1656" s="12" t="s">
        <v>2666</v>
      </c>
      <c r="C1656" s="12" t="s">
        <v>30</v>
      </c>
      <c r="D1656" s="12">
        <v>0.03</v>
      </c>
      <c r="E1656" s="12">
        <v>47.9</v>
      </c>
      <c r="F1656" s="12">
        <v>5.86</v>
      </c>
      <c r="G1656" s="12" t="s">
        <v>53</v>
      </c>
      <c r="H1656" s="12" t="s">
        <v>62</v>
      </c>
      <c r="I1656" s="12" t="s">
        <v>33</v>
      </c>
      <c r="J1656" s="12" t="s">
        <v>97</v>
      </c>
      <c r="K1656" s="12" t="s">
        <v>63</v>
      </c>
      <c r="L1656" s="12" t="s">
        <v>1934</v>
      </c>
      <c r="M1656" s="12">
        <v>0.37</v>
      </c>
      <c r="N1656" s="12" t="s">
        <v>37</v>
      </c>
      <c r="O1656" s="12" t="s">
        <v>57</v>
      </c>
      <c r="P1656" s="12" t="s">
        <v>197</v>
      </c>
      <c r="Q1656" s="12" t="s">
        <v>2667</v>
      </c>
      <c r="R1656" s="12">
        <v>2180</v>
      </c>
      <c r="S1656" s="13">
        <v>42116</v>
      </c>
      <c r="T1656" s="9">
        <f t="shared" si="127"/>
        <v>0</v>
      </c>
      <c r="U1656" s="10" t="str">
        <f t="shared" si="128"/>
        <v>no repeat</v>
      </c>
      <c r="V1656" s="11" t="str">
        <f t="shared" si="125"/>
        <v>April</v>
      </c>
      <c r="W1656" s="13">
        <v>42119</v>
      </c>
      <c r="X1656" s="11">
        <f t="shared" si="126"/>
        <v>3</v>
      </c>
      <c r="Y1656" s="12">
        <v>642.99030000000005</v>
      </c>
      <c r="Z1656" s="12">
        <v>20</v>
      </c>
      <c r="AA1656" s="12">
        <v>931.87</v>
      </c>
      <c r="AB1656" s="12">
        <v>87620</v>
      </c>
      <c r="AC1656" s="12">
        <f>DataSheet!$E1238-DataSheet!$D1238</f>
        <v>20.979999999999997</v>
      </c>
      <c r="AD1656" s="12" t="str">
        <f>_xlfn.IFS(DataSheet!$O1238="Central","Chris",DataSheet!$O1238="East","Erin",DataSheet!$O1238="South","Sam",DataSheet!$O1238="West","William.")</f>
        <v>Sam</v>
      </c>
      <c r="AE1656">
        <f t="shared" si="129"/>
        <v>1</v>
      </c>
    </row>
    <row r="1657" spans="1:31" ht="15.75" customHeight="1" x14ac:dyDescent="0.3">
      <c r="A1657" s="12">
        <v>2941</v>
      </c>
      <c r="B1657" s="12" t="s">
        <v>2668</v>
      </c>
      <c r="C1657" s="12" t="s">
        <v>52</v>
      </c>
      <c r="D1657" s="12">
        <v>0.05</v>
      </c>
      <c r="E1657" s="12">
        <v>2.62</v>
      </c>
      <c r="F1657" s="12">
        <v>0.8</v>
      </c>
      <c r="G1657" s="12" t="s">
        <v>53</v>
      </c>
      <c r="H1657" s="12" t="s">
        <v>62</v>
      </c>
      <c r="I1657" s="12" t="s">
        <v>33</v>
      </c>
      <c r="J1657" s="12" t="s">
        <v>70</v>
      </c>
      <c r="K1657" s="12" t="s">
        <v>35</v>
      </c>
      <c r="L1657" s="12" t="s">
        <v>1408</v>
      </c>
      <c r="M1657" s="12">
        <v>0.39</v>
      </c>
      <c r="N1657" s="12" t="s">
        <v>37</v>
      </c>
      <c r="O1657" s="12" t="s">
        <v>57</v>
      </c>
      <c r="P1657" s="12" t="s">
        <v>58</v>
      </c>
      <c r="Q1657" s="12" t="s">
        <v>487</v>
      </c>
      <c r="R1657" s="12">
        <v>7960</v>
      </c>
      <c r="S1657" s="13">
        <v>42150</v>
      </c>
      <c r="T1657" s="9">
        <f t="shared" si="127"/>
        <v>0</v>
      </c>
      <c r="U1657" s="10" t="str">
        <f t="shared" si="128"/>
        <v>no repeat</v>
      </c>
      <c r="V1657" s="11" t="str">
        <f t="shared" si="125"/>
        <v>May</v>
      </c>
      <c r="W1657" s="13">
        <v>42151</v>
      </c>
      <c r="X1657" s="11">
        <f t="shared" si="126"/>
        <v>1</v>
      </c>
      <c r="Y1657" s="12">
        <v>12.71</v>
      </c>
      <c r="Z1657" s="12">
        <v>8</v>
      </c>
      <c r="AA1657" s="12">
        <v>21.41</v>
      </c>
      <c r="AB1657" s="12">
        <v>87618</v>
      </c>
      <c r="AC1657" s="12">
        <f>DataSheet!$E1596-DataSheet!$D1596</f>
        <v>6782.93</v>
      </c>
      <c r="AD1657" s="12" t="str">
        <f>_xlfn.IFS(DataSheet!$O1596="Central","Chris",DataSheet!$O1596="East","Erin",DataSheet!$O1596="South","Sam",DataSheet!$O1596="West","William.")</f>
        <v>William.</v>
      </c>
      <c r="AE1657">
        <f t="shared" si="129"/>
        <v>1</v>
      </c>
    </row>
    <row r="1658" spans="1:31" ht="15.75" customHeight="1" x14ac:dyDescent="0.3">
      <c r="A1658" s="7">
        <v>2944</v>
      </c>
      <c r="B1658" s="7" t="s">
        <v>2669</v>
      </c>
      <c r="C1658" s="7" t="s">
        <v>109</v>
      </c>
      <c r="D1658" s="7">
        <v>0.04</v>
      </c>
      <c r="E1658" s="7">
        <v>4.55</v>
      </c>
      <c r="F1658" s="7">
        <v>1.49</v>
      </c>
      <c r="G1658" s="7" t="s">
        <v>53</v>
      </c>
      <c r="H1658" s="7" t="s">
        <v>32</v>
      </c>
      <c r="I1658" s="7" t="s">
        <v>33</v>
      </c>
      <c r="J1658" s="7" t="s">
        <v>113</v>
      </c>
      <c r="K1658" s="7" t="s">
        <v>63</v>
      </c>
      <c r="L1658" s="7" t="s">
        <v>1440</v>
      </c>
      <c r="M1658" s="7">
        <v>0.35</v>
      </c>
      <c r="N1658" s="7" t="s">
        <v>37</v>
      </c>
      <c r="O1658" s="7" t="s">
        <v>65</v>
      </c>
      <c r="P1658" s="7" t="s">
        <v>304</v>
      </c>
      <c r="Q1658" s="7" t="s">
        <v>1926</v>
      </c>
      <c r="R1658" s="7">
        <v>48640</v>
      </c>
      <c r="S1658" s="8">
        <v>42068</v>
      </c>
      <c r="T1658" s="9">
        <f t="shared" si="127"/>
        <v>0</v>
      </c>
      <c r="U1658" s="10" t="str">
        <f t="shared" si="128"/>
        <v>no repeat</v>
      </c>
      <c r="V1658" s="11" t="str">
        <f t="shared" si="125"/>
        <v>March</v>
      </c>
      <c r="W1658" s="8">
        <v>42070</v>
      </c>
      <c r="X1658" s="11">
        <f t="shared" si="126"/>
        <v>2</v>
      </c>
      <c r="Y1658" s="7">
        <v>28.288</v>
      </c>
      <c r="Z1658" s="7">
        <v>13</v>
      </c>
      <c r="AA1658" s="7">
        <v>59.75</v>
      </c>
      <c r="AB1658" s="7">
        <v>90309</v>
      </c>
      <c r="AC1658" s="7">
        <f>DataSheet!$E719-DataSheet!$D719</f>
        <v>115.97999999999999</v>
      </c>
      <c r="AD1658" s="12" t="str">
        <f>_xlfn.IFS(DataSheet!$O719="Central","Chris",DataSheet!$O719="East","Erin",DataSheet!$O719="South","Sam",DataSheet!$O719="West","William.")</f>
        <v>William.</v>
      </c>
      <c r="AE1658">
        <f t="shared" si="129"/>
        <v>1</v>
      </c>
    </row>
    <row r="1659" spans="1:31" ht="15.75" customHeight="1" x14ac:dyDescent="0.3">
      <c r="A1659" s="12">
        <v>2947</v>
      </c>
      <c r="B1659" s="12" t="s">
        <v>2670</v>
      </c>
      <c r="C1659" s="12" t="s">
        <v>42</v>
      </c>
      <c r="D1659" s="12">
        <v>0.01</v>
      </c>
      <c r="E1659" s="12">
        <v>7.64</v>
      </c>
      <c r="F1659" s="12">
        <v>1.39</v>
      </c>
      <c r="G1659" s="12" t="s">
        <v>53</v>
      </c>
      <c r="H1659" s="12" t="s">
        <v>118</v>
      </c>
      <c r="I1659" s="12" t="s">
        <v>33</v>
      </c>
      <c r="J1659" s="12" t="s">
        <v>73</v>
      </c>
      <c r="K1659" s="12" t="s">
        <v>63</v>
      </c>
      <c r="L1659" s="12" t="s">
        <v>2432</v>
      </c>
      <c r="M1659" s="12">
        <v>0.36</v>
      </c>
      <c r="N1659" s="12" t="s">
        <v>37</v>
      </c>
      <c r="O1659" s="12" t="s">
        <v>57</v>
      </c>
      <c r="P1659" s="12" t="s">
        <v>75</v>
      </c>
      <c r="Q1659" s="12" t="s">
        <v>2671</v>
      </c>
      <c r="R1659" s="12">
        <v>14043</v>
      </c>
      <c r="S1659" s="13">
        <v>42039</v>
      </c>
      <c r="T1659" s="9">
        <f t="shared" si="127"/>
        <v>0</v>
      </c>
      <c r="U1659" s="10" t="str">
        <f t="shared" si="128"/>
        <v>no repeat</v>
      </c>
      <c r="V1659" s="11" t="str">
        <f t="shared" si="125"/>
        <v>February</v>
      </c>
      <c r="W1659" s="13">
        <v>42042</v>
      </c>
      <c r="X1659" s="11">
        <f t="shared" si="126"/>
        <v>3</v>
      </c>
      <c r="Y1659" s="12">
        <v>112.1181</v>
      </c>
      <c r="Z1659" s="12">
        <v>20</v>
      </c>
      <c r="AA1659" s="12">
        <v>162.49</v>
      </c>
      <c r="AB1659" s="12">
        <v>87511</v>
      </c>
      <c r="AC1659" s="12">
        <f>DataSheet!$E412-DataSheet!$D412</f>
        <v>95.4</v>
      </c>
      <c r="AD1659" s="12" t="str">
        <f>_xlfn.IFS(DataSheet!$O412="Central","Chris",DataSheet!$O412="East","Erin",DataSheet!$O412="South","Sam",DataSheet!$O412="West","William.")</f>
        <v>William.</v>
      </c>
      <c r="AE1659">
        <f t="shared" si="129"/>
        <v>1</v>
      </c>
    </row>
    <row r="1660" spans="1:31" ht="15.75" customHeight="1" x14ac:dyDescent="0.3">
      <c r="A1660" s="12">
        <v>2951</v>
      </c>
      <c r="B1660" s="12" t="s">
        <v>2672</v>
      </c>
      <c r="C1660" s="12" t="s">
        <v>61</v>
      </c>
      <c r="D1660" s="12">
        <v>7.0000000000000007E-2</v>
      </c>
      <c r="E1660" s="12">
        <v>42.98</v>
      </c>
      <c r="F1660" s="12">
        <v>4.62</v>
      </c>
      <c r="G1660" s="12" t="s">
        <v>31</v>
      </c>
      <c r="H1660" s="12" t="s">
        <v>32</v>
      </c>
      <c r="I1660" s="12" t="s">
        <v>33</v>
      </c>
      <c r="J1660" s="12" t="s">
        <v>258</v>
      </c>
      <c r="K1660" s="12" t="s">
        <v>63</v>
      </c>
      <c r="L1660" s="12" t="s">
        <v>1885</v>
      </c>
      <c r="M1660" s="12">
        <v>0.56000000000000005</v>
      </c>
      <c r="N1660" s="12" t="s">
        <v>37</v>
      </c>
      <c r="O1660" s="12" t="s">
        <v>65</v>
      </c>
      <c r="P1660" s="12" t="s">
        <v>187</v>
      </c>
      <c r="Q1660" s="12" t="s">
        <v>2604</v>
      </c>
      <c r="R1660" s="12">
        <v>67601</v>
      </c>
      <c r="S1660" s="13">
        <v>42050</v>
      </c>
      <c r="T1660" s="9">
        <f t="shared" si="127"/>
        <v>1</v>
      </c>
      <c r="U1660" s="10">
        <f t="shared" si="128"/>
        <v>0</v>
      </c>
      <c r="V1660" s="11" t="str">
        <f t="shared" si="125"/>
        <v>February</v>
      </c>
      <c r="W1660" s="13">
        <v>42052</v>
      </c>
      <c r="X1660" s="11">
        <f t="shared" si="126"/>
        <v>2</v>
      </c>
      <c r="Y1660" s="12">
        <v>565.38599999999997</v>
      </c>
      <c r="Z1660" s="12">
        <v>19</v>
      </c>
      <c r="AA1660" s="12">
        <v>819.4</v>
      </c>
      <c r="AB1660" s="12">
        <v>91397</v>
      </c>
      <c r="AC1660" s="12">
        <f>DataSheet!$E544-DataSheet!$D544</f>
        <v>284.95000000000005</v>
      </c>
      <c r="AD1660" s="12" t="str">
        <f>_xlfn.IFS(DataSheet!$O544="Central","Chris",DataSheet!$O544="East","Erin",DataSheet!$O544="South","Sam",DataSheet!$O544="West","William.")</f>
        <v>William.</v>
      </c>
      <c r="AE1660">
        <f t="shared" si="129"/>
        <v>2</v>
      </c>
    </row>
    <row r="1661" spans="1:31" ht="15.75" customHeight="1" x14ac:dyDescent="0.3">
      <c r="A1661" s="7">
        <v>2951</v>
      </c>
      <c r="B1661" s="7" t="s">
        <v>2672</v>
      </c>
      <c r="C1661" s="7" t="s">
        <v>61</v>
      </c>
      <c r="D1661" s="7">
        <v>0.03</v>
      </c>
      <c r="E1661" s="7">
        <v>89.99</v>
      </c>
      <c r="F1661" s="7">
        <v>42</v>
      </c>
      <c r="G1661" s="7" t="s">
        <v>43</v>
      </c>
      <c r="H1661" s="7" t="s">
        <v>32</v>
      </c>
      <c r="I1661" s="7" t="s">
        <v>45</v>
      </c>
      <c r="J1661" s="7" t="s">
        <v>46</v>
      </c>
      <c r="K1661" s="7" t="s">
        <v>47</v>
      </c>
      <c r="L1661" s="7" t="s">
        <v>2461</v>
      </c>
      <c r="M1661" s="7">
        <v>0.66</v>
      </c>
      <c r="N1661" s="7" t="s">
        <v>37</v>
      </c>
      <c r="O1661" s="7" t="s">
        <v>65</v>
      </c>
      <c r="P1661" s="7" t="s">
        <v>187</v>
      </c>
      <c r="Q1661" s="7" t="s">
        <v>2604</v>
      </c>
      <c r="R1661" s="7">
        <v>67601</v>
      </c>
      <c r="S1661" s="8">
        <v>42050</v>
      </c>
      <c r="T1661" s="9">
        <f t="shared" si="127"/>
        <v>0</v>
      </c>
      <c r="U1661" s="10" t="str">
        <f t="shared" si="128"/>
        <v>no repeat</v>
      </c>
      <c r="V1661" s="11" t="str">
        <f t="shared" si="125"/>
        <v>February</v>
      </c>
      <c r="W1661" s="8">
        <v>42053</v>
      </c>
      <c r="X1661" s="11">
        <f t="shared" si="126"/>
        <v>3</v>
      </c>
      <c r="Y1661" s="7">
        <v>-230.9528</v>
      </c>
      <c r="Z1661" s="7">
        <v>19</v>
      </c>
      <c r="AA1661" s="7">
        <v>1809.75</v>
      </c>
      <c r="AB1661" s="7">
        <v>91397</v>
      </c>
      <c r="AC1661" s="7">
        <f>DataSheet!$E545-DataSheet!$D545</f>
        <v>12.99</v>
      </c>
      <c r="AD1661" s="12" t="str">
        <f>_xlfn.IFS(DataSheet!$O545="Central","Chris",DataSheet!$O545="East","Erin",DataSheet!$O545="South","Sam",DataSheet!$O545="West","William.")</f>
        <v>William.</v>
      </c>
      <c r="AE1661">
        <f t="shared" si="129"/>
        <v>2</v>
      </c>
    </row>
    <row r="1662" spans="1:31" ht="15.75" customHeight="1" x14ac:dyDescent="0.3">
      <c r="A1662" s="7">
        <v>2952</v>
      </c>
      <c r="B1662" s="7" t="s">
        <v>2673</v>
      </c>
      <c r="C1662" s="7" t="s">
        <v>61</v>
      </c>
      <c r="D1662" s="7">
        <v>0.08</v>
      </c>
      <c r="E1662" s="7">
        <v>5.74</v>
      </c>
      <c r="F1662" s="7">
        <v>5.01</v>
      </c>
      <c r="G1662" s="7" t="s">
        <v>31</v>
      </c>
      <c r="H1662" s="7" t="s">
        <v>32</v>
      </c>
      <c r="I1662" s="7" t="s">
        <v>33</v>
      </c>
      <c r="J1662" s="7" t="s">
        <v>113</v>
      </c>
      <c r="K1662" s="7" t="s">
        <v>63</v>
      </c>
      <c r="L1662" s="7" t="s">
        <v>2058</v>
      </c>
      <c r="M1662" s="7">
        <v>0.39</v>
      </c>
      <c r="N1662" s="7" t="s">
        <v>37</v>
      </c>
      <c r="O1662" s="7" t="s">
        <v>57</v>
      </c>
      <c r="P1662" s="7" t="s">
        <v>158</v>
      </c>
      <c r="Q1662" s="7" t="s">
        <v>2674</v>
      </c>
      <c r="R1662" s="7">
        <v>43123</v>
      </c>
      <c r="S1662" s="8">
        <v>42109</v>
      </c>
      <c r="T1662" s="9">
        <f t="shared" si="127"/>
        <v>0</v>
      </c>
      <c r="U1662" s="10" t="str">
        <f t="shared" si="128"/>
        <v>no repeat</v>
      </c>
      <c r="V1662" s="11" t="str">
        <f t="shared" si="125"/>
        <v>April</v>
      </c>
      <c r="W1662" s="8">
        <v>42111</v>
      </c>
      <c r="X1662" s="11">
        <f t="shared" si="126"/>
        <v>2</v>
      </c>
      <c r="Y1662" s="7">
        <v>-61.628039999999999</v>
      </c>
      <c r="Z1662" s="7">
        <v>12</v>
      </c>
      <c r="AA1662" s="7">
        <v>70.03</v>
      </c>
      <c r="AB1662" s="7">
        <v>91398</v>
      </c>
      <c r="AC1662" s="7">
        <f>DataSheet!$E1165-DataSheet!$D1165</f>
        <v>125.92999999999999</v>
      </c>
      <c r="AD1662" s="12" t="str">
        <f>_xlfn.IFS(DataSheet!$O1165="Central","Chris",DataSheet!$O1165="East","Erin",DataSheet!$O1165="South","Sam",DataSheet!$O1165="West","William.")</f>
        <v>Chris</v>
      </c>
      <c r="AE1662">
        <f t="shared" si="129"/>
        <v>1</v>
      </c>
    </row>
    <row r="1663" spans="1:31" ht="15.75" customHeight="1" x14ac:dyDescent="0.3">
      <c r="A1663" s="12">
        <v>2954</v>
      </c>
      <c r="B1663" s="12" t="s">
        <v>2675</v>
      </c>
      <c r="C1663" s="12" t="s">
        <v>109</v>
      </c>
      <c r="D1663" s="12">
        <v>0.09</v>
      </c>
      <c r="E1663" s="12">
        <v>12.22</v>
      </c>
      <c r="F1663" s="12">
        <v>2.85</v>
      </c>
      <c r="G1663" s="12" t="s">
        <v>53</v>
      </c>
      <c r="H1663" s="12" t="s">
        <v>118</v>
      </c>
      <c r="I1663" s="12" t="s">
        <v>45</v>
      </c>
      <c r="J1663" s="12" t="s">
        <v>54</v>
      </c>
      <c r="K1663" s="12" t="s">
        <v>55</v>
      </c>
      <c r="L1663" s="12" t="s">
        <v>2392</v>
      </c>
      <c r="M1663" s="12">
        <v>0.55000000000000004</v>
      </c>
      <c r="N1663" s="12" t="s">
        <v>37</v>
      </c>
      <c r="O1663" s="12" t="s">
        <v>65</v>
      </c>
      <c r="P1663" s="12" t="s">
        <v>66</v>
      </c>
      <c r="Q1663" s="12" t="s">
        <v>2676</v>
      </c>
      <c r="R1663" s="12">
        <v>55119</v>
      </c>
      <c r="S1663" s="13">
        <v>42173</v>
      </c>
      <c r="T1663" s="9">
        <f t="shared" si="127"/>
        <v>0</v>
      </c>
      <c r="U1663" s="10" t="str">
        <f t="shared" si="128"/>
        <v>no repeat</v>
      </c>
      <c r="V1663" s="11" t="str">
        <f t="shared" si="125"/>
        <v>June</v>
      </c>
      <c r="W1663" s="13">
        <v>42180</v>
      </c>
      <c r="X1663" s="11">
        <f t="shared" si="126"/>
        <v>7</v>
      </c>
      <c r="Y1663" s="12">
        <v>70.676699999999997</v>
      </c>
      <c r="Z1663" s="12">
        <v>9</v>
      </c>
      <c r="AA1663" s="12">
        <v>102.43</v>
      </c>
      <c r="AB1663" s="12">
        <v>86427</v>
      </c>
      <c r="AC1663" s="12">
        <f>DataSheet!$E1820-DataSheet!$D1820</f>
        <v>5.91</v>
      </c>
      <c r="AD1663" s="12" t="str">
        <f>_xlfn.IFS(DataSheet!$O1820="Central","Chris",DataSheet!$O1820="East","Erin",DataSheet!$O1820="South","Sam",DataSheet!$O1820="West","William.")</f>
        <v>William.</v>
      </c>
      <c r="AE1663">
        <f t="shared" si="129"/>
        <v>1</v>
      </c>
    </row>
    <row r="1664" spans="1:31" ht="15.75" customHeight="1" x14ac:dyDescent="0.3">
      <c r="A1664" s="7">
        <v>2957</v>
      </c>
      <c r="B1664" s="7" t="s">
        <v>2677</v>
      </c>
      <c r="C1664" s="7" t="s">
        <v>61</v>
      </c>
      <c r="D1664" s="7">
        <v>0.1</v>
      </c>
      <c r="E1664" s="7">
        <v>37.94</v>
      </c>
      <c r="F1664" s="7">
        <v>5.08</v>
      </c>
      <c r="G1664" s="7" t="s">
        <v>31</v>
      </c>
      <c r="H1664" s="7" t="s">
        <v>32</v>
      </c>
      <c r="I1664" s="7" t="s">
        <v>33</v>
      </c>
      <c r="J1664" s="7" t="s">
        <v>97</v>
      </c>
      <c r="K1664" s="7" t="s">
        <v>35</v>
      </c>
      <c r="L1664" s="7" t="s">
        <v>894</v>
      </c>
      <c r="M1664" s="7">
        <v>0.38</v>
      </c>
      <c r="N1664" s="7" t="s">
        <v>37</v>
      </c>
      <c r="O1664" s="7" t="s">
        <v>65</v>
      </c>
      <c r="P1664" s="7" t="s">
        <v>1855</v>
      </c>
      <c r="Q1664" s="7" t="s">
        <v>2678</v>
      </c>
      <c r="R1664" s="7">
        <v>53209</v>
      </c>
      <c r="S1664" s="8">
        <v>42096</v>
      </c>
      <c r="T1664" s="9">
        <f t="shared" si="127"/>
        <v>0</v>
      </c>
      <c r="U1664" s="10" t="str">
        <f t="shared" si="128"/>
        <v>no repeat</v>
      </c>
      <c r="V1664" s="11" t="str">
        <f t="shared" si="125"/>
        <v>April</v>
      </c>
      <c r="W1664" s="8">
        <v>42098</v>
      </c>
      <c r="X1664" s="11">
        <f t="shared" si="126"/>
        <v>2</v>
      </c>
      <c r="Y1664" s="7">
        <v>95.054400000000001</v>
      </c>
      <c r="Z1664" s="7">
        <v>4</v>
      </c>
      <c r="AA1664" s="7">
        <v>137.76</v>
      </c>
      <c r="AB1664" s="7">
        <v>90264</v>
      </c>
      <c r="AC1664" s="7">
        <f>DataSheet!$E1021-DataSheet!$D1021</f>
        <v>39.010000000000005</v>
      </c>
      <c r="AD1664" s="12" t="str">
        <f>_xlfn.IFS(DataSheet!$O1021="Central","Chris",DataSheet!$O1021="East","Erin",DataSheet!$O1021="South","Sam",DataSheet!$O1021="West","William.")</f>
        <v>Chris</v>
      </c>
      <c r="AE1664">
        <f t="shared" si="129"/>
        <v>1</v>
      </c>
    </row>
    <row r="1665" spans="1:31" ht="15.75" customHeight="1" x14ac:dyDescent="0.3">
      <c r="A1665" s="12">
        <v>2958</v>
      </c>
      <c r="B1665" s="12" t="s">
        <v>2679</v>
      </c>
      <c r="C1665" s="12" t="s">
        <v>109</v>
      </c>
      <c r="D1665" s="12">
        <v>0.06</v>
      </c>
      <c r="E1665" s="12">
        <v>20.99</v>
      </c>
      <c r="F1665" s="12">
        <v>0.99</v>
      </c>
      <c r="G1665" s="12" t="s">
        <v>53</v>
      </c>
      <c r="H1665" s="12" t="s">
        <v>32</v>
      </c>
      <c r="I1665" s="12" t="s">
        <v>81</v>
      </c>
      <c r="J1665" s="12" t="s">
        <v>82</v>
      </c>
      <c r="K1665" s="12" t="s">
        <v>35</v>
      </c>
      <c r="L1665" s="12" t="s">
        <v>2680</v>
      </c>
      <c r="M1665" s="12">
        <v>0.37</v>
      </c>
      <c r="N1665" s="12" t="s">
        <v>37</v>
      </c>
      <c r="O1665" s="12" t="s">
        <v>65</v>
      </c>
      <c r="P1665" s="12" t="s">
        <v>1855</v>
      </c>
      <c r="Q1665" s="12" t="s">
        <v>2681</v>
      </c>
      <c r="R1665" s="12">
        <v>54956</v>
      </c>
      <c r="S1665" s="13">
        <v>42086</v>
      </c>
      <c r="T1665" s="9">
        <f t="shared" si="127"/>
        <v>0</v>
      </c>
      <c r="U1665" s="10" t="str">
        <f t="shared" si="128"/>
        <v>no repeat</v>
      </c>
      <c r="V1665" s="11" t="str">
        <f t="shared" si="125"/>
        <v>March</v>
      </c>
      <c r="W1665" s="13">
        <v>42091</v>
      </c>
      <c r="X1665" s="11">
        <f t="shared" si="126"/>
        <v>5</v>
      </c>
      <c r="Y1665" s="12">
        <v>224.9607</v>
      </c>
      <c r="Z1665" s="12">
        <v>18</v>
      </c>
      <c r="AA1665" s="12">
        <v>326.02999999999997</v>
      </c>
      <c r="AB1665" s="12">
        <v>90265</v>
      </c>
      <c r="AC1665" s="12">
        <f>DataSheet!$E906-DataSheet!$D906</f>
        <v>107.44</v>
      </c>
      <c r="AD1665" s="12" t="str">
        <f>_xlfn.IFS(DataSheet!$O906="Central","Chris",DataSheet!$O906="East","Erin",DataSheet!$O906="South","Sam",DataSheet!$O906="West","William.")</f>
        <v>Chris</v>
      </c>
      <c r="AE1665">
        <f t="shared" si="129"/>
        <v>1</v>
      </c>
    </row>
    <row r="1666" spans="1:31" ht="15.75" customHeight="1" x14ac:dyDescent="0.3">
      <c r="A1666" s="7">
        <v>2960</v>
      </c>
      <c r="B1666" s="7" t="s">
        <v>2682</v>
      </c>
      <c r="C1666" s="7" t="s">
        <v>42</v>
      </c>
      <c r="D1666" s="7">
        <v>0.1</v>
      </c>
      <c r="E1666" s="7">
        <v>36.549999999999997</v>
      </c>
      <c r="F1666" s="7">
        <v>13.89</v>
      </c>
      <c r="G1666" s="7" t="s">
        <v>53</v>
      </c>
      <c r="H1666" s="7" t="s">
        <v>32</v>
      </c>
      <c r="I1666" s="7" t="s">
        <v>33</v>
      </c>
      <c r="J1666" s="7" t="s">
        <v>34</v>
      </c>
      <c r="K1666" s="7" t="s">
        <v>35</v>
      </c>
      <c r="L1666" s="7" t="s">
        <v>1290</v>
      </c>
      <c r="M1666" s="7">
        <v>0.41</v>
      </c>
      <c r="N1666" s="7" t="s">
        <v>37</v>
      </c>
      <c r="O1666" s="7" t="s">
        <v>140</v>
      </c>
      <c r="P1666" s="7" t="s">
        <v>960</v>
      </c>
      <c r="Q1666" s="7" t="s">
        <v>2683</v>
      </c>
      <c r="R1666" s="7">
        <v>72956</v>
      </c>
      <c r="S1666" s="8">
        <v>42099</v>
      </c>
      <c r="T1666" s="9">
        <f t="shared" si="127"/>
        <v>0</v>
      </c>
      <c r="U1666" s="10" t="str">
        <f t="shared" si="128"/>
        <v>no repeat</v>
      </c>
      <c r="V1666" s="11" t="str">
        <f t="shared" ref="V1666:V1729" si="130">TEXT(S1666,"mmmm")</f>
        <v>April</v>
      </c>
      <c r="W1666" s="8">
        <v>42101</v>
      </c>
      <c r="X1666" s="11">
        <f t="shared" ref="X1666:X1729" si="131">_xlfn.DAYS(W1666,S1666)</f>
        <v>2</v>
      </c>
      <c r="Y1666" s="7">
        <v>-89.572000000000003</v>
      </c>
      <c r="Z1666" s="7">
        <v>11</v>
      </c>
      <c r="AA1666" s="7">
        <v>379.72</v>
      </c>
      <c r="AB1666" s="7">
        <v>90646</v>
      </c>
      <c r="AC1666" s="7">
        <f>DataSheet!$E1057-DataSheet!$D1057</f>
        <v>180.94</v>
      </c>
      <c r="AD1666" s="12" t="str">
        <f>_xlfn.IFS(DataSheet!$O1057="Central","Chris",DataSheet!$O1057="East","Erin",DataSheet!$O1057="South","Sam",DataSheet!$O1057="West","William.")</f>
        <v>Chris</v>
      </c>
      <c r="AE1666">
        <f t="shared" si="129"/>
        <v>1</v>
      </c>
    </row>
    <row r="1667" spans="1:31" ht="15.75" customHeight="1" x14ac:dyDescent="0.3">
      <c r="A1667" s="7">
        <v>2962</v>
      </c>
      <c r="B1667" s="7" t="s">
        <v>2684</v>
      </c>
      <c r="C1667" s="7" t="s">
        <v>30</v>
      </c>
      <c r="D1667" s="7">
        <v>7.0000000000000007E-2</v>
      </c>
      <c r="E1667" s="7">
        <v>4.76</v>
      </c>
      <c r="F1667" s="7">
        <v>0.88</v>
      </c>
      <c r="G1667" s="7" t="s">
        <v>31</v>
      </c>
      <c r="H1667" s="7" t="s">
        <v>118</v>
      </c>
      <c r="I1667" s="7" t="s">
        <v>33</v>
      </c>
      <c r="J1667" s="7" t="s">
        <v>97</v>
      </c>
      <c r="K1667" s="7" t="s">
        <v>35</v>
      </c>
      <c r="L1667" s="7" t="s">
        <v>2556</v>
      </c>
      <c r="M1667" s="7">
        <v>0.39</v>
      </c>
      <c r="N1667" s="7" t="s">
        <v>37</v>
      </c>
      <c r="O1667" s="7" t="s">
        <v>38</v>
      </c>
      <c r="P1667" s="7" t="s">
        <v>260</v>
      </c>
      <c r="Q1667" s="7" t="s">
        <v>341</v>
      </c>
      <c r="R1667" s="7">
        <v>80027</v>
      </c>
      <c r="S1667" s="8">
        <v>42131</v>
      </c>
      <c r="T1667" s="9">
        <f t="shared" ref="T1667:T1730" si="132">IF(A1667=A1668,1,0)</f>
        <v>0</v>
      </c>
      <c r="U1667" s="10" t="str">
        <f t="shared" ref="U1667:U1730" si="133">IF(T1667=1,S1668-S1667,"no repeat")</f>
        <v>no repeat</v>
      </c>
      <c r="V1667" s="11" t="str">
        <f t="shared" si="130"/>
        <v>May</v>
      </c>
      <c r="W1667" s="8">
        <v>42133</v>
      </c>
      <c r="X1667" s="11">
        <f t="shared" si="131"/>
        <v>2</v>
      </c>
      <c r="Y1667" s="7">
        <v>33.347700000000003</v>
      </c>
      <c r="Z1667" s="7">
        <v>10</v>
      </c>
      <c r="AA1667" s="7">
        <v>48.33</v>
      </c>
      <c r="AB1667" s="7">
        <v>88611</v>
      </c>
      <c r="AC1667" s="7">
        <f>DataSheet!$E1389-DataSheet!$D1389</f>
        <v>2036.47</v>
      </c>
      <c r="AD1667" s="12" t="str">
        <f>_xlfn.IFS(DataSheet!$O1389="Central","Chris",DataSheet!$O1389="East","Erin",DataSheet!$O1389="South","Sam",DataSheet!$O1389="West","William.")</f>
        <v>William.</v>
      </c>
      <c r="AE1667">
        <f t="shared" si="129"/>
        <v>1</v>
      </c>
    </row>
    <row r="1668" spans="1:31" ht="15.75" customHeight="1" x14ac:dyDescent="0.3">
      <c r="A1668" s="7">
        <v>2963</v>
      </c>
      <c r="B1668" s="7" t="s">
        <v>2685</v>
      </c>
      <c r="C1668" s="7" t="s">
        <v>52</v>
      </c>
      <c r="D1668" s="7">
        <v>0.01</v>
      </c>
      <c r="E1668" s="7">
        <v>7.98</v>
      </c>
      <c r="F1668" s="7">
        <v>6.5</v>
      </c>
      <c r="G1668" s="7" t="s">
        <v>53</v>
      </c>
      <c r="H1668" s="7" t="s">
        <v>118</v>
      </c>
      <c r="I1668" s="7" t="s">
        <v>33</v>
      </c>
      <c r="J1668" s="7" t="s">
        <v>145</v>
      </c>
      <c r="K1668" s="7" t="s">
        <v>90</v>
      </c>
      <c r="L1668" s="7" t="s">
        <v>2686</v>
      </c>
      <c r="M1668" s="7">
        <v>0.59</v>
      </c>
      <c r="N1668" s="7" t="s">
        <v>37</v>
      </c>
      <c r="O1668" s="7" t="s">
        <v>57</v>
      </c>
      <c r="P1668" s="7" t="s">
        <v>419</v>
      </c>
      <c r="Q1668" s="7" t="s">
        <v>2687</v>
      </c>
      <c r="R1668" s="7">
        <v>21220</v>
      </c>
      <c r="S1668" s="8">
        <v>42177</v>
      </c>
      <c r="T1668" s="9">
        <f t="shared" si="132"/>
        <v>0</v>
      </c>
      <c r="U1668" s="10" t="str">
        <f t="shared" si="133"/>
        <v>no repeat</v>
      </c>
      <c r="V1668" s="11" t="str">
        <f t="shared" si="130"/>
        <v>June</v>
      </c>
      <c r="W1668" s="8">
        <v>42178</v>
      </c>
      <c r="X1668" s="11">
        <f t="shared" si="131"/>
        <v>1</v>
      </c>
      <c r="Y1668" s="7">
        <v>-34.591999999999999</v>
      </c>
      <c r="Z1668" s="7">
        <v>4</v>
      </c>
      <c r="AA1668" s="7">
        <v>34.909999999999997</v>
      </c>
      <c r="AB1668" s="7">
        <v>88612</v>
      </c>
      <c r="AC1668" s="7">
        <f>DataSheet!$E1857-DataSheet!$D1857</f>
        <v>13.46</v>
      </c>
      <c r="AD1668" s="12" t="str">
        <f>_xlfn.IFS(DataSheet!$O1857="Central","Chris",DataSheet!$O1857="East","Erin",DataSheet!$O1857="South","Sam",DataSheet!$O1857="West","William.")</f>
        <v>William.</v>
      </c>
      <c r="AE1668">
        <f t="shared" ref="AE1668:AE1731" si="134">COUNTIF($B$2:$B$1937,$B1668)</f>
        <v>1</v>
      </c>
    </row>
    <row r="1669" spans="1:31" ht="15.75" customHeight="1" x14ac:dyDescent="0.3">
      <c r="A1669" s="7">
        <v>2964</v>
      </c>
      <c r="B1669" s="7" t="s">
        <v>2688</v>
      </c>
      <c r="C1669" s="7" t="s">
        <v>30</v>
      </c>
      <c r="D1669" s="7">
        <v>0.06</v>
      </c>
      <c r="E1669" s="7">
        <v>42.98</v>
      </c>
      <c r="F1669" s="7">
        <v>4.62</v>
      </c>
      <c r="G1669" s="7" t="s">
        <v>53</v>
      </c>
      <c r="H1669" s="7" t="s">
        <v>118</v>
      </c>
      <c r="I1669" s="7" t="s">
        <v>33</v>
      </c>
      <c r="J1669" s="7" t="s">
        <v>258</v>
      </c>
      <c r="K1669" s="7" t="s">
        <v>63</v>
      </c>
      <c r="L1669" s="7" t="s">
        <v>1885</v>
      </c>
      <c r="M1669" s="7">
        <v>0.56000000000000005</v>
      </c>
      <c r="N1669" s="7" t="s">
        <v>37</v>
      </c>
      <c r="O1669" s="7" t="s">
        <v>57</v>
      </c>
      <c r="P1669" s="7" t="s">
        <v>158</v>
      </c>
      <c r="Q1669" s="7" t="s">
        <v>1958</v>
      </c>
      <c r="R1669" s="7">
        <v>43050</v>
      </c>
      <c r="S1669" s="8">
        <v>42115</v>
      </c>
      <c r="T1669" s="9">
        <f t="shared" si="132"/>
        <v>0</v>
      </c>
      <c r="U1669" s="10" t="str">
        <f t="shared" si="133"/>
        <v>no repeat</v>
      </c>
      <c r="V1669" s="11" t="str">
        <f t="shared" si="130"/>
        <v>April</v>
      </c>
      <c r="W1669" s="8">
        <v>42117</v>
      </c>
      <c r="X1669" s="11">
        <f t="shared" si="131"/>
        <v>2</v>
      </c>
      <c r="Y1669" s="7">
        <v>-24.63</v>
      </c>
      <c r="Z1669" s="7">
        <v>1</v>
      </c>
      <c r="AA1669" s="7">
        <v>47.04</v>
      </c>
      <c r="AB1669" s="7">
        <v>88610</v>
      </c>
      <c r="AC1669" s="7">
        <f>DataSheet!$E1227-DataSheet!$D1227</f>
        <v>13.42</v>
      </c>
      <c r="AD1669" s="12" t="str">
        <f>_xlfn.IFS(DataSheet!$O1227="Central","Chris",DataSheet!$O1227="East","Erin",DataSheet!$O1227="South","Sam",DataSheet!$O1227="West","William.")</f>
        <v>Sam</v>
      </c>
      <c r="AE1669">
        <f t="shared" si="134"/>
        <v>1</v>
      </c>
    </row>
    <row r="1670" spans="1:31" ht="15.75" customHeight="1" x14ac:dyDescent="0.3">
      <c r="A1670" s="7">
        <v>2968</v>
      </c>
      <c r="B1670" s="7" t="s">
        <v>2689</v>
      </c>
      <c r="C1670" s="7" t="s">
        <v>42</v>
      </c>
      <c r="D1670" s="7">
        <v>0.08</v>
      </c>
      <c r="E1670" s="7">
        <v>9.68</v>
      </c>
      <c r="F1670" s="7">
        <v>2.0299999999999998</v>
      </c>
      <c r="G1670" s="7" t="s">
        <v>53</v>
      </c>
      <c r="H1670" s="7" t="s">
        <v>62</v>
      </c>
      <c r="I1670" s="7" t="s">
        <v>33</v>
      </c>
      <c r="J1670" s="7" t="s">
        <v>97</v>
      </c>
      <c r="K1670" s="7" t="s">
        <v>35</v>
      </c>
      <c r="L1670" s="7" t="s">
        <v>2690</v>
      </c>
      <c r="M1670" s="7">
        <v>0.37</v>
      </c>
      <c r="N1670" s="7" t="s">
        <v>37</v>
      </c>
      <c r="O1670" s="7" t="s">
        <v>140</v>
      </c>
      <c r="P1670" s="7" t="s">
        <v>366</v>
      </c>
      <c r="Q1670" s="7" t="s">
        <v>2691</v>
      </c>
      <c r="R1670" s="7">
        <v>33021</v>
      </c>
      <c r="S1670" s="8">
        <v>42057</v>
      </c>
      <c r="T1670" s="9">
        <f t="shared" si="132"/>
        <v>1</v>
      </c>
      <c r="U1670" s="10">
        <f t="shared" si="133"/>
        <v>0</v>
      </c>
      <c r="V1670" s="11" t="str">
        <f t="shared" si="130"/>
        <v>February</v>
      </c>
      <c r="W1670" s="8">
        <v>42059</v>
      </c>
      <c r="X1670" s="11">
        <f t="shared" si="131"/>
        <v>2</v>
      </c>
      <c r="Y1670" s="7">
        <v>-536.24199999999996</v>
      </c>
      <c r="Z1670" s="7">
        <v>1</v>
      </c>
      <c r="AA1670" s="7">
        <v>10.94</v>
      </c>
      <c r="AB1670" s="7">
        <v>86085</v>
      </c>
      <c r="AC1670" s="7">
        <f>DataSheet!$E611-DataSheet!$D611</f>
        <v>328.09</v>
      </c>
      <c r="AD1670" s="12" t="str">
        <f>_xlfn.IFS(DataSheet!$O611="Central","Chris",DataSheet!$O611="East","Erin",DataSheet!$O611="South","Sam",DataSheet!$O611="West","William.")</f>
        <v>Erin</v>
      </c>
      <c r="AE1670">
        <f t="shared" si="134"/>
        <v>3</v>
      </c>
    </row>
    <row r="1671" spans="1:31" ht="15.75" customHeight="1" x14ac:dyDescent="0.3">
      <c r="A1671" s="12">
        <v>2968</v>
      </c>
      <c r="B1671" s="12" t="s">
        <v>2689</v>
      </c>
      <c r="C1671" s="12" t="s">
        <v>42</v>
      </c>
      <c r="D1671" s="12">
        <v>0.04</v>
      </c>
      <c r="E1671" s="12">
        <v>150.97999999999999</v>
      </c>
      <c r="F1671" s="12">
        <v>16.010000000000002</v>
      </c>
      <c r="G1671" s="12" t="s">
        <v>43</v>
      </c>
      <c r="H1671" s="12" t="s">
        <v>62</v>
      </c>
      <c r="I1671" s="12" t="s">
        <v>45</v>
      </c>
      <c r="J1671" s="12" t="s">
        <v>156</v>
      </c>
      <c r="K1671" s="12" t="s">
        <v>125</v>
      </c>
      <c r="L1671" s="12" t="s">
        <v>2692</v>
      </c>
      <c r="M1671" s="12">
        <v>0.7</v>
      </c>
      <c r="N1671" s="12" t="s">
        <v>37</v>
      </c>
      <c r="O1671" s="12" t="s">
        <v>140</v>
      </c>
      <c r="P1671" s="12" t="s">
        <v>366</v>
      </c>
      <c r="Q1671" s="12" t="s">
        <v>2691</v>
      </c>
      <c r="R1671" s="12">
        <v>33021</v>
      </c>
      <c r="S1671" s="13">
        <v>42057</v>
      </c>
      <c r="T1671" s="9">
        <f t="shared" si="132"/>
        <v>1</v>
      </c>
      <c r="U1671" s="10">
        <f t="shared" si="133"/>
        <v>34</v>
      </c>
      <c r="V1671" s="11" t="str">
        <f t="shared" si="130"/>
        <v>February</v>
      </c>
      <c r="W1671" s="13">
        <v>42058</v>
      </c>
      <c r="X1671" s="11">
        <f t="shared" si="131"/>
        <v>1</v>
      </c>
      <c r="Y1671" s="12">
        <v>-125.86</v>
      </c>
      <c r="Z1671" s="12">
        <v>5</v>
      </c>
      <c r="AA1671" s="12">
        <v>731.38</v>
      </c>
      <c r="AB1671" s="12">
        <v>86085</v>
      </c>
      <c r="AC1671" s="12">
        <f>DataSheet!$E612-DataSheet!$D612</f>
        <v>6.31</v>
      </c>
      <c r="AD1671" s="12" t="str">
        <f>_xlfn.IFS(DataSheet!$O612="Central","Chris",DataSheet!$O612="East","Erin",DataSheet!$O612="South","Sam",DataSheet!$O612="West","William.")</f>
        <v>Chris</v>
      </c>
      <c r="AE1671">
        <f t="shared" si="134"/>
        <v>3</v>
      </c>
    </row>
    <row r="1672" spans="1:31" ht="15.75" customHeight="1" x14ac:dyDescent="0.3">
      <c r="A1672" s="7">
        <v>2968</v>
      </c>
      <c r="B1672" s="7" t="s">
        <v>2689</v>
      </c>
      <c r="C1672" s="7" t="s">
        <v>30</v>
      </c>
      <c r="D1672" s="7">
        <v>0.06</v>
      </c>
      <c r="E1672" s="7">
        <v>363.25</v>
      </c>
      <c r="F1672" s="7">
        <v>19.989999999999998</v>
      </c>
      <c r="G1672" s="7" t="s">
        <v>53</v>
      </c>
      <c r="H1672" s="7" t="s">
        <v>62</v>
      </c>
      <c r="I1672" s="7" t="s">
        <v>33</v>
      </c>
      <c r="J1672" s="7" t="s">
        <v>258</v>
      </c>
      <c r="K1672" s="7" t="s">
        <v>63</v>
      </c>
      <c r="L1672" s="7" t="s">
        <v>1253</v>
      </c>
      <c r="M1672" s="7">
        <v>0.56999999999999995</v>
      </c>
      <c r="N1672" s="7" t="s">
        <v>37</v>
      </c>
      <c r="O1672" s="7" t="s">
        <v>140</v>
      </c>
      <c r="P1672" s="7" t="s">
        <v>366</v>
      </c>
      <c r="Q1672" s="7" t="s">
        <v>2691</v>
      </c>
      <c r="R1672" s="7">
        <v>33021</v>
      </c>
      <c r="S1672" s="8">
        <v>42091</v>
      </c>
      <c r="T1672" s="9">
        <f t="shared" si="132"/>
        <v>0</v>
      </c>
      <c r="U1672" s="10" t="str">
        <f t="shared" si="133"/>
        <v>no repeat</v>
      </c>
      <c r="V1672" s="11" t="str">
        <f t="shared" si="130"/>
        <v>March</v>
      </c>
      <c r="W1672" s="8">
        <v>42093</v>
      </c>
      <c r="X1672" s="11">
        <f t="shared" si="131"/>
        <v>2</v>
      </c>
      <c r="Y1672" s="7">
        <v>36.164099999999998</v>
      </c>
      <c r="Z1672" s="7">
        <v>1</v>
      </c>
      <c r="AA1672" s="7">
        <v>344.87</v>
      </c>
      <c r="AB1672" s="7">
        <v>86086</v>
      </c>
      <c r="AC1672" s="7">
        <f>DataSheet!$E973-DataSheet!$D973</f>
        <v>60.61</v>
      </c>
      <c r="AD1672" s="12" t="str">
        <f>_xlfn.IFS(DataSheet!$O973="Central","Chris",DataSheet!$O973="East","Erin",DataSheet!$O973="South","Sam",DataSheet!$O973="West","William.")</f>
        <v>Sam</v>
      </c>
      <c r="AE1672">
        <f t="shared" si="134"/>
        <v>3</v>
      </c>
    </row>
    <row r="1673" spans="1:31" ht="15.75" customHeight="1" x14ac:dyDescent="0.3">
      <c r="A1673" s="7">
        <v>2973</v>
      </c>
      <c r="B1673" s="7" t="s">
        <v>2693</v>
      </c>
      <c r="C1673" s="7" t="s">
        <v>30</v>
      </c>
      <c r="D1673" s="7">
        <v>0.01</v>
      </c>
      <c r="E1673" s="7">
        <v>30.97</v>
      </c>
      <c r="F1673" s="7">
        <v>4</v>
      </c>
      <c r="G1673" s="7" t="s">
        <v>53</v>
      </c>
      <c r="H1673" s="7" t="s">
        <v>44</v>
      </c>
      <c r="I1673" s="7" t="s">
        <v>81</v>
      </c>
      <c r="J1673" s="7" t="s">
        <v>184</v>
      </c>
      <c r="K1673" s="7" t="s">
        <v>63</v>
      </c>
      <c r="L1673" s="7" t="s">
        <v>2694</v>
      </c>
      <c r="M1673" s="7">
        <v>0.74</v>
      </c>
      <c r="N1673" s="7" t="s">
        <v>37</v>
      </c>
      <c r="O1673" s="7" t="s">
        <v>65</v>
      </c>
      <c r="P1673" s="7" t="s">
        <v>1855</v>
      </c>
      <c r="Q1673" s="7" t="s">
        <v>2695</v>
      </c>
      <c r="R1673" s="7">
        <v>53151</v>
      </c>
      <c r="S1673" s="8">
        <v>42107</v>
      </c>
      <c r="T1673" s="9">
        <f t="shared" si="132"/>
        <v>1</v>
      </c>
      <c r="U1673" s="10">
        <f t="shared" si="133"/>
        <v>0</v>
      </c>
      <c r="V1673" s="11" t="str">
        <f t="shared" si="130"/>
        <v>April</v>
      </c>
      <c r="W1673" s="8">
        <v>42109</v>
      </c>
      <c r="X1673" s="11">
        <f t="shared" si="131"/>
        <v>2</v>
      </c>
      <c r="Y1673" s="7">
        <v>17.102799999999998</v>
      </c>
      <c r="Z1673" s="7">
        <v>17</v>
      </c>
      <c r="AA1673" s="7">
        <v>523.05999999999995</v>
      </c>
      <c r="AB1673" s="7">
        <v>87186</v>
      </c>
      <c r="AC1673" s="7">
        <f>DataSheet!$E1155-DataSheet!$D1155</f>
        <v>14.49</v>
      </c>
      <c r="AD1673" s="12" t="str">
        <f>_xlfn.IFS(DataSheet!$O1155="Central","Chris",DataSheet!$O1155="East","Erin",DataSheet!$O1155="South","Sam",DataSheet!$O1155="West","William.")</f>
        <v>Sam</v>
      </c>
      <c r="AE1673">
        <f t="shared" si="134"/>
        <v>3</v>
      </c>
    </row>
    <row r="1674" spans="1:31" ht="15.75" customHeight="1" x14ac:dyDescent="0.3">
      <c r="A1674" s="12">
        <v>2973</v>
      </c>
      <c r="B1674" s="12" t="s">
        <v>2693</v>
      </c>
      <c r="C1674" s="12" t="s">
        <v>30</v>
      </c>
      <c r="D1674" s="12">
        <v>0.08</v>
      </c>
      <c r="E1674" s="12">
        <v>125.99</v>
      </c>
      <c r="F1674" s="12">
        <v>7.69</v>
      </c>
      <c r="G1674" s="12" t="s">
        <v>53</v>
      </c>
      <c r="H1674" s="12" t="s">
        <v>44</v>
      </c>
      <c r="I1674" s="12" t="s">
        <v>81</v>
      </c>
      <c r="J1674" s="12" t="s">
        <v>82</v>
      </c>
      <c r="K1674" s="12" t="s">
        <v>63</v>
      </c>
      <c r="L1674" s="12" t="s">
        <v>1225</v>
      </c>
      <c r="M1674" s="12">
        <v>0.57999999999999996</v>
      </c>
      <c r="N1674" s="12" t="s">
        <v>37</v>
      </c>
      <c r="O1674" s="12" t="s">
        <v>65</v>
      </c>
      <c r="P1674" s="12" t="s">
        <v>1855</v>
      </c>
      <c r="Q1674" s="12" t="s">
        <v>2695</v>
      </c>
      <c r="R1674" s="12">
        <v>53151</v>
      </c>
      <c r="S1674" s="13">
        <v>42107</v>
      </c>
      <c r="T1674" s="9">
        <f t="shared" si="132"/>
        <v>1</v>
      </c>
      <c r="U1674" s="10">
        <f t="shared" si="133"/>
        <v>37</v>
      </c>
      <c r="V1674" s="11" t="str">
        <f t="shared" si="130"/>
        <v>April</v>
      </c>
      <c r="W1674" s="13">
        <v>42109</v>
      </c>
      <c r="X1674" s="11">
        <f t="shared" si="131"/>
        <v>2</v>
      </c>
      <c r="Y1674" s="12">
        <v>1269.3819599999999</v>
      </c>
      <c r="Z1674" s="12">
        <v>23</v>
      </c>
      <c r="AA1674" s="12">
        <v>2424.6799999999998</v>
      </c>
      <c r="AB1674" s="12">
        <v>87186</v>
      </c>
      <c r="AC1674" s="12">
        <f>DataSheet!$E1156-DataSheet!$D1156</f>
        <v>399.93</v>
      </c>
      <c r="AD1674" s="12" t="str">
        <f>_xlfn.IFS(DataSheet!$O1156="Central","Chris",DataSheet!$O1156="East","Erin",DataSheet!$O1156="South","Sam",DataSheet!$O1156="West","William.")</f>
        <v>Chris</v>
      </c>
      <c r="AE1674">
        <f t="shared" si="134"/>
        <v>3</v>
      </c>
    </row>
    <row r="1675" spans="1:31" ht="15.75" customHeight="1" x14ac:dyDescent="0.3">
      <c r="A1675" s="7">
        <v>2973</v>
      </c>
      <c r="B1675" s="7" t="s">
        <v>2693</v>
      </c>
      <c r="C1675" s="7" t="s">
        <v>52</v>
      </c>
      <c r="D1675" s="7">
        <v>0.1</v>
      </c>
      <c r="E1675" s="7">
        <v>442.14</v>
      </c>
      <c r="F1675" s="7">
        <v>14.7</v>
      </c>
      <c r="G1675" s="7" t="s">
        <v>43</v>
      </c>
      <c r="H1675" s="7" t="s">
        <v>44</v>
      </c>
      <c r="I1675" s="7" t="s">
        <v>81</v>
      </c>
      <c r="J1675" s="7" t="s">
        <v>89</v>
      </c>
      <c r="K1675" s="7" t="s">
        <v>47</v>
      </c>
      <c r="L1675" s="7" t="s">
        <v>340</v>
      </c>
      <c r="M1675" s="7">
        <v>0.56000000000000005</v>
      </c>
      <c r="N1675" s="7" t="s">
        <v>37</v>
      </c>
      <c r="O1675" s="7" t="s">
        <v>65</v>
      </c>
      <c r="P1675" s="7" t="s">
        <v>1855</v>
      </c>
      <c r="Q1675" s="7" t="s">
        <v>2695</v>
      </c>
      <c r="R1675" s="7">
        <v>53151</v>
      </c>
      <c r="S1675" s="8">
        <v>42144</v>
      </c>
      <c r="T1675" s="9">
        <f t="shared" si="132"/>
        <v>0</v>
      </c>
      <c r="U1675" s="10" t="str">
        <f t="shared" si="133"/>
        <v>no repeat</v>
      </c>
      <c r="V1675" s="11" t="str">
        <f t="shared" si="130"/>
        <v>May</v>
      </c>
      <c r="W1675" s="8">
        <v>42145</v>
      </c>
      <c r="X1675" s="11">
        <f t="shared" si="131"/>
        <v>1</v>
      </c>
      <c r="Y1675" s="7">
        <v>137.68794</v>
      </c>
      <c r="Z1675" s="7">
        <v>6</v>
      </c>
      <c r="AA1675" s="7">
        <v>2411.4299999999998</v>
      </c>
      <c r="AB1675" s="7">
        <v>87187</v>
      </c>
      <c r="AC1675" s="7">
        <f>DataSheet!$E1501-DataSheet!$D1501</f>
        <v>10.360000000000001</v>
      </c>
      <c r="AD1675" s="12" t="str">
        <f>_xlfn.IFS(DataSheet!$O1501="Central","Chris",DataSheet!$O1501="East","Erin",DataSheet!$O1501="South","Sam",DataSheet!$O1501="West","William.")</f>
        <v>Chris</v>
      </c>
      <c r="AE1675">
        <f t="shared" si="134"/>
        <v>3</v>
      </c>
    </row>
    <row r="1676" spans="1:31" ht="15.75" customHeight="1" x14ac:dyDescent="0.3">
      <c r="A1676" s="12">
        <v>2976</v>
      </c>
      <c r="B1676" s="12" t="s">
        <v>2696</v>
      </c>
      <c r="C1676" s="12" t="s">
        <v>61</v>
      </c>
      <c r="D1676" s="12">
        <v>0.01</v>
      </c>
      <c r="E1676" s="12">
        <v>35.99</v>
      </c>
      <c r="F1676" s="12">
        <v>0.99</v>
      </c>
      <c r="G1676" s="12" t="s">
        <v>53</v>
      </c>
      <c r="H1676" s="12" t="s">
        <v>62</v>
      </c>
      <c r="I1676" s="12" t="s">
        <v>81</v>
      </c>
      <c r="J1676" s="12" t="s">
        <v>82</v>
      </c>
      <c r="K1676" s="12" t="s">
        <v>55</v>
      </c>
      <c r="L1676" s="12" t="s">
        <v>2379</v>
      </c>
      <c r="M1676" s="12">
        <v>0.35</v>
      </c>
      <c r="N1676" s="12" t="s">
        <v>37</v>
      </c>
      <c r="O1676" s="12" t="s">
        <v>65</v>
      </c>
      <c r="P1676" s="12" t="s">
        <v>1855</v>
      </c>
      <c r="Q1676" s="12" t="s">
        <v>2697</v>
      </c>
      <c r="R1676" s="12">
        <v>53154</v>
      </c>
      <c r="S1676" s="13">
        <v>42146</v>
      </c>
      <c r="T1676" s="9">
        <f t="shared" si="132"/>
        <v>0</v>
      </c>
      <c r="U1676" s="10" t="str">
        <f t="shared" si="133"/>
        <v>no repeat</v>
      </c>
      <c r="V1676" s="11" t="str">
        <f t="shared" si="130"/>
        <v>May</v>
      </c>
      <c r="W1676" s="13">
        <v>42147</v>
      </c>
      <c r="X1676" s="11">
        <f t="shared" si="131"/>
        <v>1</v>
      </c>
      <c r="Y1676" s="12">
        <v>882.48239999999998</v>
      </c>
      <c r="Z1676" s="12">
        <v>41</v>
      </c>
      <c r="AA1676" s="12">
        <v>1278.96</v>
      </c>
      <c r="AB1676" s="12">
        <v>89047</v>
      </c>
      <c r="AC1676" s="12">
        <f>DataSheet!$E1544-DataSheet!$D1544</f>
        <v>29.72</v>
      </c>
      <c r="AD1676" s="12" t="str">
        <f>_xlfn.IFS(DataSheet!$O1544="Central","Chris",DataSheet!$O1544="East","Erin",DataSheet!$O1544="South","Sam",DataSheet!$O1544="West","William.")</f>
        <v>Erin</v>
      </c>
      <c r="AE1676">
        <f t="shared" si="134"/>
        <v>1</v>
      </c>
    </row>
    <row r="1677" spans="1:31" ht="15.75" customHeight="1" x14ac:dyDescent="0.3">
      <c r="A1677" s="12">
        <v>2979</v>
      </c>
      <c r="B1677" s="12" t="s">
        <v>2698</v>
      </c>
      <c r="C1677" s="12" t="s">
        <v>52</v>
      </c>
      <c r="D1677" s="12">
        <v>0.09</v>
      </c>
      <c r="E1677" s="12">
        <v>2.94</v>
      </c>
      <c r="F1677" s="12">
        <v>0.7</v>
      </c>
      <c r="G1677" s="12" t="s">
        <v>53</v>
      </c>
      <c r="H1677" s="12" t="s">
        <v>32</v>
      </c>
      <c r="I1677" s="12" t="s">
        <v>33</v>
      </c>
      <c r="J1677" s="12" t="s">
        <v>34</v>
      </c>
      <c r="K1677" s="12" t="s">
        <v>35</v>
      </c>
      <c r="L1677" s="12" t="s">
        <v>116</v>
      </c>
      <c r="M1677" s="12">
        <v>0.57999999999999996</v>
      </c>
      <c r="N1677" s="12" t="s">
        <v>37</v>
      </c>
      <c r="O1677" s="12" t="s">
        <v>65</v>
      </c>
      <c r="P1677" s="12" t="s">
        <v>2651</v>
      </c>
      <c r="Q1677" s="12" t="s">
        <v>2699</v>
      </c>
      <c r="R1677" s="12">
        <v>58601</v>
      </c>
      <c r="S1677" s="13">
        <v>42031</v>
      </c>
      <c r="T1677" s="9">
        <f t="shared" si="132"/>
        <v>1</v>
      </c>
      <c r="U1677" s="10">
        <f t="shared" si="133"/>
        <v>30</v>
      </c>
      <c r="V1677" s="11" t="str">
        <f t="shared" si="130"/>
        <v>January</v>
      </c>
      <c r="W1677" s="13">
        <v>42032</v>
      </c>
      <c r="X1677" s="11">
        <f t="shared" si="131"/>
        <v>1</v>
      </c>
      <c r="Y1677" s="12">
        <v>6.3840000000000003</v>
      </c>
      <c r="Z1677" s="12">
        <v>9</v>
      </c>
      <c r="AA1677" s="12">
        <v>25.22</v>
      </c>
      <c r="AB1677" s="12">
        <v>86544</v>
      </c>
      <c r="AC1677" s="12">
        <f>DataSheet!$E318-DataSheet!$D318</f>
        <v>39.44</v>
      </c>
      <c r="AD1677" s="12" t="str">
        <f>_xlfn.IFS(DataSheet!$O318="Central","Chris",DataSheet!$O318="East","Erin",DataSheet!$O318="South","Sam",DataSheet!$O318="West","William.")</f>
        <v>Chris</v>
      </c>
      <c r="AE1677">
        <f t="shared" si="134"/>
        <v>4</v>
      </c>
    </row>
    <row r="1678" spans="1:31" ht="15.75" customHeight="1" x14ac:dyDescent="0.3">
      <c r="A1678" s="7">
        <v>2979</v>
      </c>
      <c r="B1678" s="7" t="s">
        <v>2698</v>
      </c>
      <c r="C1678" s="7" t="s">
        <v>52</v>
      </c>
      <c r="D1678" s="7">
        <v>0.02</v>
      </c>
      <c r="E1678" s="7">
        <v>5.34</v>
      </c>
      <c r="F1678" s="7">
        <v>2.99</v>
      </c>
      <c r="G1678" s="7" t="s">
        <v>53</v>
      </c>
      <c r="H1678" s="7" t="s">
        <v>32</v>
      </c>
      <c r="I1678" s="7" t="s">
        <v>33</v>
      </c>
      <c r="J1678" s="7" t="s">
        <v>113</v>
      </c>
      <c r="K1678" s="7" t="s">
        <v>63</v>
      </c>
      <c r="L1678" s="7" t="s">
        <v>822</v>
      </c>
      <c r="M1678" s="7">
        <v>0.38</v>
      </c>
      <c r="N1678" s="7" t="s">
        <v>37</v>
      </c>
      <c r="O1678" s="7" t="s">
        <v>65</v>
      </c>
      <c r="P1678" s="7" t="s">
        <v>2651</v>
      </c>
      <c r="Q1678" s="7" t="s">
        <v>2699</v>
      </c>
      <c r="R1678" s="7">
        <v>58601</v>
      </c>
      <c r="S1678" s="8">
        <v>42061</v>
      </c>
      <c r="T1678" s="9">
        <f t="shared" si="132"/>
        <v>1</v>
      </c>
      <c r="U1678" s="10">
        <f t="shared" si="133"/>
        <v>0</v>
      </c>
      <c r="V1678" s="11" t="str">
        <f t="shared" si="130"/>
        <v>February</v>
      </c>
      <c r="W1678" s="8">
        <v>42063</v>
      </c>
      <c r="X1678" s="11">
        <f t="shared" si="131"/>
        <v>2</v>
      </c>
      <c r="Y1678" s="7">
        <v>5.2954999999999997</v>
      </c>
      <c r="Z1678" s="7">
        <v>6</v>
      </c>
      <c r="AA1678" s="7">
        <v>34.729999999999997</v>
      </c>
      <c r="AB1678" s="7">
        <v>86545</v>
      </c>
      <c r="AC1678" s="7">
        <f>DataSheet!$E643-DataSheet!$D643</f>
        <v>30.95</v>
      </c>
      <c r="AD1678" s="12" t="str">
        <f>_xlfn.IFS(DataSheet!$O643="Central","Chris",DataSheet!$O643="East","Erin",DataSheet!$O643="South","Sam",DataSheet!$O643="West","William.")</f>
        <v>Chris</v>
      </c>
      <c r="AE1678">
        <f t="shared" si="134"/>
        <v>4</v>
      </c>
    </row>
    <row r="1679" spans="1:31" ht="15.75" customHeight="1" x14ac:dyDescent="0.3">
      <c r="A1679" s="12">
        <v>2979</v>
      </c>
      <c r="B1679" s="12" t="s">
        <v>2698</v>
      </c>
      <c r="C1679" s="12" t="s">
        <v>52</v>
      </c>
      <c r="D1679" s="12">
        <v>0.03</v>
      </c>
      <c r="E1679" s="12">
        <v>40.98</v>
      </c>
      <c r="F1679" s="12">
        <v>7.47</v>
      </c>
      <c r="G1679" s="12" t="s">
        <v>53</v>
      </c>
      <c r="H1679" s="12" t="s">
        <v>32</v>
      </c>
      <c r="I1679" s="12" t="s">
        <v>33</v>
      </c>
      <c r="J1679" s="12" t="s">
        <v>113</v>
      </c>
      <c r="K1679" s="12" t="s">
        <v>63</v>
      </c>
      <c r="L1679" s="12" t="s">
        <v>1373</v>
      </c>
      <c r="M1679" s="12">
        <v>0.37</v>
      </c>
      <c r="N1679" s="12" t="s">
        <v>37</v>
      </c>
      <c r="O1679" s="12" t="s">
        <v>65</v>
      </c>
      <c r="P1679" s="12" t="s">
        <v>2651</v>
      </c>
      <c r="Q1679" s="12" t="s">
        <v>2699</v>
      </c>
      <c r="R1679" s="12">
        <v>58601</v>
      </c>
      <c r="S1679" s="13">
        <v>42061</v>
      </c>
      <c r="T1679" s="9">
        <f t="shared" si="132"/>
        <v>1</v>
      </c>
      <c r="U1679" s="10">
        <f t="shared" si="133"/>
        <v>108</v>
      </c>
      <c r="V1679" s="11" t="str">
        <f t="shared" si="130"/>
        <v>February</v>
      </c>
      <c r="W1679" s="13">
        <v>42062</v>
      </c>
      <c r="X1679" s="11">
        <f t="shared" si="131"/>
        <v>1</v>
      </c>
      <c r="Y1679" s="12">
        <v>170.79570000000001</v>
      </c>
      <c r="Z1679" s="12">
        <v>6</v>
      </c>
      <c r="AA1679" s="12">
        <v>247.53</v>
      </c>
      <c r="AB1679" s="12">
        <v>86545</v>
      </c>
      <c r="AC1679" s="12">
        <f>DataSheet!$E644-DataSheet!$D644</f>
        <v>4.9600000000000009</v>
      </c>
      <c r="AD1679" s="12" t="str">
        <f>_xlfn.IFS(DataSheet!$O644="Central","Chris",DataSheet!$O644="East","Erin",DataSheet!$O644="South","Sam",DataSheet!$O644="West","William.")</f>
        <v>Chris</v>
      </c>
      <c r="AE1679">
        <f t="shared" si="134"/>
        <v>4</v>
      </c>
    </row>
    <row r="1680" spans="1:31" ht="15.75" customHeight="1" x14ac:dyDescent="0.3">
      <c r="A1680" s="7">
        <v>2979</v>
      </c>
      <c r="B1680" s="7" t="s">
        <v>2698</v>
      </c>
      <c r="C1680" s="7" t="s">
        <v>42</v>
      </c>
      <c r="D1680" s="7">
        <v>0.01</v>
      </c>
      <c r="E1680" s="7">
        <v>5.84</v>
      </c>
      <c r="F1680" s="7">
        <v>0.83</v>
      </c>
      <c r="G1680" s="7" t="s">
        <v>53</v>
      </c>
      <c r="H1680" s="7" t="s">
        <v>32</v>
      </c>
      <c r="I1680" s="7" t="s">
        <v>33</v>
      </c>
      <c r="J1680" s="7" t="s">
        <v>34</v>
      </c>
      <c r="K1680" s="7" t="s">
        <v>35</v>
      </c>
      <c r="L1680" s="7" t="s">
        <v>946</v>
      </c>
      <c r="M1680" s="7">
        <v>0.49</v>
      </c>
      <c r="N1680" s="7" t="s">
        <v>37</v>
      </c>
      <c r="O1680" s="7" t="s">
        <v>65</v>
      </c>
      <c r="P1680" s="7" t="s">
        <v>2651</v>
      </c>
      <c r="Q1680" s="7" t="s">
        <v>2699</v>
      </c>
      <c r="R1680" s="7">
        <v>58601</v>
      </c>
      <c r="S1680" s="8">
        <v>42169</v>
      </c>
      <c r="T1680" s="9">
        <f t="shared" si="132"/>
        <v>0</v>
      </c>
      <c r="U1680" s="10" t="str">
        <f t="shared" si="133"/>
        <v>no repeat</v>
      </c>
      <c r="V1680" s="11" t="str">
        <f t="shared" si="130"/>
        <v>June</v>
      </c>
      <c r="W1680" s="8">
        <v>42171</v>
      </c>
      <c r="X1680" s="11">
        <f t="shared" si="131"/>
        <v>2</v>
      </c>
      <c r="Y1680" s="7">
        <v>16.091999999999999</v>
      </c>
      <c r="Z1680" s="7">
        <v>4</v>
      </c>
      <c r="AA1680" s="7">
        <v>23.89</v>
      </c>
      <c r="AB1680" s="7">
        <v>86546</v>
      </c>
      <c r="AC1680" s="7">
        <f>DataSheet!$E1785-DataSheet!$D1785</f>
        <v>3.64</v>
      </c>
      <c r="AD1680" s="12" t="str">
        <f>_xlfn.IFS(DataSheet!$O1785="Central","Chris",DataSheet!$O1785="East","Erin",DataSheet!$O1785="South","Sam",DataSheet!$O1785="West","William.")</f>
        <v>Chris</v>
      </c>
      <c r="AE1680">
        <f t="shared" si="134"/>
        <v>4</v>
      </c>
    </row>
    <row r="1681" spans="1:31" ht="15.75" customHeight="1" x14ac:dyDescent="0.3">
      <c r="A1681" s="7">
        <v>2980</v>
      </c>
      <c r="B1681" s="7" t="s">
        <v>2700</v>
      </c>
      <c r="C1681" s="7" t="s">
        <v>52</v>
      </c>
      <c r="D1681" s="7">
        <v>0.03</v>
      </c>
      <c r="E1681" s="7">
        <v>43.98</v>
      </c>
      <c r="F1681" s="7">
        <v>8.99</v>
      </c>
      <c r="G1681" s="7" t="s">
        <v>53</v>
      </c>
      <c r="H1681" s="7" t="s">
        <v>32</v>
      </c>
      <c r="I1681" s="7" t="s">
        <v>33</v>
      </c>
      <c r="J1681" s="7" t="s">
        <v>34</v>
      </c>
      <c r="K1681" s="7" t="s">
        <v>55</v>
      </c>
      <c r="L1681" s="7" t="s">
        <v>1118</v>
      </c>
      <c r="M1681" s="7">
        <v>0.57999999999999996</v>
      </c>
      <c r="N1681" s="7" t="s">
        <v>37</v>
      </c>
      <c r="O1681" s="7" t="s">
        <v>57</v>
      </c>
      <c r="P1681" s="7" t="s">
        <v>158</v>
      </c>
      <c r="Q1681" s="7" t="s">
        <v>2701</v>
      </c>
      <c r="R1681" s="7">
        <v>44870</v>
      </c>
      <c r="S1681" s="8">
        <v>42031</v>
      </c>
      <c r="T1681" s="9">
        <f t="shared" si="132"/>
        <v>1</v>
      </c>
      <c r="U1681" s="10">
        <f t="shared" si="133"/>
        <v>0</v>
      </c>
      <c r="V1681" s="11" t="str">
        <f t="shared" si="130"/>
        <v>January</v>
      </c>
      <c r="W1681" s="8">
        <v>42033</v>
      </c>
      <c r="X1681" s="11">
        <f t="shared" si="131"/>
        <v>2</v>
      </c>
      <c r="Y1681" s="7">
        <v>274.0788</v>
      </c>
      <c r="Z1681" s="7">
        <v>10</v>
      </c>
      <c r="AA1681" s="7">
        <v>454.4</v>
      </c>
      <c r="AB1681" s="7">
        <v>86544</v>
      </c>
      <c r="AC1681" s="7">
        <f>DataSheet!$E319-DataSheet!$D319</f>
        <v>3.66</v>
      </c>
      <c r="AD1681" s="12" t="str">
        <f>_xlfn.IFS(DataSheet!$O319="Central","Chris",DataSheet!$O319="East","Erin",DataSheet!$O319="South","Sam",DataSheet!$O319="West","William.")</f>
        <v>Chris</v>
      </c>
      <c r="AE1681">
        <f t="shared" si="134"/>
        <v>4</v>
      </c>
    </row>
    <row r="1682" spans="1:31" ht="15.75" customHeight="1" x14ac:dyDescent="0.3">
      <c r="A1682" s="12">
        <v>2980</v>
      </c>
      <c r="B1682" s="12" t="s">
        <v>2700</v>
      </c>
      <c r="C1682" s="12" t="s">
        <v>52</v>
      </c>
      <c r="D1682" s="12">
        <v>0.06</v>
      </c>
      <c r="E1682" s="12">
        <v>1.1399999999999999</v>
      </c>
      <c r="F1682" s="12">
        <v>0.7</v>
      </c>
      <c r="G1682" s="12" t="s">
        <v>53</v>
      </c>
      <c r="H1682" s="12" t="s">
        <v>32</v>
      </c>
      <c r="I1682" s="12" t="s">
        <v>33</v>
      </c>
      <c r="J1682" s="12" t="s">
        <v>70</v>
      </c>
      <c r="K1682" s="12" t="s">
        <v>35</v>
      </c>
      <c r="L1682" s="12" t="s">
        <v>1011</v>
      </c>
      <c r="M1682" s="12">
        <v>0.38</v>
      </c>
      <c r="N1682" s="12" t="s">
        <v>37</v>
      </c>
      <c r="O1682" s="12" t="s">
        <v>57</v>
      </c>
      <c r="P1682" s="12" t="s">
        <v>158</v>
      </c>
      <c r="Q1682" s="12" t="s">
        <v>2701</v>
      </c>
      <c r="R1682" s="12">
        <v>44870</v>
      </c>
      <c r="S1682" s="13">
        <v>42031</v>
      </c>
      <c r="T1682" s="9">
        <f t="shared" si="132"/>
        <v>1</v>
      </c>
      <c r="U1682" s="10">
        <f t="shared" si="133"/>
        <v>29</v>
      </c>
      <c r="V1682" s="11" t="str">
        <f t="shared" si="130"/>
        <v>January</v>
      </c>
      <c r="W1682" s="13">
        <v>42034</v>
      </c>
      <c r="X1682" s="11">
        <f t="shared" si="131"/>
        <v>3</v>
      </c>
      <c r="Y1682" s="12">
        <v>-3.782</v>
      </c>
      <c r="Z1682" s="12">
        <v>13</v>
      </c>
      <c r="AA1682" s="12">
        <v>14.53</v>
      </c>
      <c r="AB1682" s="12">
        <v>86544</v>
      </c>
      <c r="AC1682" s="12">
        <f>DataSheet!$E320-DataSheet!$D320</f>
        <v>3.77</v>
      </c>
      <c r="AD1682" s="12" t="str">
        <f>_xlfn.IFS(DataSheet!$O320="Central","Chris",DataSheet!$O320="East","Erin",DataSheet!$O320="South","Sam",DataSheet!$O320="West","William.")</f>
        <v>Chris</v>
      </c>
      <c r="AE1682">
        <f t="shared" si="134"/>
        <v>4</v>
      </c>
    </row>
    <row r="1683" spans="1:31" ht="15.75" customHeight="1" x14ac:dyDescent="0.3">
      <c r="A1683" s="12">
        <v>2980</v>
      </c>
      <c r="B1683" s="12" t="s">
        <v>2700</v>
      </c>
      <c r="C1683" s="12" t="s">
        <v>61</v>
      </c>
      <c r="D1683" s="12">
        <v>7.0000000000000007E-2</v>
      </c>
      <c r="E1683" s="12">
        <v>2.61</v>
      </c>
      <c r="F1683" s="12">
        <v>0.5</v>
      </c>
      <c r="G1683" s="12" t="s">
        <v>53</v>
      </c>
      <c r="H1683" s="12" t="s">
        <v>32</v>
      </c>
      <c r="I1683" s="12" t="s">
        <v>33</v>
      </c>
      <c r="J1683" s="12" t="s">
        <v>138</v>
      </c>
      <c r="K1683" s="12" t="s">
        <v>63</v>
      </c>
      <c r="L1683" s="12" t="s">
        <v>1138</v>
      </c>
      <c r="M1683" s="12">
        <v>0.39</v>
      </c>
      <c r="N1683" s="12" t="s">
        <v>37</v>
      </c>
      <c r="O1683" s="12" t="s">
        <v>57</v>
      </c>
      <c r="P1683" s="12" t="s">
        <v>158</v>
      </c>
      <c r="Q1683" s="12" t="s">
        <v>2701</v>
      </c>
      <c r="R1683" s="12">
        <v>44870</v>
      </c>
      <c r="S1683" s="13">
        <v>42060</v>
      </c>
      <c r="T1683" s="9">
        <f t="shared" si="132"/>
        <v>1</v>
      </c>
      <c r="U1683" s="10">
        <f t="shared" si="133"/>
        <v>94</v>
      </c>
      <c r="V1683" s="11" t="str">
        <f t="shared" si="130"/>
        <v>February</v>
      </c>
      <c r="W1683" s="13">
        <v>42062</v>
      </c>
      <c r="X1683" s="11">
        <f t="shared" si="131"/>
        <v>2</v>
      </c>
      <c r="Y1683" s="12">
        <v>10.798500000000001</v>
      </c>
      <c r="Z1683" s="12">
        <v>6</v>
      </c>
      <c r="AA1683" s="12">
        <v>15.65</v>
      </c>
      <c r="AB1683" s="12">
        <v>86547</v>
      </c>
      <c r="AC1683" s="12">
        <f>DataSheet!$E636-DataSheet!$D636</f>
        <v>5.73</v>
      </c>
      <c r="AD1683" s="12" t="str">
        <f>_xlfn.IFS(DataSheet!$O636="Central","Chris",DataSheet!$O636="East","Erin",DataSheet!$O636="South","Sam",DataSheet!$O636="West","William.")</f>
        <v>Erin</v>
      </c>
      <c r="AE1683">
        <f t="shared" si="134"/>
        <v>4</v>
      </c>
    </row>
    <row r="1684" spans="1:31" ht="15.75" customHeight="1" x14ac:dyDescent="0.3">
      <c r="A1684" s="7">
        <v>2980</v>
      </c>
      <c r="B1684" s="7" t="s">
        <v>2700</v>
      </c>
      <c r="C1684" s="7" t="s">
        <v>109</v>
      </c>
      <c r="D1684" s="7">
        <v>0.04</v>
      </c>
      <c r="E1684" s="7">
        <v>2.88</v>
      </c>
      <c r="F1684" s="7">
        <v>1.01</v>
      </c>
      <c r="G1684" s="7" t="s">
        <v>53</v>
      </c>
      <c r="H1684" s="7" t="s">
        <v>32</v>
      </c>
      <c r="I1684" s="7" t="s">
        <v>33</v>
      </c>
      <c r="J1684" s="7" t="s">
        <v>34</v>
      </c>
      <c r="K1684" s="7" t="s">
        <v>35</v>
      </c>
      <c r="L1684" s="7" t="s">
        <v>796</v>
      </c>
      <c r="M1684" s="7">
        <v>0.55000000000000004</v>
      </c>
      <c r="N1684" s="7" t="s">
        <v>37</v>
      </c>
      <c r="O1684" s="7" t="s">
        <v>57</v>
      </c>
      <c r="P1684" s="7" t="s">
        <v>158</v>
      </c>
      <c r="Q1684" s="7" t="s">
        <v>2701</v>
      </c>
      <c r="R1684" s="7">
        <v>44870</v>
      </c>
      <c r="S1684" s="8">
        <v>42154</v>
      </c>
      <c r="T1684" s="9">
        <f t="shared" si="132"/>
        <v>0</v>
      </c>
      <c r="U1684" s="10" t="str">
        <f t="shared" si="133"/>
        <v>no repeat</v>
      </c>
      <c r="V1684" s="11" t="str">
        <f t="shared" si="130"/>
        <v>May</v>
      </c>
      <c r="W1684" s="8">
        <v>42159</v>
      </c>
      <c r="X1684" s="11">
        <f t="shared" si="131"/>
        <v>5</v>
      </c>
      <c r="Y1684" s="7">
        <v>15.246</v>
      </c>
      <c r="Z1684" s="7">
        <v>39</v>
      </c>
      <c r="AA1684" s="7">
        <v>111.92</v>
      </c>
      <c r="AB1684" s="7">
        <v>86548</v>
      </c>
      <c r="AC1684" s="7">
        <f>DataSheet!$E1631-DataSheet!$D1631</f>
        <v>4.0299999999999994</v>
      </c>
      <c r="AD1684" s="12" t="str">
        <f>_xlfn.IFS(DataSheet!$O1631="Central","Chris",DataSheet!$O1631="East","Erin",DataSheet!$O1631="South","Sam",DataSheet!$O1631="West","William.")</f>
        <v>Erin</v>
      </c>
      <c r="AE1684">
        <f t="shared" si="134"/>
        <v>4</v>
      </c>
    </row>
    <row r="1685" spans="1:31" ht="15.75" customHeight="1" x14ac:dyDescent="0.3">
      <c r="A1685" s="7">
        <v>2987</v>
      </c>
      <c r="B1685" s="7" t="s">
        <v>2702</v>
      </c>
      <c r="C1685" s="7" t="s">
        <v>52</v>
      </c>
      <c r="D1685" s="7">
        <v>0.09</v>
      </c>
      <c r="E1685" s="7">
        <v>100.98</v>
      </c>
      <c r="F1685" s="7">
        <v>35.840000000000003</v>
      </c>
      <c r="G1685" s="7" t="s">
        <v>43</v>
      </c>
      <c r="H1685" s="7" t="s">
        <v>44</v>
      </c>
      <c r="I1685" s="7" t="s">
        <v>45</v>
      </c>
      <c r="J1685" s="7" t="s">
        <v>195</v>
      </c>
      <c r="K1685" s="7" t="s">
        <v>125</v>
      </c>
      <c r="L1685" s="7" t="s">
        <v>264</v>
      </c>
      <c r="M1685" s="7">
        <v>0.62</v>
      </c>
      <c r="N1685" s="7" t="s">
        <v>37</v>
      </c>
      <c r="O1685" s="7" t="s">
        <v>65</v>
      </c>
      <c r="P1685" s="7" t="s">
        <v>334</v>
      </c>
      <c r="Q1685" s="7" t="s">
        <v>2703</v>
      </c>
      <c r="R1685" s="7">
        <v>50265</v>
      </c>
      <c r="S1685" s="8">
        <v>42183</v>
      </c>
      <c r="T1685" s="9">
        <f t="shared" si="132"/>
        <v>1</v>
      </c>
      <c r="U1685" s="10">
        <f t="shared" si="133"/>
        <v>0</v>
      </c>
      <c r="V1685" s="11" t="str">
        <f t="shared" si="130"/>
        <v>June</v>
      </c>
      <c r="W1685" s="8">
        <v>42183</v>
      </c>
      <c r="X1685" s="11">
        <f t="shared" si="131"/>
        <v>0</v>
      </c>
      <c r="Y1685" s="7">
        <v>-103.624</v>
      </c>
      <c r="Z1685" s="7">
        <v>17</v>
      </c>
      <c r="AA1685" s="7">
        <v>1700.38</v>
      </c>
      <c r="AB1685" s="7">
        <v>91180</v>
      </c>
      <c r="AC1685" s="7">
        <f>DataSheet!$E1903-DataSheet!$D1903</f>
        <v>5.27</v>
      </c>
      <c r="AD1685" s="12" t="str">
        <f>_xlfn.IFS(DataSheet!$O1903="Central","Chris",DataSheet!$O1903="East","Erin",DataSheet!$O1903="South","Sam",DataSheet!$O1903="West","William.")</f>
        <v>William.</v>
      </c>
      <c r="AE1685">
        <f t="shared" si="134"/>
        <v>2</v>
      </c>
    </row>
    <row r="1686" spans="1:31" ht="15.75" customHeight="1" x14ac:dyDescent="0.3">
      <c r="A1686" s="12">
        <v>2987</v>
      </c>
      <c r="B1686" s="12" t="s">
        <v>2702</v>
      </c>
      <c r="C1686" s="12" t="s">
        <v>52</v>
      </c>
      <c r="D1686" s="12">
        <v>0.1</v>
      </c>
      <c r="E1686" s="12">
        <v>5.78</v>
      </c>
      <c r="F1686" s="12">
        <v>7.96</v>
      </c>
      <c r="G1686" s="12" t="s">
        <v>53</v>
      </c>
      <c r="H1686" s="12" t="s">
        <v>44</v>
      </c>
      <c r="I1686" s="12" t="s">
        <v>33</v>
      </c>
      <c r="J1686" s="12" t="s">
        <v>97</v>
      </c>
      <c r="K1686" s="12" t="s">
        <v>63</v>
      </c>
      <c r="L1686" s="12" t="s">
        <v>2704</v>
      </c>
      <c r="M1686" s="12">
        <v>0.36</v>
      </c>
      <c r="N1686" s="12" t="s">
        <v>37</v>
      </c>
      <c r="O1686" s="12" t="s">
        <v>65</v>
      </c>
      <c r="P1686" s="12" t="s">
        <v>334</v>
      </c>
      <c r="Q1686" s="12" t="s">
        <v>2703</v>
      </c>
      <c r="R1686" s="12">
        <v>50265</v>
      </c>
      <c r="S1686" s="13">
        <v>42183</v>
      </c>
      <c r="T1686" s="9">
        <f t="shared" si="132"/>
        <v>0</v>
      </c>
      <c r="U1686" s="10" t="str">
        <f t="shared" si="133"/>
        <v>no repeat</v>
      </c>
      <c r="V1686" s="11" t="str">
        <f t="shared" si="130"/>
        <v>June</v>
      </c>
      <c r="W1686" s="13">
        <v>42183</v>
      </c>
      <c r="X1686" s="11">
        <f t="shared" si="131"/>
        <v>0</v>
      </c>
      <c r="Y1686" s="12">
        <v>-57.823999999999998</v>
      </c>
      <c r="Z1686" s="12">
        <v>6</v>
      </c>
      <c r="AA1686" s="12">
        <v>35.96</v>
      </c>
      <c r="AB1686" s="12">
        <v>91180</v>
      </c>
      <c r="AC1686" s="12">
        <f>DataSheet!$E1904-DataSheet!$D1904</f>
        <v>160.94999999999999</v>
      </c>
      <c r="AD1686" s="12" t="str">
        <f>_xlfn.IFS(DataSheet!$O1904="Central","Chris",DataSheet!$O1904="East","Erin",DataSheet!$O1904="South","Sam",DataSheet!$O1904="West","William.")</f>
        <v>William.</v>
      </c>
      <c r="AE1686">
        <f t="shared" si="134"/>
        <v>2</v>
      </c>
    </row>
    <row r="1687" spans="1:31" ht="15.75" customHeight="1" x14ac:dyDescent="0.3">
      <c r="A1687" s="7">
        <v>2991</v>
      </c>
      <c r="B1687" s="7" t="s">
        <v>2705</v>
      </c>
      <c r="C1687" s="7" t="s">
        <v>109</v>
      </c>
      <c r="D1687" s="7">
        <v>0.05</v>
      </c>
      <c r="E1687" s="7">
        <v>70.97</v>
      </c>
      <c r="F1687" s="7">
        <v>3.5</v>
      </c>
      <c r="G1687" s="7" t="s">
        <v>53</v>
      </c>
      <c r="H1687" s="7" t="s">
        <v>44</v>
      </c>
      <c r="I1687" s="7" t="s">
        <v>33</v>
      </c>
      <c r="J1687" s="7" t="s">
        <v>258</v>
      </c>
      <c r="K1687" s="7" t="s">
        <v>63</v>
      </c>
      <c r="L1687" s="7" t="s">
        <v>675</v>
      </c>
      <c r="M1687" s="7">
        <v>0.59</v>
      </c>
      <c r="N1687" s="7" t="s">
        <v>37</v>
      </c>
      <c r="O1687" s="7" t="s">
        <v>65</v>
      </c>
      <c r="P1687" s="7" t="s">
        <v>1855</v>
      </c>
      <c r="Q1687" s="7" t="s">
        <v>2706</v>
      </c>
      <c r="R1687" s="7">
        <v>53402</v>
      </c>
      <c r="S1687" s="8">
        <v>42132</v>
      </c>
      <c r="T1687" s="9">
        <f t="shared" si="132"/>
        <v>0</v>
      </c>
      <c r="U1687" s="10" t="str">
        <f t="shared" si="133"/>
        <v>no repeat</v>
      </c>
      <c r="V1687" s="11" t="str">
        <f t="shared" si="130"/>
        <v>May</v>
      </c>
      <c r="W1687" s="8">
        <v>42137</v>
      </c>
      <c r="X1687" s="11">
        <f t="shared" si="131"/>
        <v>5</v>
      </c>
      <c r="Y1687" s="7">
        <v>18.218</v>
      </c>
      <c r="Z1687" s="7">
        <v>2</v>
      </c>
      <c r="AA1687" s="7">
        <v>141.59</v>
      </c>
      <c r="AB1687" s="7">
        <v>91466</v>
      </c>
      <c r="AC1687" s="7">
        <f>DataSheet!$E1399-DataSheet!$D1399</f>
        <v>419.15</v>
      </c>
      <c r="AD1687" s="12" t="str">
        <f>_xlfn.IFS(DataSheet!$O1399="Central","Chris",DataSheet!$O1399="East","Erin",DataSheet!$O1399="South","Sam",DataSheet!$O1399="West","William.")</f>
        <v>William.</v>
      </c>
      <c r="AE1687">
        <f t="shared" si="134"/>
        <v>1</v>
      </c>
    </row>
    <row r="1688" spans="1:31" ht="15.75" customHeight="1" x14ac:dyDescent="0.3">
      <c r="A1688" s="12">
        <v>2992</v>
      </c>
      <c r="B1688" s="12" t="s">
        <v>2707</v>
      </c>
      <c r="C1688" s="12" t="s">
        <v>109</v>
      </c>
      <c r="D1688" s="12">
        <v>0</v>
      </c>
      <c r="E1688" s="12">
        <v>5.28</v>
      </c>
      <c r="F1688" s="12">
        <v>6.26</v>
      </c>
      <c r="G1688" s="12" t="s">
        <v>53</v>
      </c>
      <c r="H1688" s="12" t="s">
        <v>44</v>
      </c>
      <c r="I1688" s="12" t="s">
        <v>33</v>
      </c>
      <c r="J1688" s="12" t="s">
        <v>97</v>
      </c>
      <c r="K1688" s="12" t="s">
        <v>63</v>
      </c>
      <c r="L1688" s="12" t="s">
        <v>1363</v>
      </c>
      <c r="M1688" s="12">
        <v>0.4</v>
      </c>
      <c r="N1688" s="12" t="s">
        <v>37</v>
      </c>
      <c r="O1688" s="12" t="s">
        <v>65</v>
      </c>
      <c r="P1688" s="12" t="s">
        <v>1855</v>
      </c>
      <c r="Q1688" s="12" t="s">
        <v>2708</v>
      </c>
      <c r="R1688" s="12">
        <v>53081</v>
      </c>
      <c r="S1688" s="13">
        <v>42132</v>
      </c>
      <c r="T1688" s="9">
        <f t="shared" si="132"/>
        <v>0</v>
      </c>
      <c r="U1688" s="10" t="str">
        <f t="shared" si="133"/>
        <v>no repeat</v>
      </c>
      <c r="V1688" s="11" t="str">
        <f t="shared" si="130"/>
        <v>May</v>
      </c>
      <c r="W1688" s="13">
        <v>42139</v>
      </c>
      <c r="X1688" s="11">
        <f t="shared" si="131"/>
        <v>7</v>
      </c>
      <c r="Y1688" s="12">
        <v>25.058</v>
      </c>
      <c r="Z1688" s="12">
        <v>36</v>
      </c>
      <c r="AA1688" s="12">
        <v>203.05</v>
      </c>
      <c r="AB1688" s="12">
        <v>91466</v>
      </c>
      <c r="AC1688" s="12">
        <f>DataSheet!$E1400-DataSheet!$D1400</f>
        <v>4.2200000000000006</v>
      </c>
      <c r="AD1688" s="12" t="str">
        <f>_xlfn.IFS(DataSheet!$O1400="Central","Chris",DataSheet!$O1400="East","Erin",DataSheet!$O1400="South","Sam",DataSheet!$O1400="West","William.")</f>
        <v>William.</v>
      </c>
      <c r="AE1688">
        <f t="shared" si="134"/>
        <v>1</v>
      </c>
    </row>
    <row r="1689" spans="1:31" ht="15.75" customHeight="1" x14ac:dyDescent="0.3">
      <c r="A1689" s="7">
        <v>2999</v>
      </c>
      <c r="B1689" s="7" t="s">
        <v>2709</v>
      </c>
      <c r="C1689" s="7" t="s">
        <v>42</v>
      </c>
      <c r="D1689" s="7">
        <v>0.03</v>
      </c>
      <c r="E1689" s="7">
        <v>10.98</v>
      </c>
      <c r="F1689" s="7">
        <v>3.37</v>
      </c>
      <c r="G1689" s="7" t="s">
        <v>53</v>
      </c>
      <c r="H1689" s="7" t="s">
        <v>118</v>
      </c>
      <c r="I1689" s="7" t="s">
        <v>33</v>
      </c>
      <c r="J1689" s="7" t="s">
        <v>178</v>
      </c>
      <c r="K1689" s="7" t="s">
        <v>55</v>
      </c>
      <c r="L1689" s="7" t="s">
        <v>229</v>
      </c>
      <c r="M1689" s="7">
        <v>0.56999999999999995</v>
      </c>
      <c r="N1689" s="7" t="s">
        <v>37</v>
      </c>
      <c r="O1689" s="7" t="s">
        <v>65</v>
      </c>
      <c r="P1689" s="7" t="s">
        <v>304</v>
      </c>
      <c r="Q1689" s="7" t="s">
        <v>2710</v>
      </c>
      <c r="R1689" s="7">
        <v>48237</v>
      </c>
      <c r="S1689" s="8">
        <v>42104</v>
      </c>
      <c r="T1689" s="9">
        <f t="shared" si="132"/>
        <v>0</v>
      </c>
      <c r="U1689" s="10" t="str">
        <f t="shared" si="133"/>
        <v>no repeat</v>
      </c>
      <c r="V1689" s="11" t="str">
        <f t="shared" si="130"/>
        <v>April</v>
      </c>
      <c r="W1689" s="8">
        <v>42105</v>
      </c>
      <c r="X1689" s="11">
        <f t="shared" si="131"/>
        <v>1</v>
      </c>
      <c r="Y1689" s="7">
        <v>11.82</v>
      </c>
      <c r="Z1689" s="7">
        <v>5</v>
      </c>
      <c r="AA1689" s="7">
        <v>56.19</v>
      </c>
      <c r="AB1689" s="7">
        <v>87041</v>
      </c>
      <c r="AC1689" s="7">
        <f>DataSheet!$E1139-DataSheet!$D1139</f>
        <v>35.92</v>
      </c>
      <c r="AD1689" s="12" t="str">
        <f>_xlfn.IFS(DataSheet!$O1139="Central","Chris",DataSheet!$O1139="East","Erin",DataSheet!$O1139="South","Sam",DataSheet!$O1139="West","William.")</f>
        <v>Chris</v>
      </c>
      <c r="AE1689">
        <f t="shared" si="134"/>
        <v>1</v>
      </c>
    </row>
    <row r="1690" spans="1:31" ht="15.75" customHeight="1" x14ac:dyDescent="0.3">
      <c r="A1690" s="7">
        <v>3000</v>
      </c>
      <c r="B1690" s="7" t="s">
        <v>2711</v>
      </c>
      <c r="C1690" s="7" t="s">
        <v>109</v>
      </c>
      <c r="D1690" s="7">
        <v>0.01</v>
      </c>
      <c r="E1690" s="7">
        <v>10.14</v>
      </c>
      <c r="F1690" s="7">
        <v>2.27</v>
      </c>
      <c r="G1690" s="7" t="s">
        <v>53</v>
      </c>
      <c r="H1690" s="7" t="s">
        <v>118</v>
      </c>
      <c r="I1690" s="7" t="s">
        <v>33</v>
      </c>
      <c r="J1690" s="7" t="s">
        <v>97</v>
      </c>
      <c r="K1690" s="7" t="s">
        <v>35</v>
      </c>
      <c r="L1690" s="7" t="s">
        <v>274</v>
      </c>
      <c r="M1690" s="7">
        <v>0.36</v>
      </c>
      <c r="N1690" s="7" t="s">
        <v>37</v>
      </c>
      <c r="O1690" s="7" t="s">
        <v>65</v>
      </c>
      <c r="P1690" s="7" t="s">
        <v>304</v>
      </c>
      <c r="Q1690" s="7" t="s">
        <v>2712</v>
      </c>
      <c r="R1690" s="7">
        <v>48342</v>
      </c>
      <c r="S1690" s="8">
        <v>42030</v>
      </c>
      <c r="T1690" s="9">
        <f t="shared" si="132"/>
        <v>0</v>
      </c>
      <c r="U1690" s="10" t="str">
        <f t="shared" si="133"/>
        <v>no repeat</v>
      </c>
      <c r="V1690" s="11" t="str">
        <f t="shared" si="130"/>
        <v>January</v>
      </c>
      <c r="W1690" s="8">
        <v>42032</v>
      </c>
      <c r="X1690" s="11">
        <f t="shared" si="131"/>
        <v>2</v>
      </c>
      <c r="Y1690" s="7">
        <v>28.152000000000001</v>
      </c>
      <c r="Z1690" s="7">
        <v>4</v>
      </c>
      <c r="AA1690" s="7">
        <v>40.799999999999997</v>
      </c>
      <c r="AB1690" s="7">
        <v>87042</v>
      </c>
      <c r="AC1690" s="7">
        <f>DataSheet!$E309-DataSheet!$D309</f>
        <v>4.4200000000000008</v>
      </c>
      <c r="AD1690" s="12" t="str">
        <f>_xlfn.IFS(DataSheet!$O309="Central","Chris",DataSheet!$O309="East","Erin",DataSheet!$O309="South","Sam",DataSheet!$O309="West","William.")</f>
        <v>William.</v>
      </c>
      <c r="AE1690">
        <f t="shared" si="134"/>
        <v>1</v>
      </c>
    </row>
    <row r="1691" spans="1:31" ht="15.75" customHeight="1" x14ac:dyDescent="0.3">
      <c r="A1691" s="7">
        <v>3001</v>
      </c>
      <c r="B1691" s="7" t="s">
        <v>2713</v>
      </c>
      <c r="C1691" s="7" t="s">
        <v>42</v>
      </c>
      <c r="D1691" s="7">
        <v>0.03</v>
      </c>
      <c r="E1691" s="7">
        <v>5.4</v>
      </c>
      <c r="F1691" s="7">
        <v>7.78</v>
      </c>
      <c r="G1691" s="7" t="s">
        <v>53</v>
      </c>
      <c r="H1691" s="7" t="s">
        <v>118</v>
      </c>
      <c r="I1691" s="7" t="s">
        <v>33</v>
      </c>
      <c r="J1691" s="7" t="s">
        <v>113</v>
      </c>
      <c r="K1691" s="7" t="s">
        <v>63</v>
      </c>
      <c r="L1691" s="7" t="s">
        <v>314</v>
      </c>
      <c r="M1691" s="7">
        <v>0.37</v>
      </c>
      <c r="N1691" s="7" t="s">
        <v>37</v>
      </c>
      <c r="O1691" s="7" t="s">
        <v>65</v>
      </c>
      <c r="P1691" s="7" t="s">
        <v>304</v>
      </c>
      <c r="Q1691" s="7" t="s">
        <v>2714</v>
      </c>
      <c r="R1691" s="7">
        <v>48060</v>
      </c>
      <c r="S1691" s="8">
        <v>42080</v>
      </c>
      <c r="T1691" s="9">
        <f t="shared" si="132"/>
        <v>0</v>
      </c>
      <c r="U1691" s="10" t="str">
        <f t="shared" si="133"/>
        <v>no repeat</v>
      </c>
      <c r="V1691" s="11" t="str">
        <f t="shared" si="130"/>
        <v>March</v>
      </c>
      <c r="W1691" s="8">
        <v>42082</v>
      </c>
      <c r="X1691" s="11">
        <f t="shared" si="131"/>
        <v>2</v>
      </c>
      <c r="Y1691" s="7">
        <v>-237.54400000000001</v>
      </c>
      <c r="Z1691" s="7">
        <v>21</v>
      </c>
      <c r="AA1691" s="7">
        <v>117.87</v>
      </c>
      <c r="AB1691" s="7">
        <v>87043</v>
      </c>
      <c r="AC1691" s="7">
        <f>DataSheet!$E837-DataSheet!$D837</f>
        <v>6.19</v>
      </c>
      <c r="AD1691" s="12" t="str">
        <f>_xlfn.IFS(DataSheet!$O837="Central","Chris",DataSheet!$O837="East","Erin",DataSheet!$O837="South","Sam",DataSheet!$O837="West","William.")</f>
        <v>Erin</v>
      </c>
      <c r="AE1691">
        <f t="shared" si="134"/>
        <v>1</v>
      </c>
    </row>
    <row r="1692" spans="1:31" ht="15.75" customHeight="1" x14ac:dyDescent="0.3">
      <c r="A1692" s="12">
        <v>3003</v>
      </c>
      <c r="B1692" s="12" t="s">
        <v>2715</v>
      </c>
      <c r="C1692" s="12" t="s">
        <v>61</v>
      </c>
      <c r="D1692" s="12">
        <v>0.03</v>
      </c>
      <c r="E1692" s="12">
        <v>85.99</v>
      </c>
      <c r="F1692" s="12">
        <v>0.99</v>
      </c>
      <c r="G1692" s="12" t="s">
        <v>53</v>
      </c>
      <c r="H1692" s="12" t="s">
        <v>44</v>
      </c>
      <c r="I1692" s="12" t="s">
        <v>81</v>
      </c>
      <c r="J1692" s="12" t="s">
        <v>82</v>
      </c>
      <c r="K1692" s="12" t="s">
        <v>35</v>
      </c>
      <c r="L1692" s="12" t="s">
        <v>421</v>
      </c>
      <c r="M1692" s="12">
        <v>0.55000000000000004</v>
      </c>
      <c r="N1692" s="12" t="s">
        <v>37</v>
      </c>
      <c r="O1692" s="12" t="s">
        <v>38</v>
      </c>
      <c r="P1692" s="12" t="s">
        <v>1740</v>
      </c>
      <c r="Q1692" s="12" t="s">
        <v>2716</v>
      </c>
      <c r="R1692" s="12">
        <v>83814</v>
      </c>
      <c r="S1692" s="13">
        <v>42068</v>
      </c>
      <c r="T1692" s="9">
        <f t="shared" si="132"/>
        <v>0</v>
      </c>
      <c r="U1692" s="10" t="str">
        <f t="shared" si="133"/>
        <v>no repeat</v>
      </c>
      <c r="V1692" s="11" t="str">
        <f t="shared" si="130"/>
        <v>March</v>
      </c>
      <c r="W1692" s="13">
        <v>42069</v>
      </c>
      <c r="X1692" s="11">
        <f t="shared" si="131"/>
        <v>1</v>
      </c>
      <c r="Y1692" s="12">
        <v>1037.1044999999999</v>
      </c>
      <c r="Z1692" s="12">
        <v>20</v>
      </c>
      <c r="AA1692" s="12">
        <v>1503.05</v>
      </c>
      <c r="AB1692" s="12">
        <v>91586</v>
      </c>
      <c r="AC1692" s="12">
        <f>DataSheet!$E722-DataSheet!$D722</f>
        <v>5.23</v>
      </c>
      <c r="AD1692" s="12" t="str">
        <f>_xlfn.IFS(DataSheet!$O722="Central","Chris",DataSheet!$O722="East","Erin",DataSheet!$O722="South","Sam",DataSheet!$O722="West","William.")</f>
        <v>Chris</v>
      </c>
      <c r="AE1692">
        <f t="shared" si="134"/>
        <v>1</v>
      </c>
    </row>
    <row r="1693" spans="1:31" ht="15.75" customHeight="1" x14ac:dyDescent="0.3">
      <c r="A1693" s="7">
        <v>3004</v>
      </c>
      <c r="B1693" s="7" t="s">
        <v>2717</v>
      </c>
      <c r="C1693" s="7" t="s">
        <v>109</v>
      </c>
      <c r="D1693" s="7">
        <v>0.08</v>
      </c>
      <c r="E1693" s="7">
        <v>6.48</v>
      </c>
      <c r="F1693" s="7">
        <v>6.81</v>
      </c>
      <c r="G1693" s="7" t="s">
        <v>53</v>
      </c>
      <c r="H1693" s="7" t="s">
        <v>32</v>
      </c>
      <c r="I1693" s="7" t="s">
        <v>33</v>
      </c>
      <c r="J1693" s="7" t="s">
        <v>97</v>
      </c>
      <c r="K1693" s="7" t="s">
        <v>63</v>
      </c>
      <c r="L1693" s="7" t="s">
        <v>2718</v>
      </c>
      <c r="M1693" s="7">
        <v>0.36</v>
      </c>
      <c r="N1693" s="7" t="s">
        <v>37</v>
      </c>
      <c r="O1693" s="7" t="s">
        <v>38</v>
      </c>
      <c r="P1693" s="7" t="s">
        <v>49</v>
      </c>
      <c r="Q1693" s="7" t="s">
        <v>665</v>
      </c>
      <c r="R1693" s="7">
        <v>90049</v>
      </c>
      <c r="S1693" s="8">
        <v>42045</v>
      </c>
      <c r="T1693" s="9">
        <f t="shared" si="132"/>
        <v>1</v>
      </c>
      <c r="U1693" s="10">
        <f t="shared" si="133"/>
        <v>0</v>
      </c>
      <c r="V1693" s="11" t="str">
        <f t="shared" si="130"/>
        <v>February</v>
      </c>
      <c r="W1693" s="8">
        <v>42050</v>
      </c>
      <c r="X1693" s="11">
        <f t="shared" si="131"/>
        <v>5</v>
      </c>
      <c r="Y1693" s="7">
        <v>-94.59</v>
      </c>
      <c r="Z1693" s="7">
        <v>58</v>
      </c>
      <c r="AA1693" s="7">
        <v>382.33</v>
      </c>
      <c r="AB1693" s="7">
        <v>54949</v>
      </c>
      <c r="AC1693" s="7">
        <f>DataSheet!$E471-DataSheet!$D471</f>
        <v>19.82</v>
      </c>
      <c r="AD1693" s="12" t="str">
        <f>_xlfn.IFS(DataSheet!$O471="Central","Chris",DataSheet!$O471="East","Erin",DataSheet!$O471="South","Sam",DataSheet!$O471="West","William.")</f>
        <v>William.</v>
      </c>
      <c r="AE1693">
        <f t="shared" si="134"/>
        <v>2</v>
      </c>
    </row>
    <row r="1694" spans="1:31" ht="15.75" customHeight="1" x14ac:dyDescent="0.3">
      <c r="A1694" s="12">
        <v>3004</v>
      </c>
      <c r="B1694" s="12" t="s">
        <v>2717</v>
      </c>
      <c r="C1694" s="12" t="s">
        <v>109</v>
      </c>
      <c r="D1694" s="12">
        <v>0.09</v>
      </c>
      <c r="E1694" s="12">
        <v>20.98</v>
      </c>
      <c r="F1694" s="12">
        <v>53.03</v>
      </c>
      <c r="G1694" s="12" t="s">
        <v>43</v>
      </c>
      <c r="H1694" s="12" t="s">
        <v>32</v>
      </c>
      <c r="I1694" s="12" t="s">
        <v>33</v>
      </c>
      <c r="J1694" s="12" t="s">
        <v>145</v>
      </c>
      <c r="K1694" s="12" t="s">
        <v>47</v>
      </c>
      <c r="L1694" s="12" t="s">
        <v>620</v>
      </c>
      <c r="M1694" s="12">
        <v>0.78</v>
      </c>
      <c r="N1694" s="12" t="s">
        <v>37</v>
      </c>
      <c r="O1694" s="12" t="s">
        <v>38</v>
      </c>
      <c r="P1694" s="12" t="s">
        <v>49</v>
      </c>
      <c r="Q1694" s="12" t="s">
        <v>665</v>
      </c>
      <c r="R1694" s="12">
        <v>90049</v>
      </c>
      <c r="S1694" s="13">
        <v>42045</v>
      </c>
      <c r="T1694" s="9">
        <f t="shared" si="132"/>
        <v>0</v>
      </c>
      <c r="U1694" s="10" t="str">
        <f t="shared" si="133"/>
        <v>no repeat</v>
      </c>
      <c r="V1694" s="11" t="str">
        <f t="shared" si="130"/>
        <v>February</v>
      </c>
      <c r="W1694" s="13">
        <v>42052</v>
      </c>
      <c r="X1694" s="11">
        <f t="shared" si="131"/>
        <v>7</v>
      </c>
      <c r="Y1694" s="12">
        <v>-293.74</v>
      </c>
      <c r="Z1694" s="12">
        <v>13</v>
      </c>
      <c r="AA1694" s="12">
        <v>356.61</v>
      </c>
      <c r="AB1694" s="12">
        <v>54949</v>
      </c>
      <c r="AC1694" s="12">
        <f>DataSheet!$E472-DataSheet!$D472</f>
        <v>3.34</v>
      </c>
      <c r="AD1694" s="12" t="str">
        <f>_xlfn.IFS(DataSheet!$O472="Central","Chris",DataSheet!$O472="East","Erin",DataSheet!$O472="South","Sam",DataSheet!$O472="West","William.")</f>
        <v>William.</v>
      </c>
      <c r="AE1694">
        <f t="shared" si="134"/>
        <v>2</v>
      </c>
    </row>
    <row r="1695" spans="1:31" ht="15.75" customHeight="1" x14ac:dyDescent="0.3">
      <c r="A1695" s="7">
        <v>3005</v>
      </c>
      <c r="B1695" s="7" t="s">
        <v>2719</v>
      </c>
      <c r="C1695" s="7" t="s">
        <v>52</v>
      </c>
      <c r="D1695" s="7">
        <v>0.05</v>
      </c>
      <c r="E1695" s="7">
        <v>122.99</v>
      </c>
      <c r="F1695" s="7">
        <v>19.989999999999998</v>
      </c>
      <c r="G1695" s="7" t="s">
        <v>31</v>
      </c>
      <c r="H1695" s="7" t="s">
        <v>32</v>
      </c>
      <c r="I1695" s="7" t="s">
        <v>33</v>
      </c>
      <c r="J1695" s="7" t="s">
        <v>113</v>
      </c>
      <c r="K1695" s="7" t="s">
        <v>63</v>
      </c>
      <c r="L1695" s="7" t="s">
        <v>2237</v>
      </c>
      <c r="M1695" s="7">
        <v>0.37</v>
      </c>
      <c r="N1695" s="7" t="s">
        <v>37</v>
      </c>
      <c r="O1695" s="7" t="s">
        <v>38</v>
      </c>
      <c r="P1695" s="7" t="s">
        <v>1740</v>
      </c>
      <c r="Q1695" s="7" t="s">
        <v>2716</v>
      </c>
      <c r="R1695" s="7">
        <v>83814</v>
      </c>
      <c r="S1695" s="8">
        <v>42163</v>
      </c>
      <c r="T1695" s="9">
        <f t="shared" si="132"/>
        <v>0</v>
      </c>
      <c r="U1695" s="10" t="str">
        <f t="shared" si="133"/>
        <v>no repeat</v>
      </c>
      <c r="V1695" s="11" t="str">
        <f t="shared" si="130"/>
        <v>June</v>
      </c>
      <c r="W1695" s="8">
        <v>42166</v>
      </c>
      <c r="X1695" s="11">
        <f t="shared" si="131"/>
        <v>3</v>
      </c>
      <c r="Y1695" s="7">
        <v>1039.7541000000001</v>
      </c>
      <c r="Z1695" s="7">
        <v>12</v>
      </c>
      <c r="AA1695" s="7">
        <v>1506.89</v>
      </c>
      <c r="AB1695" s="7">
        <v>91389</v>
      </c>
      <c r="AC1695" s="7">
        <f>DataSheet!$E1715-DataSheet!$D1715</f>
        <v>73.900000000000006</v>
      </c>
      <c r="AD1695" s="12" t="str">
        <f>_xlfn.IFS(DataSheet!$O1715="Central","Chris",DataSheet!$O1715="East","Erin",DataSheet!$O1715="South","Sam",DataSheet!$O1715="West","William.")</f>
        <v>Chris</v>
      </c>
      <c r="AE1695">
        <f t="shared" si="134"/>
        <v>1</v>
      </c>
    </row>
    <row r="1696" spans="1:31" ht="15.75" customHeight="1" x14ac:dyDescent="0.3">
      <c r="A1696" s="7">
        <v>3006</v>
      </c>
      <c r="B1696" s="7" t="s">
        <v>2720</v>
      </c>
      <c r="C1696" s="7" t="s">
        <v>109</v>
      </c>
      <c r="D1696" s="7">
        <v>0.08</v>
      </c>
      <c r="E1696" s="7">
        <v>6.48</v>
      </c>
      <c r="F1696" s="7">
        <v>6.81</v>
      </c>
      <c r="G1696" s="7" t="s">
        <v>53</v>
      </c>
      <c r="H1696" s="7" t="s">
        <v>32</v>
      </c>
      <c r="I1696" s="7" t="s">
        <v>33</v>
      </c>
      <c r="J1696" s="7" t="s">
        <v>97</v>
      </c>
      <c r="K1696" s="7" t="s">
        <v>63</v>
      </c>
      <c r="L1696" s="7" t="s">
        <v>2718</v>
      </c>
      <c r="M1696" s="7">
        <v>0.36</v>
      </c>
      <c r="N1696" s="7" t="s">
        <v>37</v>
      </c>
      <c r="O1696" s="7" t="s">
        <v>38</v>
      </c>
      <c r="P1696" s="7" t="s">
        <v>1740</v>
      </c>
      <c r="Q1696" s="7" t="s">
        <v>2721</v>
      </c>
      <c r="R1696" s="7">
        <v>83402</v>
      </c>
      <c r="S1696" s="8">
        <v>42045</v>
      </c>
      <c r="T1696" s="9">
        <f t="shared" si="132"/>
        <v>1</v>
      </c>
      <c r="U1696" s="10">
        <f t="shared" si="133"/>
        <v>0</v>
      </c>
      <c r="V1696" s="11" t="str">
        <f t="shared" si="130"/>
        <v>February</v>
      </c>
      <c r="W1696" s="8">
        <v>42050</v>
      </c>
      <c r="X1696" s="11">
        <f t="shared" si="131"/>
        <v>5</v>
      </c>
      <c r="Y1696" s="7">
        <v>-49.186799999999998</v>
      </c>
      <c r="Z1696" s="7">
        <v>14</v>
      </c>
      <c r="AA1696" s="7">
        <v>92.29</v>
      </c>
      <c r="AB1696" s="7">
        <v>91388</v>
      </c>
      <c r="AC1696" s="7">
        <f>DataSheet!$E473-DataSheet!$D473</f>
        <v>1.2</v>
      </c>
      <c r="AD1696" s="12" t="str">
        <f>_xlfn.IFS(DataSheet!$O473="Central","Chris",DataSheet!$O473="East","Erin",DataSheet!$O473="South","Sam",DataSheet!$O473="West","William.")</f>
        <v>William.</v>
      </c>
      <c r="AE1696">
        <f t="shared" si="134"/>
        <v>2</v>
      </c>
    </row>
    <row r="1697" spans="1:31" ht="15.75" customHeight="1" x14ac:dyDescent="0.3">
      <c r="A1697" s="12">
        <v>3006</v>
      </c>
      <c r="B1697" s="12" t="s">
        <v>2720</v>
      </c>
      <c r="C1697" s="12" t="s">
        <v>109</v>
      </c>
      <c r="D1697" s="12">
        <v>0.09</v>
      </c>
      <c r="E1697" s="12">
        <v>20.98</v>
      </c>
      <c r="F1697" s="12">
        <v>53.03</v>
      </c>
      <c r="G1697" s="12" t="s">
        <v>43</v>
      </c>
      <c r="H1697" s="12" t="s">
        <v>32</v>
      </c>
      <c r="I1697" s="12" t="s">
        <v>33</v>
      </c>
      <c r="J1697" s="12" t="s">
        <v>145</v>
      </c>
      <c r="K1697" s="12" t="s">
        <v>47</v>
      </c>
      <c r="L1697" s="12" t="s">
        <v>620</v>
      </c>
      <c r="M1697" s="12">
        <v>0.78</v>
      </c>
      <c r="N1697" s="12" t="s">
        <v>37</v>
      </c>
      <c r="O1697" s="12" t="s">
        <v>38</v>
      </c>
      <c r="P1697" s="12" t="s">
        <v>1740</v>
      </c>
      <c r="Q1697" s="12" t="s">
        <v>2721</v>
      </c>
      <c r="R1697" s="12">
        <v>83402</v>
      </c>
      <c r="S1697" s="13">
        <v>42045</v>
      </c>
      <c r="T1697" s="9">
        <f t="shared" si="132"/>
        <v>0</v>
      </c>
      <c r="U1697" s="10" t="str">
        <f t="shared" si="133"/>
        <v>no repeat</v>
      </c>
      <c r="V1697" s="11" t="str">
        <f t="shared" si="130"/>
        <v>February</v>
      </c>
      <c r="W1697" s="13">
        <v>42052</v>
      </c>
      <c r="X1697" s="11">
        <f t="shared" si="131"/>
        <v>7</v>
      </c>
      <c r="Y1697" s="12">
        <v>-152.7448</v>
      </c>
      <c r="Z1697" s="12">
        <v>3</v>
      </c>
      <c r="AA1697" s="12">
        <v>82.29</v>
      </c>
      <c r="AB1697" s="12">
        <v>91388</v>
      </c>
      <c r="AC1697" s="12">
        <f>DataSheet!$E474-DataSheet!$D474</f>
        <v>4.1900000000000004</v>
      </c>
      <c r="AD1697" s="12" t="str">
        <f>_xlfn.IFS(DataSheet!$O474="Central","Chris",DataSheet!$O474="East","Erin",DataSheet!$O474="South","Sam",DataSheet!$O474="West","William.")</f>
        <v>William.</v>
      </c>
      <c r="AE1697">
        <f t="shared" si="134"/>
        <v>2</v>
      </c>
    </row>
    <row r="1698" spans="1:31" ht="15.75" customHeight="1" x14ac:dyDescent="0.3">
      <c r="A1698" s="7">
        <v>3008</v>
      </c>
      <c r="B1698" s="7" t="s">
        <v>2722</v>
      </c>
      <c r="C1698" s="7" t="s">
        <v>52</v>
      </c>
      <c r="D1698" s="7">
        <v>0.05</v>
      </c>
      <c r="E1698" s="7">
        <v>9.99</v>
      </c>
      <c r="F1698" s="7">
        <v>4.78</v>
      </c>
      <c r="G1698" s="7" t="s">
        <v>53</v>
      </c>
      <c r="H1698" s="7" t="s">
        <v>44</v>
      </c>
      <c r="I1698" s="7" t="s">
        <v>33</v>
      </c>
      <c r="J1698" s="7" t="s">
        <v>97</v>
      </c>
      <c r="K1698" s="7" t="s">
        <v>63</v>
      </c>
      <c r="L1698" s="7" t="s">
        <v>1808</v>
      </c>
      <c r="M1698" s="7">
        <v>0.4</v>
      </c>
      <c r="N1698" s="7" t="s">
        <v>37</v>
      </c>
      <c r="O1698" s="7" t="s">
        <v>65</v>
      </c>
      <c r="P1698" s="7" t="s">
        <v>66</v>
      </c>
      <c r="Q1698" s="7" t="s">
        <v>2723</v>
      </c>
      <c r="R1698" s="7">
        <v>55343</v>
      </c>
      <c r="S1698" s="8">
        <v>42069</v>
      </c>
      <c r="T1698" s="9">
        <f t="shared" si="132"/>
        <v>1</v>
      </c>
      <c r="U1698" s="10">
        <f t="shared" si="133"/>
        <v>97</v>
      </c>
      <c r="V1698" s="11" t="str">
        <f t="shared" si="130"/>
        <v>March</v>
      </c>
      <c r="W1698" s="8">
        <v>42070</v>
      </c>
      <c r="X1698" s="11">
        <f t="shared" si="131"/>
        <v>1</v>
      </c>
      <c r="Y1698" s="7">
        <v>41.3</v>
      </c>
      <c r="Z1698" s="7">
        <v>20</v>
      </c>
      <c r="AA1698" s="7">
        <v>203.37</v>
      </c>
      <c r="AB1698" s="7">
        <v>89414</v>
      </c>
      <c r="AC1698" s="7">
        <f>DataSheet!$E729-DataSheet!$D729</f>
        <v>40.909999999999997</v>
      </c>
      <c r="AD1698" s="12" t="str">
        <f>_xlfn.IFS(DataSheet!$O729="Central","Chris",DataSheet!$O729="East","Erin",DataSheet!$O729="South","Sam",DataSheet!$O729="West","William.")</f>
        <v>William.</v>
      </c>
      <c r="AE1698">
        <f t="shared" si="134"/>
        <v>2</v>
      </c>
    </row>
    <row r="1699" spans="1:31" ht="15.75" customHeight="1" x14ac:dyDescent="0.3">
      <c r="A1699" s="7">
        <v>3008</v>
      </c>
      <c r="B1699" s="7" t="s">
        <v>2722</v>
      </c>
      <c r="C1699" s="7" t="s">
        <v>30</v>
      </c>
      <c r="D1699" s="7">
        <v>0.01</v>
      </c>
      <c r="E1699" s="7">
        <v>12.28</v>
      </c>
      <c r="F1699" s="7">
        <v>6.47</v>
      </c>
      <c r="G1699" s="7" t="s">
        <v>53</v>
      </c>
      <c r="H1699" s="7" t="s">
        <v>44</v>
      </c>
      <c r="I1699" s="7" t="s">
        <v>33</v>
      </c>
      <c r="J1699" s="7" t="s">
        <v>97</v>
      </c>
      <c r="K1699" s="7" t="s">
        <v>63</v>
      </c>
      <c r="L1699" s="7" t="s">
        <v>2724</v>
      </c>
      <c r="M1699" s="7">
        <v>0.38</v>
      </c>
      <c r="N1699" s="7" t="s">
        <v>37</v>
      </c>
      <c r="O1699" s="7" t="s">
        <v>65</v>
      </c>
      <c r="P1699" s="7" t="s">
        <v>66</v>
      </c>
      <c r="Q1699" s="7" t="s">
        <v>2723</v>
      </c>
      <c r="R1699" s="7">
        <v>55343</v>
      </c>
      <c r="S1699" s="8">
        <v>42166</v>
      </c>
      <c r="T1699" s="9">
        <f t="shared" si="132"/>
        <v>0</v>
      </c>
      <c r="U1699" s="10" t="str">
        <f t="shared" si="133"/>
        <v>no repeat</v>
      </c>
      <c r="V1699" s="11" t="str">
        <f t="shared" si="130"/>
        <v>June</v>
      </c>
      <c r="W1699" s="8">
        <v>42167</v>
      </c>
      <c r="X1699" s="11">
        <f t="shared" si="131"/>
        <v>1</v>
      </c>
      <c r="Y1699" s="7">
        <v>47.61</v>
      </c>
      <c r="Z1699" s="7">
        <v>12</v>
      </c>
      <c r="AA1699" s="7">
        <v>160.66</v>
      </c>
      <c r="AB1699" s="7">
        <v>89415</v>
      </c>
      <c r="AC1699" s="7">
        <f>DataSheet!$E1737-DataSheet!$D1737</f>
        <v>35.4</v>
      </c>
      <c r="AD1699" s="12" t="str">
        <f>_xlfn.IFS(DataSheet!$O1737="Central","Chris",DataSheet!$O1737="East","Erin",DataSheet!$O1737="South","Sam",DataSheet!$O1737="West","William.")</f>
        <v>Erin</v>
      </c>
      <c r="AE1699">
        <f t="shared" si="134"/>
        <v>2</v>
      </c>
    </row>
    <row r="1700" spans="1:31" ht="15.75" customHeight="1" x14ac:dyDescent="0.3">
      <c r="A1700" s="7">
        <v>3011</v>
      </c>
      <c r="B1700" s="7" t="s">
        <v>2725</v>
      </c>
      <c r="C1700" s="7" t="s">
        <v>52</v>
      </c>
      <c r="D1700" s="7">
        <v>0.03</v>
      </c>
      <c r="E1700" s="7">
        <v>300.64999999999998</v>
      </c>
      <c r="F1700" s="7">
        <v>24.49</v>
      </c>
      <c r="G1700" s="7" t="s">
        <v>53</v>
      </c>
      <c r="H1700" s="7" t="s">
        <v>32</v>
      </c>
      <c r="I1700" s="7" t="s">
        <v>33</v>
      </c>
      <c r="J1700" s="7" t="s">
        <v>258</v>
      </c>
      <c r="K1700" s="7" t="s">
        <v>240</v>
      </c>
      <c r="L1700" s="7" t="s">
        <v>2726</v>
      </c>
      <c r="M1700" s="7">
        <v>0.52</v>
      </c>
      <c r="N1700" s="7" t="s">
        <v>37</v>
      </c>
      <c r="O1700" s="7" t="s">
        <v>57</v>
      </c>
      <c r="P1700" s="7" t="s">
        <v>197</v>
      </c>
      <c r="Q1700" s="7" t="s">
        <v>198</v>
      </c>
      <c r="R1700" s="7">
        <v>2113</v>
      </c>
      <c r="S1700" s="8">
        <v>42122</v>
      </c>
      <c r="T1700" s="9">
        <f t="shared" si="132"/>
        <v>1</v>
      </c>
      <c r="U1700" s="10">
        <f t="shared" si="133"/>
        <v>0</v>
      </c>
      <c r="V1700" s="11" t="str">
        <f t="shared" si="130"/>
        <v>April</v>
      </c>
      <c r="W1700" s="8">
        <v>42124</v>
      </c>
      <c r="X1700" s="11">
        <f t="shared" si="131"/>
        <v>2</v>
      </c>
      <c r="Y1700" s="7">
        <v>1282.4960000000001</v>
      </c>
      <c r="Z1700" s="7">
        <v>32</v>
      </c>
      <c r="AA1700" s="7">
        <v>9705.4599999999991</v>
      </c>
      <c r="AB1700" s="7">
        <v>7623</v>
      </c>
      <c r="AC1700" s="7">
        <f>DataSheet!$E1285-DataSheet!$D1285</f>
        <v>14.76</v>
      </c>
      <c r="AD1700" s="12" t="str">
        <f>_xlfn.IFS(DataSheet!$O1285="Central","Chris",DataSheet!$O1285="East","Erin",DataSheet!$O1285="South","Sam",DataSheet!$O1285="West","William.")</f>
        <v>Chris</v>
      </c>
      <c r="AE1700">
        <f t="shared" si="134"/>
        <v>4</v>
      </c>
    </row>
    <row r="1701" spans="1:31" ht="15.75" customHeight="1" x14ac:dyDescent="0.3">
      <c r="A1701" s="12">
        <v>3011</v>
      </c>
      <c r="B1701" s="12" t="s">
        <v>2725</v>
      </c>
      <c r="C1701" s="12" t="s">
        <v>52</v>
      </c>
      <c r="D1701" s="12">
        <v>0.06</v>
      </c>
      <c r="E1701" s="12">
        <v>49.99</v>
      </c>
      <c r="F1701" s="12">
        <v>19.989999999999998</v>
      </c>
      <c r="G1701" s="12" t="s">
        <v>53</v>
      </c>
      <c r="H1701" s="12" t="s">
        <v>32</v>
      </c>
      <c r="I1701" s="12" t="s">
        <v>81</v>
      </c>
      <c r="J1701" s="12" t="s">
        <v>184</v>
      </c>
      <c r="K1701" s="12" t="s">
        <v>63</v>
      </c>
      <c r="L1701" s="12" t="s">
        <v>1730</v>
      </c>
      <c r="M1701" s="12">
        <v>0.45</v>
      </c>
      <c r="N1701" s="12" t="s">
        <v>37</v>
      </c>
      <c r="O1701" s="12" t="s">
        <v>57</v>
      </c>
      <c r="P1701" s="12" t="s">
        <v>197</v>
      </c>
      <c r="Q1701" s="12" t="s">
        <v>198</v>
      </c>
      <c r="R1701" s="12">
        <v>2113</v>
      </c>
      <c r="S1701" s="13">
        <v>42122</v>
      </c>
      <c r="T1701" s="9">
        <f t="shared" si="132"/>
        <v>1</v>
      </c>
      <c r="U1701" s="10">
        <f t="shared" si="133"/>
        <v>0</v>
      </c>
      <c r="V1701" s="11" t="str">
        <f t="shared" si="130"/>
        <v>April</v>
      </c>
      <c r="W1701" s="13">
        <v>42124</v>
      </c>
      <c r="X1701" s="11">
        <f t="shared" si="131"/>
        <v>2</v>
      </c>
      <c r="Y1701" s="12">
        <v>17.2</v>
      </c>
      <c r="Z1701" s="12">
        <v>67</v>
      </c>
      <c r="AA1701" s="12">
        <v>3247.54</v>
      </c>
      <c r="AB1701" s="12">
        <v>7623</v>
      </c>
      <c r="AC1701" s="12">
        <f>DataSheet!$E1286-DataSheet!$D1286</f>
        <v>2.6999999999999997</v>
      </c>
      <c r="AD1701" s="12" t="str">
        <f>_xlfn.IFS(DataSheet!$O1286="Central","Chris",DataSheet!$O1286="East","Erin",DataSheet!$O1286="South","Sam",DataSheet!$O1286="West","William.")</f>
        <v>Chris</v>
      </c>
      <c r="AE1701">
        <f t="shared" si="134"/>
        <v>4</v>
      </c>
    </row>
    <row r="1702" spans="1:31" ht="15.75" customHeight="1" x14ac:dyDescent="0.3">
      <c r="A1702" s="7">
        <v>3011</v>
      </c>
      <c r="B1702" s="7" t="s">
        <v>2725</v>
      </c>
      <c r="C1702" s="7" t="s">
        <v>52</v>
      </c>
      <c r="D1702" s="7">
        <v>0.1</v>
      </c>
      <c r="E1702" s="7">
        <v>104.85</v>
      </c>
      <c r="F1702" s="7">
        <v>4.6500000000000004</v>
      </c>
      <c r="G1702" s="7" t="s">
        <v>53</v>
      </c>
      <c r="H1702" s="7" t="s">
        <v>32</v>
      </c>
      <c r="I1702" s="7" t="s">
        <v>33</v>
      </c>
      <c r="J1702" s="7" t="s">
        <v>97</v>
      </c>
      <c r="K1702" s="7" t="s">
        <v>63</v>
      </c>
      <c r="L1702" s="7" t="s">
        <v>2727</v>
      </c>
      <c r="M1702" s="7">
        <v>0.37</v>
      </c>
      <c r="N1702" s="7" t="s">
        <v>37</v>
      </c>
      <c r="O1702" s="7" t="s">
        <v>57</v>
      </c>
      <c r="P1702" s="7" t="s">
        <v>197</v>
      </c>
      <c r="Q1702" s="7" t="s">
        <v>198</v>
      </c>
      <c r="R1702" s="7">
        <v>2113</v>
      </c>
      <c r="S1702" s="8">
        <v>42122</v>
      </c>
      <c r="T1702" s="9">
        <f t="shared" si="132"/>
        <v>1</v>
      </c>
      <c r="U1702" s="10">
        <f t="shared" si="133"/>
        <v>30</v>
      </c>
      <c r="V1702" s="11" t="str">
        <f t="shared" si="130"/>
        <v>April</v>
      </c>
      <c r="W1702" s="8">
        <v>42123</v>
      </c>
      <c r="X1702" s="11">
        <f t="shared" si="131"/>
        <v>1</v>
      </c>
      <c r="Y1702" s="7">
        <v>1184.1199999999999</v>
      </c>
      <c r="Z1702" s="7">
        <v>58</v>
      </c>
      <c r="AA1702" s="7">
        <v>5582.63</v>
      </c>
      <c r="AB1702" s="7">
        <v>7623</v>
      </c>
      <c r="AC1702" s="7">
        <f>DataSheet!$E1287-DataSheet!$D1287</f>
        <v>3.68</v>
      </c>
      <c r="AD1702" s="12" t="str">
        <f>_xlfn.IFS(DataSheet!$O1287="Central","Chris",DataSheet!$O1287="East","Erin",DataSheet!$O1287="South","Sam",DataSheet!$O1287="West","William.")</f>
        <v>Chris</v>
      </c>
      <c r="AE1702">
        <f t="shared" si="134"/>
        <v>4</v>
      </c>
    </row>
    <row r="1703" spans="1:31" ht="15.75" customHeight="1" x14ac:dyDescent="0.3">
      <c r="A1703" s="12">
        <v>3011</v>
      </c>
      <c r="B1703" s="12" t="s">
        <v>2725</v>
      </c>
      <c r="C1703" s="12" t="s">
        <v>52</v>
      </c>
      <c r="D1703" s="12">
        <v>0.03</v>
      </c>
      <c r="E1703" s="12">
        <v>5.98</v>
      </c>
      <c r="F1703" s="12">
        <v>5.35</v>
      </c>
      <c r="G1703" s="12" t="s">
        <v>53</v>
      </c>
      <c r="H1703" s="12" t="s">
        <v>32</v>
      </c>
      <c r="I1703" s="12" t="s">
        <v>33</v>
      </c>
      <c r="J1703" s="12" t="s">
        <v>97</v>
      </c>
      <c r="K1703" s="12" t="s">
        <v>63</v>
      </c>
      <c r="L1703" s="12" t="s">
        <v>1436</v>
      </c>
      <c r="M1703" s="12">
        <v>0.4</v>
      </c>
      <c r="N1703" s="12" t="s">
        <v>37</v>
      </c>
      <c r="O1703" s="12" t="s">
        <v>57</v>
      </c>
      <c r="P1703" s="12" t="s">
        <v>197</v>
      </c>
      <c r="Q1703" s="12" t="s">
        <v>198</v>
      </c>
      <c r="R1703" s="12">
        <v>2113</v>
      </c>
      <c r="S1703" s="13">
        <v>42152</v>
      </c>
      <c r="T1703" s="9">
        <f t="shared" si="132"/>
        <v>0</v>
      </c>
      <c r="U1703" s="10" t="str">
        <f t="shared" si="133"/>
        <v>no repeat</v>
      </c>
      <c r="V1703" s="11" t="str">
        <f t="shared" si="130"/>
        <v>May</v>
      </c>
      <c r="W1703" s="13">
        <v>42153</v>
      </c>
      <c r="X1703" s="11">
        <f t="shared" si="131"/>
        <v>1</v>
      </c>
      <c r="Y1703" s="12">
        <v>-23.5</v>
      </c>
      <c r="Z1703" s="12">
        <v>16</v>
      </c>
      <c r="AA1703" s="12">
        <v>107.08</v>
      </c>
      <c r="AB1703" s="12">
        <v>56486</v>
      </c>
      <c r="AC1703" s="12">
        <f>DataSheet!$E1606-DataSheet!$D1606</f>
        <v>125.97999999999999</v>
      </c>
      <c r="AD1703" s="12" t="str">
        <f>_xlfn.IFS(DataSheet!$O1606="Central","Chris",DataSheet!$O1606="East","Erin",DataSheet!$O1606="South","Sam",DataSheet!$O1606="West","William.")</f>
        <v>Erin</v>
      </c>
      <c r="AE1703">
        <f t="shared" si="134"/>
        <v>4</v>
      </c>
    </row>
    <row r="1704" spans="1:31" ht="15.75" customHeight="1" x14ac:dyDescent="0.3">
      <c r="A1704" s="12">
        <v>3012</v>
      </c>
      <c r="B1704" s="12" t="s">
        <v>2728</v>
      </c>
      <c r="C1704" s="12" t="s">
        <v>52</v>
      </c>
      <c r="D1704" s="12">
        <v>0.03</v>
      </c>
      <c r="E1704" s="12">
        <v>300.64999999999998</v>
      </c>
      <c r="F1704" s="12">
        <v>24.49</v>
      </c>
      <c r="G1704" s="12" t="s">
        <v>53</v>
      </c>
      <c r="H1704" s="12" t="s">
        <v>32</v>
      </c>
      <c r="I1704" s="12" t="s">
        <v>33</v>
      </c>
      <c r="J1704" s="12" t="s">
        <v>258</v>
      </c>
      <c r="K1704" s="12" t="s">
        <v>240</v>
      </c>
      <c r="L1704" s="12" t="s">
        <v>2726</v>
      </c>
      <c r="M1704" s="12">
        <v>0.52</v>
      </c>
      <c r="N1704" s="12" t="s">
        <v>37</v>
      </c>
      <c r="O1704" s="12" t="s">
        <v>57</v>
      </c>
      <c r="P1704" s="12" t="s">
        <v>75</v>
      </c>
      <c r="Q1704" s="12" t="s">
        <v>2729</v>
      </c>
      <c r="R1704" s="12">
        <v>14609</v>
      </c>
      <c r="S1704" s="13">
        <v>42122</v>
      </c>
      <c r="T1704" s="9">
        <f t="shared" si="132"/>
        <v>1</v>
      </c>
      <c r="U1704" s="10">
        <f t="shared" si="133"/>
        <v>0</v>
      </c>
      <c r="V1704" s="11" t="str">
        <f t="shared" si="130"/>
        <v>April</v>
      </c>
      <c r="W1704" s="13">
        <v>42124</v>
      </c>
      <c r="X1704" s="11">
        <f t="shared" si="131"/>
        <v>2</v>
      </c>
      <c r="Y1704" s="12">
        <v>1474.8704</v>
      </c>
      <c r="Z1704" s="12">
        <v>8</v>
      </c>
      <c r="AA1704" s="12">
        <v>2426.36</v>
      </c>
      <c r="AB1704" s="12">
        <v>86346</v>
      </c>
      <c r="AC1704" s="12">
        <f>DataSheet!$E1288-DataSheet!$D1288</f>
        <v>2.02</v>
      </c>
      <c r="AD1704" s="12" t="str">
        <f>_xlfn.IFS(DataSheet!$O1288="Central","Chris",DataSheet!$O1288="East","Erin",DataSheet!$O1288="South","Sam",DataSheet!$O1288="West","William.")</f>
        <v>Erin</v>
      </c>
      <c r="AE1704">
        <f t="shared" si="134"/>
        <v>3</v>
      </c>
    </row>
    <row r="1705" spans="1:31" ht="15.75" customHeight="1" x14ac:dyDescent="0.3">
      <c r="A1705" s="7">
        <v>3012</v>
      </c>
      <c r="B1705" s="7" t="s">
        <v>2728</v>
      </c>
      <c r="C1705" s="7" t="s">
        <v>52</v>
      </c>
      <c r="D1705" s="7">
        <v>0.06</v>
      </c>
      <c r="E1705" s="7">
        <v>49.99</v>
      </c>
      <c r="F1705" s="7">
        <v>19.989999999999998</v>
      </c>
      <c r="G1705" s="7" t="s">
        <v>53</v>
      </c>
      <c r="H1705" s="7" t="s">
        <v>32</v>
      </c>
      <c r="I1705" s="7" t="s">
        <v>81</v>
      </c>
      <c r="J1705" s="7" t="s">
        <v>184</v>
      </c>
      <c r="K1705" s="7" t="s">
        <v>63</v>
      </c>
      <c r="L1705" s="7" t="s">
        <v>1730</v>
      </c>
      <c r="M1705" s="7">
        <v>0.45</v>
      </c>
      <c r="N1705" s="7" t="s">
        <v>37</v>
      </c>
      <c r="O1705" s="7" t="s">
        <v>57</v>
      </c>
      <c r="P1705" s="7" t="s">
        <v>75</v>
      </c>
      <c r="Q1705" s="7" t="s">
        <v>2729</v>
      </c>
      <c r="R1705" s="7">
        <v>14609</v>
      </c>
      <c r="S1705" s="8">
        <v>42122</v>
      </c>
      <c r="T1705" s="9">
        <f t="shared" si="132"/>
        <v>1</v>
      </c>
      <c r="U1705" s="10">
        <f t="shared" si="133"/>
        <v>0</v>
      </c>
      <c r="V1705" s="11" t="str">
        <f t="shared" si="130"/>
        <v>April</v>
      </c>
      <c r="W1705" s="8">
        <v>42124</v>
      </c>
      <c r="X1705" s="11">
        <f t="shared" si="131"/>
        <v>2</v>
      </c>
      <c r="Y1705" s="7">
        <v>19.78</v>
      </c>
      <c r="Z1705" s="7">
        <v>17</v>
      </c>
      <c r="AA1705" s="7">
        <v>824</v>
      </c>
      <c r="AB1705" s="7">
        <v>86346</v>
      </c>
      <c r="AC1705" s="7">
        <f>DataSheet!$E1289-DataSheet!$D1289</f>
        <v>6.65</v>
      </c>
      <c r="AD1705" s="12" t="str">
        <f>_xlfn.IFS(DataSheet!$O1289="Central","Chris",DataSheet!$O1289="East","Erin",DataSheet!$O1289="South","Sam",DataSheet!$O1289="West","William.")</f>
        <v>Erin</v>
      </c>
      <c r="AE1705">
        <f t="shared" si="134"/>
        <v>3</v>
      </c>
    </row>
    <row r="1706" spans="1:31" ht="15.75" customHeight="1" x14ac:dyDescent="0.3">
      <c r="A1706" s="12">
        <v>3012</v>
      </c>
      <c r="B1706" s="12" t="s">
        <v>2728</v>
      </c>
      <c r="C1706" s="12" t="s">
        <v>52</v>
      </c>
      <c r="D1706" s="12">
        <v>0.1</v>
      </c>
      <c r="E1706" s="12">
        <v>104.85</v>
      </c>
      <c r="F1706" s="12">
        <v>4.6500000000000004</v>
      </c>
      <c r="G1706" s="12" t="s">
        <v>53</v>
      </c>
      <c r="H1706" s="12" t="s">
        <v>32</v>
      </c>
      <c r="I1706" s="12" t="s">
        <v>33</v>
      </c>
      <c r="J1706" s="12" t="s">
        <v>97</v>
      </c>
      <c r="K1706" s="12" t="s">
        <v>63</v>
      </c>
      <c r="L1706" s="12" t="s">
        <v>2727</v>
      </c>
      <c r="M1706" s="12">
        <v>0.37</v>
      </c>
      <c r="N1706" s="12" t="s">
        <v>37</v>
      </c>
      <c r="O1706" s="12" t="s">
        <v>57</v>
      </c>
      <c r="P1706" s="12" t="s">
        <v>75</v>
      </c>
      <c r="Q1706" s="12" t="s">
        <v>2729</v>
      </c>
      <c r="R1706" s="12">
        <v>14609</v>
      </c>
      <c r="S1706" s="13">
        <v>42122</v>
      </c>
      <c r="T1706" s="9">
        <f t="shared" si="132"/>
        <v>0</v>
      </c>
      <c r="U1706" s="10" t="str">
        <f t="shared" si="133"/>
        <v>no repeat</v>
      </c>
      <c r="V1706" s="11" t="str">
        <f t="shared" si="130"/>
        <v>April</v>
      </c>
      <c r="W1706" s="13">
        <v>42123</v>
      </c>
      <c r="X1706" s="11">
        <f t="shared" si="131"/>
        <v>1</v>
      </c>
      <c r="Y1706" s="12">
        <v>929.79570000000001</v>
      </c>
      <c r="Z1706" s="12">
        <v>14</v>
      </c>
      <c r="AA1706" s="12">
        <v>1347.53</v>
      </c>
      <c r="AB1706" s="12">
        <v>86346</v>
      </c>
      <c r="AC1706" s="12">
        <f>DataSheet!$E1290-DataSheet!$D1290</f>
        <v>11.53</v>
      </c>
      <c r="AD1706" s="12" t="str">
        <f>_xlfn.IFS(DataSheet!$O1290="Central","Chris",DataSheet!$O1290="East","Erin",DataSheet!$O1290="South","Sam",DataSheet!$O1290="West","William.")</f>
        <v>Chris</v>
      </c>
      <c r="AE1706">
        <f t="shared" si="134"/>
        <v>3</v>
      </c>
    </row>
    <row r="1707" spans="1:31" ht="15.75" customHeight="1" x14ac:dyDescent="0.3">
      <c r="A1707" s="7">
        <v>3017</v>
      </c>
      <c r="B1707" s="7" t="s">
        <v>2730</v>
      </c>
      <c r="C1707" s="7" t="s">
        <v>52</v>
      </c>
      <c r="D1707" s="7">
        <v>0.01</v>
      </c>
      <c r="E1707" s="7">
        <v>5.58</v>
      </c>
      <c r="F1707" s="7">
        <v>5.3</v>
      </c>
      <c r="G1707" s="7" t="s">
        <v>53</v>
      </c>
      <c r="H1707" s="7" t="s">
        <v>32</v>
      </c>
      <c r="I1707" s="7" t="s">
        <v>33</v>
      </c>
      <c r="J1707" s="7" t="s">
        <v>73</v>
      </c>
      <c r="K1707" s="7" t="s">
        <v>63</v>
      </c>
      <c r="L1707" s="7" t="s">
        <v>381</v>
      </c>
      <c r="M1707" s="7">
        <v>0.35</v>
      </c>
      <c r="N1707" s="7" t="s">
        <v>37</v>
      </c>
      <c r="O1707" s="7" t="s">
        <v>38</v>
      </c>
      <c r="P1707" s="7" t="s">
        <v>49</v>
      </c>
      <c r="Q1707" s="7" t="s">
        <v>2731</v>
      </c>
      <c r="R1707" s="7">
        <v>92024</v>
      </c>
      <c r="S1707" s="8">
        <v>42013</v>
      </c>
      <c r="T1707" s="9">
        <f t="shared" si="132"/>
        <v>1</v>
      </c>
      <c r="U1707" s="10">
        <f t="shared" si="133"/>
        <v>0</v>
      </c>
      <c r="V1707" s="11" t="str">
        <f t="shared" si="130"/>
        <v>January</v>
      </c>
      <c r="W1707" s="8">
        <v>42014</v>
      </c>
      <c r="X1707" s="11">
        <f t="shared" si="131"/>
        <v>1</v>
      </c>
      <c r="Y1707" s="7">
        <v>-7.25</v>
      </c>
      <c r="Z1707" s="7">
        <v>1</v>
      </c>
      <c r="AA1707" s="7">
        <v>11.16</v>
      </c>
      <c r="AB1707" s="7">
        <v>89071</v>
      </c>
      <c r="AC1707" s="7">
        <f>DataSheet!$E111-DataSheet!$D111</f>
        <v>213.45</v>
      </c>
      <c r="AD1707" s="12" t="str">
        <f>_xlfn.IFS(DataSheet!$O111="Central","Chris",DataSheet!$O111="East","Erin",DataSheet!$O111="South","Sam",DataSheet!$O111="West","William.")</f>
        <v>William.</v>
      </c>
      <c r="AE1707">
        <f t="shared" si="134"/>
        <v>2</v>
      </c>
    </row>
    <row r="1708" spans="1:31" ht="15.75" customHeight="1" x14ac:dyDescent="0.3">
      <c r="A1708" s="12">
        <v>3017</v>
      </c>
      <c r="B1708" s="12" t="s">
        <v>2730</v>
      </c>
      <c r="C1708" s="12" t="s">
        <v>52</v>
      </c>
      <c r="D1708" s="12">
        <v>0.03</v>
      </c>
      <c r="E1708" s="12">
        <v>3.98</v>
      </c>
      <c r="F1708" s="12">
        <v>0.7</v>
      </c>
      <c r="G1708" s="12" t="s">
        <v>53</v>
      </c>
      <c r="H1708" s="12" t="s">
        <v>32</v>
      </c>
      <c r="I1708" s="12" t="s">
        <v>33</v>
      </c>
      <c r="J1708" s="12" t="s">
        <v>34</v>
      </c>
      <c r="K1708" s="12" t="s">
        <v>35</v>
      </c>
      <c r="L1708" s="12" t="s">
        <v>2732</v>
      </c>
      <c r="M1708" s="12">
        <v>0.52</v>
      </c>
      <c r="N1708" s="12" t="s">
        <v>37</v>
      </c>
      <c r="O1708" s="12" t="s">
        <v>38</v>
      </c>
      <c r="P1708" s="12" t="s">
        <v>49</v>
      </c>
      <c r="Q1708" s="12" t="s">
        <v>2731</v>
      </c>
      <c r="R1708" s="12">
        <v>92024</v>
      </c>
      <c r="S1708" s="13">
        <v>42013</v>
      </c>
      <c r="T1708" s="9">
        <f t="shared" si="132"/>
        <v>0</v>
      </c>
      <c r="U1708" s="10" t="str">
        <f t="shared" si="133"/>
        <v>no repeat</v>
      </c>
      <c r="V1708" s="11" t="str">
        <f t="shared" si="130"/>
        <v>January</v>
      </c>
      <c r="W1708" s="13">
        <v>42014</v>
      </c>
      <c r="X1708" s="11">
        <f t="shared" si="131"/>
        <v>1</v>
      </c>
      <c r="Y1708" s="12">
        <v>31.201799999999999</v>
      </c>
      <c r="Z1708" s="12">
        <v>11</v>
      </c>
      <c r="AA1708" s="12">
        <v>45.22</v>
      </c>
      <c r="AB1708" s="12">
        <v>89071</v>
      </c>
      <c r="AC1708" s="12">
        <f>DataSheet!$E112-DataSheet!$D112</f>
        <v>6.47</v>
      </c>
      <c r="AD1708" s="12" t="str">
        <f>_xlfn.IFS(DataSheet!$O112="Central","Chris",DataSheet!$O112="East","Erin",DataSheet!$O112="South","Sam",DataSheet!$O112="West","William.")</f>
        <v>William.</v>
      </c>
      <c r="AE1708">
        <f t="shared" si="134"/>
        <v>2</v>
      </c>
    </row>
    <row r="1709" spans="1:31" ht="15.75" customHeight="1" x14ac:dyDescent="0.3">
      <c r="A1709" s="7">
        <v>3035</v>
      </c>
      <c r="B1709" s="7" t="s">
        <v>2733</v>
      </c>
      <c r="C1709" s="7" t="s">
        <v>109</v>
      </c>
      <c r="D1709" s="7">
        <v>0.01</v>
      </c>
      <c r="E1709" s="7">
        <v>4.9800000000000004</v>
      </c>
      <c r="F1709" s="7">
        <v>4.75</v>
      </c>
      <c r="G1709" s="7" t="s">
        <v>53</v>
      </c>
      <c r="H1709" s="7" t="s">
        <v>44</v>
      </c>
      <c r="I1709" s="7" t="s">
        <v>33</v>
      </c>
      <c r="J1709" s="7" t="s">
        <v>97</v>
      </c>
      <c r="K1709" s="7" t="s">
        <v>63</v>
      </c>
      <c r="L1709" s="7" t="s">
        <v>2734</v>
      </c>
      <c r="M1709" s="7">
        <v>0.36</v>
      </c>
      <c r="N1709" s="7" t="s">
        <v>37</v>
      </c>
      <c r="O1709" s="7" t="s">
        <v>65</v>
      </c>
      <c r="P1709" s="7" t="s">
        <v>182</v>
      </c>
      <c r="Q1709" s="7" t="s">
        <v>2735</v>
      </c>
      <c r="R1709" s="7">
        <v>60148</v>
      </c>
      <c r="S1709" s="8">
        <v>42019</v>
      </c>
      <c r="T1709" s="9">
        <f t="shared" si="132"/>
        <v>1</v>
      </c>
      <c r="U1709" s="10">
        <f t="shared" si="133"/>
        <v>0</v>
      </c>
      <c r="V1709" s="11" t="str">
        <f t="shared" si="130"/>
        <v>January</v>
      </c>
      <c r="W1709" s="8">
        <v>42024</v>
      </c>
      <c r="X1709" s="11">
        <f t="shared" si="131"/>
        <v>5</v>
      </c>
      <c r="Y1709" s="7">
        <v>-75.900400000000005</v>
      </c>
      <c r="Z1709" s="7">
        <v>10</v>
      </c>
      <c r="AA1709" s="7">
        <v>52.93</v>
      </c>
      <c r="AB1709" s="7">
        <v>89128</v>
      </c>
      <c r="AC1709" s="7">
        <f>DataSheet!$E189-DataSheet!$D189</f>
        <v>99.19</v>
      </c>
      <c r="AD1709" s="12" t="str">
        <f>_xlfn.IFS(DataSheet!$O189="Central","Chris",DataSheet!$O189="East","Erin",DataSheet!$O189="South","Sam",DataSheet!$O189="West","William.")</f>
        <v>Sam</v>
      </c>
      <c r="AE1709">
        <f t="shared" si="134"/>
        <v>2</v>
      </c>
    </row>
    <row r="1710" spans="1:31" ht="15.75" customHeight="1" x14ac:dyDescent="0.3">
      <c r="A1710" s="12">
        <v>3035</v>
      </c>
      <c r="B1710" s="12" t="s">
        <v>2733</v>
      </c>
      <c r="C1710" s="12" t="s">
        <v>109</v>
      </c>
      <c r="D1710" s="12">
        <v>0.04</v>
      </c>
      <c r="E1710" s="12">
        <v>6.35</v>
      </c>
      <c r="F1710" s="12">
        <v>1.02</v>
      </c>
      <c r="G1710" s="12" t="s">
        <v>53</v>
      </c>
      <c r="H1710" s="12" t="s">
        <v>44</v>
      </c>
      <c r="I1710" s="12" t="s">
        <v>33</v>
      </c>
      <c r="J1710" s="12" t="s">
        <v>97</v>
      </c>
      <c r="K1710" s="12" t="s">
        <v>35</v>
      </c>
      <c r="L1710" s="12" t="s">
        <v>889</v>
      </c>
      <c r="M1710" s="12">
        <v>0.39</v>
      </c>
      <c r="N1710" s="12" t="s">
        <v>37</v>
      </c>
      <c r="O1710" s="12" t="s">
        <v>65</v>
      </c>
      <c r="P1710" s="12" t="s">
        <v>182</v>
      </c>
      <c r="Q1710" s="12" t="s">
        <v>2735</v>
      </c>
      <c r="R1710" s="12">
        <v>60148</v>
      </c>
      <c r="S1710" s="13">
        <v>42019</v>
      </c>
      <c r="T1710" s="9">
        <f t="shared" si="132"/>
        <v>0</v>
      </c>
      <c r="U1710" s="10" t="str">
        <f t="shared" si="133"/>
        <v>no repeat</v>
      </c>
      <c r="V1710" s="11" t="str">
        <f t="shared" si="130"/>
        <v>January</v>
      </c>
      <c r="W1710" s="13">
        <v>42024</v>
      </c>
      <c r="X1710" s="11">
        <f t="shared" si="131"/>
        <v>5</v>
      </c>
      <c r="Y1710" s="12">
        <v>52.170900000000003</v>
      </c>
      <c r="Z1710" s="12">
        <v>12</v>
      </c>
      <c r="AA1710" s="12">
        <v>75.61</v>
      </c>
      <c r="AB1710" s="12">
        <v>89128</v>
      </c>
      <c r="AC1710" s="12">
        <f>DataSheet!$E190-DataSheet!$D190</f>
        <v>8.34</v>
      </c>
      <c r="AD1710" s="12" t="str">
        <f>_xlfn.IFS(DataSheet!$O190="Central","Chris",DataSheet!$O190="East","Erin",DataSheet!$O190="South","Sam",DataSheet!$O190="West","William.")</f>
        <v>Sam</v>
      </c>
      <c r="AE1710">
        <f t="shared" si="134"/>
        <v>2</v>
      </c>
    </row>
    <row r="1711" spans="1:31" ht="15.75" customHeight="1" x14ac:dyDescent="0.3">
      <c r="A1711" s="12">
        <v>3036</v>
      </c>
      <c r="B1711" s="12" t="s">
        <v>2736</v>
      </c>
      <c r="C1711" s="12" t="s">
        <v>42</v>
      </c>
      <c r="D1711" s="12">
        <v>0.02</v>
      </c>
      <c r="E1711" s="12">
        <v>12.99</v>
      </c>
      <c r="F1711" s="12">
        <v>14.37</v>
      </c>
      <c r="G1711" s="12" t="s">
        <v>53</v>
      </c>
      <c r="H1711" s="12" t="s">
        <v>44</v>
      </c>
      <c r="I1711" s="12" t="s">
        <v>45</v>
      </c>
      <c r="J1711" s="12" t="s">
        <v>54</v>
      </c>
      <c r="K1711" s="12" t="s">
        <v>240</v>
      </c>
      <c r="L1711" s="12" t="s">
        <v>571</v>
      </c>
      <c r="M1711" s="12">
        <v>0.73</v>
      </c>
      <c r="N1711" s="12" t="s">
        <v>37</v>
      </c>
      <c r="O1711" s="12" t="s">
        <v>65</v>
      </c>
      <c r="P1711" s="12" t="s">
        <v>2651</v>
      </c>
      <c r="Q1711" s="12" t="s">
        <v>2737</v>
      </c>
      <c r="R1711" s="12">
        <v>58554</v>
      </c>
      <c r="S1711" s="13">
        <v>42020</v>
      </c>
      <c r="T1711" s="9">
        <f t="shared" si="132"/>
        <v>1</v>
      </c>
      <c r="U1711" s="10">
        <f t="shared" si="133"/>
        <v>0</v>
      </c>
      <c r="V1711" s="11" t="str">
        <f t="shared" si="130"/>
        <v>January</v>
      </c>
      <c r="W1711" s="13">
        <v>42022</v>
      </c>
      <c r="X1711" s="11">
        <f t="shared" si="131"/>
        <v>2</v>
      </c>
      <c r="Y1711" s="12">
        <v>-159.86000000000001</v>
      </c>
      <c r="Z1711" s="12">
        <v>5</v>
      </c>
      <c r="AA1711" s="12">
        <v>67.64</v>
      </c>
      <c r="AB1711" s="12">
        <v>89129</v>
      </c>
      <c r="AC1711" s="12">
        <f>DataSheet!$E208-DataSheet!$D208</f>
        <v>5.28</v>
      </c>
      <c r="AD1711" s="12" t="str">
        <f>_xlfn.IFS(DataSheet!$O208="Central","Chris",DataSheet!$O208="East","Erin",DataSheet!$O208="South","Sam",DataSheet!$O208="West","William.")</f>
        <v>Erin</v>
      </c>
      <c r="AE1711">
        <f t="shared" si="134"/>
        <v>4</v>
      </c>
    </row>
    <row r="1712" spans="1:31" ht="15.75" customHeight="1" x14ac:dyDescent="0.3">
      <c r="A1712" s="7">
        <v>3036</v>
      </c>
      <c r="B1712" s="7" t="s">
        <v>2736</v>
      </c>
      <c r="C1712" s="7" t="s">
        <v>42</v>
      </c>
      <c r="D1712" s="7">
        <v>0.05</v>
      </c>
      <c r="E1712" s="7">
        <v>35.44</v>
      </c>
      <c r="F1712" s="7">
        <v>7.5</v>
      </c>
      <c r="G1712" s="7" t="s">
        <v>53</v>
      </c>
      <c r="H1712" s="7" t="s">
        <v>44</v>
      </c>
      <c r="I1712" s="7" t="s">
        <v>33</v>
      </c>
      <c r="J1712" s="7" t="s">
        <v>97</v>
      </c>
      <c r="K1712" s="7" t="s">
        <v>63</v>
      </c>
      <c r="L1712" s="7" t="s">
        <v>2738</v>
      </c>
      <c r="M1712" s="7">
        <v>0.38</v>
      </c>
      <c r="N1712" s="7" t="s">
        <v>37</v>
      </c>
      <c r="O1712" s="7" t="s">
        <v>65</v>
      </c>
      <c r="P1712" s="7" t="s">
        <v>2651</v>
      </c>
      <c r="Q1712" s="7" t="s">
        <v>2737</v>
      </c>
      <c r="R1712" s="7">
        <v>58554</v>
      </c>
      <c r="S1712" s="8">
        <v>42020</v>
      </c>
      <c r="T1712" s="9">
        <f t="shared" si="132"/>
        <v>1</v>
      </c>
      <c r="U1712" s="10">
        <f t="shared" si="133"/>
        <v>0</v>
      </c>
      <c r="V1712" s="11" t="str">
        <f t="shared" si="130"/>
        <v>January</v>
      </c>
      <c r="W1712" s="8">
        <v>42022</v>
      </c>
      <c r="X1712" s="11">
        <f t="shared" si="131"/>
        <v>2</v>
      </c>
      <c r="Y1712" s="7">
        <v>165.88980000000001</v>
      </c>
      <c r="Z1712" s="7">
        <v>7</v>
      </c>
      <c r="AA1712" s="7">
        <v>240.42</v>
      </c>
      <c r="AB1712" s="7">
        <v>89129</v>
      </c>
      <c r="AC1712" s="7">
        <f>DataSheet!$E209-DataSheet!$D209</f>
        <v>65.92</v>
      </c>
      <c r="AD1712" s="12" t="str">
        <f>_xlfn.IFS(DataSheet!$O209="Central","Chris",DataSheet!$O209="East","Erin",DataSheet!$O209="South","Sam",DataSheet!$O209="West","William.")</f>
        <v>Erin</v>
      </c>
      <c r="AE1712">
        <f t="shared" si="134"/>
        <v>4</v>
      </c>
    </row>
    <row r="1713" spans="1:31" ht="15.75" customHeight="1" x14ac:dyDescent="0.3">
      <c r="A1713" s="12">
        <v>3036</v>
      </c>
      <c r="B1713" s="12" t="s">
        <v>2736</v>
      </c>
      <c r="C1713" s="12" t="s">
        <v>42</v>
      </c>
      <c r="D1713" s="12">
        <v>0.02</v>
      </c>
      <c r="E1713" s="12">
        <v>12.98</v>
      </c>
      <c r="F1713" s="12">
        <v>3.14</v>
      </c>
      <c r="G1713" s="12" t="s">
        <v>53</v>
      </c>
      <c r="H1713" s="12" t="s">
        <v>44</v>
      </c>
      <c r="I1713" s="12" t="s">
        <v>33</v>
      </c>
      <c r="J1713" s="12" t="s">
        <v>178</v>
      </c>
      <c r="K1713" s="12" t="s">
        <v>55</v>
      </c>
      <c r="L1713" s="12" t="s">
        <v>179</v>
      </c>
      <c r="M1713" s="12">
        <v>0.6</v>
      </c>
      <c r="N1713" s="12" t="s">
        <v>37</v>
      </c>
      <c r="O1713" s="12" t="s">
        <v>65</v>
      </c>
      <c r="P1713" s="12" t="s">
        <v>2651</v>
      </c>
      <c r="Q1713" s="12" t="s">
        <v>2737</v>
      </c>
      <c r="R1713" s="12">
        <v>58554</v>
      </c>
      <c r="S1713" s="13">
        <v>42020</v>
      </c>
      <c r="T1713" s="9">
        <f t="shared" si="132"/>
        <v>1</v>
      </c>
      <c r="U1713" s="10">
        <f t="shared" si="133"/>
        <v>56</v>
      </c>
      <c r="V1713" s="11" t="str">
        <f t="shared" si="130"/>
        <v>January</v>
      </c>
      <c r="W1713" s="13">
        <v>42023</v>
      </c>
      <c r="X1713" s="11">
        <f t="shared" si="131"/>
        <v>3</v>
      </c>
      <c r="Y1713" s="12">
        <v>75.010000000000005</v>
      </c>
      <c r="Z1713" s="12">
        <v>14</v>
      </c>
      <c r="AA1713" s="12">
        <v>184.4</v>
      </c>
      <c r="AB1713" s="12">
        <v>89129</v>
      </c>
      <c r="AC1713" s="12">
        <f>DataSheet!$E210-DataSheet!$D210</f>
        <v>8.7800000000000011</v>
      </c>
      <c r="AD1713" s="12" t="str">
        <f>_xlfn.IFS(DataSheet!$O210="Central","Chris",DataSheet!$O210="East","Erin",DataSheet!$O210="South","Sam",DataSheet!$O210="West","William.")</f>
        <v>Chris</v>
      </c>
      <c r="AE1713">
        <f t="shared" si="134"/>
        <v>4</v>
      </c>
    </row>
    <row r="1714" spans="1:31" ht="15.75" customHeight="1" x14ac:dyDescent="0.3">
      <c r="A1714" s="7">
        <v>3036</v>
      </c>
      <c r="B1714" s="7" t="s">
        <v>2736</v>
      </c>
      <c r="C1714" s="7" t="s">
        <v>52</v>
      </c>
      <c r="D1714" s="7">
        <v>0.08</v>
      </c>
      <c r="E1714" s="7">
        <v>178.47</v>
      </c>
      <c r="F1714" s="7">
        <v>19.989999999999998</v>
      </c>
      <c r="G1714" s="7" t="s">
        <v>53</v>
      </c>
      <c r="H1714" s="7" t="s">
        <v>44</v>
      </c>
      <c r="I1714" s="7" t="s">
        <v>33</v>
      </c>
      <c r="J1714" s="7" t="s">
        <v>145</v>
      </c>
      <c r="K1714" s="7" t="s">
        <v>63</v>
      </c>
      <c r="L1714" s="7" t="s">
        <v>531</v>
      </c>
      <c r="M1714" s="7">
        <v>0.55000000000000004</v>
      </c>
      <c r="N1714" s="7" t="s">
        <v>37</v>
      </c>
      <c r="O1714" s="7" t="s">
        <v>65</v>
      </c>
      <c r="P1714" s="7" t="s">
        <v>2651</v>
      </c>
      <c r="Q1714" s="7" t="s">
        <v>2737</v>
      </c>
      <c r="R1714" s="7">
        <v>58554</v>
      </c>
      <c r="S1714" s="8">
        <v>42076</v>
      </c>
      <c r="T1714" s="9">
        <f t="shared" si="132"/>
        <v>0</v>
      </c>
      <c r="U1714" s="10" t="str">
        <f t="shared" si="133"/>
        <v>no repeat</v>
      </c>
      <c r="V1714" s="11" t="str">
        <f t="shared" si="130"/>
        <v>March</v>
      </c>
      <c r="W1714" s="8">
        <v>42079</v>
      </c>
      <c r="X1714" s="11">
        <f t="shared" si="131"/>
        <v>3</v>
      </c>
      <c r="Y1714" s="7">
        <v>2267.2199999999998</v>
      </c>
      <c r="Z1714" s="7">
        <v>22</v>
      </c>
      <c r="AA1714" s="7">
        <v>3802.01</v>
      </c>
      <c r="AB1714" s="7">
        <v>89130</v>
      </c>
      <c r="AC1714" s="7">
        <f>DataSheet!$E787-DataSheet!$D787</f>
        <v>30.69</v>
      </c>
      <c r="AD1714" s="12" t="str">
        <f>_xlfn.IFS(DataSheet!$O787="Central","Chris",DataSheet!$O787="East","Erin",DataSheet!$O787="South","Sam",DataSheet!$O787="West","William.")</f>
        <v>Chris</v>
      </c>
      <c r="AE1714">
        <f t="shared" si="134"/>
        <v>4</v>
      </c>
    </row>
    <row r="1715" spans="1:31" ht="15.75" customHeight="1" x14ac:dyDescent="0.3">
      <c r="A1715" s="12">
        <v>3041</v>
      </c>
      <c r="B1715" s="12" t="s">
        <v>2739</v>
      </c>
      <c r="C1715" s="12" t="s">
        <v>42</v>
      </c>
      <c r="D1715" s="12">
        <v>0.08</v>
      </c>
      <c r="E1715" s="12">
        <v>73.98</v>
      </c>
      <c r="F1715" s="12">
        <v>4</v>
      </c>
      <c r="G1715" s="12" t="s">
        <v>53</v>
      </c>
      <c r="H1715" s="12" t="s">
        <v>32</v>
      </c>
      <c r="I1715" s="12" t="s">
        <v>81</v>
      </c>
      <c r="J1715" s="12" t="s">
        <v>184</v>
      </c>
      <c r="K1715" s="12" t="s">
        <v>63</v>
      </c>
      <c r="L1715" s="12" t="s">
        <v>379</v>
      </c>
      <c r="M1715" s="12">
        <v>0.77</v>
      </c>
      <c r="N1715" s="12" t="s">
        <v>37</v>
      </c>
      <c r="O1715" s="12" t="s">
        <v>65</v>
      </c>
      <c r="P1715" s="12" t="s">
        <v>187</v>
      </c>
      <c r="Q1715" s="12" t="s">
        <v>1998</v>
      </c>
      <c r="R1715" s="12">
        <v>67846</v>
      </c>
      <c r="S1715" s="13">
        <v>42139</v>
      </c>
      <c r="T1715" s="9">
        <f t="shared" si="132"/>
        <v>1</v>
      </c>
      <c r="U1715" s="10">
        <f t="shared" si="133"/>
        <v>0</v>
      </c>
      <c r="V1715" s="11" t="str">
        <f t="shared" si="130"/>
        <v>May</v>
      </c>
      <c r="W1715" s="13">
        <v>42142</v>
      </c>
      <c r="X1715" s="11">
        <f t="shared" si="131"/>
        <v>3</v>
      </c>
      <c r="Y1715" s="12">
        <v>97.16</v>
      </c>
      <c r="Z1715" s="12">
        <v>17</v>
      </c>
      <c r="AA1715" s="12">
        <v>1181.67</v>
      </c>
      <c r="AB1715" s="12">
        <v>86102</v>
      </c>
      <c r="AC1715" s="12">
        <f>DataSheet!$E1460-DataSheet!$D1460</f>
        <v>6.26</v>
      </c>
      <c r="AD1715" s="12" t="str">
        <f>_xlfn.IFS(DataSheet!$O1460="Central","Chris",DataSheet!$O1460="East","Erin",DataSheet!$O1460="South","Sam",DataSheet!$O1460="West","William.")</f>
        <v>Chris</v>
      </c>
      <c r="AE1715">
        <f t="shared" si="134"/>
        <v>2</v>
      </c>
    </row>
    <row r="1716" spans="1:31" ht="15.75" customHeight="1" x14ac:dyDescent="0.3">
      <c r="A1716" s="7">
        <v>3041</v>
      </c>
      <c r="B1716" s="7" t="s">
        <v>2739</v>
      </c>
      <c r="C1716" s="7" t="s">
        <v>42</v>
      </c>
      <c r="D1716" s="7">
        <v>0.02</v>
      </c>
      <c r="E1716" s="7">
        <v>3.68</v>
      </c>
      <c r="F1716" s="7">
        <v>1.32</v>
      </c>
      <c r="G1716" s="7" t="s">
        <v>53</v>
      </c>
      <c r="H1716" s="7" t="s">
        <v>32</v>
      </c>
      <c r="I1716" s="7" t="s">
        <v>33</v>
      </c>
      <c r="J1716" s="7" t="s">
        <v>178</v>
      </c>
      <c r="K1716" s="7" t="s">
        <v>35</v>
      </c>
      <c r="L1716" s="7" t="s">
        <v>842</v>
      </c>
      <c r="M1716" s="7">
        <v>0.83</v>
      </c>
      <c r="N1716" s="7" t="s">
        <v>37</v>
      </c>
      <c r="O1716" s="7" t="s">
        <v>65</v>
      </c>
      <c r="P1716" s="7" t="s">
        <v>187</v>
      </c>
      <c r="Q1716" s="7" t="s">
        <v>1998</v>
      </c>
      <c r="R1716" s="7">
        <v>67846</v>
      </c>
      <c r="S1716" s="8">
        <v>42139</v>
      </c>
      <c r="T1716" s="9">
        <f t="shared" si="132"/>
        <v>0</v>
      </c>
      <c r="U1716" s="10" t="str">
        <f t="shared" si="133"/>
        <v>no repeat</v>
      </c>
      <c r="V1716" s="11" t="str">
        <f t="shared" si="130"/>
        <v>May</v>
      </c>
      <c r="W1716" s="8">
        <v>42141</v>
      </c>
      <c r="X1716" s="11">
        <f t="shared" si="131"/>
        <v>2</v>
      </c>
      <c r="Y1716" s="7">
        <v>-20.65</v>
      </c>
      <c r="Z1716" s="7">
        <v>8</v>
      </c>
      <c r="AA1716" s="7">
        <v>29.93</v>
      </c>
      <c r="AB1716" s="7">
        <v>86102</v>
      </c>
      <c r="AC1716" s="7">
        <f>DataSheet!$E1461-DataSheet!$D1461</f>
        <v>6.4700000000000006</v>
      </c>
      <c r="AD1716" s="12" t="str">
        <f>_xlfn.IFS(DataSheet!$O1461="Central","Chris",DataSheet!$O1461="East","Erin",DataSheet!$O1461="South","Sam",DataSheet!$O1461="West","William.")</f>
        <v>Chris</v>
      </c>
      <c r="AE1716">
        <f t="shared" si="134"/>
        <v>2</v>
      </c>
    </row>
    <row r="1717" spans="1:31" ht="15.75" customHeight="1" x14ac:dyDescent="0.3">
      <c r="A1717" s="12">
        <v>3042</v>
      </c>
      <c r="B1717" s="12" t="s">
        <v>2740</v>
      </c>
      <c r="C1717" s="12" t="s">
        <v>61</v>
      </c>
      <c r="D1717" s="12">
        <v>7.0000000000000007E-2</v>
      </c>
      <c r="E1717" s="12">
        <v>14.48</v>
      </c>
      <c r="F1717" s="12">
        <v>6.46</v>
      </c>
      <c r="G1717" s="12" t="s">
        <v>53</v>
      </c>
      <c r="H1717" s="12" t="s">
        <v>62</v>
      </c>
      <c r="I1717" s="12" t="s">
        <v>33</v>
      </c>
      <c r="J1717" s="12" t="s">
        <v>113</v>
      </c>
      <c r="K1717" s="12" t="s">
        <v>63</v>
      </c>
      <c r="L1717" s="12" t="s">
        <v>2741</v>
      </c>
      <c r="M1717" s="12">
        <v>0.38</v>
      </c>
      <c r="N1717" s="12" t="s">
        <v>37</v>
      </c>
      <c r="O1717" s="12" t="s">
        <v>65</v>
      </c>
      <c r="P1717" s="12" t="s">
        <v>187</v>
      </c>
      <c r="Q1717" s="12" t="s">
        <v>2742</v>
      </c>
      <c r="R1717" s="12">
        <v>67501</v>
      </c>
      <c r="S1717" s="13">
        <v>42039</v>
      </c>
      <c r="T1717" s="9">
        <f t="shared" si="132"/>
        <v>0</v>
      </c>
      <c r="U1717" s="10" t="str">
        <f t="shared" si="133"/>
        <v>no repeat</v>
      </c>
      <c r="V1717" s="11" t="str">
        <f t="shared" si="130"/>
        <v>February</v>
      </c>
      <c r="W1717" s="13">
        <v>42040</v>
      </c>
      <c r="X1717" s="11">
        <f t="shared" si="131"/>
        <v>1</v>
      </c>
      <c r="Y1717" s="12">
        <v>67.864000000000004</v>
      </c>
      <c r="Z1717" s="12">
        <v>12</v>
      </c>
      <c r="AA1717" s="12">
        <v>171.33</v>
      </c>
      <c r="AB1717" s="12">
        <v>86101</v>
      </c>
      <c r="AC1717" s="12">
        <f>DataSheet!$E410-DataSheet!$D410</f>
        <v>2.77</v>
      </c>
      <c r="AD1717" s="12" t="str">
        <f>_xlfn.IFS(DataSheet!$O410="Central","Chris",DataSheet!$O410="East","Erin",DataSheet!$O410="South","Sam",DataSheet!$O410="West","William.")</f>
        <v>Erin</v>
      </c>
      <c r="AE1717">
        <f t="shared" si="134"/>
        <v>1</v>
      </c>
    </row>
    <row r="1718" spans="1:31" ht="15.75" customHeight="1" x14ac:dyDescent="0.3">
      <c r="A1718" s="7">
        <v>3045</v>
      </c>
      <c r="B1718" s="7" t="s">
        <v>2743</v>
      </c>
      <c r="C1718" s="7" t="s">
        <v>30</v>
      </c>
      <c r="D1718" s="7">
        <v>0</v>
      </c>
      <c r="E1718" s="7">
        <v>6.48</v>
      </c>
      <c r="F1718" s="7">
        <v>5.19</v>
      </c>
      <c r="G1718" s="7" t="s">
        <v>53</v>
      </c>
      <c r="H1718" s="7" t="s">
        <v>62</v>
      </c>
      <c r="I1718" s="7" t="s">
        <v>33</v>
      </c>
      <c r="J1718" s="7" t="s">
        <v>97</v>
      </c>
      <c r="K1718" s="7" t="s">
        <v>63</v>
      </c>
      <c r="L1718" s="7" t="s">
        <v>2744</v>
      </c>
      <c r="M1718" s="7">
        <v>0.37</v>
      </c>
      <c r="N1718" s="7" t="s">
        <v>37</v>
      </c>
      <c r="O1718" s="7" t="s">
        <v>65</v>
      </c>
      <c r="P1718" s="7" t="s">
        <v>187</v>
      </c>
      <c r="Q1718" s="7" t="s">
        <v>2745</v>
      </c>
      <c r="R1718" s="7">
        <v>66048</v>
      </c>
      <c r="S1718" s="8">
        <v>42161</v>
      </c>
      <c r="T1718" s="9">
        <f t="shared" si="132"/>
        <v>0</v>
      </c>
      <c r="U1718" s="10" t="str">
        <f t="shared" si="133"/>
        <v>no repeat</v>
      </c>
      <c r="V1718" s="11" t="str">
        <f t="shared" si="130"/>
        <v>June</v>
      </c>
      <c r="W1718" s="8">
        <v>42162</v>
      </c>
      <c r="X1718" s="11">
        <f t="shared" si="131"/>
        <v>1</v>
      </c>
      <c r="Y1718" s="7">
        <v>-14.074999999999999</v>
      </c>
      <c r="Z1718" s="7">
        <v>12</v>
      </c>
      <c r="AA1718" s="7">
        <v>84.04</v>
      </c>
      <c r="AB1718" s="7">
        <v>86104</v>
      </c>
      <c r="AC1718" s="7">
        <f>DataSheet!$E1693-DataSheet!$D1693</f>
        <v>6.4</v>
      </c>
      <c r="AD1718" s="12" t="str">
        <f>_xlfn.IFS(DataSheet!$O1693="Central","Chris",DataSheet!$O1693="East","Erin",DataSheet!$O1693="South","Sam",DataSheet!$O1693="West","William.")</f>
        <v>William.</v>
      </c>
      <c r="AE1718">
        <f t="shared" si="134"/>
        <v>1</v>
      </c>
    </row>
    <row r="1719" spans="1:31" ht="15.75" customHeight="1" x14ac:dyDescent="0.3">
      <c r="A1719" s="12">
        <v>3046</v>
      </c>
      <c r="B1719" s="12" t="s">
        <v>2746</v>
      </c>
      <c r="C1719" s="12" t="s">
        <v>30</v>
      </c>
      <c r="D1719" s="12">
        <v>0.05</v>
      </c>
      <c r="E1719" s="12">
        <v>120.98</v>
      </c>
      <c r="F1719" s="12">
        <v>30</v>
      </c>
      <c r="G1719" s="12" t="s">
        <v>43</v>
      </c>
      <c r="H1719" s="12" t="s">
        <v>62</v>
      </c>
      <c r="I1719" s="12" t="s">
        <v>45</v>
      </c>
      <c r="J1719" s="12" t="s">
        <v>46</v>
      </c>
      <c r="K1719" s="12" t="s">
        <v>47</v>
      </c>
      <c r="L1719" s="12" t="s">
        <v>1342</v>
      </c>
      <c r="M1719" s="12">
        <v>0.64</v>
      </c>
      <c r="N1719" s="12" t="s">
        <v>37</v>
      </c>
      <c r="O1719" s="12" t="s">
        <v>65</v>
      </c>
      <c r="P1719" s="12" t="s">
        <v>187</v>
      </c>
      <c r="Q1719" s="12" t="s">
        <v>2747</v>
      </c>
      <c r="R1719" s="12">
        <v>66209</v>
      </c>
      <c r="S1719" s="13">
        <v>42047</v>
      </c>
      <c r="T1719" s="9">
        <f t="shared" si="132"/>
        <v>0</v>
      </c>
      <c r="U1719" s="10" t="str">
        <f t="shared" si="133"/>
        <v>no repeat</v>
      </c>
      <c r="V1719" s="11" t="str">
        <f t="shared" si="130"/>
        <v>February</v>
      </c>
      <c r="W1719" s="13">
        <v>42049</v>
      </c>
      <c r="X1719" s="11">
        <f t="shared" si="131"/>
        <v>2</v>
      </c>
      <c r="Y1719" s="12">
        <v>-78.759200000000007</v>
      </c>
      <c r="Z1719" s="12">
        <v>2</v>
      </c>
      <c r="AA1719" s="12">
        <v>251.06</v>
      </c>
      <c r="AB1719" s="12">
        <v>86103</v>
      </c>
      <c r="AC1719" s="12">
        <f>DataSheet!$E494-DataSheet!$D494</f>
        <v>3.2199999999999998</v>
      </c>
      <c r="AD1719" s="12" t="str">
        <f>_xlfn.IFS(DataSheet!$O494="Central","Chris",DataSheet!$O494="East","Erin",DataSheet!$O494="South","Sam",DataSheet!$O494="West","William.")</f>
        <v>Erin</v>
      </c>
      <c r="AE1719">
        <f t="shared" si="134"/>
        <v>1</v>
      </c>
    </row>
    <row r="1720" spans="1:31" ht="15.75" customHeight="1" x14ac:dyDescent="0.3">
      <c r="A1720" s="7">
        <v>3053</v>
      </c>
      <c r="B1720" s="7" t="s">
        <v>2748</v>
      </c>
      <c r="C1720" s="7" t="s">
        <v>61</v>
      </c>
      <c r="D1720" s="7">
        <v>0.06</v>
      </c>
      <c r="E1720" s="7">
        <v>125.99</v>
      </c>
      <c r="F1720" s="7">
        <v>2.5</v>
      </c>
      <c r="G1720" s="7" t="s">
        <v>53</v>
      </c>
      <c r="H1720" s="7" t="s">
        <v>32</v>
      </c>
      <c r="I1720" s="7" t="s">
        <v>81</v>
      </c>
      <c r="J1720" s="7" t="s">
        <v>82</v>
      </c>
      <c r="K1720" s="7" t="s">
        <v>63</v>
      </c>
      <c r="L1720" s="7" t="s">
        <v>1148</v>
      </c>
      <c r="M1720" s="7">
        <v>0.6</v>
      </c>
      <c r="N1720" s="7" t="s">
        <v>37</v>
      </c>
      <c r="O1720" s="7" t="s">
        <v>140</v>
      </c>
      <c r="P1720" s="7" t="s">
        <v>616</v>
      </c>
      <c r="Q1720" s="7" t="s">
        <v>323</v>
      </c>
      <c r="R1720" s="7">
        <v>42071</v>
      </c>
      <c r="S1720" s="8">
        <v>42038</v>
      </c>
      <c r="T1720" s="9">
        <f t="shared" si="132"/>
        <v>0</v>
      </c>
      <c r="U1720" s="10" t="str">
        <f t="shared" si="133"/>
        <v>no repeat</v>
      </c>
      <c r="V1720" s="11" t="str">
        <f t="shared" si="130"/>
        <v>February</v>
      </c>
      <c r="W1720" s="8">
        <v>42040</v>
      </c>
      <c r="X1720" s="11">
        <f t="shared" si="131"/>
        <v>2</v>
      </c>
      <c r="Y1720" s="7">
        <v>402.06599999999997</v>
      </c>
      <c r="Z1720" s="7">
        <v>11</v>
      </c>
      <c r="AA1720" s="7">
        <v>1173.76</v>
      </c>
      <c r="AB1720" s="7">
        <v>86662</v>
      </c>
      <c r="AC1720" s="7">
        <f>DataSheet!$E389-DataSheet!$D389</f>
        <v>14.73</v>
      </c>
      <c r="AD1720" s="12" t="str">
        <f>_xlfn.IFS(DataSheet!$O389="Central","Chris",DataSheet!$O389="East","Erin",DataSheet!$O389="South","Sam",DataSheet!$O389="West","William.")</f>
        <v>Chris</v>
      </c>
      <c r="AE1720">
        <f t="shared" si="134"/>
        <v>1</v>
      </c>
    </row>
    <row r="1721" spans="1:31" ht="15.75" customHeight="1" x14ac:dyDescent="0.3">
      <c r="A1721" s="12">
        <v>3063</v>
      </c>
      <c r="B1721" s="12" t="s">
        <v>2749</v>
      </c>
      <c r="C1721" s="12" t="s">
        <v>61</v>
      </c>
      <c r="D1721" s="12">
        <v>7.0000000000000007E-2</v>
      </c>
      <c r="E1721" s="12">
        <v>8.33</v>
      </c>
      <c r="F1721" s="12">
        <v>1.99</v>
      </c>
      <c r="G1721" s="12" t="s">
        <v>53</v>
      </c>
      <c r="H1721" s="12" t="s">
        <v>118</v>
      </c>
      <c r="I1721" s="12" t="s">
        <v>81</v>
      </c>
      <c r="J1721" s="12" t="s">
        <v>184</v>
      </c>
      <c r="K1721" s="12" t="s">
        <v>55</v>
      </c>
      <c r="L1721" s="12" t="s">
        <v>418</v>
      </c>
      <c r="M1721" s="12">
        <v>0.52</v>
      </c>
      <c r="N1721" s="12" t="s">
        <v>37</v>
      </c>
      <c r="O1721" s="12" t="s">
        <v>38</v>
      </c>
      <c r="P1721" s="12" t="s">
        <v>39</v>
      </c>
      <c r="Q1721" s="12" t="s">
        <v>2750</v>
      </c>
      <c r="R1721" s="12">
        <v>98034</v>
      </c>
      <c r="S1721" s="13">
        <v>42061</v>
      </c>
      <c r="T1721" s="9">
        <f t="shared" si="132"/>
        <v>1</v>
      </c>
      <c r="U1721" s="10">
        <f t="shared" si="133"/>
        <v>0</v>
      </c>
      <c r="V1721" s="11" t="str">
        <f t="shared" si="130"/>
        <v>February</v>
      </c>
      <c r="W1721" s="13">
        <v>42063</v>
      </c>
      <c r="X1721" s="11">
        <f t="shared" si="131"/>
        <v>2</v>
      </c>
      <c r="Y1721" s="12">
        <v>11.95</v>
      </c>
      <c r="Z1721" s="12">
        <v>6</v>
      </c>
      <c r="AA1721" s="12">
        <v>50.28</v>
      </c>
      <c r="AB1721" s="12">
        <v>88447</v>
      </c>
      <c r="AC1721" s="12">
        <f>DataSheet!$E650-DataSheet!$D650</f>
        <v>9.02</v>
      </c>
      <c r="AD1721" s="12" t="str">
        <f>_xlfn.IFS(DataSheet!$O650="Central","Chris",DataSheet!$O650="East","Erin",DataSheet!$O650="South","Sam",DataSheet!$O650="West","William.")</f>
        <v>William.</v>
      </c>
      <c r="AE1721">
        <f t="shared" si="134"/>
        <v>3</v>
      </c>
    </row>
    <row r="1722" spans="1:31" ht="15.75" customHeight="1" x14ac:dyDescent="0.3">
      <c r="A1722" s="7">
        <v>3063</v>
      </c>
      <c r="B1722" s="7" t="s">
        <v>2749</v>
      </c>
      <c r="C1722" s="7" t="s">
        <v>61</v>
      </c>
      <c r="D1722" s="7">
        <v>0.03</v>
      </c>
      <c r="E1722" s="7">
        <v>499.99</v>
      </c>
      <c r="F1722" s="7">
        <v>24.49</v>
      </c>
      <c r="G1722" s="7" t="s">
        <v>53</v>
      </c>
      <c r="H1722" s="7" t="s">
        <v>118</v>
      </c>
      <c r="I1722" s="7" t="s">
        <v>81</v>
      </c>
      <c r="J1722" s="7" t="s">
        <v>590</v>
      </c>
      <c r="K1722" s="7" t="s">
        <v>240</v>
      </c>
      <c r="L1722" s="7" t="s">
        <v>2751</v>
      </c>
      <c r="M1722" s="7">
        <v>0.36</v>
      </c>
      <c r="N1722" s="7" t="s">
        <v>37</v>
      </c>
      <c r="O1722" s="7" t="s">
        <v>38</v>
      </c>
      <c r="P1722" s="7" t="s">
        <v>39</v>
      </c>
      <c r="Q1722" s="7" t="s">
        <v>2750</v>
      </c>
      <c r="R1722" s="7">
        <v>98034</v>
      </c>
      <c r="S1722" s="8">
        <v>42061</v>
      </c>
      <c r="T1722" s="9">
        <f t="shared" si="132"/>
        <v>1</v>
      </c>
      <c r="U1722" s="10">
        <f t="shared" si="133"/>
        <v>87</v>
      </c>
      <c r="V1722" s="11" t="str">
        <f t="shared" si="130"/>
        <v>February</v>
      </c>
      <c r="W1722" s="8">
        <v>42062</v>
      </c>
      <c r="X1722" s="11">
        <f t="shared" si="131"/>
        <v>1</v>
      </c>
      <c r="Y1722" s="7">
        <v>1773.6105</v>
      </c>
      <c r="Z1722" s="7">
        <v>5</v>
      </c>
      <c r="AA1722" s="7">
        <v>2570.4499999999998</v>
      </c>
      <c r="AB1722" s="7">
        <v>88447</v>
      </c>
      <c r="AC1722" s="7">
        <f>DataSheet!$E651-DataSheet!$D651</f>
        <v>14.959999999999999</v>
      </c>
      <c r="AD1722" s="12" t="str">
        <f>_xlfn.IFS(DataSheet!$O651="Central","Chris",DataSheet!$O651="East","Erin",DataSheet!$O651="South","Sam",DataSheet!$O651="West","William.")</f>
        <v>William.</v>
      </c>
      <c r="AE1722">
        <f t="shared" si="134"/>
        <v>3</v>
      </c>
    </row>
    <row r="1723" spans="1:31" ht="15.75" customHeight="1" x14ac:dyDescent="0.3">
      <c r="A1723" s="7">
        <v>3063</v>
      </c>
      <c r="B1723" s="7" t="s">
        <v>2749</v>
      </c>
      <c r="C1723" s="7" t="s">
        <v>42</v>
      </c>
      <c r="D1723" s="7">
        <v>0.03</v>
      </c>
      <c r="E1723" s="7">
        <v>20.99</v>
      </c>
      <c r="F1723" s="7">
        <v>0.99</v>
      </c>
      <c r="G1723" s="7" t="s">
        <v>53</v>
      </c>
      <c r="H1723" s="7" t="s">
        <v>118</v>
      </c>
      <c r="I1723" s="7" t="s">
        <v>81</v>
      </c>
      <c r="J1723" s="7" t="s">
        <v>82</v>
      </c>
      <c r="K1723" s="7" t="s">
        <v>35</v>
      </c>
      <c r="L1723" s="7" t="s">
        <v>599</v>
      </c>
      <c r="M1723" s="7">
        <v>0.56999999999999995</v>
      </c>
      <c r="N1723" s="7" t="s">
        <v>37</v>
      </c>
      <c r="O1723" s="7" t="s">
        <v>38</v>
      </c>
      <c r="P1723" s="7" t="s">
        <v>39</v>
      </c>
      <c r="Q1723" s="7" t="s">
        <v>2750</v>
      </c>
      <c r="R1723" s="7">
        <v>98034</v>
      </c>
      <c r="S1723" s="8">
        <v>42148</v>
      </c>
      <c r="T1723" s="9">
        <f t="shared" si="132"/>
        <v>0</v>
      </c>
      <c r="U1723" s="10" t="str">
        <f t="shared" si="133"/>
        <v>no repeat</v>
      </c>
      <c r="V1723" s="11" t="str">
        <f t="shared" si="130"/>
        <v>May</v>
      </c>
      <c r="W1723" s="8">
        <v>42150</v>
      </c>
      <c r="X1723" s="11">
        <f t="shared" si="131"/>
        <v>2</v>
      </c>
      <c r="Y1723" s="7">
        <v>4.1821999999999999</v>
      </c>
      <c r="Z1723" s="7">
        <v>9</v>
      </c>
      <c r="AA1723" s="7">
        <v>158.87</v>
      </c>
      <c r="AB1723" s="7">
        <v>88449</v>
      </c>
      <c r="AC1723" s="7">
        <f>DataSheet!$E1573-DataSheet!$D1573</f>
        <v>55.95</v>
      </c>
      <c r="AD1723" s="12" t="str">
        <f>_xlfn.IFS(DataSheet!$O1573="Central","Chris",DataSheet!$O1573="East","Erin",DataSheet!$O1573="South","Sam",DataSheet!$O1573="West","William.")</f>
        <v>Erin</v>
      </c>
      <c r="AE1723">
        <f t="shared" si="134"/>
        <v>3</v>
      </c>
    </row>
    <row r="1724" spans="1:31" ht="15.75" customHeight="1" x14ac:dyDescent="0.3">
      <c r="A1724" s="7">
        <v>3064</v>
      </c>
      <c r="B1724" s="7" t="s">
        <v>2752</v>
      </c>
      <c r="C1724" s="7" t="s">
        <v>109</v>
      </c>
      <c r="D1724" s="7">
        <v>0.03</v>
      </c>
      <c r="E1724" s="7">
        <v>6.45</v>
      </c>
      <c r="F1724" s="7">
        <v>1.34</v>
      </c>
      <c r="G1724" s="7" t="s">
        <v>53</v>
      </c>
      <c r="H1724" s="7" t="s">
        <v>118</v>
      </c>
      <c r="I1724" s="7" t="s">
        <v>33</v>
      </c>
      <c r="J1724" s="7" t="s">
        <v>97</v>
      </c>
      <c r="K1724" s="7" t="s">
        <v>35</v>
      </c>
      <c r="L1724" s="7" t="s">
        <v>2753</v>
      </c>
      <c r="M1724" s="7">
        <v>0.36</v>
      </c>
      <c r="N1724" s="7" t="s">
        <v>37</v>
      </c>
      <c r="O1724" s="7" t="s">
        <v>38</v>
      </c>
      <c r="P1724" s="7" t="s">
        <v>39</v>
      </c>
      <c r="Q1724" s="7" t="s">
        <v>2754</v>
      </c>
      <c r="R1724" s="7">
        <v>98503</v>
      </c>
      <c r="S1724" s="8">
        <v>42018</v>
      </c>
      <c r="T1724" s="9">
        <f t="shared" si="132"/>
        <v>0</v>
      </c>
      <c r="U1724" s="10" t="str">
        <f t="shared" si="133"/>
        <v>no repeat</v>
      </c>
      <c r="V1724" s="11" t="str">
        <f t="shared" si="130"/>
        <v>January</v>
      </c>
      <c r="W1724" s="8">
        <v>42023</v>
      </c>
      <c r="X1724" s="11">
        <f t="shared" si="131"/>
        <v>5</v>
      </c>
      <c r="Y1724" s="7">
        <v>39.129899999999999</v>
      </c>
      <c r="Z1724" s="7">
        <v>9</v>
      </c>
      <c r="AA1724" s="7">
        <v>56.71</v>
      </c>
      <c r="AB1724" s="7">
        <v>88448</v>
      </c>
      <c r="AC1724" s="7">
        <f>DataSheet!$E173-DataSheet!$D173</f>
        <v>8.32</v>
      </c>
      <c r="AD1724" s="12" t="str">
        <f>_xlfn.IFS(DataSheet!$O173="Central","Chris",DataSheet!$O173="East","Erin",DataSheet!$O173="South","Sam",DataSheet!$O173="West","William.")</f>
        <v>William.</v>
      </c>
      <c r="AE1724">
        <f t="shared" si="134"/>
        <v>1</v>
      </c>
    </row>
    <row r="1725" spans="1:31" ht="15.75" customHeight="1" x14ac:dyDescent="0.3">
      <c r="A1725" s="7">
        <v>3067</v>
      </c>
      <c r="B1725" s="7" t="s">
        <v>2755</v>
      </c>
      <c r="C1725" s="7" t="s">
        <v>42</v>
      </c>
      <c r="D1725" s="7">
        <v>0.06</v>
      </c>
      <c r="E1725" s="7">
        <v>355.98</v>
      </c>
      <c r="F1725" s="7">
        <v>58.92</v>
      </c>
      <c r="G1725" s="7" t="s">
        <v>43</v>
      </c>
      <c r="H1725" s="7" t="s">
        <v>118</v>
      </c>
      <c r="I1725" s="7" t="s">
        <v>45</v>
      </c>
      <c r="J1725" s="7" t="s">
        <v>46</v>
      </c>
      <c r="K1725" s="7" t="s">
        <v>47</v>
      </c>
      <c r="L1725" s="7" t="s">
        <v>1294</v>
      </c>
      <c r="M1725" s="7">
        <v>0.64</v>
      </c>
      <c r="N1725" s="7" t="s">
        <v>37</v>
      </c>
      <c r="O1725" s="7" t="s">
        <v>57</v>
      </c>
      <c r="P1725" s="7" t="s">
        <v>158</v>
      </c>
      <c r="Q1725" s="7" t="s">
        <v>2756</v>
      </c>
      <c r="R1725" s="7">
        <v>44515</v>
      </c>
      <c r="S1725" s="8">
        <v>42065</v>
      </c>
      <c r="T1725" s="9">
        <f t="shared" si="132"/>
        <v>0</v>
      </c>
      <c r="U1725" s="10" t="str">
        <f t="shared" si="133"/>
        <v>no repeat</v>
      </c>
      <c r="V1725" s="11" t="str">
        <f t="shared" si="130"/>
        <v>March</v>
      </c>
      <c r="W1725" s="8">
        <v>42066</v>
      </c>
      <c r="X1725" s="11">
        <f t="shared" si="131"/>
        <v>1</v>
      </c>
      <c r="Y1725" s="7">
        <v>1660.92</v>
      </c>
      <c r="Z1725" s="7">
        <v>14</v>
      </c>
      <c r="AA1725" s="7">
        <v>5086.08</v>
      </c>
      <c r="AB1725" s="7">
        <v>91376</v>
      </c>
      <c r="AC1725" s="7">
        <f>DataSheet!$E701-DataSheet!$D701</f>
        <v>160.97</v>
      </c>
      <c r="AD1725" s="12" t="str">
        <f>_xlfn.IFS(DataSheet!$O701="Central","Chris",DataSheet!$O701="East","Erin",DataSheet!$O701="South","Sam",DataSheet!$O701="West","William.")</f>
        <v>Chris</v>
      </c>
      <c r="AE1725">
        <f t="shared" si="134"/>
        <v>1</v>
      </c>
    </row>
    <row r="1726" spans="1:31" ht="15.75" customHeight="1" x14ac:dyDescent="0.3">
      <c r="A1726" s="12">
        <v>3069</v>
      </c>
      <c r="B1726" s="12" t="s">
        <v>2757</v>
      </c>
      <c r="C1726" s="12" t="s">
        <v>52</v>
      </c>
      <c r="D1726" s="12">
        <v>0.09</v>
      </c>
      <c r="E1726" s="12">
        <v>1.82</v>
      </c>
      <c r="F1726" s="12">
        <v>0.83</v>
      </c>
      <c r="G1726" s="12" t="s">
        <v>53</v>
      </c>
      <c r="H1726" s="12" t="s">
        <v>118</v>
      </c>
      <c r="I1726" s="12" t="s">
        <v>33</v>
      </c>
      <c r="J1726" s="12" t="s">
        <v>34</v>
      </c>
      <c r="K1726" s="12" t="s">
        <v>35</v>
      </c>
      <c r="L1726" s="12" t="s">
        <v>2758</v>
      </c>
      <c r="M1726" s="12">
        <v>0.56999999999999995</v>
      </c>
      <c r="N1726" s="12" t="s">
        <v>37</v>
      </c>
      <c r="O1726" s="12" t="s">
        <v>65</v>
      </c>
      <c r="P1726" s="12" t="s">
        <v>66</v>
      </c>
      <c r="Q1726" s="12" t="s">
        <v>2759</v>
      </c>
      <c r="R1726" s="12">
        <v>55128</v>
      </c>
      <c r="S1726" s="13">
        <v>42049</v>
      </c>
      <c r="T1726" s="9">
        <f t="shared" si="132"/>
        <v>1</v>
      </c>
      <c r="U1726" s="10">
        <f t="shared" si="133"/>
        <v>107</v>
      </c>
      <c r="V1726" s="11" t="str">
        <f t="shared" si="130"/>
        <v>February</v>
      </c>
      <c r="W1726" s="13">
        <v>42050</v>
      </c>
      <c r="X1726" s="11">
        <f t="shared" si="131"/>
        <v>1</v>
      </c>
      <c r="Y1726" s="12">
        <v>-6.734</v>
      </c>
      <c r="Z1726" s="12">
        <v>22</v>
      </c>
      <c r="AA1726" s="12">
        <v>36.82</v>
      </c>
      <c r="AB1726" s="12">
        <v>88192</v>
      </c>
      <c r="AC1726" s="12">
        <f>DataSheet!$E518-DataSheet!$D518</f>
        <v>8.24</v>
      </c>
      <c r="AD1726" s="12" t="str">
        <f>_xlfn.IFS(DataSheet!$O518="Central","Chris",DataSheet!$O518="East","Erin",DataSheet!$O518="South","Sam",DataSheet!$O518="West","William.")</f>
        <v>William.</v>
      </c>
      <c r="AE1726">
        <f t="shared" si="134"/>
        <v>3</v>
      </c>
    </row>
    <row r="1727" spans="1:31" ht="15.75" customHeight="1" x14ac:dyDescent="0.3">
      <c r="A1727" s="12">
        <v>3069</v>
      </c>
      <c r="B1727" s="12" t="s">
        <v>2757</v>
      </c>
      <c r="C1727" s="12" t="s">
        <v>30</v>
      </c>
      <c r="D1727" s="12">
        <v>0.03</v>
      </c>
      <c r="E1727" s="12">
        <v>120.98</v>
      </c>
      <c r="F1727" s="12">
        <v>30</v>
      </c>
      <c r="G1727" s="12" t="s">
        <v>43</v>
      </c>
      <c r="H1727" s="12" t="s">
        <v>118</v>
      </c>
      <c r="I1727" s="12" t="s">
        <v>45</v>
      </c>
      <c r="J1727" s="12" t="s">
        <v>46</v>
      </c>
      <c r="K1727" s="12" t="s">
        <v>47</v>
      </c>
      <c r="L1727" s="12" t="s">
        <v>1342</v>
      </c>
      <c r="M1727" s="12">
        <v>0.64</v>
      </c>
      <c r="N1727" s="12" t="s">
        <v>37</v>
      </c>
      <c r="O1727" s="12" t="s">
        <v>65</v>
      </c>
      <c r="P1727" s="12" t="s">
        <v>66</v>
      </c>
      <c r="Q1727" s="12" t="s">
        <v>2759</v>
      </c>
      <c r="R1727" s="12">
        <v>55128</v>
      </c>
      <c r="S1727" s="13">
        <v>42156</v>
      </c>
      <c r="T1727" s="9">
        <f t="shared" si="132"/>
        <v>1</v>
      </c>
      <c r="U1727" s="10">
        <f t="shared" si="133"/>
        <v>0</v>
      </c>
      <c r="V1727" s="11" t="str">
        <f t="shared" si="130"/>
        <v>June</v>
      </c>
      <c r="W1727" s="13">
        <v>42158</v>
      </c>
      <c r="X1727" s="11">
        <f t="shared" si="131"/>
        <v>2</v>
      </c>
      <c r="Y1727" s="12">
        <v>638.02800000000002</v>
      </c>
      <c r="Z1727" s="12">
        <v>15</v>
      </c>
      <c r="AA1727" s="12">
        <v>1894.45</v>
      </c>
      <c r="AB1727" s="12">
        <v>88191</v>
      </c>
      <c r="AC1727" s="12">
        <f>DataSheet!$E1636-DataSheet!$D1636</f>
        <v>880.96</v>
      </c>
      <c r="AD1727" s="12" t="str">
        <f>_xlfn.IFS(DataSheet!$O1636="Central","Chris",DataSheet!$O1636="East","Erin",DataSheet!$O1636="South","Sam",DataSheet!$O1636="West","William.")</f>
        <v>Chris</v>
      </c>
      <c r="AE1727">
        <f t="shared" si="134"/>
        <v>3</v>
      </c>
    </row>
    <row r="1728" spans="1:31" ht="15.75" customHeight="1" x14ac:dyDescent="0.3">
      <c r="A1728" s="7">
        <v>3069</v>
      </c>
      <c r="B1728" s="7" t="s">
        <v>2757</v>
      </c>
      <c r="C1728" s="7" t="s">
        <v>30</v>
      </c>
      <c r="D1728" s="7">
        <v>0.01</v>
      </c>
      <c r="E1728" s="7">
        <v>15.68</v>
      </c>
      <c r="F1728" s="7">
        <v>3.73</v>
      </c>
      <c r="G1728" s="7" t="s">
        <v>53</v>
      </c>
      <c r="H1728" s="7" t="s">
        <v>118</v>
      </c>
      <c r="I1728" s="7" t="s">
        <v>45</v>
      </c>
      <c r="J1728" s="7" t="s">
        <v>54</v>
      </c>
      <c r="K1728" s="7" t="s">
        <v>55</v>
      </c>
      <c r="L1728" s="7" t="s">
        <v>2374</v>
      </c>
      <c r="M1728" s="7">
        <v>0.46</v>
      </c>
      <c r="N1728" s="7" t="s">
        <v>37</v>
      </c>
      <c r="O1728" s="7" t="s">
        <v>65</v>
      </c>
      <c r="P1728" s="7" t="s">
        <v>66</v>
      </c>
      <c r="Q1728" s="7" t="s">
        <v>2759</v>
      </c>
      <c r="R1728" s="7">
        <v>55128</v>
      </c>
      <c r="S1728" s="8">
        <v>42156</v>
      </c>
      <c r="T1728" s="9">
        <f t="shared" si="132"/>
        <v>0</v>
      </c>
      <c r="U1728" s="10" t="str">
        <f t="shared" si="133"/>
        <v>no repeat</v>
      </c>
      <c r="V1728" s="11" t="str">
        <f t="shared" si="130"/>
        <v>June</v>
      </c>
      <c r="W1728" s="8">
        <v>42158</v>
      </c>
      <c r="X1728" s="11">
        <f t="shared" si="131"/>
        <v>2</v>
      </c>
      <c r="Y1728" s="7">
        <v>138.49680000000001</v>
      </c>
      <c r="Z1728" s="7">
        <v>12</v>
      </c>
      <c r="AA1728" s="7">
        <v>200.72</v>
      </c>
      <c r="AB1728" s="7">
        <v>88191</v>
      </c>
      <c r="AC1728" s="7">
        <f>DataSheet!$E1637-DataSheet!$D1637</f>
        <v>22.84</v>
      </c>
      <c r="AD1728" s="12" t="str">
        <f>_xlfn.IFS(DataSheet!$O1637="Central","Chris",DataSheet!$O1637="East","Erin",DataSheet!$O1637="South","Sam",DataSheet!$O1637="West","William.")</f>
        <v>Chris</v>
      </c>
      <c r="AE1728">
        <f t="shared" si="134"/>
        <v>3</v>
      </c>
    </row>
    <row r="1729" spans="1:31" ht="15.75" customHeight="1" x14ac:dyDescent="0.3">
      <c r="A1729" s="12">
        <v>3075</v>
      </c>
      <c r="B1729" s="12" t="s">
        <v>2760</v>
      </c>
      <c r="C1729" s="12" t="s">
        <v>109</v>
      </c>
      <c r="D1729" s="12">
        <v>0.06</v>
      </c>
      <c r="E1729" s="12">
        <v>19.23</v>
      </c>
      <c r="F1729" s="12">
        <v>6.15</v>
      </c>
      <c r="G1729" s="12" t="s">
        <v>53</v>
      </c>
      <c r="H1729" s="12" t="s">
        <v>32</v>
      </c>
      <c r="I1729" s="12" t="s">
        <v>45</v>
      </c>
      <c r="J1729" s="12" t="s">
        <v>54</v>
      </c>
      <c r="K1729" s="12" t="s">
        <v>55</v>
      </c>
      <c r="L1729" s="12" t="s">
        <v>475</v>
      </c>
      <c r="M1729" s="12">
        <v>0.44</v>
      </c>
      <c r="N1729" s="12" t="s">
        <v>37</v>
      </c>
      <c r="O1729" s="12" t="s">
        <v>38</v>
      </c>
      <c r="P1729" s="12" t="s">
        <v>49</v>
      </c>
      <c r="Q1729" s="12" t="s">
        <v>665</v>
      </c>
      <c r="R1729" s="12">
        <v>90061</v>
      </c>
      <c r="S1729" s="13">
        <v>42063</v>
      </c>
      <c r="T1729" s="9">
        <f t="shared" si="132"/>
        <v>0</v>
      </c>
      <c r="U1729" s="10" t="str">
        <f t="shared" si="133"/>
        <v>no repeat</v>
      </c>
      <c r="V1729" s="11" t="str">
        <f t="shared" si="130"/>
        <v>February</v>
      </c>
      <c r="W1729" s="13">
        <v>42063</v>
      </c>
      <c r="X1729" s="11">
        <f t="shared" si="131"/>
        <v>0</v>
      </c>
      <c r="Y1729" s="12">
        <v>-25.38</v>
      </c>
      <c r="Z1729" s="12">
        <v>4</v>
      </c>
      <c r="AA1729" s="12">
        <v>84.6</v>
      </c>
      <c r="AB1729" s="12">
        <v>14756</v>
      </c>
      <c r="AC1729" s="12">
        <f>DataSheet!$E666-DataSheet!$D666</f>
        <v>7.93</v>
      </c>
      <c r="AD1729" s="12" t="str">
        <f>_xlfn.IFS(DataSheet!$O666="Central","Chris",DataSheet!$O666="East","Erin",DataSheet!$O666="South","Sam",DataSheet!$O666="West","William.")</f>
        <v>William.</v>
      </c>
      <c r="AE1729">
        <f t="shared" si="134"/>
        <v>1</v>
      </c>
    </row>
    <row r="1730" spans="1:31" ht="15.75" customHeight="1" x14ac:dyDescent="0.3">
      <c r="A1730" s="7">
        <v>3076</v>
      </c>
      <c r="B1730" s="7" t="s">
        <v>2761</v>
      </c>
      <c r="C1730" s="7" t="s">
        <v>61</v>
      </c>
      <c r="D1730" s="7">
        <v>0</v>
      </c>
      <c r="E1730" s="7">
        <v>137.47999999999999</v>
      </c>
      <c r="F1730" s="7">
        <v>32.18</v>
      </c>
      <c r="G1730" s="7" t="s">
        <v>43</v>
      </c>
      <c r="H1730" s="7" t="s">
        <v>62</v>
      </c>
      <c r="I1730" s="7" t="s">
        <v>45</v>
      </c>
      <c r="J1730" s="7" t="s">
        <v>195</v>
      </c>
      <c r="K1730" s="7" t="s">
        <v>125</v>
      </c>
      <c r="L1730" s="7" t="s">
        <v>2762</v>
      </c>
      <c r="M1730" s="7">
        <v>0.78</v>
      </c>
      <c r="N1730" s="7" t="s">
        <v>37</v>
      </c>
      <c r="O1730" s="7" t="s">
        <v>57</v>
      </c>
      <c r="P1730" s="7" t="s">
        <v>158</v>
      </c>
      <c r="Q1730" s="7" t="s">
        <v>2763</v>
      </c>
      <c r="R1730" s="7">
        <v>44224</v>
      </c>
      <c r="S1730" s="8">
        <v>42011</v>
      </c>
      <c r="T1730" s="9">
        <f t="shared" si="132"/>
        <v>0</v>
      </c>
      <c r="U1730" s="10" t="str">
        <f t="shared" si="133"/>
        <v>no repeat</v>
      </c>
      <c r="V1730" s="11" t="str">
        <f t="shared" ref="V1730:V1793" si="135">TEXT(S1730,"mmmm")</f>
        <v>January</v>
      </c>
      <c r="W1730" s="8">
        <v>42012</v>
      </c>
      <c r="X1730" s="11">
        <f t="shared" ref="X1730:X1793" si="136">_xlfn.DAYS(W1730,S1730)</f>
        <v>1</v>
      </c>
      <c r="Y1730" s="7">
        <v>-203.27</v>
      </c>
      <c r="Z1730" s="7">
        <v>2</v>
      </c>
      <c r="AA1730" s="7">
        <v>296.75</v>
      </c>
      <c r="AB1730" s="7">
        <v>88241</v>
      </c>
      <c r="AC1730" s="7">
        <f>DataSheet!$E101-DataSheet!$D101</f>
        <v>49.97</v>
      </c>
      <c r="AD1730" s="12" t="str">
        <f>_xlfn.IFS(DataSheet!$O101="Central","Chris",DataSheet!$O101="East","Erin",DataSheet!$O101="South","Sam",DataSheet!$O101="West","William.")</f>
        <v>William.</v>
      </c>
      <c r="AE1730">
        <f t="shared" si="134"/>
        <v>1</v>
      </c>
    </row>
    <row r="1731" spans="1:31" ht="15.75" customHeight="1" x14ac:dyDescent="0.3">
      <c r="A1731" s="7">
        <v>3077</v>
      </c>
      <c r="B1731" s="7" t="s">
        <v>2764</v>
      </c>
      <c r="C1731" s="7" t="s">
        <v>61</v>
      </c>
      <c r="D1731" s="7">
        <v>7.0000000000000007E-2</v>
      </c>
      <c r="E1731" s="7">
        <v>300.97000000000003</v>
      </c>
      <c r="F1731" s="7">
        <v>7.18</v>
      </c>
      <c r="G1731" s="7" t="s">
        <v>53</v>
      </c>
      <c r="H1731" s="7" t="s">
        <v>62</v>
      </c>
      <c r="I1731" s="7" t="s">
        <v>81</v>
      </c>
      <c r="J1731" s="7" t="s">
        <v>184</v>
      </c>
      <c r="K1731" s="7" t="s">
        <v>63</v>
      </c>
      <c r="L1731" s="7" t="s">
        <v>1089</v>
      </c>
      <c r="M1731" s="7">
        <v>0.48</v>
      </c>
      <c r="N1731" s="7" t="s">
        <v>37</v>
      </c>
      <c r="O1731" s="7" t="s">
        <v>57</v>
      </c>
      <c r="P1731" s="7" t="s">
        <v>158</v>
      </c>
      <c r="Q1731" s="7" t="s">
        <v>2765</v>
      </c>
      <c r="R1731" s="7">
        <v>44136</v>
      </c>
      <c r="S1731" s="8">
        <v>42131</v>
      </c>
      <c r="T1731" s="9">
        <f t="shared" ref="T1731:T1794" si="137">IF(A1731=A1732,1,0)</f>
        <v>0</v>
      </c>
      <c r="U1731" s="10" t="str">
        <f t="shared" ref="U1731:U1794" si="138">IF(T1731=1,S1732-S1731,"no repeat")</f>
        <v>no repeat</v>
      </c>
      <c r="V1731" s="11" t="str">
        <f t="shared" si="135"/>
        <v>May</v>
      </c>
      <c r="W1731" s="8">
        <v>42133</v>
      </c>
      <c r="X1731" s="11">
        <f t="shared" si="136"/>
        <v>2</v>
      </c>
      <c r="Y1731" s="7">
        <v>-807.59</v>
      </c>
      <c r="Z1731" s="7">
        <v>2</v>
      </c>
      <c r="AA1731" s="7">
        <v>582.20000000000005</v>
      </c>
      <c r="AB1731" s="7">
        <v>88239</v>
      </c>
      <c r="AC1731" s="7">
        <f>DataSheet!$E1393-DataSheet!$D1393</f>
        <v>65.92</v>
      </c>
      <c r="AD1731" s="12" t="str">
        <f>_xlfn.IFS(DataSheet!$O1393="Central","Chris",DataSheet!$O1393="East","Erin",DataSheet!$O1393="South","Sam",DataSheet!$O1393="West","William.")</f>
        <v>William.</v>
      </c>
      <c r="AE1731">
        <f t="shared" si="134"/>
        <v>1</v>
      </c>
    </row>
    <row r="1732" spans="1:31" ht="15.75" customHeight="1" x14ac:dyDescent="0.3">
      <c r="A1732" s="7">
        <v>3078</v>
      </c>
      <c r="B1732" s="7" t="s">
        <v>2766</v>
      </c>
      <c r="C1732" s="7" t="s">
        <v>42</v>
      </c>
      <c r="D1732" s="7">
        <v>0.04</v>
      </c>
      <c r="E1732" s="7">
        <v>35.44</v>
      </c>
      <c r="F1732" s="7">
        <v>5.09</v>
      </c>
      <c r="G1732" s="7" t="s">
        <v>53</v>
      </c>
      <c r="H1732" s="7" t="s">
        <v>62</v>
      </c>
      <c r="I1732" s="7" t="s">
        <v>33</v>
      </c>
      <c r="J1732" s="7" t="s">
        <v>97</v>
      </c>
      <c r="K1732" s="7" t="s">
        <v>63</v>
      </c>
      <c r="L1732" s="7" t="s">
        <v>2767</v>
      </c>
      <c r="M1732" s="7">
        <v>0.38</v>
      </c>
      <c r="N1732" s="7" t="s">
        <v>37</v>
      </c>
      <c r="O1732" s="7" t="s">
        <v>57</v>
      </c>
      <c r="P1732" s="7" t="s">
        <v>158</v>
      </c>
      <c r="Q1732" s="7" t="s">
        <v>2768</v>
      </c>
      <c r="R1732" s="7">
        <v>43615</v>
      </c>
      <c r="S1732" s="8">
        <v>42166</v>
      </c>
      <c r="T1732" s="9">
        <f t="shared" si="137"/>
        <v>1</v>
      </c>
      <c r="U1732" s="10">
        <f t="shared" si="138"/>
        <v>0</v>
      </c>
      <c r="V1732" s="11" t="str">
        <f t="shared" si="135"/>
        <v>June</v>
      </c>
      <c r="W1732" s="8">
        <v>42166</v>
      </c>
      <c r="X1732" s="11">
        <f t="shared" si="136"/>
        <v>0</v>
      </c>
      <c r="Y1732" s="7">
        <v>118.6317</v>
      </c>
      <c r="Z1732" s="7">
        <v>5</v>
      </c>
      <c r="AA1732" s="7">
        <v>171.93</v>
      </c>
      <c r="AB1732" s="7">
        <v>88240</v>
      </c>
      <c r="AC1732" s="7">
        <f>DataSheet!$E1743-DataSheet!$D1743</f>
        <v>18.919999999999998</v>
      </c>
      <c r="AD1732" s="12" t="str">
        <f>_xlfn.IFS(DataSheet!$O1743="Central","Chris",DataSheet!$O1743="East","Erin",DataSheet!$O1743="South","Sam",DataSheet!$O1743="West","William.")</f>
        <v>William.</v>
      </c>
      <c r="AE1732">
        <f t="shared" ref="AE1732:AE1795" si="139">COUNTIF($B$2:$B$1937,$B1732)</f>
        <v>2</v>
      </c>
    </row>
    <row r="1733" spans="1:31" ht="15.75" customHeight="1" x14ac:dyDescent="0.3">
      <c r="A1733" s="12">
        <v>3078</v>
      </c>
      <c r="B1733" s="12" t="s">
        <v>2766</v>
      </c>
      <c r="C1733" s="12" t="s">
        <v>42</v>
      </c>
      <c r="D1733" s="12">
        <v>0.08</v>
      </c>
      <c r="E1733" s="12">
        <v>3.98</v>
      </c>
      <c r="F1733" s="12">
        <v>0.7</v>
      </c>
      <c r="G1733" s="12" t="s">
        <v>53</v>
      </c>
      <c r="H1733" s="12" t="s">
        <v>62</v>
      </c>
      <c r="I1733" s="12" t="s">
        <v>33</v>
      </c>
      <c r="J1733" s="12" t="s">
        <v>34</v>
      </c>
      <c r="K1733" s="12" t="s">
        <v>35</v>
      </c>
      <c r="L1733" s="12" t="s">
        <v>2732</v>
      </c>
      <c r="M1733" s="12">
        <v>0.52</v>
      </c>
      <c r="N1733" s="12" t="s">
        <v>37</v>
      </c>
      <c r="O1733" s="12" t="s">
        <v>57</v>
      </c>
      <c r="P1733" s="12" t="s">
        <v>158</v>
      </c>
      <c r="Q1733" s="12" t="s">
        <v>2768</v>
      </c>
      <c r="R1733" s="12">
        <v>43615</v>
      </c>
      <c r="S1733" s="13">
        <v>42166</v>
      </c>
      <c r="T1733" s="9">
        <f t="shared" si="137"/>
        <v>0</v>
      </c>
      <c r="U1733" s="10" t="str">
        <f t="shared" si="138"/>
        <v>no repeat</v>
      </c>
      <c r="V1733" s="11" t="str">
        <f t="shared" si="135"/>
        <v>June</v>
      </c>
      <c r="W1733" s="13">
        <v>42169</v>
      </c>
      <c r="X1733" s="11">
        <f t="shared" si="136"/>
        <v>3</v>
      </c>
      <c r="Y1733" s="12">
        <v>23.303999999999998</v>
      </c>
      <c r="Z1733" s="12">
        <v>9</v>
      </c>
      <c r="AA1733" s="12">
        <v>35.19</v>
      </c>
      <c r="AB1733" s="12">
        <v>88240</v>
      </c>
      <c r="AC1733" s="12">
        <f>DataSheet!$E1744-DataSheet!$D1744</f>
        <v>39.940000000000005</v>
      </c>
      <c r="AD1733" s="12" t="str">
        <f>_xlfn.IFS(DataSheet!$O1744="Central","Chris",DataSheet!$O1744="East","Erin",DataSheet!$O1744="South","Sam",DataSheet!$O1744="West","William.")</f>
        <v>Sam</v>
      </c>
      <c r="AE1733">
        <f t="shared" si="139"/>
        <v>2</v>
      </c>
    </row>
    <row r="1734" spans="1:31" ht="15.75" customHeight="1" x14ac:dyDescent="0.3">
      <c r="A1734" s="12">
        <v>3079</v>
      </c>
      <c r="B1734" s="12" t="s">
        <v>2769</v>
      </c>
      <c r="C1734" s="12" t="s">
        <v>61</v>
      </c>
      <c r="D1734" s="12">
        <v>0</v>
      </c>
      <c r="E1734" s="12">
        <v>137.47999999999999</v>
      </c>
      <c r="F1734" s="12">
        <v>32.18</v>
      </c>
      <c r="G1734" s="12" t="s">
        <v>43</v>
      </c>
      <c r="H1734" s="12" t="s">
        <v>62</v>
      </c>
      <c r="I1734" s="12" t="s">
        <v>45</v>
      </c>
      <c r="J1734" s="12" t="s">
        <v>195</v>
      </c>
      <c r="K1734" s="12" t="s">
        <v>125</v>
      </c>
      <c r="L1734" s="12" t="s">
        <v>2762</v>
      </c>
      <c r="M1734" s="12">
        <v>0.78</v>
      </c>
      <c r="N1734" s="12" t="s">
        <v>37</v>
      </c>
      <c r="O1734" s="12" t="s">
        <v>57</v>
      </c>
      <c r="P1734" s="12" t="s">
        <v>238</v>
      </c>
      <c r="Q1734" s="12" t="s">
        <v>1319</v>
      </c>
      <c r="R1734" s="12">
        <v>19112</v>
      </c>
      <c r="S1734" s="13">
        <v>42011</v>
      </c>
      <c r="T1734" s="9">
        <f t="shared" si="137"/>
        <v>1</v>
      </c>
      <c r="U1734" s="10">
        <f t="shared" si="138"/>
        <v>120</v>
      </c>
      <c r="V1734" s="11" t="str">
        <f t="shared" si="135"/>
        <v>January</v>
      </c>
      <c r="W1734" s="13">
        <v>42012</v>
      </c>
      <c r="X1734" s="11">
        <f t="shared" si="136"/>
        <v>1</v>
      </c>
      <c r="Y1734" s="12">
        <v>-203.27</v>
      </c>
      <c r="Z1734" s="12">
        <v>10</v>
      </c>
      <c r="AA1734" s="12">
        <v>1483.76</v>
      </c>
      <c r="AB1734" s="12">
        <v>12480</v>
      </c>
      <c r="AC1734" s="12">
        <f>DataSheet!$E102-DataSheet!$D102</f>
        <v>1.6099999999999999</v>
      </c>
      <c r="AD1734" s="12" t="str">
        <f>_xlfn.IFS(DataSheet!$O102="Central","Chris",DataSheet!$O102="East","Erin",DataSheet!$O102="South","Sam",DataSheet!$O102="West","William.")</f>
        <v>William.</v>
      </c>
      <c r="AE1734">
        <f t="shared" si="139"/>
        <v>7</v>
      </c>
    </row>
    <row r="1735" spans="1:31" ht="15.75" customHeight="1" x14ac:dyDescent="0.3">
      <c r="A1735" s="12">
        <v>3079</v>
      </c>
      <c r="B1735" s="12" t="s">
        <v>2769</v>
      </c>
      <c r="C1735" s="12" t="s">
        <v>61</v>
      </c>
      <c r="D1735" s="12">
        <v>7.0000000000000007E-2</v>
      </c>
      <c r="E1735" s="12">
        <v>300.97000000000003</v>
      </c>
      <c r="F1735" s="12">
        <v>7.18</v>
      </c>
      <c r="G1735" s="12" t="s">
        <v>53</v>
      </c>
      <c r="H1735" s="12" t="s">
        <v>62</v>
      </c>
      <c r="I1735" s="12" t="s">
        <v>81</v>
      </c>
      <c r="J1735" s="12" t="s">
        <v>184</v>
      </c>
      <c r="K1735" s="12" t="s">
        <v>63</v>
      </c>
      <c r="L1735" s="12" t="s">
        <v>1089</v>
      </c>
      <c r="M1735" s="12">
        <v>0.48</v>
      </c>
      <c r="N1735" s="12" t="s">
        <v>37</v>
      </c>
      <c r="O1735" s="12" t="s">
        <v>57</v>
      </c>
      <c r="P1735" s="12" t="s">
        <v>238</v>
      </c>
      <c r="Q1735" s="12" t="s">
        <v>1319</v>
      </c>
      <c r="R1735" s="12">
        <v>19112</v>
      </c>
      <c r="S1735" s="13">
        <v>42131</v>
      </c>
      <c r="T1735" s="9">
        <f t="shared" si="137"/>
        <v>1</v>
      </c>
      <c r="U1735" s="10">
        <f t="shared" si="138"/>
        <v>34</v>
      </c>
      <c r="V1735" s="11" t="str">
        <f t="shared" si="135"/>
        <v>May</v>
      </c>
      <c r="W1735" s="13">
        <v>42133</v>
      </c>
      <c r="X1735" s="11">
        <f t="shared" si="136"/>
        <v>2</v>
      </c>
      <c r="Y1735" s="12">
        <v>-807.59</v>
      </c>
      <c r="Z1735" s="12">
        <v>7</v>
      </c>
      <c r="AA1735" s="12">
        <v>2037.69</v>
      </c>
      <c r="AB1735" s="12">
        <v>41253</v>
      </c>
      <c r="AC1735" s="12">
        <f>DataSheet!$E1394-DataSheet!$D1394</f>
        <v>10.01</v>
      </c>
      <c r="AD1735" s="12" t="str">
        <f>_xlfn.IFS(DataSheet!$O1394="Central","Chris",DataSheet!$O1394="East","Erin",DataSheet!$O1394="South","Sam",DataSheet!$O1394="West","William.")</f>
        <v>William.</v>
      </c>
      <c r="AE1735">
        <f t="shared" si="139"/>
        <v>7</v>
      </c>
    </row>
    <row r="1736" spans="1:31" ht="15.75" customHeight="1" x14ac:dyDescent="0.3">
      <c r="A1736" s="7">
        <v>3079</v>
      </c>
      <c r="B1736" s="7" t="s">
        <v>2769</v>
      </c>
      <c r="C1736" s="7" t="s">
        <v>52</v>
      </c>
      <c r="D1736" s="7">
        <v>0</v>
      </c>
      <c r="E1736" s="7">
        <v>2.21</v>
      </c>
      <c r="F1736" s="7">
        <v>1</v>
      </c>
      <c r="G1736" s="7" t="s">
        <v>31</v>
      </c>
      <c r="H1736" s="7" t="s">
        <v>62</v>
      </c>
      <c r="I1736" s="7" t="s">
        <v>33</v>
      </c>
      <c r="J1736" s="7" t="s">
        <v>34</v>
      </c>
      <c r="K1736" s="7" t="s">
        <v>35</v>
      </c>
      <c r="L1736" s="7" t="s">
        <v>2770</v>
      </c>
      <c r="M1736" s="7">
        <v>0.38</v>
      </c>
      <c r="N1736" s="7" t="s">
        <v>37</v>
      </c>
      <c r="O1736" s="7" t="s">
        <v>57</v>
      </c>
      <c r="P1736" s="7" t="s">
        <v>238</v>
      </c>
      <c r="Q1736" s="7" t="s">
        <v>1319</v>
      </c>
      <c r="R1736" s="7">
        <v>19112</v>
      </c>
      <c r="S1736" s="8">
        <v>42165</v>
      </c>
      <c r="T1736" s="9">
        <f t="shared" si="137"/>
        <v>1</v>
      </c>
      <c r="U1736" s="10">
        <f t="shared" si="138"/>
        <v>1</v>
      </c>
      <c r="V1736" s="11" t="str">
        <f t="shared" si="135"/>
        <v>June</v>
      </c>
      <c r="W1736" s="8">
        <v>42166</v>
      </c>
      <c r="X1736" s="11">
        <f t="shared" si="136"/>
        <v>1</v>
      </c>
      <c r="Y1736" s="7">
        <v>10.01</v>
      </c>
      <c r="Z1736" s="7">
        <v>33</v>
      </c>
      <c r="AA1736" s="7">
        <v>87.18</v>
      </c>
      <c r="AB1736" s="7">
        <v>48483</v>
      </c>
      <c r="AC1736" s="7">
        <f>DataSheet!$E1725-DataSheet!$D1725</f>
        <v>355.92</v>
      </c>
      <c r="AD1736" s="12" t="str">
        <f>_xlfn.IFS(DataSheet!$O1725="Central","Chris",DataSheet!$O1725="East","Erin",DataSheet!$O1725="South","Sam",DataSheet!$O1725="West","William.")</f>
        <v>Erin</v>
      </c>
      <c r="AE1736">
        <f t="shared" si="139"/>
        <v>7</v>
      </c>
    </row>
    <row r="1737" spans="1:31" ht="15.75" customHeight="1" x14ac:dyDescent="0.3">
      <c r="A1737" s="7">
        <v>3079</v>
      </c>
      <c r="B1737" s="7" t="s">
        <v>2769</v>
      </c>
      <c r="C1737" s="7" t="s">
        <v>42</v>
      </c>
      <c r="D1737" s="7">
        <v>0.04</v>
      </c>
      <c r="E1737" s="7">
        <v>35.44</v>
      </c>
      <c r="F1737" s="7">
        <v>5.09</v>
      </c>
      <c r="G1737" s="7" t="s">
        <v>53</v>
      </c>
      <c r="H1737" s="7" t="s">
        <v>62</v>
      </c>
      <c r="I1737" s="7" t="s">
        <v>33</v>
      </c>
      <c r="J1737" s="7" t="s">
        <v>97</v>
      </c>
      <c r="K1737" s="7" t="s">
        <v>63</v>
      </c>
      <c r="L1737" s="7" t="s">
        <v>2767</v>
      </c>
      <c r="M1737" s="7">
        <v>0.38</v>
      </c>
      <c r="N1737" s="7" t="s">
        <v>37</v>
      </c>
      <c r="O1737" s="7" t="s">
        <v>57</v>
      </c>
      <c r="P1737" s="7" t="s">
        <v>238</v>
      </c>
      <c r="Q1737" s="7" t="s">
        <v>1319</v>
      </c>
      <c r="R1737" s="7">
        <v>19112</v>
      </c>
      <c r="S1737" s="8">
        <v>42166</v>
      </c>
      <c r="T1737" s="9">
        <f t="shared" si="137"/>
        <v>1</v>
      </c>
      <c r="U1737" s="10">
        <f t="shared" si="138"/>
        <v>0</v>
      </c>
      <c r="V1737" s="11" t="str">
        <f t="shared" si="135"/>
        <v>June</v>
      </c>
      <c r="W1737" s="8">
        <v>42166</v>
      </c>
      <c r="X1737" s="11">
        <f t="shared" si="136"/>
        <v>0</v>
      </c>
      <c r="Y1737" s="7">
        <v>150.72</v>
      </c>
      <c r="Z1737" s="7">
        <v>21</v>
      </c>
      <c r="AA1737" s="7">
        <v>722.1</v>
      </c>
      <c r="AB1737" s="7">
        <v>53476</v>
      </c>
      <c r="AC1737" s="7">
        <f>DataSheet!$E1745-DataSheet!$D1745</f>
        <v>49.36</v>
      </c>
      <c r="AD1737" s="12" t="str">
        <f>_xlfn.IFS(DataSheet!$O1745="Central","Chris",DataSheet!$O1745="East","Erin",DataSheet!$O1745="South","Sam",DataSheet!$O1745="West","William.")</f>
        <v>Chris</v>
      </c>
      <c r="AE1737">
        <f t="shared" si="139"/>
        <v>7</v>
      </c>
    </row>
    <row r="1738" spans="1:31" ht="15.75" customHeight="1" x14ac:dyDescent="0.3">
      <c r="A1738" s="12">
        <v>3079</v>
      </c>
      <c r="B1738" s="12" t="s">
        <v>2769</v>
      </c>
      <c r="C1738" s="12" t="s">
        <v>42</v>
      </c>
      <c r="D1738" s="12">
        <v>0.08</v>
      </c>
      <c r="E1738" s="12">
        <v>3.98</v>
      </c>
      <c r="F1738" s="12">
        <v>0.7</v>
      </c>
      <c r="G1738" s="12" t="s">
        <v>53</v>
      </c>
      <c r="H1738" s="12" t="s">
        <v>62</v>
      </c>
      <c r="I1738" s="12" t="s">
        <v>33</v>
      </c>
      <c r="J1738" s="12" t="s">
        <v>34</v>
      </c>
      <c r="K1738" s="12" t="s">
        <v>35</v>
      </c>
      <c r="L1738" s="12" t="s">
        <v>2732</v>
      </c>
      <c r="M1738" s="12">
        <v>0.52</v>
      </c>
      <c r="N1738" s="12" t="s">
        <v>37</v>
      </c>
      <c r="O1738" s="12" t="s">
        <v>57</v>
      </c>
      <c r="P1738" s="12" t="s">
        <v>238</v>
      </c>
      <c r="Q1738" s="12" t="s">
        <v>1319</v>
      </c>
      <c r="R1738" s="12">
        <v>19112</v>
      </c>
      <c r="S1738" s="13">
        <v>42166</v>
      </c>
      <c r="T1738" s="9">
        <f t="shared" si="137"/>
        <v>1</v>
      </c>
      <c r="U1738" s="10">
        <f t="shared" si="138"/>
        <v>0</v>
      </c>
      <c r="V1738" s="11" t="str">
        <f t="shared" si="135"/>
        <v>June</v>
      </c>
      <c r="W1738" s="13">
        <v>42169</v>
      </c>
      <c r="X1738" s="11">
        <f t="shared" si="136"/>
        <v>3</v>
      </c>
      <c r="Y1738" s="12">
        <v>19.420000000000002</v>
      </c>
      <c r="Z1738" s="12">
        <v>36</v>
      </c>
      <c r="AA1738" s="12">
        <v>140.78</v>
      </c>
      <c r="AB1738" s="12">
        <v>53476</v>
      </c>
      <c r="AC1738" s="12">
        <f>DataSheet!$E1746-DataSheet!$D1746</f>
        <v>207.39</v>
      </c>
      <c r="AD1738" s="12" t="str">
        <f>_xlfn.IFS(DataSheet!$O1746="Central","Chris",DataSheet!$O1746="East","Erin",DataSheet!$O1746="South","Sam",DataSheet!$O1746="West","William.")</f>
        <v>Erin</v>
      </c>
      <c r="AE1738">
        <f t="shared" si="139"/>
        <v>7</v>
      </c>
    </row>
    <row r="1739" spans="1:31" ht="15.75" customHeight="1" x14ac:dyDescent="0.3">
      <c r="A1739" s="7">
        <v>3079</v>
      </c>
      <c r="B1739" s="7" t="s">
        <v>2769</v>
      </c>
      <c r="C1739" s="7" t="s">
        <v>42</v>
      </c>
      <c r="D1739" s="7">
        <v>0.01</v>
      </c>
      <c r="E1739" s="7">
        <v>1.76</v>
      </c>
      <c r="F1739" s="7">
        <v>0.7</v>
      </c>
      <c r="G1739" s="7" t="s">
        <v>53</v>
      </c>
      <c r="H1739" s="7" t="s">
        <v>62</v>
      </c>
      <c r="I1739" s="7" t="s">
        <v>33</v>
      </c>
      <c r="J1739" s="7" t="s">
        <v>34</v>
      </c>
      <c r="K1739" s="7" t="s">
        <v>35</v>
      </c>
      <c r="L1739" s="7" t="s">
        <v>131</v>
      </c>
      <c r="M1739" s="7">
        <v>0.56000000000000005</v>
      </c>
      <c r="N1739" s="7" t="s">
        <v>37</v>
      </c>
      <c r="O1739" s="7" t="s">
        <v>57</v>
      </c>
      <c r="P1739" s="7" t="s">
        <v>238</v>
      </c>
      <c r="Q1739" s="7" t="s">
        <v>1319</v>
      </c>
      <c r="R1739" s="7">
        <v>19112</v>
      </c>
      <c r="S1739" s="8">
        <v>42166</v>
      </c>
      <c r="T1739" s="9">
        <f t="shared" si="137"/>
        <v>1</v>
      </c>
      <c r="U1739" s="10">
        <f t="shared" si="138"/>
        <v>0</v>
      </c>
      <c r="V1739" s="11" t="str">
        <f t="shared" si="135"/>
        <v>June</v>
      </c>
      <c r="W1739" s="8">
        <v>42167</v>
      </c>
      <c r="X1739" s="11">
        <f t="shared" si="136"/>
        <v>1</v>
      </c>
      <c r="Y1739" s="7">
        <v>3.13</v>
      </c>
      <c r="Z1739" s="7">
        <v>71</v>
      </c>
      <c r="AA1739" s="7">
        <v>129.72</v>
      </c>
      <c r="AB1739" s="7">
        <v>53476</v>
      </c>
      <c r="AC1739" s="7">
        <f>DataSheet!$E1747-DataSheet!$D1747</f>
        <v>40.9</v>
      </c>
      <c r="AD1739" s="12" t="str">
        <f>_xlfn.IFS(DataSheet!$O1747="Central","Chris",DataSheet!$O1747="East","Erin",DataSheet!$O1747="South","Sam",DataSheet!$O1747="West","William.")</f>
        <v>Erin</v>
      </c>
      <c r="AE1739">
        <f t="shared" si="139"/>
        <v>7</v>
      </c>
    </row>
    <row r="1740" spans="1:31" ht="15.75" customHeight="1" x14ac:dyDescent="0.3">
      <c r="A1740" s="12">
        <v>3079</v>
      </c>
      <c r="B1740" s="12" t="s">
        <v>2769</v>
      </c>
      <c r="C1740" s="12" t="s">
        <v>42</v>
      </c>
      <c r="D1740" s="12">
        <v>0.01</v>
      </c>
      <c r="E1740" s="12">
        <v>193.17</v>
      </c>
      <c r="F1740" s="12">
        <v>19.989999999999998</v>
      </c>
      <c r="G1740" s="12" t="s">
        <v>31</v>
      </c>
      <c r="H1740" s="12" t="s">
        <v>62</v>
      </c>
      <c r="I1740" s="12" t="s">
        <v>33</v>
      </c>
      <c r="J1740" s="12" t="s">
        <v>145</v>
      </c>
      <c r="K1740" s="12" t="s">
        <v>63</v>
      </c>
      <c r="L1740" s="12" t="s">
        <v>1522</v>
      </c>
      <c r="M1740" s="12">
        <v>0.71</v>
      </c>
      <c r="N1740" s="12" t="s">
        <v>37</v>
      </c>
      <c r="O1740" s="12" t="s">
        <v>57</v>
      </c>
      <c r="P1740" s="12" t="s">
        <v>238</v>
      </c>
      <c r="Q1740" s="12" t="s">
        <v>1319</v>
      </c>
      <c r="R1740" s="12">
        <v>19112</v>
      </c>
      <c r="S1740" s="13">
        <v>42166</v>
      </c>
      <c r="T1740" s="9">
        <f t="shared" si="137"/>
        <v>0</v>
      </c>
      <c r="U1740" s="10" t="str">
        <f t="shared" si="138"/>
        <v>no repeat</v>
      </c>
      <c r="V1740" s="11" t="str">
        <f t="shared" si="135"/>
        <v>June</v>
      </c>
      <c r="W1740" s="13">
        <v>42166</v>
      </c>
      <c r="X1740" s="11">
        <f t="shared" si="136"/>
        <v>0</v>
      </c>
      <c r="Y1740" s="12">
        <v>1141.07</v>
      </c>
      <c r="Z1740" s="12">
        <v>63</v>
      </c>
      <c r="AA1740" s="12">
        <v>12190.98</v>
      </c>
      <c r="AB1740" s="12">
        <v>53476</v>
      </c>
      <c r="AC1740" s="12">
        <f>DataSheet!$E1748-DataSheet!$D1748</f>
        <v>8.0399999999999991</v>
      </c>
      <c r="AD1740" s="12" t="str">
        <f>_xlfn.IFS(DataSheet!$O1748="Central","Chris",DataSheet!$O1748="East","Erin",DataSheet!$O1748="South","Sam",DataSheet!$O1748="West","William.")</f>
        <v>Erin</v>
      </c>
      <c r="AE1740">
        <f t="shared" si="139"/>
        <v>7</v>
      </c>
    </row>
    <row r="1741" spans="1:31" ht="15.75" customHeight="1" x14ac:dyDescent="0.3">
      <c r="A1741" s="7">
        <v>3084</v>
      </c>
      <c r="B1741" s="7" t="s">
        <v>2771</v>
      </c>
      <c r="C1741" s="7" t="s">
        <v>30</v>
      </c>
      <c r="D1741" s="7">
        <v>0</v>
      </c>
      <c r="E1741" s="7">
        <v>65.989999999999995</v>
      </c>
      <c r="F1741" s="7">
        <v>5.99</v>
      </c>
      <c r="G1741" s="7" t="s">
        <v>31</v>
      </c>
      <c r="H1741" s="7" t="s">
        <v>62</v>
      </c>
      <c r="I1741" s="7" t="s">
        <v>81</v>
      </c>
      <c r="J1741" s="7" t="s">
        <v>82</v>
      </c>
      <c r="K1741" s="7" t="s">
        <v>63</v>
      </c>
      <c r="L1741" s="7" t="s">
        <v>2446</v>
      </c>
      <c r="M1741" s="7">
        <v>0.57999999999999996</v>
      </c>
      <c r="N1741" s="7" t="s">
        <v>37</v>
      </c>
      <c r="O1741" s="7" t="s">
        <v>38</v>
      </c>
      <c r="P1741" s="7" t="s">
        <v>39</v>
      </c>
      <c r="Q1741" s="7" t="s">
        <v>2754</v>
      </c>
      <c r="R1741" s="7">
        <v>98503</v>
      </c>
      <c r="S1741" s="8">
        <v>42114</v>
      </c>
      <c r="T1741" s="9">
        <f t="shared" si="137"/>
        <v>1</v>
      </c>
      <c r="U1741" s="10">
        <f t="shared" si="138"/>
        <v>65</v>
      </c>
      <c r="V1741" s="11" t="str">
        <f t="shared" si="135"/>
        <v>April</v>
      </c>
      <c r="W1741" s="8">
        <v>42116</v>
      </c>
      <c r="X1741" s="11">
        <f t="shared" si="136"/>
        <v>2</v>
      </c>
      <c r="Y1741" s="7">
        <v>313.81200000000001</v>
      </c>
      <c r="Z1741" s="7">
        <v>14</v>
      </c>
      <c r="AA1741" s="7">
        <v>798.89</v>
      </c>
      <c r="AB1741" s="7">
        <v>89879</v>
      </c>
      <c r="AC1741" s="7">
        <f>DataSheet!$E1217-DataSheet!$D1217</f>
        <v>296.14</v>
      </c>
      <c r="AD1741" s="12" t="str">
        <f>_xlfn.IFS(DataSheet!$O1217="Central","Chris",DataSheet!$O1217="East","Erin",DataSheet!$O1217="South","Sam",DataSheet!$O1217="West","William.")</f>
        <v>Chris</v>
      </c>
      <c r="AE1741">
        <f t="shared" si="139"/>
        <v>3</v>
      </c>
    </row>
    <row r="1742" spans="1:31" ht="15.75" customHeight="1" x14ac:dyDescent="0.3">
      <c r="A1742" s="12">
        <v>3084</v>
      </c>
      <c r="B1742" s="12" t="s">
        <v>2771</v>
      </c>
      <c r="C1742" s="12" t="s">
        <v>42</v>
      </c>
      <c r="D1742" s="12">
        <v>0.01</v>
      </c>
      <c r="E1742" s="12">
        <v>7.1</v>
      </c>
      <c r="F1742" s="12">
        <v>6.05</v>
      </c>
      <c r="G1742" s="12" t="s">
        <v>53</v>
      </c>
      <c r="H1742" s="12" t="s">
        <v>62</v>
      </c>
      <c r="I1742" s="12" t="s">
        <v>33</v>
      </c>
      <c r="J1742" s="12" t="s">
        <v>113</v>
      </c>
      <c r="K1742" s="12" t="s">
        <v>63</v>
      </c>
      <c r="L1742" s="12" t="s">
        <v>653</v>
      </c>
      <c r="M1742" s="12">
        <v>0.39</v>
      </c>
      <c r="N1742" s="12" t="s">
        <v>37</v>
      </c>
      <c r="O1742" s="12" t="s">
        <v>38</v>
      </c>
      <c r="P1742" s="12" t="s">
        <v>39</v>
      </c>
      <c r="Q1742" s="12" t="s">
        <v>2754</v>
      </c>
      <c r="R1742" s="12">
        <v>98503</v>
      </c>
      <c r="S1742" s="13">
        <v>42179</v>
      </c>
      <c r="T1742" s="9">
        <f t="shared" si="137"/>
        <v>1</v>
      </c>
      <c r="U1742" s="10">
        <f t="shared" si="138"/>
        <v>0</v>
      </c>
      <c r="V1742" s="11" t="str">
        <f t="shared" si="135"/>
        <v>June</v>
      </c>
      <c r="W1742" s="13">
        <v>42180</v>
      </c>
      <c r="X1742" s="11">
        <f t="shared" si="136"/>
        <v>1</v>
      </c>
      <c r="Y1742" s="12">
        <v>-39.186250000000001</v>
      </c>
      <c r="Z1742" s="12">
        <v>18</v>
      </c>
      <c r="AA1742" s="12">
        <v>133.19</v>
      </c>
      <c r="AB1742" s="12">
        <v>89880</v>
      </c>
      <c r="AC1742" s="12">
        <f>DataSheet!$E1882-DataSheet!$D1882</f>
        <v>6.4300000000000006</v>
      </c>
      <c r="AD1742" s="12" t="str">
        <f>_xlfn.IFS(DataSheet!$O1882="Central","Chris",DataSheet!$O1882="East","Erin",DataSheet!$O1882="South","Sam",DataSheet!$O1882="West","William.")</f>
        <v>Chris</v>
      </c>
      <c r="AE1742">
        <f t="shared" si="139"/>
        <v>3</v>
      </c>
    </row>
    <row r="1743" spans="1:31" ht="15.75" customHeight="1" x14ac:dyDescent="0.3">
      <c r="A1743" s="7">
        <v>3084</v>
      </c>
      <c r="B1743" s="7" t="s">
        <v>2771</v>
      </c>
      <c r="C1743" s="7" t="s">
        <v>42</v>
      </c>
      <c r="D1743" s="7">
        <v>0.05</v>
      </c>
      <c r="E1743" s="7">
        <v>18.97</v>
      </c>
      <c r="F1743" s="7">
        <v>9.0299999999999994</v>
      </c>
      <c r="G1743" s="7" t="s">
        <v>53</v>
      </c>
      <c r="H1743" s="7" t="s">
        <v>62</v>
      </c>
      <c r="I1743" s="7" t="s">
        <v>33</v>
      </c>
      <c r="J1743" s="7" t="s">
        <v>97</v>
      </c>
      <c r="K1743" s="7" t="s">
        <v>63</v>
      </c>
      <c r="L1743" s="7" t="s">
        <v>777</v>
      </c>
      <c r="M1743" s="7">
        <v>0.37</v>
      </c>
      <c r="N1743" s="7" t="s">
        <v>37</v>
      </c>
      <c r="O1743" s="7" t="s">
        <v>38</v>
      </c>
      <c r="P1743" s="7" t="s">
        <v>39</v>
      </c>
      <c r="Q1743" s="7" t="s">
        <v>2754</v>
      </c>
      <c r="R1743" s="7">
        <v>98503</v>
      </c>
      <c r="S1743" s="8">
        <v>42179</v>
      </c>
      <c r="T1743" s="9">
        <f t="shared" si="137"/>
        <v>0</v>
      </c>
      <c r="U1743" s="10" t="str">
        <f t="shared" si="138"/>
        <v>no repeat</v>
      </c>
      <c r="V1743" s="11" t="str">
        <f t="shared" si="135"/>
        <v>June</v>
      </c>
      <c r="W1743" s="8">
        <v>42180</v>
      </c>
      <c r="X1743" s="11">
        <f t="shared" si="136"/>
        <v>1</v>
      </c>
      <c r="Y1743" s="7">
        <v>-1.89</v>
      </c>
      <c r="Z1743" s="7">
        <v>5</v>
      </c>
      <c r="AA1743" s="7">
        <v>97.33</v>
      </c>
      <c r="AB1743" s="7">
        <v>89880</v>
      </c>
      <c r="AC1743" s="7">
        <f>DataSheet!$E1883-DataSheet!$D1883</f>
        <v>5.8900000000000006</v>
      </c>
      <c r="AD1743" s="12" t="str">
        <f>_xlfn.IFS(DataSheet!$O1883="Central","Chris",DataSheet!$O1883="East","Erin",DataSheet!$O1883="South","Sam",DataSheet!$O1883="West","William.")</f>
        <v>Sam</v>
      </c>
      <c r="AE1743">
        <f t="shared" si="139"/>
        <v>3</v>
      </c>
    </row>
    <row r="1744" spans="1:31" ht="15.75" customHeight="1" x14ac:dyDescent="0.3">
      <c r="A1744" s="12">
        <v>3086</v>
      </c>
      <c r="B1744" s="12" t="s">
        <v>2772</v>
      </c>
      <c r="C1744" s="12" t="s">
        <v>30</v>
      </c>
      <c r="D1744" s="12">
        <v>0.05</v>
      </c>
      <c r="E1744" s="12">
        <v>39.99</v>
      </c>
      <c r="F1744" s="12">
        <v>10.25</v>
      </c>
      <c r="G1744" s="12" t="s">
        <v>31</v>
      </c>
      <c r="H1744" s="12" t="s">
        <v>118</v>
      </c>
      <c r="I1744" s="12" t="s">
        <v>81</v>
      </c>
      <c r="J1744" s="12" t="s">
        <v>184</v>
      </c>
      <c r="K1744" s="12" t="s">
        <v>63</v>
      </c>
      <c r="L1744" s="12" t="s">
        <v>2773</v>
      </c>
      <c r="M1744" s="12">
        <v>0.55000000000000004</v>
      </c>
      <c r="N1744" s="12" t="s">
        <v>37</v>
      </c>
      <c r="O1744" s="12" t="s">
        <v>140</v>
      </c>
      <c r="P1744" s="12" t="s">
        <v>366</v>
      </c>
      <c r="Q1744" s="12" t="s">
        <v>2774</v>
      </c>
      <c r="R1744" s="12">
        <v>34287</v>
      </c>
      <c r="S1744" s="13">
        <v>42142</v>
      </c>
      <c r="T1744" s="9">
        <f t="shared" si="137"/>
        <v>0</v>
      </c>
      <c r="U1744" s="10" t="str">
        <f t="shared" si="138"/>
        <v>no repeat</v>
      </c>
      <c r="V1744" s="11" t="str">
        <f t="shared" si="135"/>
        <v>May</v>
      </c>
      <c r="W1744" s="13">
        <v>42143</v>
      </c>
      <c r="X1744" s="11">
        <f t="shared" si="136"/>
        <v>1</v>
      </c>
      <c r="Y1744" s="12">
        <v>4.29</v>
      </c>
      <c r="Z1744" s="12">
        <v>3</v>
      </c>
      <c r="AA1744" s="12">
        <v>130.91</v>
      </c>
      <c r="AB1744" s="12">
        <v>88380</v>
      </c>
      <c r="AC1744" s="12">
        <f>DataSheet!$E1490-DataSheet!$D1490</f>
        <v>10.88</v>
      </c>
      <c r="AD1744" s="12" t="str">
        <f>_xlfn.IFS(DataSheet!$O1490="Central","Chris",DataSheet!$O1490="East","Erin",DataSheet!$O1490="South","Sam",DataSheet!$O1490="West","William.")</f>
        <v>William.</v>
      </c>
      <c r="AE1744">
        <f t="shared" si="139"/>
        <v>1</v>
      </c>
    </row>
    <row r="1745" spans="1:31" ht="15.75" customHeight="1" x14ac:dyDescent="0.3">
      <c r="A1745" s="7">
        <v>3089</v>
      </c>
      <c r="B1745" s="7" t="s">
        <v>2775</v>
      </c>
      <c r="C1745" s="7" t="s">
        <v>109</v>
      </c>
      <c r="D1745" s="7">
        <v>7.0000000000000007E-2</v>
      </c>
      <c r="E1745" s="7">
        <v>49.43</v>
      </c>
      <c r="F1745" s="7">
        <v>19.989999999999998</v>
      </c>
      <c r="G1745" s="7" t="s">
        <v>53</v>
      </c>
      <c r="H1745" s="7" t="s">
        <v>32</v>
      </c>
      <c r="I1745" s="7" t="s">
        <v>33</v>
      </c>
      <c r="J1745" s="7" t="s">
        <v>258</v>
      </c>
      <c r="K1745" s="7" t="s">
        <v>63</v>
      </c>
      <c r="L1745" s="7" t="s">
        <v>2776</v>
      </c>
      <c r="M1745" s="7">
        <v>0.56999999999999995</v>
      </c>
      <c r="N1745" s="7" t="s">
        <v>37</v>
      </c>
      <c r="O1745" s="7" t="s">
        <v>65</v>
      </c>
      <c r="P1745" s="7" t="s">
        <v>187</v>
      </c>
      <c r="Q1745" s="7" t="s">
        <v>2747</v>
      </c>
      <c r="R1745" s="7">
        <v>66209</v>
      </c>
      <c r="S1745" s="8">
        <v>42028</v>
      </c>
      <c r="T1745" s="9">
        <f t="shared" si="137"/>
        <v>0</v>
      </c>
      <c r="U1745" s="10" t="str">
        <f t="shared" si="138"/>
        <v>no repeat</v>
      </c>
      <c r="V1745" s="11" t="str">
        <f t="shared" si="135"/>
        <v>January</v>
      </c>
      <c r="W1745" s="8">
        <v>42033</v>
      </c>
      <c r="X1745" s="11">
        <f t="shared" si="136"/>
        <v>5</v>
      </c>
      <c r="Y1745" s="7">
        <v>-122.77</v>
      </c>
      <c r="Z1745" s="7">
        <v>6</v>
      </c>
      <c r="AA1745" s="7">
        <v>281.82</v>
      </c>
      <c r="AB1745" s="7">
        <v>91219</v>
      </c>
      <c r="AC1745" s="7">
        <f>DataSheet!$E291-DataSheet!$D291</f>
        <v>549.93000000000006</v>
      </c>
      <c r="AD1745" s="12" t="str">
        <f>_xlfn.IFS(DataSheet!$O291="Central","Chris",DataSheet!$O291="East","Erin",DataSheet!$O291="South","Sam",DataSheet!$O291="West","William.")</f>
        <v>Chris</v>
      </c>
      <c r="AE1745">
        <f t="shared" si="139"/>
        <v>1</v>
      </c>
    </row>
    <row r="1746" spans="1:31" ht="15.75" customHeight="1" x14ac:dyDescent="0.3">
      <c r="A1746" s="7">
        <v>3095</v>
      </c>
      <c r="B1746" s="7" t="s">
        <v>2777</v>
      </c>
      <c r="C1746" s="7" t="s">
        <v>52</v>
      </c>
      <c r="D1746" s="7">
        <v>0.09</v>
      </c>
      <c r="E1746" s="7">
        <v>207.48</v>
      </c>
      <c r="F1746" s="7">
        <v>0.99</v>
      </c>
      <c r="G1746" s="7" t="s">
        <v>53</v>
      </c>
      <c r="H1746" s="7" t="s">
        <v>118</v>
      </c>
      <c r="I1746" s="7" t="s">
        <v>33</v>
      </c>
      <c r="J1746" s="7" t="s">
        <v>258</v>
      </c>
      <c r="K1746" s="7" t="s">
        <v>63</v>
      </c>
      <c r="L1746" s="7" t="s">
        <v>2137</v>
      </c>
      <c r="M1746" s="7">
        <v>0.55000000000000004</v>
      </c>
      <c r="N1746" s="7" t="s">
        <v>37</v>
      </c>
      <c r="O1746" s="7" t="s">
        <v>57</v>
      </c>
      <c r="P1746" s="7" t="s">
        <v>158</v>
      </c>
      <c r="Q1746" s="7" t="s">
        <v>2778</v>
      </c>
      <c r="R1746" s="7">
        <v>45011</v>
      </c>
      <c r="S1746" s="8">
        <v>42023</v>
      </c>
      <c r="T1746" s="9">
        <f t="shared" si="137"/>
        <v>0</v>
      </c>
      <c r="U1746" s="10" t="str">
        <f t="shared" si="138"/>
        <v>no repeat</v>
      </c>
      <c r="V1746" s="11" t="str">
        <f t="shared" si="135"/>
        <v>January</v>
      </c>
      <c r="W1746" s="8">
        <v>42025</v>
      </c>
      <c r="X1746" s="11">
        <f t="shared" si="136"/>
        <v>2</v>
      </c>
      <c r="Y1746" s="7">
        <v>683.9556</v>
      </c>
      <c r="Z1746" s="7">
        <v>5</v>
      </c>
      <c r="AA1746" s="7">
        <v>991.24</v>
      </c>
      <c r="AB1746" s="7">
        <v>86220</v>
      </c>
      <c r="AC1746" s="7">
        <f>DataSheet!$E239-DataSheet!$D239</f>
        <v>55.980000000000004</v>
      </c>
      <c r="AD1746" s="12" t="str">
        <f>_xlfn.IFS(DataSheet!$O239="Central","Chris",DataSheet!$O239="East","Erin",DataSheet!$O239="South","Sam",DataSheet!$O239="West","William.")</f>
        <v>William.</v>
      </c>
      <c r="AE1746">
        <f t="shared" si="139"/>
        <v>1</v>
      </c>
    </row>
    <row r="1747" spans="1:31" ht="15.75" customHeight="1" x14ac:dyDescent="0.3">
      <c r="A1747" s="12">
        <v>3096</v>
      </c>
      <c r="B1747" s="12" t="s">
        <v>2779</v>
      </c>
      <c r="C1747" s="12" t="s">
        <v>30</v>
      </c>
      <c r="D1747" s="12">
        <v>0.08</v>
      </c>
      <c r="E1747" s="12">
        <v>40.98</v>
      </c>
      <c r="F1747" s="12">
        <v>7.2</v>
      </c>
      <c r="G1747" s="12" t="s">
        <v>31</v>
      </c>
      <c r="H1747" s="12" t="s">
        <v>118</v>
      </c>
      <c r="I1747" s="12" t="s">
        <v>33</v>
      </c>
      <c r="J1747" s="12" t="s">
        <v>258</v>
      </c>
      <c r="K1747" s="12" t="s">
        <v>63</v>
      </c>
      <c r="L1747" s="12" t="s">
        <v>2780</v>
      </c>
      <c r="M1747" s="12">
        <v>0.6</v>
      </c>
      <c r="N1747" s="12" t="s">
        <v>37</v>
      </c>
      <c r="O1747" s="12" t="s">
        <v>57</v>
      </c>
      <c r="P1747" s="12" t="s">
        <v>158</v>
      </c>
      <c r="Q1747" s="12" t="s">
        <v>1733</v>
      </c>
      <c r="R1747" s="12">
        <v>43026</v>
      </c>
      <c r="S1747" s="13">
        <v>42148</v>
      </c>
      <c r="T1747" s="9">
        <f t="shared" si="137"/>
        <v>1</v>
      </c>
      <c r="U1747" s="10">
        <f t="shared" si="138"/>
        <v>0</v>
      </c>
      <c r="V1747" s="11" t="str">
        <f t="shared" si="135"/>
        <v>May</v>
      </c>
      <c r="W1747" s="13">
        <v>42149</v>
      </c>
      <c r="X1747" s="11">
        <f t="shared" si="136"/>
        <v>1</v>
      </c>
      <c r="Y1747" s="12">
        <v>-16.64</v>
      </c>
      <c r="Z1747" s="12">
        <v>3</v>
      </c>
      <c r="AA1747" s="12">
        <v>119.86</v>
      </c>
      <c r="AB1747" s="12">
        <v>86221</v>
      </c>
      <c r="AC1747" s="12">
        <f>DataSheet!$E1566-DataSheet!$D1566</f>
        <v>5.0199999999999996</v>
      </c>
      <c r="AD1747" s="12" t="str">
        <f>_xlfn.IFS(DataSheet!$O1566="Central","Chris",DataSheet!$O1566="East","Erin",DataSheet!$O1566="South","Sam",DataSheet!$O1566="West","William.")</f>
        <v>Erin</v>
      </c>
      <c r="AE1747">
        <f t="shared" si="139"/>
        <v>4</v>
      </c>
    </row>
    <row r="1748" spans="1:31" ht="15.75" customHeight="1" x14ac:dyDescent="0.3">
      <c r="A1748" s="7">
        <v>3096</v>
      </c>
      <c r="B1748" s="7" t="s">
        <v>2779</v>
      </c>
      <c r="C1748" s="7" t="s">
        <v>30</v>
      </c>
      <c r="D1748" s="7">
        <v>0.08</v>
      </c>
      <c r="E1748" s="7">
        <v>8.1199999999999992</v>
      </c>
      <c r="F1748" s="7">
        <v>2.83</v>
      </c>
      <c r="G1748" s="7" t="s">
        <v>31</v>
      </c>
      <c r="H1748" s="7" t="s">
        <v>118</v>
      </c>
      <c r="I1748" s="7" t="s">
        <v>81</v>
      </c>
      <c r="J1748" s="7" t="s">
        <v>184</v>
      </c>
      <c r="K1748" s="7" t="s">
        <v>55</v>
      </c>
      <c r="L1748" s="7" t="s">
        <v>829</v>
      </c>
      <c r="M1748" s="7">
        <v>0.77</v>
      </c>
      <c r="N1748" s="7" t="s">
        <v>37</v>
      </c>
      <c r="O1748" s="7" t="s">
        <v>57</v>
      </c>
      <c r="P1748" s="7" t="s">
        <v>158</v>
      </c>
      <c r="Q1748" s="7" t="s">
        <v>1733</v>
      </c>
      <c r="R1748" s="7">
        <v>43026</v>
      </c>
      <c r="S1748" s="8">
        <v>42148</v>
      </c>
      <c r="T1748" s="9">
        <f t="shared" si="137"/>
        <v>1</v>
      </c>
      <c r="U1748" s="10">
        <f t="shared" si="138"/>
        <v>0</v>
      </c>
      <c r="V1748" s="11" t="str">
        <f t="shared" si="135"/>
        <v>May</v>
      </c>
      <c r="W1748" s="8">
        <v>42149</v>
      </c>
      <c r="X1748" s="11">
        <f t="shared" si="136"/>
        <v>1</v>
      </c>
      <c r="Y1748" s="7">
        <v>-59.73</v>
      </c>
      <c r="Z1748" s="7">
        <v>12</v>
      </c>
      <c r="AA1748" s="7">
        <v>98.77</v>
      </c>
      <c r="AB1748" s="7">
        <v>86221</v>
      </c>
      <c r="AC1748" s="7">
        <f>DataSheet!$E1567-DataSheet!$D1567</f>
        <v>4.8900000000000006</v>
      </c>
      <c r="AD1748" s="12" t="str">
        <f>_xlfn.IFS(DataSheet!$O1567="Central","Chris",DataSheet!$O1567="East","Erin",DataSheet!$O1567="South","Sam",DataSheet!$O1567="West","William.")</f>
        <v>Erin</v>
      </c>
      <c r="AE1748">
        <f t="shared" si="139"/>
        <v>4</v>
      </c>
    </row>
    <row r="1749" spans="1:31" ht="15.75" customHeight="1" x14ac:dyDescent="0.3">
      <c r="A1749" s="12">
        <v>3096</v>
      </c>
      <c r="B1749" s="12" t="s">
        <v>2779</v>
      </c>
      <c r="C1749" s="12" t="s">
        <v>30</v>
      </c>
      <c r="D1749" s="12">
        <v>0.02</v>
      </c>
      <c r="E1749" s="12">
        <v>262.11</v>
      </c>
      <c r="F1749" s="12">
        <v>62.74</v>
      </c>
      <c r="G1749" s="12" t="s">
        <v>43</v>
      </c>
      <c r="H1749" s="12" t="s">
        <v>118</v>
      </c>
      <c r="I1749" s="12" t="s">
        <v>45</v>
      </c>
      <c r="J1749" s="12" t="s">
        <v>156</v>
      </c>
      <c r="K1749" s="12" t="s">
        <v>125</v>
      </c>
      <c r="L1749" s="12" t="s">
        <v>2781</v>
      </c>
      <c r="M1749" s="12">
        <v>0.75</v>
      </c>
      <c r="N1749" s="12" t="s">
        <v>37</v>
      </c>
      <c r="O1749" s="12" t="s">
        <v>57</v>
      </c>
      <c r="P1749" s="12" t="s">
        <v>158</v>
      </c>
      <c r="Q1749" s="12" t="s">
        <v>1733</v>
      </c>
      <c r="R1749" s="12">
        <v>43026</v>
      </c>
      <c r="S1749" s="13">
        <v>42148</v>
      </c>
      <c r="T1749" s="9">
        <f t="shared" si="137"/>
        <v>1</v>
      </c>
      <c r="U1749" s="10">
        <f t="shared" si="138"/>
        <v>24</v>
      </c>
      <c r="V1749" s="11" t="str">
        <f t="shared" si="135"/>
        <v>May</v>
      </c>
      <c r="W1749" s="13">
        <v>42149</v>
      </c>
      <c r="X1749" s="11">
        <f t="shared" si="136"/>
        <v>1</v>
      </c>
      <c r="Y1749" s="12">
        <v>-633.441237</v>
      </c>
      <c r="Z1749" s="12">
        <v>9</v>
      </c>
      <c r="AA1749" s="12">
        <v>2495.35</v>
      </c>
      <c r="AB1749" s="12">
        <v>86221</v>
      </c>
      <c r="AC1749" s="12">
        <f>DataSheet!$E1568-DataSheet!$D1568</f>
        <v>17.52</v>
      </c>
      <c r="AD1749" s="12" t="str">
        <f>_xlfn.IFS(DataSheet!$O1568="Central","Chris",DataSheet!$O1568="East","Erin",DataSheet!$O1568="South","Sam",DataSheet!$O1568="West","William.")</f>
        <v>William.</v>
      </c>
      <c r="AE1749">
        <f t="shared" si="139"/>
        <v>4</v>
      </c>
    </row>
    <row r="1750" spans="1:31" ht="15.75" customHeight="1" x14ac:dyDescent="0.3">
      <c r="A1750" s="7">
        <v>3096</v>
      </c>
      <c r="B1750" s="7" t="s">
        <v>2779</v>
      </c>
      <c r="C1750" s="7" t="s">
        <v>52</v>
      </c>
      <c r="D1750" s="7">
        <v>0.04</v>
      </c>
      <c r="E1750" s="7">
        <v>33.89</v>
      </c>
      <c r="F1750" s="7">
        <v>5.0999999999999996</v>
      </c>
      <c r="G1750" s="7" t="s">
        <v>31</v>
      </c>
      <c r="H1750" s="7" t="s">
        <v>118</v>
      </c>
      <c r="I1750" s="7" t="s">
        <v>33</v>
      </c>
      <c r="J1750" s="7" t="s">
        <v>145</v>
      </c>
      <c r="K1750" s="7" t="s">
        <v>63</v>
      </c>
      <c r="L1750" s="7" t="s">
        <v>2782</v>
      </c>
      <c r="M1750" s="7">
        <v>0.6</v>
      </c>
      <c r="N1750" s="7" t="s">
        <v>37</v>
      </c>
      <c r="O1750" s="7" t="s">
        <v>57</v>
      </c>
      <c r="P1750" s="7" t="s">
        <v>158</v>
      </c>
      <c r="Q1750" s="7" t="s">
        <v>1733</v>
      </c>
      <c r="R1750" s="7">
        <v>43026</v>
      </c>
      <c r="S1750" s="8">
        <v>42172</v>
      </c>
      <c r="T1750" s="9">
        <f t="shared" si="137"/>
        <v>0</v>
      </c>
      <c r="U1750" s="10" t="str">
        <f t="shared" si="138"/>
        <v>no repeat</v>
      </c>
      <c r="V1750" s="11" t="str">
        <f t="shared" si="135"/>
        <v>June</v>
      </c>
      <c r="W1750" s="8">
        <v>42173</v>
      </c>
      <c r="X1750" s="11">
        <f t="shared" si="136"/>
        <v>1</v>
      </c>
      <c r="Y1750" s="7">
        <v>72.983999999999995</v>
      </c>
      <c r="Z1750" s="7">
        <v>6</v>
      </c>
      <c r="AA1750" s="7">
        <v>200.83</v>
      </c>
      <c r="AB1750" s="7">
        <v>86222</v>
      </c>
      <c r="AC1750" s="7">
        <f>DataSheet!$E1801-DataSheet!$D1801</f>
        <v>159.94</v>
      </c>
      <c r="AD1750" s="12" t="str">
        <f>_xlfn.IFS(DataSheet!$O1801="Central","Chris",DataSheet!$O1801="East","Erin",DataSheet!$O1801="South","Sam",DataSheet!$O1801="West","William.")</f>
        <v>Sam</v>
      </c>
      <c r="AE1750">
        <f t="shared" si="139"/>
        <v>4</v>
      </c>
    </row>
    <row r="1751" spans="1:31" ht="15.75" customHeight="1" x14ac:dyDescent="0.3">
      <c r="A1751" s="7">
        <v>3098</v>
      </c>
      <c r="B1751" s="7" t="s">
        <v>2783</v>
      </c>
      <c r="C1751" s="7" t="s">
        <v>109</v>
      </c>
      <c r="D1751" s="7">
        <v>0.06</v>
      </c>
      <c r="E1751" s="7">
        <v>2.89</v>
      </c>
      <c r="F1751" s="7">
        <v>0.5</v>
      </c>
      <c r="G1751" s="7" t="s">
        <v>53</v>
      </c>
      <c r="H1751" s="7" t="s">
        <v>118</v>
      </c>
      <c r="I1751" s="7" t="s">
        <v>33</v>
      </c>
      <c r="J1751" s="7" t="s">
        <v>138</v>
      </c>
      <c r="K1751" s="7" t="s">
        <v>63</v>
      </c>
      <c r="L1751" s="7" t="s">
        <v>791</v>
      </c>
      <c r="M1751" s="7">
        <v>0.38</v>
      </c>
      <c r="N1751" s="7" t="s">
        <v>37</v>
      </c>
      <c r="O1751" s="7" t="s">
        <v>57</v>
      </c>
      <c r="P1751" s="7" t="s">
        <v>75</v>
      </c>
      <c r="Q1751" s="7" t="s">
        <v>2784</v>
      </c>
      <c r="R1751" s="7">
        <v>11967</v>
      </c>
      <c r="S1751" s="8">
        <v>42063</v>
      </c>
      <c r="T1751" s="9">
        <f t="shared" si="137"/>
        <v>1</v>
      </c>
      <c r="U1751" s="10">
        <f t="shared" si="138"/>
        <v>39</v>
      </c>
      <c r="V1751" s="11" t="str">
        <f t="shared" si="135"/>
        <v>February</v>
      </c>
      <c r="W1751" s="8">
        <v>42063</v>
      </c>
      <c r="X1751" s="11">
        <f t="shared" si="136"/>
        <v>0</v>
      </c>
      <c r="Y1751" s="7">
        <v>9.6117000000000008</v>
      </c>
      <c r="Z1751" s="7">
        <v>5</v>
      </c>
      <c r="AA1751" s="7">
        <v>13.93</v>
      </c>
      <c r="AB1751" s="7">
        <v>89316</v>
      </c>
      <c r="AC1751" s="7">
        <f>DataSheet!$E667-DataSheet!$D667</f>
        <v>28.5</v>
      </c>
      <c r="AD1751" s="12" t="str">
        <f>_xlfn.IFS(DataSheet!$O667="Central","Chris",DataSheet!$O667="East","Erin",DataSheet!$O667="South","Sam",DataSheet!$O667="West","William.")</f>
        <v>Erin</v>
      </c>
      <c r="AE1751">
        <f t="shared" si="139"/>
        <v>3</v>
      </c>
    </row>
    <row r="1752" spans="1:31" ht="15.75" customHeight="1" x14ac:dyDescent="0.3">
      <c r="A1752" s="12">
        <v>3098</v>
      </c>
      <c r="B1752" s="12" t="s">
        <v>2783</v>
      </c>
      <c r="C1752" s="12" t="s">
        <v>52</v>
      </c>
      <c r="D1752" s="12">
        <v>0.05</v>
      </c>
      <c r="E1752" s="12">
        <v>35.44</v>
      </c>
      <c r="F1752" s="12">
        <v>5.09</v>
      </c>
      <c r="G1752" s="12" t="s">
        <v>53</v>
      </c>
      <c r="H1752" s="12" t="s">
        <v>118</v>
      </c>
      <c r="I1752" s="12" t="s">
        <v>33</v>
      </c>
      <c r="J1752" s="12" t="s">
        <v>97</v>
      </c>
      <c r="K1752" s="12" t="s">
        <v>63</v>
      </c>
      <c r="L1752" s="12" t="s">
        <v>2767</v>
      </c>
      <c r="M1752" s="12">
        <v>0.38</v>
      </c>
      <c r="N1752" s="12" t="s">
        <v>37</v>
      </c>
      <c r="O1752" s="12" t="s">
        <v>57</v>
      </c>
      <c r="P1752" s="12" t="s">
        <v>75</v>
      </c>
      <c r="Q1752" s="12" t="s">
        <v>2784</v>
      </c>
      <c r="R1752" s="12">
        <v>11967</v>
      </c>
      <c r="S1752" s="13">
        <v>42102</v>
      </c>
      <c r="T1752" s="9">
        <f t="shared" si="137"/>
        <v>1</v>
      </c>
      <c r="U1752" s="10">
        <f t="shared" si="138"/>
        <v>70</v>
      </c>
      <c r="V1752" s="11" t="str">
        <f t="shared" si="135"/>
        <v>April</v>
      </c>
      <c r="W1752" s="13">
        <v>42103</v>
      </c>
      <c r="X1752" s="11">
        <f t="shared" si="136"/>
        <v>1</v>
      </c>
      <c r="Y1752" s="12">
        <v>240.17519999999999</v>
      </c>
      <c r="Z1752" s="12">
        <v>10</v>
      </c>
      <c r="AA1752" s="12">
        <v>348.08</v>
      </c>
      <c r="AB1752" s="12">
        <v>89314</v>
      </c>
      <c r="AC1752" s="12">
        <f>DataSheet!$E1094-DataSheet!$D1094</f>
        <v>19.89</v>
      </c>
      <c r="AD1752" s="12" t="str">
        <f>_xlfn.IFS(DataSheet!$O1094="Central","Chris",DataSheet!$O1094="East","Erin",DataSheet!$O1094="South","Sam",DataSheet!$O1094="West","William.")</f>
        <v>William.</v>
      </c>
      <c r="AE1752">
        <f t="shared" si="139"/>
        <v>3</v>
      </c>
    </row>
    <row r="1753" spans="1:31" ht="15.75" customHeight="1" x14ac:dyDescent="0.3">
      <c r="A1753" s="7">
        <v>3098</v>
      </c>
      <c r="B1753" s="7" t="s">
        <v>2783</v>
      </c>
      <c r="C1753" s="7" t="s">
        <v>109</v>
      </c>
      <c r="D1753" s="7">
        <v>0</v>
      </c>
      <c r="E1753" s="7">
        <v>11.7</v>
      </c>
      <c r="F1753" s="7">
        <v>6.96</v>
      </c>
      <c r="G1753" s="7" t="s">
        <v>31</v>
      </c>
      <c r="H1753" s="7" t="s">
        <v>118</v>
      </c>
      <c r="I1753" s="7" t="s">
        <v>33</v>
      </c>
      <c r="J1753" s="7" t="s">
        <v>258</v>
      </c>
      <c r="K1753" s="7" t="s">
        <v>90</v>
      </c>
      <c r="L1753" s="7" t="s">
        <v>1280</v>
      </c>
      <c r="M1753" s="7">
        <v>0.5</v>
      </c>
      <c r="N1753" s="7" t="s">
        <v>37</v>
      </c>
      <c r="O1753" s="7" t="s">
        <v>57</v>
      </c>
      <c r="P1753" s="7" t="s">
        <v>75</v>
      </c>
      <c r="Q1753" s="7" t="s">
        <v>2784</v>
      </c>
      <c r="R1753" s="7">
        <v>11967</v>
      </c>
      <c r="S1753" s="8">
        <v>42172</v>
      </c>
      <c r="T1753" s="9">
        <f t="shared" si="137"/>
        <v>0</v>
      </c>
      <c r="U1753" s="10" t="str">
        <f t="shared" si="138"/>
        <v>no repeat</v>
      </c>
      <c r="V1753" s="11" t="str">
        <f t="shared" si="135"/>
        <v>June</v>
      </c>
      <c r="W1753" s="8">
        <v>42174</v>
      </c>
      <c r="X1753" s="11">
        <f t="shared" si="136"/>
        <v>2</v>
      </c>
      <c r="Y1753" s="7">
        <v>-11.247999999999999</v>
      </c>
      <c r="Z1753" s="7">
        <v>10</v>
      </c>
      <c r="AA1753" s="7">
        <v>131.69</v>
      </c>
      <c r="AB1753" s="7">
        <v>89315</v>
      </c>
      <c r="AC1753" s="7">
        <f>DataSheet!$E1811-DataSheet!$D1811</f>
        <v>1.6199999999999999</v>
      </c>
      <c r="AD1753" s="12" t="str">
        <f>_xlfn.IFS(DataSheet!$O1811="Central","Chris",DataSheet!$O1811="East","Erin",DataSheet!$O1811="South","Sam",DataSheet!$O1811="West","William.")</f>
        <v>Sam</v>
      </c>
      <c r="AE1753">
        <f t="shared" si="139"/>
        <v>3</v>
      </c>
    </row>
    <row r="1754" spans="1:31" ht="15.75" customHeight="1" x14ac:dyDescent="0.3">
      <c r="A1754" s="7">
        <v>3100</v>
      </c>
      <c r="B1754" s="7" t="s">
        <v>2785</v>
      </c>
      <c r="C1754" s="7" t="s">
        <v>52</v>
      </c>
      <c r="D1754" s="7">
        <v>7.0000000000000007E-2</v>
      </c>
      <c r="E1754" s="7">
        <v>35.99</v>
      </c>
      <c r="F1754" s="7">
        <v>5</v>
      </c>
      <c r="G1754" s="7" t="s">
        <v>53</v>
      </c>
      <c r="H1754" s="7" t="s">
        <v>118</v>
      </c>
      <c r="I1754" s="7" t="s">
        <v>81</v>
      </c>
      <c r="J1754" s="7" t="s">
        <v>82</v>
      </c>
      <c r="K1754" s="7" t="s">
        <v>35</v>
      </c>
      <c r="L1754" s="7" t="s">
        <v>1759</v>
      </c>
      <c r="M1754" s="7">
        <v>0.82</v>
      </c>
      <c r="N1754" s="7" t="s">
        <v>37</v>
      </c>
      <c r="O1754" s="7" t="s">
        <v>140</v>
      </c>
      <c r="P1754" s="7" t="s">
        <v>366</v>
      </c>
      <c r="Q1754" s="7" t="s">
        <v>2786</v>
      </c>
      <c r="R1754" s="7">
        <v>33334</v>
      </c>
      <c r="S1754" s="8">
        <v>42088</v>
      </c>
      <c r="T1754" s="9">
        <f t="shared" si="137"/>
        <v>0</v>
      </c>
      <c r="U1754" s="10" t="str">
        <f t="shared" si="138"/>
        <v>no repeat</v>
      </c>
      <c r="V1754" s="11" t="str">
        <f t="shared" si="135"/>
        <v>March</v>
      </c>
      <c r="W1754" s="8">
        <v>42090</v>
      </c>
      <c r="X1754" s="11">
        <f t="shared" si="136"/>
        <v>2</v>
      </c>
      <c r="Y1754" s="7">
        <v>-299.81420000000003</v>
      </c>
      <c r="Z1754" s="7">
        <v>1</v>
      </c>
      <c r="AA1754" s="7">
        <v>31.71</v>
      </c>
      <c r="AB1754" s="7">
        <v>89988</v>
      </c>
      <c r="AC1754" s="7">
        <f>DataSheet!$E931-DataSheet!$D931</f>
        <v>48.91</v>
      </c>
      <c r="AD1754" s="12" t="str">
        <f>_xlfn.IFS(DataSheet!$O931="Central","Chris",DataSheet!$O931="East","Erin",DataSheet!$O931="South","Sam",DataSheet!$O931="West","William.")</f>
        <v>Chris</v>
      </c>
      <c r="AE1754">
        <f t="shared" si="139"/>
        <v>1</v>
      </c>
    </row>
    <row r="1755" spans="1:31" ht="15.75" customHeight="1" x14ac:dyDescent="0.3">
      <c r="A1755" s="12">
        <v>3105</v>
      </c>
      <c r="B1755" s="12" t="s">
        <v>2787</v>
      </c>
      <c r="C1755" s="12" t="s">
        <v>52</v>
      </c>
      <c r="D1755" s="12">
        <v>0.04</v>
      </c>
      <c r="E1755" s="12">
        <v>3.08</v>
      </c>
      <c r="F1755" s="12">
        <v>0.99</v>
      </c>
      <c r="G1755" s="12" t="s">
        <v>53</v>
      </c>
      <c r="H1755" s="12" t="s">
        <v>44</v>
      </c>
      <c r="I1755" s="12" t="s">
        <v>33</v>
      </c>
      <c r="J1755" s="12" t="s">
        <v>138</v>
      </c>
      <c r="K1755" s="12" t="s">
        <v>63</v>
      </c>
      <c r="L1755" s="12" t="s">
        <v>1991</v>
      </c>
      <c r="M1755" s="12">
        <v>0.37</v>
      </c>
      <c r="N1755" s="12" t="s">
        <v>37</v>
      </c>
      <c r="O1755" s="12" t="s">
        <v>140</v>
      </c>
      <c r="P1755" s="12" t="s">
        <v>616</v>
      </c>
      <c r="Q1755" s="12" t="s">
        <v>323</v>
      </c>
      <c r="R1755" s="12">
        <v>42071</v>
      </c>
      <c r="S1755" s="13">
        <v>42083</v>
      </c>
      <c r="T1755" s="9">
        <f t="shared" si="137"/>
        <v>1</v>
      </c>
      <c r="U1755" s="10">
        <f t="shared" si="138"/>
        <v>0</v>
      </c>
      <c r="V1755" s="11" t="str">
        <f t="shared" si="135"/>
        <v>March</v>
      </c>
      <c r="W1755" s="13">
        <v>42084</v>
      </c>
      <c r="X1755" s="11">
        <f t="shared" si="136"/>
        <v>1</v>
      </c>
      <c r="Y1755" s="12">
        <v>13.8</v>
      </c>
      <c r="Z1755" s="12">
        <v>19</v>
      </c>
      <c r="AA1755" s="12">
        <v>60.01</v>
      </c>
      <c r="AB1755" s="12">
        <v>86327</v>
      </c>
      <c r="AC1755" s="12">
        <f>DataSheet!$E864-DataSheet!$D864</f>
        <v>22.76</v>
      </c>
      <c r="AD1755" s="12" t="str">
        <f>_xlfn.IFS(DataSheet!$O864="Central","Chris",DataSheet!$O864="East","Erin",DataSheet!$O864="South","Sam",DataSheet!$O864="West","William.")</f>
        <v>Sam</v>
      </c>
      <c r="AE1755">
        <f t="shared" si="139"/>
        <v>3</v>
      </c>
    </row>
    <row r="1756" spans="1:31" ht="15.75" customHeight="1" x14ac:dyDescent="0.3">
      <c r="A1756" s="7">
        <v>3105</v>
      </c>
      <c r="B1756" s="7" t="s">
        <v>2787</v>
      </c>
      <c r="C1756" s="7" t="s">
        <v>52</v>
      </c>
      <c r="D1756" s="7">
        <v>0.02</v>
      </c>
      <c r="E1756" s="7">
        <v>6.48</v>
      </c>
      <c r="F1756" s="7">
        <v>5.9</v>
      </c>
      <c r="G1756" s="7" t="s">
        <v>53</v>
      </c>
      <c r="H1756" s="7" t="s">
        <v>44</v>
      </c>
      <c r="I1756" s="7" t="s">
        <v>33</v>
      </c>
      <c r="J1756" s="7" t="s">
        <v>97</v>
      </c>
      <c r="K1756" s="7" t="s">
        <v>63</v>
      </c>
      <c r="L1756" s="7" t="s">
        <v>714</v>
      </c>
      <c r="M1756" s="7">
        <v>0.37</v>
      </c>
      <c r="N1756" s="7" t="s">
        <v>37</v>
      </c>
      <c r="O1756" s="7" t="s">
        <v>140</v>
      </c>
      <c r="P1756" s="7" t="s">
        <v>616</v>
      </c>
      <c r="Q1756" s="7" t="s">
        <v>323</v>
      </c>
      <c r="R1756" s="7">
        <v>42071</v>
      </c>
      <c r="S1756" s="8">
        <v>42083</v>
      </c>
      <c r="T1756" s="9">
        <f t="shared" si="137"/>
        <v>1</v>
      </c>
      <c r="U1756" s="10">
        <f t="shared" si="138"/>
        <v>0</v>
      </c>
      <c r="V1756" s="11" t="str">
        <f t="shared" si="135"/>
        <v>March</v>
      </c>
      <c r="W1756" s="8">
        <v>42084</v>
      </c>
      <c r="X1756" s="11">
        <f t="shared" si="136"/>
        <v>1</v>
      </c>
      <c r="Y1756" s="7">
        <v>4.3920000000000003</v>
      </c>
      <c r="Z1756" s="7">
        <v>13</v>
      </c>
      <c r="AA1756" s="7">
        <v>90.98</v>
      </c>
      <c r="AB1756" s="7">
        <v>86327</v>
      </c>
      <c r="AC1756" s="7">
        <f>DataSheet!$E865-DataSheet!$D865</f>
        <v>60.889999999999993</v>
      </c>
      <c r="AD1756" s="12" t="str">
        <f>_xlfn.IFS(DataSheet!$O865="Central","Chris",DataSheet!$O865="East","Erin",DataSheet!$O865="South","Sam",DataSheet!$O865="West","William.")</f>
        <v>Sam</v>
      </c>
      <c r="AE1756">
        <f t="shared" si="139"/>
        <v>3</v>
      </c>
    </row>
    <row r="1757" spans="1:31" ht="15.75" customHeight="1" x14ac:dyDescent="0.3">
      <c r="A1757" s="12">
        <v>3105</v>
      </c>
      <c r="B1757" s="12" t="s">
        <v>2787</v>
      </c>
      <c r="C1757" s="12" t="s">
        <v>52</v>
      </c>
      <c r="D1757" s="12">
        <v>0.04</v>
      </c>
      <c r="E1757" s="12">
        <v>125.99</v>
      </c>
      <c r="F1757" s="12">
        <v>4.2</v>
      </c>
      <c r="G1757" s="12" t="s">
        <v>53</v>
      </c>
      <c r="H1757" s="12" t="s">
        <v>44</v>
      </c>
      <c r="I1757" s="12" t="s">
        <v>81</v>
      </c>
      <c r="J1757" s="12" t="s">
        <v>82</v>
      </c>
      <c r="K1757" s="12" t="s">
        <v>63</v>
      </c>
      <c r="L1757" s="12" t="s">
        <v>2788</v>
      </c>
      <c r="M1757" s="12">
        <v>0.59</v>
      </c>
      <c r="N1757" s="12" t="s">
        <v>37</v>
      </c>
      <c r="O1757" s="12" t="s">
        <v>140</v>
      </c>
      <c r="P1757" s="12" t="s">
        <v>616</v>
      </c>
      <c r="Q1757" s="12" t="s">
        <v>323</v>
      </c>
      <c r="R1757" s="12">
        <v>42071</v>
      </c>
      <c r="S1757" s="13">
        <v>42083</v>
      </c>
      <c r="T1757" s="9">
        <f t="shared" si="137"/>
        <v>0</v>
      </c>
      <c r="U1757" s="10" t="str">
        <f t="shared" si="138"/>
        <v>no repeat</v>
      </c>
      <c r="V1757" s="11" t="str">
        <f t="shared" si="135"/>
        <v>March</v>
      </c>
      <c r="W1757" s="13">
        <v>42085</v>
      </c>
      <c r="X1757" s="11">
        <f t="shared" si="136"/>
        <v>2</v>
      </c>
      <c r="Y1757" s="12">
        <v>-236.25</v>
      </c>
      <c r="Z1757" s="12">
        <v>12</v>
      </c>
      <c r="AA1757" s="12">
        <v>1270.7</v>
      </c>
      <c r="AB1757" s="12">
        <v>86327</v>
      </c>
      <c r="AC1757" s="12">
        <f>DataSheet!$E866-DataSheet!$D866</f>
        <v>29.84</v>
      </c>
      <c r="AD1757" s="12" t="str">
        <f>_xlfn.IFS(DataSheet!$O866="Central","Chris",DataSheet!$O866="East","Erin",DataSheet!$O866="South","Sam",DataSheet!$O866="West","William.")</f>
        <v>Sam</v>
      </c>
      <c r="AE1757">
        <f t="shared" si="139"/>
        <v>3</v>
      </c>
    </row>
    <row r="1758" spans="1:31" ht="15.75" customHeight="1" x14ac:dyDescent="0.3">
      <c r="A1758" s="7">
        <v>3106</v>
      </c>
      <c r="B1758" s="7" t="s">
        <v>2789</v>
      </c>
      <c r="C1758" s="7" t="s">
        <v>52</v>
      </c>
      <c r="D1758" s="7">
        <v>0.04</v>
      </c>
      <c r="E1758" s="7">
        <v>3.08</v>
      </c>
      <c r="F1758" s="7">
        <v>0.99</v>
      </c>
      <c r="G1758" s="7" t="s">
        <v>53</v>
      </c>
      <c r="H1758" s="7" t="s">
        <v>44</v>
      </c>
      <c r="I1758" s="7" t="s">
        <v>33</v>
      </c>
      <c r="J1758" s="7" t="s">
        <v>138</v>
      </c>
      <c r="K1758" s="7" t="s">
        <v>63</v>
      </c>
      <c r="L1758" s="7" t="s">
        <v>1991</v>
      </c>
      <c r="M1758" s="7">
        <v>0.37</v>
      </c>
      <c r="N1758" s="7" t="s">
        <v>37</v>
      </c>
      <c r="O1758" s="7" t="s">
        <v>65</v>
      </c>
      <c r="P1758" s="7" t="s">
        <v>134</v>
      </c>
      <c r="Q1758" s="7" t="s">
        <v>2158</v>
      </c>
      <c r="R1758" s="7">
        <v>77041</v>
      </c>
      <c r="S1758" s="8">
        <v>42083</v>
      </c>
      <c r="T1758" s="9">
        <f t="shared" si="137"/>
        <v>1</v>
      </c>
      <c r="U1758" s="10">
        <f t="shared" si="138"/>
        <v>0</v>
      </c>
      <c r="V1758" s="11" t="str">
        <f t="shared" si="135"/>
        <v>March</v>
      </c>
      <c r="W1758" s="8">
        <v>42084</v>
      </c>
      <c r="X1758" s="11">
        <f t="shared" si="136"/>
        <v>1</v>
      </c>
      <c r="Y1758" s="7">
        <v>36.020000000000003</v>
      </c>
      <c r="Z1758" s="7">
        <v>75</v>
      </c>
      <c r="AA1758" s="7">
        <v>236.87</v>
      </c>
      <c r="AB1758" s="7">
        <v>548</v>
      </c>
      <c r="AC1758" s="7">
        <f>DataSheet!$E867-DataSheet!$D867</f>
        <v>226.57</v>
      </c>
      <c r="AD1758" s="12" t="str">
        <f>_xlfn.IFS(DataSheet!$O867="Central","Chris",DataSheet!$O867="East","Erin",DataSheet!$O867="South","Sam",DataSheet!$O867="West","William.")</f>
        <v>Sam</v>
      </c>
      <c r="AE1758">
        <f t="shared" si="139"/>
        <v>3</v>
      </c>
    </row>
    <row r="1759" spans="1:31" ht="15.75" customHeight="1" x14ac:dyDescent="0.3">
      <c r="A1759" s="12">
        <v>3106</v>
      </c>
      <c r="B1759" s="12" t="s">
        <v>2789</v>
      </c>
      <c r="C1759" s="12" t="s">
        <v>52</v>
      </c>
      <c r="D1759" s="12">
        <v>0.02</v>
      </c>
      <c r="E1759" s="12">
        <v>6.48</v>
      </c>
      <c r="F1759" s="12">
        <v>5.9</v>
      </c>
      <c r="G1759" s="12" t="s">
        <v>53</v>
      </c>
      <c r="H1759" s="12" t="s">
        <v>44</v>
      </c>
      <c r="I1759" s="12" t="s">
        <v>33</v>
      </c>
      <c r="J1759" s="12" t="s">
        <v>97</v>
      </c>
      <c r="K1759" s="12" t="s">
        <v>63</v>
      </c>
      <c r="L1759" s="12" t="s">
        <v>714</v>
      </c>
      <c r="M1759" s="12">
        <v>0.37</v>
      </c>
      <c r="N1759" s="12" t="s">
        <v>37</v>
      </c>
      <c r="O1759" s="12" t="s">
        <v>65</v>
      </c>
      <c r="P1759" s="12" t="s">
        <v>134</v>
      </c>
      <c r="Q1759" s="12" t="s">
        <v>2158</v>
      </c>
      <c r="R1759" s="12">
        <v>77041</v>
      </c>
      <c r="S1759" s="13">
        <v>42083</v>
      </c>
      <c r="T1759" s="9">
        <f t="shared" si="137"/>
        <v>1</v>
      </c>
      <c r="U1759" s="10">
        <f t="shared" si="138"/>
        <v>0</v>
      </c>
      <c r="V1759" s="11" t="str">
        <f t="shared" si="135"/>
        <v>March</v>
      </c>
      <c r="W1759" s="13">
        <v>42084</v>
      </c>
      <c r="X1759" s="11">
        <f t="shared" si="136"/>
        <v>1</v>
      </c>
      <c r="Y1759" s="12">
        <v>-50.64</v>
      </c>
      <c r="Z1759" s="12">
        <v>53</v>
      </c>
      <c r="AA1759" s="12">
        <v>370.91</v>
      </c>
      <c r="AB1759" s="12">
        <v>548</v>
      </c>
      <c r="AC1759" s="12">
        <f>DataSheet!$E868-DataSheet!$D868</f>
        <v>11.32</v>
      </c>
      <c r="AD1759" s="12" t="str">
        <f>_xlfn.IFS(DataSheet!$O868="Central","Chris",DataSheet!$O868="East","Erin",DataSheet!$O868="South","Sam",DataSheet!$O868="West","William.")</f>
        <v>Chris</v>
      </c>
      <c r="AE1759">
        <f t="shared" si="139"/>
        <v>3</v>
      </c>
    </row>
    <row r="1760" spans="1:31" ht="15.75" customHeight="1" x14ac:dyDescent="0.3">
      <c r="A1760" s="7">
        <v>3106</v>
      </c>
      <c r="B1760" s="7" t="s">
        <v>2789</v>
      </c>
      <c r="C1760" s="7" t="s">
        <v>52</v>
      </c>
      <c r="D1760" s="7">
        <v>0.04</v>
      </c>
      <c r="E1760" s="7">
        <v>125.99</v>
      </c>
      <c r="F1760" s="7">
        <v>4.2</v>
      </c>
      <c r="G1760" s="7" t="s">
        <v>53</v>
      </c>
      <c r="H1760" s="7" t="s">
        <v>44</v>
      </c>
      <c r="I1760" s="7" t="s">
        <v>81</v>
      </c>
      <c r="J1760" s="7" t="s">
        <v>82</v>
      </c>
      <c r="K1760" s="7" t="s">
        <v>63</v>
      </c>
      <c r="L1760" s="7" t="s">
        <v>2788</v>
      </c>
      <c r="M1760" s="7">
        <v>0.59</v>
      </c>
      <c r="N1760" s="7" t="s">
        <v>37</v>
      </c>
      <c r="O1760" s="7" t="s">
        <v>65</v>
      </c>
      <c r="P1760" s="7" t="s">
        <v>134</v>
      </c>
      <c r="Q1760" s="7" t="s">
        <v>2158</v>
      </c>
      <c r="R1760" s="7">
        <v>77041</v>
      </c>
      <c r="S1760" s="8">
        <v>42083</v>
      </c>
      <c r="T1760" s="9">
        <f t="shared" si="137"/>
        <v>0</v>
      </c>
      <c r="U1760" s="10" t="str">
        <f t="shared" si="138"/>
        <v>no repeat</v>
      </c>
      <c r="V1760" s="11" t="str">
        <f t="shared" si="135"/>
        <v>March</v>
      </c>
      <c r="W1760" s="8">
        <v>42085</v>
      </c>
      <c r="X1760" s="11">
        <f t="shared" si="136"/>
        <v>2</v>
      </c>
      <c r="Y1760" s="7">
        <v>510.48899999999998</v>
      </c>
      <c r="Z1760" s="7">
        <v>47</v>
      </c>
      <c r="AA1760" s="7">
        <v>4976.92</v>
      </c>
      <c r="AB1760" s="7">
        <v>548</v>
      </c>
      <c r="AC1760" s="7">
        <f>DataSheet!$E869-DataSheet!$D869</f>
        <v>12.149999999999999</v>
      </c>
      <c r="AD1760" s="12" t="str">
        <f>_xlfn.IFS(DataSheet!$O869="Central","Chris",DataSheet!$O869="East","Erin",DataSheet!$O869="South","Sam",DataSheet!$O869="West","William.")</f>
        <v>Chris</v>
      </c>
      <c r="AE1760">
        <f t="shared" si="139"/>
        <v>3</v>
      </c>
    </row>
    <row r="1761" spans="1:31" ht="15.75" customHeight="1" x14ac:dyDescent="0.3">
      <c r="A1761" s="7">
        <v>3113</v>
      </c>
      <c r="B1761" s="7" t="s">
        <v>2790</v>
      </c>
      <c r="C1761" s="7" t="s">
        <v>42</v>
      </c>
      <c r="D1761" s="7">
        <v>7.0000000000000007E-2</v>
      </c>
      <c r="E1761" s="7">
        <v>34.54</v>
      </c>
      <c r="F1761" s="7">
        <v>14.72</v>
      </c>
      <c r="G1761" s="7" t="s">
        <v>53</v>
      </c>
      <c r="H1761" s="7" t="s">
        <v>32</v>
      </c>
      <c r="I1761" s="7" t="s">
        <v>33</v>
      </c>
      <c r="J1761" s="7" t="s">
        <v>113</v>
      </c>
      <c r="K1761" s="7" t="s">
        <v>63</v>
      </c>
      <c r="L1761" s="7" t="s">
        <v>2791</v>
      </c>
      <c r="M1761" s="7">
        <v>0.37</v>
      </c>
      <c r="N1761" s="7" t="s">
        <v>37</v>
      </c>
      <c r="O1761" s="7" t="s">
        <v>140</v>
      </c>
      <c r="P1761" s="7" t="s">
        <v>175</v>
      </c>
      <c r="Q1761" s="7" t="s">
        <v>2792</v>
      </c>
      <c r="R1761" s="7">
        <v>70560</v>
      </c>
      <c r="S1761" s="8">
        <v>42141</v>
      </c>
      <c r="T1761" s="9">
        <f t="shared" si="137"/>
        <v>1</v>
      </c>
      <c r="U1761" s="10">
        <f t="shared" si="138"/>
        <v>0</v>
      </c>
      <c r="V1761" s="11" t="str">
        <f t="shared" si="135"/>
        <v>May</v>
      </c>
      <c r="W1761" s="8">
        <v>42142</v>
      </c>
      <c r="X1761" s="11">
        <f t="shared" si="136"/>
        <v>1</v>
      </c>
      <c r="Y1761" s="7">
        <v>-20.182259999999999</v>
      </c>
      <c r="Z1761" s="7">
        <v>17</v>
      </c>
      <c r="AA1761" s="7">
        <v>574.97</v>
      </c>
      <c r="AB1761" s="7">
        <v>86860</v>
      </c>
      <c r="AC1761" s="7">
        <f>DataSheet!$E1485-DataSheet!$D1485</f>
        <v>209.82</v>
      </c>
      <c r="AD1761" s="12" t="str">
        <f>_xlfn.IFS(DataSheet!$O1485="Central","Chris",DataSheet!$O1485="East","Erin",DataSheet!$O1485="South","Sam",DataSheet!$O1485="West","William.")</f>
        <v>Chris</v>
      </c>
      <c r="AE1761">
        <f t="shared" si="139"/>
        <v>3</v>
      </c>
    </row>
    <row r="1762" spans="1:31" ht="15.75" customHeight="1" x14ac:dyDescent="0.3">
      <c r="A1762" s="12">
        <v>3113</v>
      </c>
      <c r="B1762" s="12" t="s">
        <v>2790</v>
      </c>
      <c r="C1762" s="12" t="s">
        <v>42</v>
      </c>
      <c r="D1762" s="12">
        <v>0.02</v>
      </c>
      <c r="E1762" s="12">
        <v>12.28</v>
      </c>
      <c r="F1762" s="12">
        <v>6.47</v>
      </c>
      <c r="G1762" s="12" t="s">
        <v>53</v>
      </c>
      <c r="H1762" s="12" t="s">
        <v>32</v>
      </c>
      <c r="I1762" s="12" t="s">
        <v>33</v>
      </c>
      <c r="J1762" s="12" t="s">
        <v>97</v>
      </c>
      <c r="K1762" s="12" t="s">
        <v>63</v>
      </c>
      <c r="L1762" s="12" t="s">
        <v>2724</v>
      </c>
      <c r="M1762" s="12">
        <v>0.38</v>
      </c>
      <c r="N1762" s="12" t="s">
        <v>37</v>
      </c>
      <c r="O1762" s="12" t="s">
        <v>140</v>
      </c>
      <c r="P1762" s="12" t="s">
        <v>175</v>
      </c>
      <c r="Q1762" s="12" t="s">
        <v>2792</v>
      </c>
      <c r="R1762" s="12">
        <v>70560</v>
      </c>
      <c r="S1762" s="13">
        <v>42141</v>
      </c>
      <c r="T1762" s="9">
        <f t="shared" si="137"/>
        <v>1</v>
      </c>
      <c r="U1762" s="10">
        <f t="shared" si="138"/>
        <v>0</v>
      </c>
      <c r="V1762" s="11" t="str">
        <f t="shared" si="135"/>
        <v>May</v>
      </c>
      <c r="W1762" s="13">
        <v>42141</v>
      </c>
      <c r="X1762" s="11">
        <f t="shared" si="136"/>
        <v>0</v>
      </c>
      <c r="Y1762" s="12">
        <v>-156.97219999999999</v>
      </c>
      <c r="Z1762" s="12">
        <v>9</v>
      </c>
      <c r="AA1762" s="12">
        <v>115.22</v>
      </c>
      <c r="AB1762" s="12">
        <v>86860</v>
      </c>
      <c r="AC1762" s="12">
        <f>DataSheet!$E1486-DataSheet!$D1486</f>
        <v>145.44999999999999</v>
      </c>
      <c r="AD1762" s="12" t="str">
        <f>_xlfn.IFS(DataSheet!$O1486="Central","Chris",DataSheet!$O1486="East","Erin",DataSheet!$O1486="South","Sam",DataSheet!$O1486="West","William.")</f>
        <v>Chris</v>
      </c>
      <c r="AE1762">
        <f t="shared" si="139"/>
        <v>3</v>
      </c>
    </row>
    <row r="1763" spans="1:31" ht="15.75" customHeight="1" x14ac:dyDescent="0.3">
      <c r="A1763" s="7">
        <v>3113</v>
      </c>
      <c r="B1763" s="7" t="s">
        <v>2790</v>
      </c>
      <c r="C1763" s="7" t="s">
        <v>42</v>
      </c>
      <c r="D1763" s="7">
        <v>0.06</v>
      </c>
      <c r="E1763" s="7">
        <v>34.58</v>
      </c>
      <c r="F1763" s="7">
        <v>8.99</v>
      </c>
      <c r="G1763" s="7" t="s">
        <v>31</v>
      </c>
      <c r="H1763" s="7" t="s">
        <v>32</v>
      </c>
      <c r="I1763" s="7" t="s">
        <v>33</v>
      </c>
      <c r="J1763" s="7" t="s">
        <v>34</v>
      </c>
      <c r="K1763" s="7" t="s">
        <v>55</v>
      </c>
      <c r="L1763" s="7" t="s">
        <v>2793</v>
      </c>
      <c r="M1763" s="7">
        <v>0.56000000000000005</v>
      </c>
      <c r="N1763" s="7" t="s">
        <v>37</v>
      </c>
      <c r="O1763" s="7" t="s">
        <v>140</v>
      </c>
      <c r="P1763" s="7" t="s">
        <v>175</v>
      </c>
      <c r="Q1763" s="7" t="s">
        <v>2792</v>
      </c>
      <c r="R1763" s="7">
        <v>70560</v>
      </c>
      <c r="S1763" s="8">
        <v>42141</v>
      </c>
      <c r="T1763" s="9">
        <f t="shared" si="137"/>
        <v>0</v>
      </c>
      <c r="U1763" s="10" t="str">
        <f t="shared" si="138"/>
        <v>no repeat</v>
      </c>
      <c r="V1763" s="11" t="str">
        <f t="shared" si="135"/>
        <v>May</v>
      </c>
      <c r="W1763" s="8">
        <v>42143</v>
      </c>
      <c r="X1763" s="11">
        <f t="shared" si="136"/>
        <v>2</v>
      </c>
      <c r="Y1763" s="7">
        <v>384.5043</v>
      </c>
      <c r="Z1763" s="7">
        <v>13</v>
      </c>
      <c r="AA1763" s="7">
        <v>456.58</v>
      </c>
      <c r="AB1763" s="7">
        <v>86860</v>
      </c>
      <c r="AC1763" s="7">
        <f>DataSheet!$E1487-DataSheet!$D1487</f>
        <v>65.92</v>
      </c>
      <c r="AD1763" s="12" t="str">
        <f>_xlfn.IFS(DataSheet!$O1487="Central","Chris",DataSheet!$O1487="East","Erin",DataSheet!$O1487="South","Sam",DataSheet!$O1487="West","William.")</f>
        <v>Chris</v>
      </c>
      <c r="AE1763">
        <f t="shared" si="139"/>
        <v>3</v>
      </c>
    </row>
    <row r="1764" spans="1:31" ht="15.75" customHeight="1" x14ac:dyDescent="0.3">
      <c r="A1764" s="12">
        <v>3120</v>
      </c>
      <c r="B1764" s="12" t="s">
        <v>2794</v>
      </c>
      <c r="C1764" s="12" t="s">
        <v>42</v>
      </c>
      <c r="D1764" s="12">
        <v>0.08</v>
      </c>
      <c r="E1764" s="12">
        <v>315.98</v>
      </c>
      <c r="F1764" s="12">
        <v>19.989999999999998</v>
      </c>
      <c r="G1764" s="12" t="s">
        <v>53</v>
      </c>
      <c r="H1764" s="12" t="s">
        <v>44</v>
      </c>
      <c r="I1764" s="12" t="s">
        <v>33</v>
      </c>
      <c r="J1764" s="12" t="s">
        <v>113</v>
      </c>
      <c r="K1764" s="12" t="s">
        <v>63</v>
      </c>
      <c r="L1764" s="12" t="s">
        <v>2795</v>
      </c>
      <c r="M1764" s="12">
        <v>0.38</v>
      </c>
      <c r="N1764" s="12" t="s">
        <v>37</v>
      </c>
      <c r="O1764" s="12" t="s">
        <v>140</v>
      </c>
      <c r="P1764" s="12" t="s">
        <v>175</v>
      </c>
      <c r="Q1764" s="12" t="s">
        <v>2796</v>
      </c>
      <c r="R1764" s="12">
        <v>70117</v>
      </c>
      <c r="S1764" s="13">
        <v>42169</v>
      </c>
      <c r="T1764" s="9">
        <f t="shared" si="137"/>
        <v>0</v>
      </c>
      <c r="U1764" s="10" t="str">
        <f t="shared" si="138"/>
        <v>no repeat</v>
      </c>
      <c r="V1764" s="11" t="str">
        <f t="shared" si="135"/>
        <v>June</v>
      </c>
      <c r="W1764" s="13">
        <v>42169</v>
      </c>
      <c r="X1764" s="11">
        <f t="shared" si="136"/>
        <v>0</v>
      </c>
      <c r="Y1764" s="12">
        <v>44.52</v>
      </c>
      <c r="Z1764" s="12">
        <v>9</v>
      </c>
      <c r="AA1764" s="12">
        <v>2642.48</v>
      </c>
      <c r="AB1764" s="12">
        <v>90160</v>
      </c>
      <c r="AC1764" s="12">
        <f>DataSheet!$E1786-DataSheet!$D1786</f>
        <v>19.93</v>
      </c>
      <c r="AD1764" s="12" t="str">
        <f>_xlfn.IFS(DataSheet!$O1786="Central","Chris",DataSheet!$O1786="East","Erin",DataSheet!$O1786="South","Sam",DataSheet!$O1786="West","William.")</f>
        <v>William.</v>
      </c>
      <c r="AE1764">
        <f t="shared" si="139"/>
        <v>1</v>
      </c>
    </row>
    <row r="1765" spans="1:31" ht="15.75" customHeight="1" x14ac:dyDescent="0.3">
      <c r="A1765" s="7">
        <v>3123</v>
      </c>
      <c r="B1765" s="7" t="s">
        <v>2797</v>
      </c>
      <c r="C1765" s="7" t="s">
        <v>109</v>
      </c>
      <c r="D1765" s="7">
        <v>0.02</v>
      </c>
      <c r="E1765" s="7">
        <v>7.1</v>
      </c>
      <c r="F1765" s="7">
        <v>6.05</v>
      </c>
      <c r="G1765" s="7" t="s">
        <v>53</v>
      </c>
      <c r="H1765" s="7" t="s">
        <v>44</v>
      </c>
      <c r="I1765" s="7" t="s">
        <v>33</v>
      </c>
      <c r="J1765" s="7" t="s">
        <v>113</v>
      </c>
      <c r="K1765" s="7" t="s">
        <v>63</v>
      </c>
      <c r="L1765" s="7" t="s">
        <v>653</v>
      </c>
      <c r="M1765" s="7">
        <v>0.39</v>
      </c>
      <c r="N1765" s="7" t="s">
        <v>37</v>
      </c>
      <c r="O1765" s="7" t="s">
        <v>65</v>
      </c>
      <c r="P1765" s="7" t="s">
        <v>182</v>
      </c>
      <c r="Q1765" s="7" t="s">
        <v>2798</v>
      </c>
      <c r="R1765" s="7">
        <v>60160</v>
      </c>
      <c r="S1765" s="8">
        <v>42011</v>
      </c>
      <c r="T1765" s="9">
        <f t="shared" si="137"/>
        <v>0</v>
      </c>
      <c r="U1765" s="10" t="str">
        <f t="shared" si="138"/>
        <v>no repeat</v>
      </c>
      <c r="V1765" s="11" t="str">
        <f t="shared" si="135"/>
        <v>January</v>
      </c>
      <c r="W1765" s="8">
        <v>42013</v>
      </c>
      <c r="X1765" s="11">
        <f t="shared" si="136"/>
        <v>2</v>
      </c>
      <c r="Y1765" s="7">
        <v>-48.875</v>
      </c>
      <c r="Z1765" s="7">
        <v>8</v>
      </c>
      <c r="AA1765" s="7">
        <v>61.5</v>
      </c>
      <c r="AB1765" s="7">
        <v>87287</v>
      </c>
      <c r="AC1765" s="7">
        <f>DataSheet!$E95-DataSheet!$D95</f>
        <v>4.9600000000000009</v>
      </c>
      <c r="AD1765" s="12" t="str">
        <f>_xlfn.IFS(DataSheet!$O95="Central","Chris",DataSheet!$O95="East","Erin",DataSheet!$O95="South","Sam",DataSheet!$O95="West","William.")</f>
        <v>William.</v>
      </c>
      <c r="AE1765">
        <f t="shared" si="139"/>
        <v>1</v>
      </c>
    </row>
    <row r="1766" spans="1:31" ht="15.75" customHeight="1" x14ac:dyDescent="0.3">
      <c r="A1766" s="12">
        <v>3124</v>
      </c>
      <c r="B1766" s="12" t="s">
        <v>2799</v>
      </c>
      <c r="C1766" s="12" t="s">
        <v>42</v>
      </c>
      <c r="D1766" s="12">
        <v>0.05</v>
      </c>
      <c r="E1766" s="12">
        <v>120.98</v>
      </c>
      <c r="F1766" s="12">
        <v>9.07</v>
      </c>
      <c r="G1766" s="12" t="s">
        <v>53</v>
      </c>
      <c r="H1766" s="12" t="s">
        <v>44</v>
      </c>
      <c r="I1766" s="12" t="s">
        <v>33</v>
      </c>
      <c r="J1766" s="12" t="s">
        <v>113</v>
      </c>
      <c r="K1766" s="12" t="s">
        <v>63</v>
      </c>
      <c r="L1766" s="12" t="s">
        <v>1323</v>
      </c>
      <c r="M1766" s="12">
        <v>0.35</v>
      </c>
      <c r="N1766" s="12" t="s">
        <v>37</v>
      </c>
      <c r="O1766" s="12" t="s">
        <v>65</v>
      </c>
      <c r="P1766" s="12" t="s">
        <v>182</v>
      </c>
      <c r="Q1766" s="12" t="s">
        <v>2800</v>
      </c>
      <c r="R1766" s="12">
        <v>61265</v>
      </c>
      <c r="S1766" s="13">
        <v>42154</v>
      </c>
      <c r="T1766" s="9">
        <f t="shared" si="137"/>
        <v>0</v>
      </c>
      <c r="U1766" s="10" t="str">
        <f t="shared" si="138"/>
        <v>no repeat</v>
      </c>
      <c r="V1766" s="11" t="str">
        <f t="shared" si="135"/>
        <v>May</v>
      </c>
      <c r="W1766" s="13">
        <v>42155</v>
      </c>
      <c r="X1766" s="11">
        <f t="shared" si="136"/>
        <v>1</v>
      </c>
      <c r="Y1766" s="12">
        <v>881.04719999999998</v>
      </c>
      <c r="Z1766" s="12">
        <v>11</v>
      </c>
      <c r="AA1766" s="12">
        <v>1276.8800000000001</v>
      </c>
      <c r="AB1766" s="12">
        <v>87286</v>
      </c>
      <c r="AC1766" s="12">
        <f>DataSheet!$E1632-DataSheet!$D1632</f>
        <v>3.74</v>
      </c>
      <c r="AD1766" s="12" t="str">
        <f>_xlfn.IFS(DataSheet!$O1632="Central","Chris",DataSheet!$O1632="East","Erin",DataSheet!$O1632="South","Sam",DataSheet!$O1632="West","William.")</f>
        <v>Erin</v>
      </c>
      <c r="AE1766">
        <f t="shared" si="139"/>
        <v>1</v>
      </c>
    </row>
    <row r="1767" spans="1:31" ht="15.75" customHeight="1" x14ac:dyDescent="0.3">
      <c r="A1767" s="12">
        <v>3125</v>
      </c>
      <c r="B1767" s="12" t="s">
        <v>2801</v>
      </c>
      <c r="C1767" s="12" t="s">
        <v>30</v>
      </c>
      <c r="D1767" s="12">
        <v>0.08</v>
      </c>
      <c r="E1767" s="12">
        <v>120.97</v>
      </c>
      <c r="F1767" s="12">
        <v>26.3</v>
      </c>
      <c r="G1767" s="12" t="s">
        <v>43</v>
      </c>
      <c r="H1767" s="12" t="s">
        <v>44</v>
      </c>
      <c r="I1767" s="12" t="s">
        <v>81</v>
      </c>
      <c r="J1767" s="12" t="s">
        <v>89</v>
      </c>
      <c r="K1767" s="12" t="s">
        <v>47</v>
      </c>
      <c r="L1767" s="12" t="s">
        <v>2802</v>
      </c>
      <c r="M1767" s="12">
        <v>0.38</v>
      </c>
      <c r="N1767" s="12" t="s">
        <v>37</v>
      </c>
      <c r="O1767" s="12" t="s">
        <v>65</v>
      </c>
      <c r="P1767" s="12" t="s">
        <v>182</v>
      </c>
      <c r="Q1767" s="12" t="s">
        <v>2803</v>
      </c>
      <c r="R1767" s="12">
        <v>60056</v>
      </c>
      <c r="S1767" s="13">
        <v>42009</v>
      </c>
      <c r="T1767" s="9">
        <f t="shared" si="137"/>
        <v>0</v>
      </c>
      <c r="U1767" s="10" t="str">
        <f t="shared" si="138"/>
        <v>no repeat</v>
      </c>
      <c r="V1767" s="11" t="str">
        <f t="shared" si="135"/>
        <v>January</v>
      </c>
      <c r="W1767" s="13">
        <v>42011</v>
      </c>
      <c r="X1767" s="11">
        <f t="shared" si="136"/>
        <v>2</v>
      </c>
      <c r="Y1767" s="12">
        <v>-233.840688</v>
      </c>
      <c r="Z1767" s="12">
        <v>2</v>
      </c>
      <c r="AA1767" s="12">
        <v>233.58</v>
      </c>
      <c r="AB1767" s="12">
        <v>87285</v>
      </c>
      <c r="AC1767" s="12">
        <f>DataSheet!$E58-DataSheet!$D58</f>
        <v>115.92999999999999</v>
      </c>
      <c r="AD1767" s="12" t="str">
        <f>_xlfn.IFS(DataSheet!$O58="Central","Chris",DataSheet!$O58="East","Erin",DataSheet!$O58="South","Sam",DataSheet!$O58="West","William.")</f>
        <v>Chris</v>
      </c>
      <c r="AE1767">
        <f t="shared" si="139"/>
        <v>1</v>
      </c>
    </row>
    <row r="1768" spans="1:31" ht="15.75" customHeight="1" x14ac:dyDescent="0.3">
      <c r="A1768" s="12">
        <v>3128</v>
      </c>
      <c r="B1768" s="12" t="s">
        <v>2804</v>
      </c>
      <c r="C1768" s="12" t="s">
        <v>109</v>
      </c>
      <c r="D1768" s="12">
        <v>0.08</v>
      </c>
      <c r="E1768" s="12">
        <v>3.69</v>
      </c>
      <c r="F1768" s="12">
        <v>2.5</v>
      </c>
      <c r="G1768" s="12" t="s">
        <v>53</v>
      </c>
      <c r="H1768" s="12" t="s">
        <v>62</v>
      </c>
      <c r="I1768" s="12" t="s">
        <v>33</v>
      </c>
      <c r="J1768" s="12" t="s">
        <v>73</v>
      </c>
      <c r="K1768" s="12" t="s">
        <v>63</v>
      </c>
      <c r="L1768" s="12" t="s">
        <v>1358</v>
      </c>
      <c r="M1768" s="12">
        <v>0.39</v>
      </c>
      <c r="N1768" s="12" t="s">
        <v>37</v>
      </c>
      <c r="O1768" s="12" t="s">
        <v>140</v>
      </c>
      <c r="P1768" s="12" t="s">
        <v>175</v>
      </c>
      <c r="Q1768" s="12" t="s">
        <v>2805</v>
      </c>
      <c r="R1768" s="12">
        <v>71109</v>
      </c>
      <c r="S1768" s="13">
        <v>42180</v>
      </c>
      <c r="T1768" s="9">
        <f t="shared" si="137"/>
        <v>0</v>
      </c>
      <c r="U1768" s="10" t="str">
        <f t="shared" si="138"/>
        <v>no repeat</v>
      </c>
      <c r="V1768" s="11" t="str">
        <f t="shared" si="135"/>
        <v>June</v>
      </c>
      <c r="W1768" s="13">
        <v>42185</v>
      </c>
      <c r="X1768" s="11">
        <f t="shared" si="136"/>
        <v>5</v>
      </c>
      <c r="Y1768" s="12">
        <v>-139.07599999999999</v>
      </c>
      <c r="Z1768" s="12">
        <v>9</v>
      </c>
      <c r="AA1768" s="12">
        <v>31.98</v>
      </c>
      <c r="AB1768" s="12">
        <v>89810</v>
      </c>
      <c r="AC1768" s="12">
        <f>DataSheet!$E1886-DataSheet!$D1886</f>
        <v>2.58</v>
      </c>
      <c r="AD1768" s="12" t="str">
        <f>_xlfn.IFS(DataSheet!$O1886="Central","Chris",DataSheet!$O1886="East","Erin",DataSheet!$O1886="South","Sam",DataSheet!$O1886="West","William.")</f>
        <v>Sam</v>
      </c>
      <c r="AE1768">
        <f t="shared" si="139"/>
        <v>1</v>
      </c>
    </row>
    <row r="1769" spans="1:31" ht="15.75" customHeight="1" x14ac:dyDescent="0.3">
      <c r="A1769" s="12">
        <v>3132</v>
      </c>
      <c r="B1769" s="12" t="s">
        <v>2806</v>
      </c>
      <c r="C1769" s="12" t="s">
        <v>61</v>
      </c>
      <c r="D1769" s="12">
        <v>0.04</v>
      </c>
      <c r="E1769" s="12">
        <v>62.05</v>
      </c>
      <c r="F1769" s="12">
        <v>3.99</v>
      </c>
      <c r="G1769" s="12" t="s">
        <v>53</v>
      </c>
      <c r="H1769" s="12" t="s">
        <v>32</v>
      </c>
      <c r="I1769" s="12" t="s">
        <v>33</v>
      </c>
      <c r="J1769" s="12" t="s">
        <v>258</v>
      </c>
      <c r="K1769" s="12" t="s">
        <v>63</v>
      </c>
      <c r="L1769" s="12" t="s">
        <v>2807</v>
      </c>
      <c r="M1769" s="12">
        <v>0.55000000000000004</v>
      </c>
      <c r="N1769" s="12" t="s">
        <v>37</v>
      </c>
      <c r="O1769" s="12" t="s">
        <v>65</v>
      </c>
      <c r="P1769" s="12" t="s">
        <v>182</v>
      </c>
      <c r="Q1769" s="12" t="s">
        <v>2808</v>
      </c>
      <c r="R1769" s="12">
        <v>60060</v>
      </c>
      <c r="S1769" s="13">
        <v>42141</v>
      </c>
      <c r="T1769" s="9">
        <f t="shared" si="137"/>
        <v>1</v>
      </c>
      <c r="U1769" s="10">
        <f t="shared" si="138"/>
        <v>36</v>
      </c>
      <c r="V1769" s="11" t="str">
        <f t="shared" si="135"/>
        <v>May</v>
      </c>
      <c r="W1769" s="13">
        <v>42142</v>
      </c>
      <c r="X1769" s="11">
        <f t="shared" si="136"/>
        <v>1</v>
      </c>
      <c r="Y1769" s="12">
        <v>1644.0768</v>
      </c>
      <c r="Z1769" s="12">
        <v>40</v>
      </c>
      <c r="AA1769" s="12">
        <v>2382.7199999999998</v>
      </c>
      <c r="AB1769" s="12">
        <v>86794</v>
      </c>
      <c r="AC1769" s="12">
        <f>DataSheet!$E1484-DataSheet!$D1484</f>
        <v>194.29000000000002</v>
      </c>
      <c r="AD1769" s="12" t="str">
        <f>_xlfn.IFS(DataSheet!$O1484="Central","Chris",DataSheet!$O1484="East","Erin",DataSheet!$O1484="South","Sam",DataSheet!$O1484="West","William.")</f>
        <v>Chris</v>
      </c>
      <c r="AE1769">
        <f t="shared" si="139"/>
        <v>2</v>
      </c>
    </row>
    <row r="1770" spans="1:31" ht="15.75" customHeight="1" x14ac:dyDescent="0.3">
      <c r="A1770" s="12">
        <v>3132</v>
      </c>
      <c r="B1770" s="12" t="s">
        <v>2806</v>
      </c>
      <c r="C1770" s="12" t="s">
        <v>30</v>
      </c>
      <c r="D1770" s="12">
        <v>0.1</v>
      </c>
      <c r="E1770" s="12">
        <v>180.98</v>
      </c>
      <c r="F1770" s="12">
        <v>26.2</v>
      </c>
      <c r="G1770" s="12" t="s">
        <v>43</v>
      </c>
      <c r="H1770" s="12" t="s">
        <v>32</v>
      </c>
      <c r="I1770" s="12" t="s">
        <v>45</v>
      </c>
      <c r="J1770" s="12" t="s">
        <v>46</v>
      </c>
      <c r="K1770" s="12" t="s">
        <v>47</v>
      </c>
      <c r="L1770" s="12" t="s">
        <v>245</v>
      </c>
      <c r="M1770" s="12">
        <v>0.59</v>
      </c>
      <c r="N1770" s="12" t="s">
        <v>37</v>
      </c>
      <c r="O1770" s="12" t="s">
        <v>65</v>
      </c>
      <c r="P1770" s="12" t="s">
        <v>182</v>
      </c>
      <c r="Q1770" s="12" t="s">
        <v>2808</v>
      </c>
      <c r="R1770" s="12">
        <v>60060</v>
      </c>
      <c r="S1770" s="13">
        <v>42177</v>
      </c>
      <c r="T1770" s="9">
        <f t="shared" si="137"/>
        <v>0</v>
      </c>
      <c r="U1770" s="10" t="str">
        <f t="shared" si="138"/>
        <v>no repeat</v>
      </c>
      <c r="V1770" s="11" t="str">
        <f t="shared" si="135"/>
        <v>June</v>
      </c>
      <c r="W1770" s="13">
        <v>42178</v>
      </c>
      <c r="X1770" s="11">
        <f t="shared" si="136"/>
        <v>1</v>
      </c>
      <c r="Y1770" s="12">
        <v>-64.664000000000001</v>
      </c>
      <c r="Z1770" s="12">
        <v>3</v>
      </c>
      <c r="AA1770" s="12">
        <v>519.41999999999996</v>
      </c>
      <c r="AB1770" s="12">
        <v>86790</v>
      </c>
      <c r="AC1770" s="12">
        <f>DataSheet!$E1858-DataSheet!$D1858</f>
        <v>45.980000000000004</v>
      </c>
      <c r="AD1770" s="12" t="str">
        <f>_xlfn.IFS(DataSheet!$O1858="Central","Chris",DataSheet!$O1858="East","Erin",DataSheet!$O1858="South","Sam",DataSheet!$O1858="West","William.")</f>
        <v>Sam</v>
      </c>
      <c r="AE1770">
        <f t="shared" si="139"/>
        <v>2</v>
      </c>
    </row>
    <row r="1771" spans="1:31" ht="15.75" customHeight="1" x14ac:dyDescent="0.3">
      <c r="A1771" s="12">
        <v>3133</v>
      </c>
      <c r="B1771" s="12" t="s">
        <v>2809</v>
      </c>
      <c r="C1771" s="12" t="s">
        <v>61</v>
      </c>
      <c r="D1771" s="12">
        <v>0.1</v>
      </c>
      <c r="E1771" s="12">
        <v>5.81</v>
      </c>
      <c r="F1771" s="12">
        <v>8.49</v>
      </c>
      <c r="G1771" s="12" t="s">
        <v>53</v>
      </c>
      <c r="H1771" s="12" t="s">
        <v>32</v>
      </c>
      <c r="I1771" s="12" t="s">
        <v>33</v>
      </c>
      <c r="J1771" s="12" t="s">
        <v>113</v>
      </c>
      <c r="K1771" s="12" t="s">
        <v>63</v>
      </c>
      <c r="L1771" s="12" t="s">
        <v>329</v>
      </c>
      <c r="M1771" s="12">
        <v>0.39</v>
      </c>
      <c r="N1771" s="12" t="s">
        <v>37</v>
      </c>
      <c r="O1771" s="12" t="s">
        <v>65</v>
      </c>
      <c r="P1771" s="12" t="s">
        <v>182</v>
      </c>
      <c r="Q1771" s="12" t="s">
        <v>2810</v>
      </c>
      <c r="R1771" s="12">
        <v>60540</v>
      </c>
      <c r="S1771" s="13">
        <v>42020</v>
      </c>
      <c r="T1771" s="9">
        <f t="shared" si="137"/>
        <v>1</v>
      </c>
      <c r="U1771" s="10">
        <f t="shared" si="138"/>
        <v>0</v>
      </c>
      <c r="V1771" s="11" t="str">
        <f t="shared" si="135"/>
        <v>January</v>
      </c>
      <c r="W1771" s="13">
        <v>42021</v>
      </c>
      <c r="X1771" s="11">
        <f t="shared" si="136"/>
        <v>1</v>
      </c>
      <c r="Y1771" s="12">
        <v>-350.43950000000001</v>
      </c>
      <c r="Z1771" s="12">
        <v>12</v>
      </c>
      <c r="AA1771" s="12">
        <v>64.959999999999994</v>
      </c>
      <c r="AB1771" s="12">
        <v>86789</v>
      </c>
      <c r="AC1771" s="12">
        <f>DataSheet!$E206-DataSheet!$D206</f>
        <v>25.95</v>
      </c>
      <c r="AD1771" s="12" t="str">
        <f>_xlfn.IFS(DataSheet!$O206="Central","Chris",DataSheet!$O206="East","Erin",DataSheet!$O206="South","Sam",DataSheet!$O206="West","William.")</f>
        <v>Chris</v>
      </c>
      <c r="AE1771">
        <f t="shared" si="139"/>
        <v>6</v>
      </c>
    </row>
    <row r="1772" spans="1:31" ht="15.75" customHeight="1" x14ac:dyDescent="0.3">
      <c r="A1772" s="7">
        <v>3133</v>
      </c>
      <c r="B1772" s="7" t="s">
        <v>2809</v>
      </c>
      <c r="C1772" s="7" t="s">
        <v>61</v>
      </c>
      <c r="D1772" s="7">
        <v>0.03</v>
      </c>
      <c r="E1772" s="7">
        <v>1.81</v>
      </c>
      <c r="F1772" s="7">
        <v>0.75</v>
      </c>
      <c r="G1772" s="7" t="s">
        <v>53</v>
      </c>
      <c r="H1772" s="7" t="s">
        <v>32</v>
      </c>
      <c r="I1772" s="7" t="s">
        <v>33</v>
      </c>
      <c r="J1772" s="7" t="s">
        <v>70</v>
      </c>
      <c r="K1772" s="7" t="s">
        <v>35</v>
      </c>
      <c r="L1772" s="7" t="s">
        <v>2811</v>
      </c>
      <c r="M1772" s="7">
        <v>0.52</v>
      </c>
      <c r="N1772" s="7" t="s">
        <v>37</v>
      </c>
      <c r="O1772" s="7" t="s">
        <v>65</v>
      </c>
      <c r="P1772" s="7" t="s">
        <v>182</v>
      </c>
      <c r="Q1772" s="7" t="s">
        <v>2810</v>
      </c>
      <c r="R1772" s="7">
        <v>60540</v>
      </c>
      <c r="S1772" s="8">
        <v>42020</v>
      </c>
      <c r="T1772" s="9">
        <f t="shared" si="137"/>
        <v>1</v>
      </c>
      <c r="U1772" s="10">
        <f t="shared" si="138"/>
        <v>47</v>
      </c>
      <c r="V1772" s="11" t="str">
        <f t="shared" si="135"/>
        <v>January</v>
      </c>
      <c r="W1772" s="8">
        <v>42021</v>
      </c>
      <c r="X1772" s="11">
        <f t="shared" si="136"/>
        <v>1</v>
      </c>
      <c r="Y1772" s="7">
        <v>4.2027999999999999</v>
      </c>
      <c r="Z1772" s="7">
        <v>10</v>
      </c>
      <c r="AA1772" s="7">
        <v>19.14</v>
      </c>
      <c r="AB1772" s="7">
        <v>86789</v>
      </c>
      <c r="AC1772" s="7">
        <f>DataSheet!$E207-DataSheet!$D207</f>
        <v>415.81</v>
      </c>
      <c r="AD1772" s="12" t="str">
        <f>_xlfn.IFS(DataSheet!$O207="Central","Chris",DataSheet!$O207="East","Erin",DataSheet!$O207="South","Sam",DataSheet!$O207="West","William.")</f>
        <v>Chris</v>
      </c>
      <c r="AE1772">
        <f t="shared" si="139"/>
        <v>6</v>
      </c>
    </row>
    <row r="1773" spans="1:31" ht="15.75" customHeight="1" x14ac:dyDescent="0.3">
      <c r="A1773" s="7">
        <v>3133</v>
      </c>
      <c r="B1773" s="7" t="s">
        <v>2809</v>
      </c>
      <c r="C1773" s="7" t="s">
        <v>52</v>
      </c>
      <c r="D1773" s="7">
        <v>0.08</v>
      </c>
      <c r="E1773" s="7">
        <v>5.4</v>
      </c>
      <c r="F1773" s="7">
        <v>7.78</v>
      </c>
      <c r="G1773" s="7" t="s">
        <v>53</v>
      </c>
      <c r="H1773" s="7" t="s">
        <v>32</v>
      </c>
      <c r="I1773" s="7" t="s">
        <v>33</v>
      </c>
      <c r="J1773" s="7" t="s">
        <v>113</v>
      </c>
      <c r="K1773" s="7" t="s">
        <v>63</v>
      </c>
      <c r="L1773" s="7" t="s">
        <v>314</v>
      </c>
      <c r="M1773" s="7">
        <v>0.37</v>
      </c>
      <c r="N1773" s="7" t="s">
        <v>37</v>
      </c>
      <c r="O1773" s="7" t="s">
        <v>65</v>
      </c>
      <c r="P1773" s="7" t="s">
        <v>182</v>
      </c>
      <c r="Q1773" s="7" t="s">
        <v>2810</v>
      </c>
      <c r="R1773" s="7">
        <v>60540</v>
      </c>
      <c r="S1773" s="8">
        <v>42067</v>
      </c>
      <c r="T1773" s="9">
        <f t="shared" si="137"/>
        <v>1</v>
      </c>
      <c r="U1773" s="10">
        <f t="shared" si="138"/>
        <v>0</v>
      </c>
      <c r="V1773" s="11" t="str">
        <f t="shared" si="135"/>
        <v>March</v>
      </c>
      <c r="W1773" s="8">
        <v>42067</v>
      </c>
      <c r="X1773" s="11">
        <f t="shared" si="136"/>
        <v>0</v>
      </c>
      <c r="Y1773" s="7">
        <v>-44.067999999999998</v>
      </c>
      <c r="Z1773" s="7">
        <v>4</v>
      </c>
      <c r="AA1773" s="7">
        <v>25.35</v>
      </c>
      <c r="AB1773" s="7">
        <v>86792</v>
      </c>
      <c r="AC1773" s="7">
        <f>DataSheet!$E705-DataSheet!$D705</f>
        <v>6.94</v>
      </c>
      <c r="AD1773" s="12" t="str">
        <f>_xlfn.IFS(DataSheet!$O705="Central","Chris",DataSheet!$O705="East","Erin",DataSheet!$O705="South","Sam",DataSheet!$O705="West","William.")</f>
        <v>Erin</v>
      </c>
      <c r="AE1773">
        <f t="shared" si="139"/>
        <v>6</v>
      </c>
    </row>
    <row r="1774" spans="1:31" ht="15.75" customHeight="1" x14ac:dyDescent="0.3">
      <c r="A1774" s="12">
        <v>3133</v>
      </c>
      <c r="B1774" s="12" t="s">
        <v>2809</v>
      </c>
      <c r="C1774" s="12" t="s">
        <v>52</v>
      </c>
      <c r="D1774" s="12">
        <v>0.09</v>
      </c>
      <c r="E1774" s="12">
        <v>8.4600000000000009</v>
      </c>
      <c r="F1774" s="12">
        <v>8.99</v>
      </c>
      <c r="G1774" s="12" t="s">
        <v>31</v>
      </c>
      <c r="H1774" s="12" t="s">
        <v>32</v>
      </c>
      <c r="I1774" s="12" t="s">
        <v>81</v>
      </c>
      <c r="J1774" s="12" t="s">
        <v>184</v>
      </c>
      <c r="K1774" s="12" t="s">
        <v>55</v>
      </c>
      <c r="L1774" s="12" t="s">
        <v>2812</v>
      </c>
      <c r="M1774" s="12">
        <v>0.79</v>
      </c>
      <c r="N1774" s="12" t="s">
        <v>37</v>
      </c>
      <c r="O1774" s="12" t="s">
        <v>65</v>
      </c>
      <c r="P1774" s="12" t="s">
        <v>182</v>
      </c>
      <c r="Q1774" s="12" t="s">
        <v>2810</v>
      </c>
      <c r="R1774" s="12">
        <v>60540</v>
      </c>
      <c r="S1774" s="13">
        <v>42067</v>
      </c>
      <c r="T1774" s="9">
        <f t="shared" si="137"/>
        <v>1</v>
      </c>
      <c r="U1774" s="10">
        <f t="shared" si="138"/>
        <v>0</v>
      </c>
      <c r="V1774" s="11" t="str">
        <f t="shared" si="135"/>
        <v>March</v>
      </c>
      <c r="W1774" s="13">
        <v>42070</v>
      </c>
      <c r="X1774" s="11">
        <f t="shared" si="136"/>
        <v>3</v>
      </c>
      <c r="Y1774" s="12">
        <v>-100.51</v>
      </c>
      <c r="Z1774" s="12">
        <v>5</v>
      </c>
      <c r="AA1774" s="12">
        <v>45.03</v>
      </c>
      <c r="AB1774" s="12">
        <v>86792</v>
      </c>
      <c r="AC1774" s="12">
        <f>DataSheet!$E706-DataSheet!$D706</f>
        <v>256.96000000000004</v>
      </c>
      <c r="AD1774" s="12" t="str">
        <f>_xlfn.IFS(DataSheet!$O706="Central","Chris",DataSheet!$O706="East","Erin",DataSheet!$O706="South","Sam",DataSheet!$O706="West","William.")</f>
        <v>Erin</v>
      </c>
      <c r="AE1774">
        <f t="shared" si="139"/>
        <v>6</v>
      </c>
    </row>
    <row r="1775" spans="1:31" ht="15.75" customHeight="1" x14ac:dyDescent="0.3">
      <c r="A1775" s="7">
        <v>3133</v>
      </c>
      <c r="B1775" s="7" t="s">
        <v>2809</v>
      </c>
      <c r="C1775" s="7" t="s">
        <v>52</v>
      </c>
      <c r="D1775" s="7">
        <v>0.21</v>
      </c>
      <c r="E1775" s="7">
        <v>14.98</v>
      </c>
      <c r="F1775" s="7">
        <v>8.99</v>
      </c>
      <c r="G1775" s="7" t="s">
        <v>53</v>
      </c>
      <c r="H1775" s="7" t="s">
        <v>32</v>
      </c>
      <c r="I1775" s="7" t="s">
        <v>45</v>
      </c>
      <c r="J1775" s="7" t="s">
        <v>54</v>
      </c>
      <c r="K1775" s="7" t="s">
        <v>55</v>
      </c>
      <c r="L1775" s="7" t="s">
        <v>2590</v>
      </c>
      <c r="M1775" s="7">
        <v>0.39</v>
      </c>
      <c r="N1775" s="7" t="s">
        <v>37</v>
      </c>
      <c r="O1775" s="7" t="s">
        <v>65</v>
      </c>
      <c r="P1775" s="7" t="s">
        <v>182</v>
      </c>
      <c r="Q1775" s="7" t="s">
        <v>2810</v>
      </c>
      <c r="R1775" s="7">
        <v>60540</v>
      </c>
      <c r="S1775" s="8">
        <v>42067</v>
      </c>
      <c r="T1775" s="9">
        <f t="shared" si="137"/>
        <v>1</v>
      </c>
      <c r="U1775" s="10">
        <f t="shared" si="138"/>
        <v>0</v>
      </c>
      <c r="V1775" s="11" t="str">
        <f t="shared" si="135"/>
        <v>March</v>
      </c>
      <c r="W1775" s="8">
        <v>42068</v>
      </c>
      <c r="X1775" s="11">
        <f t="shared" si="136"/>
        <v>1</v>
      </c>
      <c r="Y1775" s="7">
        <v>-17.75</v>
      </c>
      <c r="Z1775" s="7">
        <v>10</v>
      </c>
      <c r="AA1775" s="7">
        <v>153.87</v>
      </c>
      <c r="AB1775" s="7">
        <v>86792</v>
      </c>
      <c r="AC1775" s="7">
        <f>DataSheet!$E707-DataSheet!$D707</f>
        <v>22.279999999999998</v>
      </c>
      <c r="AD1775" s="12" t="str">
        <f>_xlfn.IFS(DataSheet!$O707="Central","Chris",DataSheet!$O707="East","Erin",DataSheet!$O707="South","Sam",DataSheet!$O707="West","William.")</f>
        <v>Chris</v>
      </c>
      <c r="AE1775">
        <f t="shared" si="139"/>
        <v>6</v>
      </c>
    </row>
    <row r="1776" spans="1:31" ht="15.75" customHeight="1" x14ac:dyDescent="0.3">
      <c r="A1776" s="12">
        <v>3133</v>
      </c>
      <c r="B1776" s="12" t="s">
        <v>2809</v>
      </c>
      <c r="C1776" s="12" t="s">
        <v>52</v>
      </c>
      <c r="D1776" s="12">
        <v>0.04</v>
      </c>
      <c r="E1776" s="12">
        <v>155.99</v>
      </c>
      <c r="F1776" s="12">
        <v>8.08</v>
      </c>
      <c r="G1776" s="12" t="s">
        <v>53</v>
      </c>
      <c r="H1776" s="12" t="s">
        <v>32</v>
      </c>
      <c r="I1776" s="12" t="s">
        <v>81</v>
      </c>
      <c r="J1776" s="12" t="s">
        <v>82</v>
      </c>
      <c r="K1776" s="12" t="s">
        <v>63</v>
      </c>
      <c r="L1776" s="12" t="s">
        <v>2813</v>
      </c>
      <c r="M1776" s="12">
        <v>0.6</v>
      </c>
      <c r="N1776" s="12" t="s">
        <v>37</v>
      </c>
      <c r="O1776" s="12" t="s">
        <v>65</v>
      </c>
      <c r="P1776" s="12" t="s">
        <v>182</v>
      </c>
      <c r="Q1776" s="12" t="s">
        <v>2810</v>
      </c>
      <c r="R1776" s="12">
        <v>60540</v>
      </c>
      <c r="S1776" s="13">
        <v>42067</v>
      </c>
      <c r="T1776" s="9">
        <f t="shared" si="137"/>
        <v>0</v>
      </c>
      <c r="U1776" s="10" t="str">
        <f t="shared" si="138"/>
        <v>no repeat</v>
      </c>
      <c r="V1776" s="11" t="str">
        <f t="shared" si="135"/>
        <v>March</v>
      </c>
      <c r="W1776" s="13">
        <v>42068</v>
      </c>
      <c r="X1776" s="11">
        <f t="shared" si="136"/>
        <v>1</v>
      </c>
      <c r="Y1776" s="12">
        <v>1374.9480000000001</v>
      </c>
      <c r="Z1776" s="12">
        <v>22</v>
      </c>
      <c r="AA1776" s="12">
        <v>2800.33</v>
      </c>
      <c r="AB1776" s="12">
        <v>86792</v>
      </c>
      <c r="AC1776" s="12">
        <f>DataSheet!$E708-DataSheet!$D708</f>
        <v>6.94</v>
      </c>
      <c r="AD1776" s="12" t="str">
        <f>_xlfn.IFS(DataSheet!$O708="Central","Chris",DataSheet!$O708="East","Erin",DataSheet!$O708="South","Sam",DataSheet!$O708="West","William.")</f>
        <v>Chris</v>
      </c>
      <c r="AE1776">
        <f t="shared" si="139"/>
        <v>6</v>
      </c>
    </row>
    <row r="1777" spans="1:31" ht="15.75" customHeight="1" x14ac:dyDescent="0.3">
      <c r="A1777" s="7">
        <v>3136</v>
      </c>
      <c r="B1777" s="7" t="s">
        <v>2814</v>
      </c>
      <c r="C1777" s="7" t="s">
        <v>52</v>
      </c>
      <c r="D1777" s="7">
        <v>0.03</v>
      </c>
      <c r="E1777" s="7">
        <v>150.88999999999999</v>
      </c>
      <c r="F1777" s="7">
        <v>60.2</v>
      </c>
      <c r="G1777" s="7" t="s">
        <v>43</v>
      </c>
      <c r="H1777" s="7" t="s">
        <v>118</v>
      </c>
      <c r="I1777" s="7" t="s">
        <v>45</v>
      </c>
      <c r="J1777" s="7" t="s">
        <v>46</v>
      </c>
      <c r="K1777" s="7" t="s">
        <v>47</v>
      </c>
      <c r="L1777" s="7" t="s">
        <v>1186</v>
      </c>
      <c r="M1777" s="7">
        <v>0.77</v>
      </c>
      <c r="N1777" s="7" t="s">
        <v>37</v>
      </c>
      <c r="O1777" s="7" t="s">
        <v>57</v>
      </c>
      <c r="P1777" s="7" t="s">
        <v>192</v>
      </c>
      <c r="Q1777" s="7" t="s">
        <v>437</v>
      </c>
      <c r="R1777" s="7">
        <v>4073</v>
      </c>
      <c r="S1777" s="8">
        <v>42057</v>
      </c>
      <c r="T1777" s="9">
        <f t="shared" si="137"/>
        <v>0</v>
      </c>
      <c r="U1777" s="10" t="str">
        <f t="shared" si="138"/>
        <v>no repeat</v>
      </c>
      <c r="V1777" s="11" t="str">
        <f t="shared" si="135"/>
        <v>February</v>
      </c>
      <c r="W1777" s="8">
        <v>42057</v>
      </c>
      <c r="X1777" s="11">
        <f t="shared" si="136"/>
        <v>0</v>
      </c>
      <c r="Y1777" s="7">
        <v>-677.87199999999996</v>
      </c>
      <c r="Z1777" s="7">
        <v>23</v>
      </c>
      <c r="AA1777" s="7">
        <v>3596.03</v>
      </c>
      <c r="AB1777" s="7">
        <v>86791</v>
      </c>
      <c r="AC1777" s="7">
        <f>DataSheet!$E603-DataSheet!$D603</f>
        <v>55.92</v>
      </c>
      <c r="AD1777" s="12" t="str">
        <f>_xlfn.IFS(DataSheet!$O603="Central","Chris",DataSheet!$O603="East","Erin",DataSheet!$O603="South","Sam",DataSheet!$O603="West","William.")</f>
        <v>Chris</v>
      </c>
      <c r="AE1777">
        <f t="shared" si="139"/>
        <v>1</v>
      </c>
    </row>
    <row r="1778" spans="1:31" ht="15.75" customHeight="1" x14ac:dyDescent="0.3">
      <c r="A1778" s="7">
        <v>3137</v>
      </c>
      <c r="B1778" s="7" t="s">
        <v>2815</v>
      </c>
      <c r="C1778" s="7" t="s">
        <v>42</v>
      </c>
      <c r="D1778" s="7">
        <v>0.09</v>
      </c>
      <c r="E1778" s="7">
        <v>304.99</v>
      </c>
      <c r="F1778" s="7">
        <v>19.989999999999998</v>
      </c>
      <c r="G1778" s="7" t="s">
        <v>53</v>
      </c>
      <c r="H1778" s="7" t="s">
        <v>32</v>
      </c>
      <c r="I1778" s="7" t="s">
        <v>33</v>
      </c>
      <c r="J1778" s="7" t="s">
        <v>113</v>
      </c>
      <c r="K1778" s="7" t="s">
        <v>63</v>
      </c>
      <c r="L1778" s="7" t="s">
        <v>2617</v>
      </c>
      <c r="M1778" s="7">
        <v>0.4</v>
      </c>
      <c r="N1778" s="7" t="s">
        <v>37</v>
      </c>
      <c r="O1778" s="7" t="s">
        <v>57</v>
      </c>
      <c r="P1778" s="7" t="s">
        <v>201</v>
      </c>
      <c r="Q1778" s="7" t="s">
        <v>2816</v>
      </c>
      <c r="R1778" s="7">
        <v>3246</v>
      </c>
      <c r="S1778" s="8">
        <v>42163</v>
      </c>
      <c r="T1778" s="9">
        <f t="shared" si="137"/>
        <v>0</v>
      </c>
      <c r="U1778" s="10" t="str">
        <f t="shared" si="138"/>
        <v>no repeat</v>
      </c>
      <c r="V1778" s="11" t="str">
        <f t="shared" si="135"/>
        <v>June</v>
      </c>
      <c r="W1778" s="8">
        <v>42164</v>
      </c>
      <c r="X1778" s="11">
        <f t="shared" si="136"/>
        <v>1</v>
      </c>
      <c r="Y1778" s="7">
        <v>1623.9494999999999</v>
      </c>
      <c r="Z1778" s="7">
        <v>8</v>
      </c>
      <c r="AA1778" s="7">
        <v>2353.5500000000002</v>
      </c>
      <c r="AB1778" s="7">
        <v>86795</v>
      </c>
      <c r="AC1778" s="7">
        <f>DataSheet!$E1717-DataSheet!$D1717</f>
        <v>14.41</v>
      </c>
      <c r="AD1778" s="12" t="str">
        <f>_xlfn.IFS(DataSheet!$O1717="Central","Chris",DataSheet!$O1717="East","Erin",DataSheet!$O1717="South","Sam",DataSheet!$O1717="West","William.")</f>
        <v>Chris</v>
      </c>
      <c r="AE1778">
        <f t="shared" si="139"/>
        <v>1</v>
      </c>
    </row>
    <row r="1779" spans="1:31" ht="15.75" customHeight="1" x14ac:dyDescent="0.3">
      <c r="A1779" s="12">
        <v>3138</v>
      </c>
      <c r="B1779" s="12" t="s">
        <v>2817</v>
      </c>
      <c r="C1779" s="12" t="s">
        <v>42</v>
      </c>
      <c r="D1779" s="12">
        <v>0.05</v>
      </c>
      <c r="E1779" s="12">
        <v>4.0599999999999996</v>
      </c>
      <c r="F1779" s="12">
        <v>6.89</v>
      </c>
      <c r="G1779" s="12" t="s">
        <v>31</v>
      </c>
      <c r="H1779" s="12" t="s">
        <v>32</v>
      </c>
      <c r="I1779" s="12" t="s">
        <v>33</v>
      </c>
      <c r="J1779" s="12" t="s">
        <v>258</v>
      </c>
      <c r="K1779" s="12" t="s">
        <v>63</v>
      </c>
      <c r="L1779" s="12" t="s">
        <v>912</v>
      </c>
      <c r="M1779" s="12">
        <v>0.6</v>
      </c>
      <c r="N1779" s="12" t="s">
        <v>37</v>
      </c>
      <c r="O1779" s="12" t="s">
        <v>57</v>
      </c>
      <c r="P1779" s="12" t="s">
        <v>201</v>
      </c>
      <c r="Q1779" s="12" t="s">
        <v>2818</v>
      </c>
      <c r="R1779" s="12">
        <v>3053</v>
      </c>
      <c r="S1779" s="13">
        <v>42174</v>
      </c>
      <c r="T1779" s="9">
        <f t="shared" si="137"/>
        <v>0</v>
      </c>
      <c r="U1779" s="10" t="str">
        <f t="shared" si="138"/>
        <v>no repeat</v>
      </c>
      <c r="V1779" s="11" t="str">
        <f t="shared" si="135"/>
        <v>June</v>
      </c>
      <c r="W1779" s="13">
        <v>42176</v>
      </c>
      <c r="X1779" s="11">
        <f t="shared" si="136"/>
        <v>2</v>
      </c>
      <c r="Y1779" s="12">
        <v>-122.83499999999999</v>
      </c>
      <c r="Z1779" s="12">
        <v>22</v>
      </c>
      <c r="AA1779" s="12">
        <v>92.57</v>
      </c>
      <c r="AB1779" s="12">
        <v>86796</v>
      </c>
      <c r="AC1779" s="12">
        <f>DataSheet!$E1830-DataSheet!$D1830</f>
        <v>60.919999999999995</v>
      </c>
      <c r="AD1779" s="12" t="str">
        <f>_xlfn.IFS(DataSheet!$O1830="Central","Chris",DataSheet!$O1830="East","Erin",DataSheet!$O1830="South","Sam",DataSheet!$O1830="West","William.")</f>
        <v>Sam</v>
      </c>
      <c r="AE1779">
        <f t="shared" si="139"/>
        <v>1</v>
      </c>
    </row>
    <row r="1780" spans="1:31" ht="15.75" customHeight="1" x14ac:dyDescent="0.3">
      <c r="A1780" s="12">
        <v>3139</v>
      </c>
      <c r="B1780" s="12" t="s">
        <v>2819</v>
      </c>
      <c r="C1780" s="12" t="s">
        <v>52</v>
      </c>
      <c r="D1780" s="12">
        <v>0.09</v>
      </c>
      <c r="E1780" s="12">
        <v>280.98</v>
      </c>
      <c r="F1780" s="12">
        <v>57</v>
      </c>
      <c r="G1780" s="12" t="s">
        <v>43</v>
      </c>
      <c r="H1780" s="12" t="s">
        <v>44</v>
      </c>
      <c r="I1780" s="12" t="s">
        <v>45</v>
      </c>
      <c r="J1780" s="12" t="s">
        <v>46</v>
      </c>
      <c r="K1780" s="12" t="s">
        <v>47</v>
      </c>
      <c r="L1780" s="12" t="s">
        <v>672</v>
      </c>
      <c r="M1780" s="12">
        <v>0.78</v>
      </c>
      <c r="N1780" s="12" t="s">
        <v>37</v>
      </c>
      <c r="O1780" s="12" t="s">
        <v>57</v>
      </c>
      <c r="P1780" s="12" t="s">
        <v>58</v>
      </c>
      <c r="Q1780" s="12" t="s">
        <v>870</v>
      </c>
      <c r="R1780" s="12">
        <v>7016</v>
      </c>
      <c r="S1780" s="13">
        <v>42126</v>
      </c>
      <c r="T1780" s="9">
        <f t="shared" si="137"/>
        <v>0</v>
      </c>
      <c r="U1780" s="10" t="str">
        <f t="shared" si="138"/>
        <v>no repeat</v>
      </c>
      <c r="V1780" s="11" t="str">
        <f t="shared" si="135"/>
        <v>May</v>
      </c>
      <c r="W1780" s="13">
        <v>42129</v>
      </c>
      <c r="X1780" s="11">
        <f t="shared" si="136"/>
        <v>3</v>
      </c>
      <c r="Y1780" s="12">
        <v>252.488</v>
      </c>
      <c r="Z1780" s="12">
        <v>31</v>
      </c>
      <c r="AA1780" s="12">
        <v>7974.21</v>
      </c>
      <c r="AB1780" s="12">
        <v>86793</v>
      </c>
      <c r="AC1780" s="12">
        <f>DataSheet!$E1334-DataSheet!$D1334</f>
        <v>224.97</v>
      </c>
      <c r="AD1780" s="12" t="str">
        <f>_xlfn.IFS(DataSheet!$O1334="Central","Chris",DataSheet!$O1334="East","Erin",DataSheet!$O1334="South","Sam",DataSheet!$O1334="West","William.")</f>
        <v>Sam</v>
      </c>
      <c r="AE1780">
        <f t="shared" si="139"/>
        <v>1</v>
      </c>
    </row>
    <row r="1781" spans="1:31" ht="15.75" customHeight="1" x14ac:dyDescent="0.3">
      <c r="A1781" s="12">
        <v>3141</v>
      </c>
      <c r="B1781" s="12" t="s">
        <v>2820</v>
      </c>
      <c r="C1781" s="12" t="s">
        <v>109</v>
      </c>
      <c r="D1781" s="12">
        <v>0.09</v>
      </c>
      <c r="E1781" s="12">
        <v>6.84</v>
      </c>
      <c r="F1781" s="12">
        <v>8.3699999999999992</v>
      </c>
      <c r="G1781" s="12" t="s">
        <v>53</v>
      </c>
      <c r="H1781" s="12" t="s">
        <v>118</v>
      </c>
      <c r="I1781" s="12" t="s">
        <v>33</v>
      </c>
      <c r="J1781" s="12" t="s">
        <v>178</v>
      </c>
      <c r="K1781" s="12" t="s">
        <v>55</v>
      </c>
      <c r="L1781" s="12" t="s">
        <v>1696</v>
      </c>
      <c r="M1781" s="12">
        <v>0.57999999999999996</v>
      </c>
      <c r="N1781" s="12" t="s">
        <v>37</v>
      </c>
      <c r="O1781" s="12" t="s">
        <v>65</v>
      </c>
      <c r="P1781" s="12" t="s">
        <v>134</v>
      </c>
      <c r="Q1781" s="12" t="s">
        <v>2070</v>
      </c>
      <c r="R1781" s="12">
        <v>77506</v>
      </c>
      <c r="S1781" s="13">
        <v>42156</v>
      </c>
      <c r="T1781" s="9">
        <f t="shared" si="137"/>
        <v>1</v>
      </c>
      <c r="U1781" s="10">
        <f t="shared" si="138"/>
        <v>0</v>
      </c>
      <c r="V1781" s="11" t="str">
        <f t="shared" si="135"/>
        <v>June</v>
      </c>
      <c r="W1781" s="13">
        <v>42163</v>
      </c>
      <c r="X1781" s="11">
        <f t="shared" si="136"/>
        <v>7</v>
      </c>
      <c r="Y1781" s="12">
        <v>-88.584999999999994</v>
      </c>
      <c r="Z1781" s="12">
        <v>13</v>
      </c>
      <c r="AA1781" s="12">
        <v>87.1</v>
      </c>
      <c r="AB1781" s="12">
        <v>86369</v>
      </c>
      <c r="AC1781" s="12">
        <f>DataSheet!$E1638-DataSheet!$D1638</f>
        <v>80.92</v>
      </c>
      <c r="AD1781" s="12" t="str">
        <f>_xlfn.IFS(DataSheet!$O1638="Central","Chris",DataSheet!$O1638="East","Erin",DataSheet!$O1638="South","Sam",DataSheet!$O1638="West","William.")</f>
        <v>Chris</v>
      </c>
      <c r="AE1781">
        <f t="shared" si="139"/>
        <v>2</v>
      </c>
    </row>
    <row r="1782" spans="1:31" ht="15.75" customHeight="1" x14ac:dyDescent="0.3">
      <c r="A1782" s="7">
        <v>3141</v>
      </c>
      <c r="B1782" s="7" t="s">
        <v>2820</v>
      </c>
      <c r="C1782" s="7" t="s">
        <v>109</v>
      </c>
      <c r="D1782" s="7">
        <v>7.0000000000000007E-2</v>
      </c>
      <c r="E1782" s="7">
        <v>48.91</v>
      </c>
      <c r="F1782" s="7">
        <v>35</v>
      </c>
      <c r="G1782" s="7" t="s">
        <v>31</v>
      </c>
      <c r="H1782" s="7" t="s">
        <v>118</v>
      </c>
      <c r="I1782" s="7" t="s">
        <v>33</v>
      </c>
      <c r="J1782" s="7" t="s">
        <v>145</v>
      </c>
      <c r="K1782" s="7" t="s">
        <v>240</v>
      </c>
      <c r="L1782" s="7" t="s">
        <v>1691</v>
      </c>
      <c r="M1782" s="7">
        <v>0.83</v>
      </c>
      <c r="N1782" s="7" t="s">
        <v>37</v>
      </c>
      <c r="O1782" s="7" t="s">
        <v>65</v>
      </c>
      <c r="P1782" s="7" t="s">
        <v>134</v>
      </c>
      <c r="Q1782" s="7" t="s">
        <v>2070</v>
      </c>
      <c r="R1782" s="7">
        <v>77506</v>
      </c>
      <c r="S1782" s="8">
        <v>42156</v>
      </c>
      <c r="T1782" s="9">
        <f t="shared" si="137"/>
        <v>0</v>
      </c>
      <c r="U1782" s="10" t="str">
        <f t="shared" si="138"/>
        <v>no repeat</v>
      </c>
      <c r="V1782" s="11" t="str">
        <f t="shared" si="135"/>
        <v>June</v>
      </c>
      <c r="W1782" s="8">
        <v>42158</v>
      </c>
      <c r="X1782" s="11">
        <f t="shared" si="136"/>
        <v>2</v>
      </c>
      <c r="Y1782" s="7">
        <v>-485.68</v>
      </c>
      <c r="Z1782" s="7">
        <v>15</v>
      </c>
      <c r="AA1782" s="7">
        <v>736.86</v>
      </c>
      <c r="AB1782" s="7">
        <v>86369</v>
      </c>
      <c r="AC1782" s="7">
        <f>DataSheet!$E1639-DataSheet!$D1639</f>
        <v>6.48</v>
      </c>
      <c r="AD1782" s="12" t="str">
        <f>_xlfn.IFS(DataSheet!$O1639="Central","Chris",DataSheet!$O1639="East","Erin",DataSheet!$O1639="South","Sam",DataSheet!$O1639="West","William.")</f>
        <v>Chris</v>
      </c>
      <c r="AE1782">
        <f t="shared" si="139"/>
        <v>2</v>
      </c>
    </row>
    <row r="1783" spans="1:31" ht="15.75" customHeight="1" x14ac:dyDescent="0.3">
      <c r="A1783" s="12">
        <v>3143</v>
      </c>
      <c r="B1783" s="12" t="s">
        <v>2821</v>
      </c>
      <c r="C1783" s="12" t="s">
        <v>61</v>
      </c>
      <c r="D1783" s="12">
        <v>0.02</v>
      </c>
      <c r="E1783" s="12">
        <v>15.42</v>
      </c>
      <c r="F1783" s="12">
        <v>5.41</v>
      </c>
      <c r="G1783" s="12" t="s">
        <v>53</v>
      </c>
      <c r="H1783" s="12" t="s">
        <v>118</v>
      </c>
      <c r="I1783" s="12" t="s">
        <v>33</v>
      </c>
      <c r="J1783" s="12" t="s">
        <v>145</v>
      </c>
      <c r="K1783" s="12" t="s">
        <v>63</v>
      </c>
      <c r="L1783" s="12" t="s">
        <v>2822</v>
      </c>
      <c r="M1783" s="12">
        <v>0.59</v>
      </c>
      <c r="N1783" s="12" t="s">
        <v>37</v>
      </c>
      <c r="O1783" s="12" t="s">
        <v>65</v>
      </c>
      <c r="P1783" s="12" t="s">
        <v>134</v>
      </c>
      <c r="Q1783" s="12" t="s">
        <v>2823</v>
      </c>
      <c r="R1783" s="12">
        <v>78660</v>
      </c>
      <c r="S1783" s="13">
        <v>42087</v>
      </c>
      <c r="T1783" s="9">
        <f t="shared" si="137"/>
        <v>0</v>
      </c>
      <c r="U1783" s="10" t="str">
        <f t="shared" si="138"/>
        <v>no repeat</v>
      </c>
      <c r="V1783" s="11" t="str">
        <f t="shared" si="135"/>
        <v>March</v>
      </c>
      <c r="W1783" s="13">
        <v>42088</v>
      </c>
      <c r="X1783" s="11">
        <f t="shared" si="136"/>
        <v>1</v>
      </c>
      <c r="Y1783" s="12">
        <v>-16.37</v>
      </c>
      <c r="Z1783" s="12">
        <v>2</v>
      </c>
      <c r="AA1783" s="12">
        <v>33.840000000000003</v>
      </c>
      <c r="AB1783" s="12">
        <v>86368</v>
      </c>
      <c r="AC1783" s="12">
        <f>DataSheet!$E922-DataSheet!$D922</f>
        <v>55.4</v>
      </c>
      <c r="AD1783" s="12" t="str">
        <f>_xlfn.IFS(DataSheet!$O922="Central","Chris",DataSheet!$O922="East","Erin",DataSheet!$O922="South","Sam",DataSheet!$O922="West","William.")</f>
        <v>Sam</v>
      </c>
      <c r="AE1783">
        <f t="shared" si="139"/>
        <v>1</v>
      </c>
    </row>
    <row r="1784" spans="1:31" ht="15.75" customHeight="1" x14ac:dyDescent="0.3">
      <c r="A1784" s="7">
        <v>3146</v>
      </c>
      <c r="B1784" s="7" t="s">
        <v>2824</v>
      </c>
      <c r="C1784" s="7" t="s">
        <v>52</v>
      </c>
      <c r="D1784" s="7">
        <v>0.03</v>
      </c>
      <c r="E1784" s="7">
        <v>3.36</v>
      </c>
      <c r="F1784" s="7">
        <v>6.27</v>
      </c>
      <c r="G1784" s="7" t="s">
        <v>53</v>
      </c>
      <c r="H1784" s="7" t="s">
        <v>32</v>
      </c>
      <c r="I1784" s="7" t="s">
        <v>33</v>
      </c>
      <c r="J1784" s="7" t="s">
        <v>113</v>
      </c>
      <c r="K1784" s="7" t="s">
        <v>63</v>
      </c>
      <c r="L1784" s="7" t="s">
        <v>589</v>
      </c>
      <c r="M1784" s="7">
        <v>0.4</v>
      </c>
      <c r="N1784" s="7" t="s">
        <v>37</v>
      </c>
      <c r="O1784" s="7" t="s">
        <v>65</v>
      </c>
      <c r="P1784" s="7" t="s">
        <v>134</v>
      </c>
      <c r="Q1784" s="7" t="s">
        <v>2825</v>
      </c>
      <c r="R1784" s="7">
        <v>78577</v>
      </c>
      <c r="S1784" s="8">
        <v>42008</v>
      </c>
      <c r="T1784" s="9">
        <f t="shared" si="137"/>
        <v>1</v>
      </c>
      <c r="U1784" s="10">
        <f t="shared" si="138"/>
        <v>0</v>
      </c>
      <c r="V1784" s="11" t="str">
        <f t="shared" si="135"/>
        <v>January</v>
      </c>
      <c r="W1784" s="8">
        <v>42009</v>
      </c>
      <c r="X1784" s="11">
        <f t="shared" si="136"/>
        <v>1</v>
      </c>
      <c r="Y1784" s="7">
        <v>-94.258600000000001</v>
      </c>
      <c r="Z1784" s="7">
        <v>4</v>
      </c>
      <c r="AA1784" s="7">
        <v>14.9</v>
      </c>
      <c r="AB1784" s="7">
        <v>85850</v>
      </c>
      <c r="AC1784" s="7">
        <f>DataSheet!$E45-DataSheet!$D45</f>
        <v>896.91</v>
      </c>
      <c r="AD1784" s="12" t="str">
        <f>_xlfn.IFS(DataSheet!$O45="Central","Chris",DataSheet!$O45="East","Erin",DataSheet!$O45="South","Sam",DataSheet!$O45="West","William.")</f>
        <v>Erin</v>
      </c>
      <c r="AE1784">
        <f t="shared" si="139"/>
        <v>2</v>
      </c>
    </row>
    <row r="1785" spans="1:31" ht="15.75" customHeight="1" x14ac:dyDescent="0.3">
      <c r="A1785" s="12">
        <v>3146</v>
      </c>
      <c r="B1785" s="12" t="s">
        <v>2824</v>
      </c>
      <c r="C1785" s="12" t="s">
        <v>52</v>
      </c>
      <c r="D1785" s="12">
        <v>7.0000000000000007E-2</v>
      </c>
      <c r="E1785" s="12">
        <v>3.71</v>
      </c>
      <c r="F1785" s="12">
        <v>1.93</v>
      </c>
      <c r="G1785" s="12" t="s">
        <v>31</v>
      </c>
      <c r="H1785" s="12" t="s">
        <v>32</v>
      </c>
      <c r="I1785" s="12" t="s">
        <v>33</v>
      </c>
      <c r="J1785" s="12" t="s">
        <v>97</v>
      </c>
      <c r="K1785" s="12" t="s">
        <v>35</v>
      </c>
      <c r="L1785" s="12" t="s">
        <v>2826</v>
      </c>
      <c r="M1785" s="12">
        <v>0.35</v>
      </c>
      <c r="N1785" s="12" t="s">
        <v>37</v>
      </c>
      <c r="O1785" s="12" t="s">
        <v>65</v>
      </c>
      <c r="P1785" s="12" t="s">
        <v>134</v>
      </c>
      <c r="Q1785" s="12" t="s">
        <v>2825</v>
      </c>
      <c r="R1785" s="12">
        <v>78577</v>
      </c>
      <c r="S1785" s="13">
        <v>42008</v>
      </c>
      <c r="T1785" s="9">
        <f t="shared" si="137"/>
        <v>0</v>
      </c>
      <c r="U1785" s="10" t="str">
        <f t="shared" si="138"/>
        <v>no repeat</v>
      </c>
      <c r="V1785" s="11" t="str">
        <f t="shared" si="135"/>
        <v>January</v>
      </c>
      <c r="W1785" s="13">
        <v>42010</v>
      </c>
      <c r="X1785" s="11">
        <f t="shared" si="136"/>
        <v>2</v>
      </c>
      <c r="Y1785" s="12">
        <v>6.3308</v>
      </c>
      <c r="Z1785" s="12">
        <v>11</v>
      </c>
      <c r="AA1785" s="12">
        <v>39.64</v>
      </c>
      <c r="AB1785" s="12">
        <v>85850</v>
      </c>
      <c r="AC1785" s="12">
        <f>DataSheet!$E46-DataSheet!$D46</f>
        <v>4.82</v>
      </c>
      <c r="AD1785" s="12" t="str">
        <f>_xlfn.IFS(DataSheet!$O46="Central","Chris",DataSheet!$O46="East","Erin",DataSheet!$O46="South","Sam",DataSheet!$O46="West","William.")</f>
        <v>William.</v>
      </c>
      <c r="AE1785">
        <f t="shared" si="139"/>
        <v>2</v>
      </c>
    </row>
    <row r="1786" spans="1:31" ht="15.75" customHeight="1" x14ac:dyDescent="0.3">
      <c r="A1786" s="12">
        <v>3148</v>
      </c>
      <c r="B1786" s="12" t="s">
        <v>2827</v>
      </c>
      <c r="C1786" s="12" t="s">
        <v>61</v>
      </c>
      <c r="D1786" s="12">
        <v>0.06</v>
      </c>
      <c r="E1786" s="12">
        <v>19.989999999999998</v>
      </c>
      <c r="F1786" s="12">
        <v>11.17</v>
      </c>
      <c r="G1786" s="12" t="s">
        <v>53</v>
      </c>
      <c r="H1786" s="12" t="s">
        <v>32</v>
      </c>
      <c r="I1786" s="12" t="s">
        <v>45</v>
      </c>
      <c r="J1786" s="12" t="s">
        <v>54</v>
      </c>
      <c r="K1786" s="12" t="s">
        <v>240</v>
      </c>
      <c r="L1786" s="12" t="s">
        <v>511</v>
      </c>
      <c r="M1786" s="12">
        <v>0.6</v>
      </c>
      <c r="N1786" s="12" t="s">
        <v>37</v>
      </c>
      <c r="O1786" s="12" t="s">
        <v>38</v>
      </c>
      <c r="P1786" s="12" t="s">
        <v>1740</v>
      </c>
      <c r="Q1786" s="12" t="s">
        <v>2828</v>
      </c>
      <c r="R1786" s="12">
        <v>83854</v>
      </c>
      <c r="S1786" s="13">
        <v>42018</v>
      </c>
      <c r="T1786" s="9">
        <f t="shared" si="137"/>
        <v>0</v>
      </c>
      <c r="U1786" s="10" t="str">
        <f t="shared" si="138"/>
        <v>no repeat</v>
      </c>
      <c r="V1786" s="11" t="str">
        <f t="shared" si="135"/>
        <v>January</v>
      </c>
      <c r="W1786" s="13">
        <v>42018</v>
      </c>
      <c r="X1786" s="11">
        <f t="shared" si="136"/>
        <v>0</v>
      </c>
      <c r="Y1786" s="12">
        <v>-66.823599999999999</v>
      </c>
      <c r="Z1786" s="12">
        <v>7</v>
      </c>
      <c r="AA1786" s="12">
        <v>139.49</v>
      </c>
      <c r="AB1786" s="12">
        <v>89716</v>
      </c>
      <c r="AC1786" s="12">
        <f>DataSheet!$E174-DataSheet!$D174</f>
        <v>1637.49</v>
      </c>
      <c r="AD1786" s="12" t="str">
        <f>_xlfn.IFS(DataSheet!$O174="Central","Chris",DataSheet!$O174="East","Erin",DataSheet!$O174="South","Sam",DataSheet!$O174="West","William.")</f>
        <v>Chris</v>
      </c>
      <c r="AE1786">
        <f t="shared" si="139"/>
        <v>1</v>
      </c>
    </row>
    <row r="1787" spans="1:31" ht="15.75" customHeight="1" x14ac:dyDescent="0.3">
      <c r="A1787" s="7">
        <v>3149</v>
      </c>
      <c r="B1787" s="7" t="s">
        <v>2829</v>
      </c>
      <c r="C1787" s="7" t="s">
        <v>61</v>
      </c>
      <c r="D1787" s="7">
        <v>0.06</v>
      </c>
      <c r="E1787" s="7">
        <v>320.98</v>
      </c>
      <c r="F1787" s="7">
        <v>58.95</v>
      </c>
      <c r="G1787" s="7" t="s">
        <v>43</v>
      </c>
      <c r="H1787" s="7" t="s">
        <v>32</v>
      </c>
      <c r="I1787" s="7" t="s">
        <v>45</v>
      </c>
      <c r="J1787" s="7" t="s">
        <v>46</v>
      </c>
      <c r="K1787" s="7" t="s">
        <v>47</v>
      </c>
      <c r="L1787" s="7" t="s">
        <v>2830</v>
      </c>
      <c r="M1787" s="7">
        <v>0.56999999999999995</v>
      </c>
      <c r="N1787" s="7" t="s">
        <v>37</v>
      </c>
      <c r="O1787" s="7" t="s">
        <v>38</v>
      </c>
      <c r="P1787" s="7" t="s">
        <v>1740</v>
      </c>
      <c r="Q1787" s="7" t="s">
        <v>2831</v>
      </c>
      <c r="R1787" s="7">
        <v>83440</v>
      </c>
      <c r="S1787" s="8">
        <v>42018</v>
      </c>
      <c r="T1787" s="9">
        <f t="shared" si="137"/>
        <v>0</v>
      </c>
      <c r="U1787" s="10" t="str">
        <f t="shared" si="138"/>
        <v>no repeat</v>
      </c>
      <c r="V1787" s="11" t="str">
        <f t="shared" si="135"/>
        <v>January</v>
      </c>
      <c r="W1787" s="8">
        <v>42020</v>
      </c>
      <c r="X1787" s="11">
        <f t="shared" si="136"/>
        <v>2</v>
      </c>
      <c r="Y1787" s="7">
        <v>971.62199999999996</v>
      </c>
      <c r="Z1787" s="7">
        <v>6</v>
      </c>
      <c r="AA1787" s="7">
        <v>1952.43</v>
      </c>
      <c r="AB1787" s="7">
        <v>89716</v>
      </c>
      <c r="AC1787" s="7">
        <f>DataSheet!$E175-DataSheet!$D175</f>
        <v>19.97</v>
      </c>
      <c r="AD1787" s="12" t="str">
        <f>_xlfn.IFS(DataSheet!$O175="Central","Chris",DataSheet!$O175="East","Erin",DataSheet!$O175="South","Sam",DataSheet!$O175="West","William.")</f>
        <v>Erin</v>
      </c>
      <c r="AE1787">
        <f t="shared" si="139"/>
        <v>1</v>
      </c>
    </row>
    <row r="1788" spans="1:31" ht="15.75" customHeight="1" x14ac:dyDescent="0.3">
      <c r="A1788" s="7">
        <v>3151</v>
      </c>
      <c r="B1788" s="7" t="s">
        <v>2832</v>
      </c>
      <c r="C1788" s="7" t="s">
        <v>52</v>
      </c>
      <c r="D1788" s="7">
        <v>0.01</v>
      </c>
      <c r="E1788" s="7">
        <v>3502.14</v>
      </c>
      <c r="F1788" s="7">
        <v>8.73</v>
      </c>
      <c r="G1788" s="7" t="s">
        <v>43</v>
      </c>
      <c r="H1788" s="7" t="s">
        <v>32</v>
      </c>
      <c r="I1788" s="7" t="s">
        <v>81</v>
      </c>
      <c r="J1788" s="7" t="s">
        <v>89</v>
      </c>
      <c r="K1788" s="7" t="s">
        <v>125</v>
      </c>
      <c r="L1788" s="7" t="s">
        <v>126</v>
      </c>
      <c r="M1788" s="7">
        <v>0.56999999999999995</v>
      </c>
      <c r="N1788" s="7" t="s">
        <v>37</v>
      </c>
      <c r="O1788" s="7" t="s">
        <v>38</v>
      </c>
      <c r="P1788" s="7" t="s">
        <v>49</v>
      </c>
      <c r="Q1788" s="7" t="s">
        <v>2833</v>
      </c>
      <c r="R1788" s="7">
        <v>92277</v>
      </c>
      <c r="S1788" s="8">
        <v>42039</v>
      </c>
      <c r="T1788" s="9">
        <f t="shared" si="137"/>
        <v>1</v>
      </c>
      <c r="U1788" s="10">
        <f t="shared" si="138"/>
        <v>0</v>
      </c>
      <c r="V1788" s="11" t="str">
        <f t="shared" si="135"/>
        <v>February</v>
      </c>
      <c r="W1788" s="8">
        <v>42040</v>
      </c>
      <c r="X1788" s="11">
        <f t="shared" si="136"/>
        <v>1</v>
      </c>
      <c r="Y1788" s="7">
        <v>-4075.9339920000002</v>
      </c>
      <c r="Z1788" s="7">
        <v>1</v>
      </c>
      <c r="AA1788" s="7">
        <v>3501.79</v>
      </c>
      <c r="AB1788" s="7">
        <v>88544</v>
      </c>
      <c r="AC1788" s="7">
        <f>DataSheet!$E391-DataSheet!$D391</f>
        <v>14.73</v>
      </c>
      <c r="AD1788" s="12" t="str">
        <f>_xlfn.IFS(DataSheet!$O391="Central","Chris",DataSheet!$O391="East","Erin",DataSheet!$O391="South","Sam",DataSheet!$O391="West","William.")</f>
        <v>William.</v>
      </c>
      <c r="AE1788">
        <f t="shared" si="139"/>
        <v>7</v>
      </c>
    </row>
    <row r="1789" spans="1:31" ht="15.75" customHeight="1" x14ac:dyDescent="0.3">
      <c r="A1789" s="12">
        <v>3151</v>
      </c>
      <c r="B1789" s="12" t="s">
        <v>2832</v>
      </c>
      <c r="C1789" s="12" t="s">
        <v>52</v>
      </c>
      <c r="D1789" s="12">
        <v>0.06</v>
      </c>
      <c r="E1789" s="12">
        <v>15.73</v>
      </c>
      <c r="F1789" s="12">
        <v>7.42</v>
      </c>
      <c r="G1789" s="12" t="s">
        <v>53</v>
      </c>
      <c r="H1789" s="12" t="s">
        <v>32</v>
      </c>
      <c r="I1789" s="12" t="s">
        <v>33</v>
      </c>
      <c r="J1789" s="12" t="s">
        <v>178</v>
      </c>
      <c r="K1789" s="12" t="s">
        <v>55</v>
      </c>
      <c r="L1789" s="12" t="s">
        <v>2151</v>
      </c>
      <c r="M1789" s="12">
        <v>0.56000000000000005</v>
      </c>
      <c r="N1789" s="12" t="s">
        <v>37</v>
      </c>
      <c r="O1789" s="12" t="s">
        <v>38</v>
      </c>
      <c r="P1789" s="12" t="s">
        <v>49</v>
      </c>
      <c r="Q1789" s="12" t="s">
        <v>2833</v>
      </c>
      <c r="R1789" s="12">
        <v>92277</v>
      </c>
      <c r="S1789" s="13">
        <v>42039</v>
      </c>
      <c r="T1789" s="9">
        <f t="shared" si="137"/>
        <v>1</v>
      </c>
      <c r="U1789" s="10">
        <f t="shared" si="138"/>
        <v>12</v>
      </c>
      <c r="V1789" s="11" t="str">
        <f t="shared" si="135"/>
        <v>February</v>
      </c>
      <c r="W1789" s="13">
        <v>42040</v>
      </c>
      <c r="X1789" s="11">
        <f t="shared" si="136"/>
        <v>1</v>
      </c>
      <c r="Y1789" s="12">
        <v>-18.558800000000002</v>
      </c>
      <c r="Z1789" s="12">
        <v>4</v>
      </c>
      <c r="AA1789" s="12">
        <v>63.04</v>
      </c>
      <c r="AB1789" s="12">
        <v>88544</v>
      </c>
      <c r="AC1789" s="12">
        <f>DataSheet!$E392-DataSheet!$D392</f>
        <v>8.0599999999999987</v>
      </c>
      <c r="AD1789" s="12" t="str">
        <f>_xlfn.IFS(DataSheet!$O392="Central","Chris",DataSheet!$O392="East","Erin",DataSheet!$O392="South","Sam",DataSheet!$O392="West","William.")</f>
        <v>William.</v>
      </c>
      <c r="AE1789">
        <f t="shared" si="139"/>
        <v>7</v>
      </c>
    </row>
    <row r="1790" spans="1:31" ht="15.75" customHeight="1" x14ac:dyDescent="0.3">
      <c r="A1790" s="12">
        <v>3151</v>
      </c>
      <c r="B1790" s="12" t="s">
        <v>2832</v>
      </c>
      <c r="C1790" s="12" t="s">
        <v>42</v>
      </c>
      <c r="D1790" s="12">
        <v>0.05</v>
      </c>
      <c r="E1790" s="12">
        <v>25.99</v>
      </c>
      <c r="F1790" s="12">
        <v>5.37</v>
      </c>
      <c r="G1790" s="12" t="s">
        <v>31</v>
      </c>
      <c r="H1790" s="12" t="s">
        <v>32</v>
      </c>
      <c r="I1790" s="12" t="s">
        <v>33</v>
      </c>
      <c r="J1790" s="12" t="s">
        <v>34</v>
      </c>
      <c r="K1790" s="12" t="s">
        <v>63</v>
      </c>
      <c r="L1790" s="12" t="s">
        <v>1638</v>
      </c>
      <c r="M1790" s="12">
        <v>0.56000000000000005</v>
      </c>
      <c r="N1790" s="12" t="s">
        <v>37</v>
      </c>
      <c r="O1790" s="12" t="s">
        <v>38</v>
      </c>
      <c r="P1790" s="12" t="s">
        <v>49</v>
      </c>
      <c r="Q1790" s="12" t="s">
        <v>2833</v>
      </c>
      <c r="R1790" s="12">
        <v>92277</v>
      </c>
      <c r="S1790" s="13">
        <v>42051</v>
      </c>
      <c r="T1790" s="9">
        <f t="shared" si="137"/>
        <v>1</v>
      </c>
      <c r="U1790" s="10">
        <f t="shared" si="138"/>
        <v>12</v>
      </c>
      <c r="V1790" s="11" t="str">
        <f t="shared" si="135"/>
        <v>February</v>
      </c>
      <c r="W1790" s="13">
        <v>42053</v>
      </c>
      <c r="X1790" s="11">
        <f t="shared" si="136"/>
        <v>2</v>
      </c>
      <c r="Y1790" s="12">
        <v>220.35720000000001</v>
      </c>
      <c r="Z1790" s="12">
        <v>18</v>
      </c>
      <c r="AA1790" s="12">
        <v>451.35</v>
      </c>
      <c r="AB1790" s="12">
        <v>88545</v>
      </c>
      <c r="AC1790" s="12">
        <f>DataSheet!$E558-DataSheet!$D558</f>
        <v>550.88</v>
      </c>
      <c r="AD1790" s="12" t="str">
        <f>_xlfn.IFS(DataSheet!$O558="Central","Chris",DataSheet!$O558="East","Erin",DataSheet!$O558="South","Sam",DataSheet!$O558="West","William.")</f>
        <v>Erin</v>
      </c>
      <c r="AE1790">
        <f t="shared" si="139"/>
        <v>7</v>
      </c>
    </row>
    <row r="1791" spans="1:31" ht="15.75" customHeight="1" x14ac:dyDescent="0.3">
      <c r="A1791" s="12">
        <v>3151</v>
      </c>
      <c r="B1791" s="12" t="s">
        <v>2832</v>
      </c>
      <c r="C1791" s="12" t="s">
        <v>61</v>
      </c>
      <c r="D1791" s="12">
        <v>0.04</v>
      </c>
      <c r="E1791" s="12">
        <v>17.239999999999998</v>
      </c>
      <c r="F1791" s="12">
        <v>3.26</v>
      </c>
      <c r="G1791" s="12" t="s">
        <v>53</v>
      </c>
      <c r="H1791" s="12" t="s">
        <v>44</v>
      </c>
      <c r="I1791" s="12" t="s">
        <v>33</v>
      </c>
      <c r="J1791" s="12" t="s">
        <v>178</v>
      </c>
      <c r="K1791" s="12" t="s">
        <v>55</v>
      </c>
      <c r="L1791" s="12" t="s">
        <v>2834</v>
      </c>
      <c r="M1791" s="12">
        <v>0.56000000000000005</v>
      </c>
      <c r="N1791" s="12" t="s">
        <v>37</v>
      </c>
      <c r="O1791" s="12" t="s">
        <v>38</v>
      </c>
      <c r="P1791" s="12" t="s">
        <v>49</v>
      </c>
      <c r="Q1791" s="12" t="s">
        <v>2833</v>
      </c>
      <c r="R1791" s="12">
        <v>92277</v>
      </c>
      <c r="S1791" s="13">
        <v>42063</v>
      </c>
      <c r="T1791" s="9">
        <f t="shared" si="137"/>
        <v>1</v>
      </c>
      <c r="U1791" s="10">
        <f t="shared" si="138"/>
        <v>11</v>
      </c>
      <c r="V1791" s="11" t="str">
        <f t="shared" si="135"/>
        <v>February</v>
      </c>
      <c r="W1791" s="13">
        <v>42063</v>
      </c>
      <c r="X1791" s="11">
        <f t="shared" si="136"/>
        <v>0</v>
      </c>
      <c r="Y1791" s="12">
        <v>47.73</v>
      </c>
      <c r="Z1791" s="12">
        <v>7</v>
      </c>
      <c r="AA1791" s="12">
        <v>119.6</v>
      </c>
      <c r="AB1791" s="12">
        <v>88546</v>
      </c>
      <c r="AC1791" s="12">
        <f>DataSheet!$E674-DataSheet!$D674</f>
        <v>28.5</v>
      </c>
      <c r="AD1791" s="12" t="str">
        <f>_xlfn.IFS(DataSheet!$O674="Central","Chris",DataSheet!$O674="East","Erin",DataSheet!$O674="South","Sam",DataSheet!$O674="West","William.")</f>
        <v>Erin</v>
      </c>
      <c r="AE1791">
        <f t="shared" si="139"/>
        <v>7</v>
      </c>
    </row>
    <row r="1792" spans="1:31" ht="15.75" customHeight="1" x14ac:dyDescent="0.3">
      <c r="A1792" s="12">
        <v>3151</v>
      </c>
      <c r="B1792" s="12" t="s">
        <v>2832</v>
      </c>
      <c r="C1792" s="12" t="s">
        <v>61</v>
      </c>
      <c r="D1792" s="12">
        <v>0.02</v>
      </c>
      <c r="E1792" s="12">
        <v>5.98</v>
      </c>
      <c r="F1792" s="12">
        <v>1.49</v>
      </c>
      <c r="G1792" s="12" t="s">
        <v>53</v>
      </c>
      <c r="H1792" s="12" t="s">
        <v>32</v>
      </c>
      <c r="I1792" s="12" t="s">
        <v>33</v>
      </c>
      <c r="J1792" s="12" t="s">
        <v>113</v>
      </c>
      <c r="K1792" s="12" t="s">
        <v>63</v>
      </c>
      <c r="L1792" s="12" t="s">
        <v>1021</v>
      </c>
      <c r="M1792" s="12">
        <v>0.39</v>
      </c>
      <c r="N1792" s="12" t="s">
        <v>37</v>
      </c>
      <c r="O1792" s="12" t="s">
        <v>38</v>
      </c>
      <c r="P1792" s="12" t="s">
        <v>49</v>
      </c>
      <c r="Q1792" s="12" t="s">
        <v>2833</v>
      </c>
      <c r="R1792" s="12">
        <v>92277</v>
      </c>
      <c r="S1792" s="13">
        <v>42074</v>
      </c>
      <c r="T1792" s="9">
        <f t="shared" si="137"/>
        <v>1</v>
      </c>
      <c r="U1792" s="10">
        <f t="shared" si="138"/>
        <v>18</v>
      </c>
      <c r="V1792" s="11" t="str">
        <f t="shared" si="135"/>
        <v>March</v>
      </c>
      <c r="W1792" s="13">
        <v>42075</v>
      </c>
      <c r="X1792" s="11">
        <f t="shared" si="136"/>
        <v>1</v>
      </c>
      <c r="Y1792" s="12">
        <v>28.526</v>
      </c>
      <c r="Z1792" s="12">
        <v>10</v>
      </c>
      <c r="AA1792" s="12">
        <v>59.9</v>
      </c>
      <c r="AB1792" s="12">
        <v>88547</v>
      </c>
      <c r="AC1792" s="12">
        <f>DataSheet!$E770-DataSheet!$D770</f>
        <v>5.8800000000000008</v>
      </c>
      <c r="AD1792" s="12" t="str">
        <f>_xlfn.IFS(DataSheet!$O770="Central","Chris",DataSheet!$O770="East","Erin",DataSheet!$O770="South","Sam",DataSheet!$O770="West","William.")</f>
        <v>Erin</v>
      </c>
      <c r="AE1792">
        <f t="shared" si="139"/>
        <v>7</v>
      </c>
    </row>
    <row r="1793" spans="1:31" ht="15.75" customHeight="1" x14ac:dyDescent="0.3">
      <c r="A1793" s="12">
        <v>3151</v>
      </c>
      <c r="B1793" s="12" t="s">
        <v>2832</v>
      </c>
      <c r="C1793" s="12" t="s">
        <v>30</v>
      </c>
      <c r="D1793" s="12">
        <v>0.01</v>
      </c>
      <c r="E1793" s="12">
        <v>99.23</v>
      </c>
      <c r="F1793" s="12">
        <v>8.99</v>
      </c>
      <c r="G1793" s="12" t="s">
        <v>53</v>
      </c>
      <c r="H1793" s="12" t="s">
        <v>32</v>
      </c>
      <c r="I1793" s="12" t="s">
        <v>45</v>
      </c>
      <c r="J1793" s="12" t="s">
        <v>54</v>
      </c>
      <c r="K1793" s="12" t="s">
        <v>55</v>
      </c>
      <c r="L1793" s="12" t="s">
        <v>457</v>
      </c>
      <c r="M1793" s="12">
        <v>0.35</v>
      </c>
      <c r="N1793" s="12" t="s">
        <v>37</v>
      </c>
      <c r="O1793" s="12" t="s">
        <v>38</v>
      </c>
      <c r="P1793" s="12" t="s">
        <v>49</v>
      </c>
      <c r="Q1793" s="12" t="s">
        <v>2833</v>
      </c>
      <c r="R1793" s="12">
        <v>92277</v>
      </c>
      <c r="S1793" s="13">
        <v>42092</v>
      </c>
      <c r="T1793" s="9">
        <f t="shared" si="137"/>
        <v>1</v>
      </c>
      <c r="U1793" s="10">
        <f t="shared" si="138"/>
        <v>66</v>
      </c>
      <c r="V1793" s="11" t="str">
        <f t="shared" si="135"/>
        <v>March</v>
      </c>
      <c r="W1793" s="13">
        <v>42096</v>
      </c>
      <c r="X1793" s="11">
        <f t="shared" si="136"/>
        <v>4</v>
      </c>
      <c r="Y1793" s="12">
        <v>-87.46</v>
      </c>
      <c r="Z1793" s="12">
        <v>1</v>
      </c>
      <c r="AA1793" s="12">
        <v>99.22</v>
      </c>
      <c r="AB1793" s="12">
        <v>88548</v>
      </c>
      <c r="AC1793" s="12">
        <f>DataSheet!$E982-DataSheet!$D982</f>
        <v>115.99</v>
      </c>
      <c r="AD1793" s="12" t="str">
        <f>_xlfn.IFS(DataSheet!$O982="Central","Chris",DataSheet!$O982="East","Erin",DataSheet!$O982="South","Sam",DataSheet!$O982="West","William.")</f>
        <v>Sam</v>
      </c>
      <c r="AE1793">
        <f t="shared" si="139"/>
        <v>7</v>
      </c>
    </row>
    <row r="1794" spans="1:31" ht="15.75" customHeight="1" x14ac:dyDescent="0.3">
      <c r="A1794" s="12">
        <v>3151</v>
      </c>
      <c r="B1794" s="12" t="s">
        <v>2832</v>
      </c>
      <c r="C1794" s="12" t="s">
        <v>42</v>
      </c>
      <c r="D1794" s="12">
        <v>0.01</v>
      </c>
      <c r="E1794" s="12">
        <v>145.97999999999999</v>
      </c>
      <c r="F1794" s="12">
        <v>46.2</v>
      </c>
      <c r="G1794" s="12" t="s">
        <v>43</v>
      </c>
      <c r="H1794" s="12" t="s">
        <v>32</v>
      </c>
      <c r="I1794" s="12" t="s">
        <v>45</v>
      </c>
      <c r="J1794" s="12" t="s">
        <v>156</v>
      </c>
      <c r="K1794" s="12" t="s">
        <v>125</v>
      </c>
      <c r="L1794" s="12" t="s">
        <v>2835</v>
      </c>
      <c r="M1794" s="12">
        <v>0.69</v>
      </c>
      <c r="N1794" s="12" t="s">
        <v>37</v>
      </c>
      <c r="O1794" s="12" t="s">
        <v>38</v>
      </c>
      <c r="P1794" s="12" t="s">
        <v>49</v>
      </c>
      <c r="Q1794" s="12" t="s">
        <v>2833</v>
      </c>
      <c r="R1794" s="12">
        <v>92277</v>
      </c>
      <c r="S1794" s="13">
        <v>42158</v>
      </c>
      <c r="T1794" s="9">
        <f t="shared" si="137"/>
        <v>0</v>
      </c>
      <c r="U1794" s="10" t="str">
        <f t="shared" si="138"/>
        <v>no repeat</v>
      </c>
      <c r="V1794" s="11" t="str">
        <f t="shared" ref="V1794:V1857" si="140">TEXT(S1794,"mmmm")</f>
        <v>June</v>
      </c>
      <c r="W1794" s="13">
        <v>42158</v>
      </c>
      <c r="X1794" s="11">
        <f t="shared" ref="X1794:X1857" si="141">_xlfn.DAYS(W1794,S1794)</f>
        <v>0</v>
      </c>
      <c r="Y1794" s="12">
        <v>-134.512</v>
      </c>
      <c r="Z1794" s="12">
        <v>9</v>
      </c>
      <c r="AA1794" s="12">
        <v>1370.79</v>
      </c>
      <c r="AB1794" s="12">
        <v>88543</v>
      </c>
      <c r="AC1794" s="12">
        <f>DataSheet!$E1668-DataSheet!$D1668</f>
        <v>7.9700000000000006</v>
      </c>
      <c r="AD1794" s="12" t="str">
        <f>_xlfn.IFS(DataSheet!$O1668="Central","Chris",DataSheet!$O1668="East","Erin",DataSheet!$O1668="South","Sam",DataSheet!$O1668="West","William.")</f>
        <v>Erin</v>
      </c>
      <c r="AE1794">
        <f t="shared" si="139"/>
        <v>7</v>
      </c>
    </row>
    <row r="1795" spans="1:31" ht="15.75" customHeight="1" x14ac:dyDescent="0.3">
      <c r="A1795" s="7">
        <v>3154</v>
      </c>
      <c r="B1795" s="7" t="s">
        <v>2836</v>
      </c>
      <c r="C1795" s="7" t="s">
        <v>30</v>
      </c>
      <c r="D1795" s="7">
        <v>0.08</v>
      </c>
      <c r="E1795" s="7">
        <v>150.97999999999999</v>
      </c>
      <c r="F1795" s="7">
        <v>13.99</v>
      </c>
      <c r="G1795" s="7" t="s">
        <v>31</v>
      </c>
      <c r="H1795" s="7" t="s">
        <v>32</v>
      </c>
      <c r="I1795" s="7" t="s">
        <v>81</v>
      </c>
      <c r="J1795" s="7" t="s">
        <v>89</v>
      </c>
      <c r="K1795" s="7" t="s">
        <v>90</v>
      </c>
      <c r="L1795" s="7" t="s">
        <v>629</v>
      </c>
      <c r="M1795" s="7">
        <v>0.38</v>
      </c>
      <c r="N1795" s="7" t="s">
        <v>37</v>
      </c>
      <c r="O1795" s="7" t="s">
        <v>140</v>
      </c>
      <c r="P1795" s="7" t="s">
        <v>366</v>
      </c>
      <c r="Q1795" s="7" t="s">
        <v>2837</v>
      </c>
      <c r="R1795" s="7">
        <v>33710</v>
      </c>
      <c r="S1795" s="8">
        <v>42030</v>
      </c>
      <c r="T1795" s="9">
        <f t="shared" ref="T1795:T1858" si="142">IF(A1795=A1796,1,0)</f>
        <v>1</v>
      </c>
      <c r="U1795" s="10">
        <f t="shared" ref="U1795:U1858" si="143">IF(T1795=1,S1796-S1795,"no repeat")</f>
        <v>63</v>
      </c>
      <c r="V1795" s="11" t="str">
        <f t="shared" si="140"/>
        <v>January</v>
      </c>
      <c r="W1795" s="8">
        <v>42031</v>
      </c>
      <c r="X1795" s="11">
        <f t="shared" si="141"/>
        <v>1</v>
      </c>
      <c r="Y1795" s="7">
        <v>-3.948</v>
      </c>
      <c r="Z1795" s="7">
        <v>8</v>
      </c>
      <c r="AA1795" s="7">
        <v>1183.82</v>
      </c>
      <c r="AB1795" s="7">
        <v>86899</v>
      </c>
      <c r="AC1795" s="7">
        <f>DataSheet!$E301-DataSheet!$D301</f>
        <v>6.88</v>
      </c>
      <c r="AD1795" s="12" t="str">
        <f>_xlfn.IFS(DataSheet!$O301="Central","Chris",DataSheet!$O301="East","Erin",DataSheet!$O301="South","Sam",DataSheet!$O301="West","William.")</f>
        <v>William.</v>
      </c>
      <c r="AE1795">
        <f t="shared" si="139"/>
        <v>3</v>
      </c>
    </row>
    <row r="1796" spans="1:31" ht="15.75" customHeight="1" x14ac:dyDescent="0.3">
      <c r="A1796" s="7">
        <v>3154</v>
      </c>
      <c r="B1796" s="7" t="s">
        <v>2836</v>
      </c>
      <c r="C1796" s="7" t="s">
        <v>52</v>
      </c>
      <c r="D1796" s="7">
        <v>0.04</v>
      </c>
      <c r="E1796" s="7">
        <v>21.38</v>
      </c>
      <c r="F1796" s="7">
        <v>8.99</v>
      </c>
      <c r="G1796" s="7" t="s">
        <v>53</v>
      </c>
      <c r="H1796" s="7" t="s">
        <v>32</v>
      </c>
      <c r="I1796" s="7" t="s">
        <v>33</v>
      </c>
      <c r="J1796" s="7" t="s">
        <v>34</v>
      </c>
      <c r="K1796" s="7" t="s">
        <v>55</v>
      </c>
      <c r="L1796" s="7" t="s">
        <v>2193</v>
      </c>
      <c r="M1796" s="7">
        <v>0.59</v>
      </c>
      <c r="N1796" s="7" t="s">
        <v>37</v>
      </c>
      <c r="O1796" s="7" t="s">
        <v>140</v>
      </c>
      <c r="P1796" s="7" t="s">
        <v>366</v>
      </c>
      <c r="Q1796" s="7" t="s">
        <v>2837</v>
      </c>
      <c r="R1796" s="7">
        <v>33710</v>
      </c>
      <c r="S1796" s="8">
        <v>42093</v>
      </c>
      <c r="T1796" s="9">
        <f t="shared" si="142"/>
        <v>1</v>
      </c>
      <c r="U1796" s="10">
        <f t="shared" si="143"/>
        <v>59</v>
      </c>
      <c r="V1796" s="11" t="str">
        <f t="shared" si="140"/>
        <v>March</v>
      </c>
      <c r="W1796" s="8">
        <v>42093</v>
      </c>
      <c r="X1796" s="11">
        <f t="shared" si="141"/>
        <v>0</v>
      </c>
      <c r="Y1796" s="7">
        <v>-51.66</v>
      </c>
      <c r="Z1796" s="7">
        <v>21</v>
      </c>
      <c r="AA1796" s="7">
        <v>443.66</v>
      </c>
      <c r="AB1796" s="7">
        <v>86901</v>
      </c>
      <c r="AC1796" s="7">
        <f>DataSheet!$E989-DataSheet!$D989</f>
        <v>5.7</v>
      </c>
      <c r="AD1796" s="12" t="str">
        <f>_xlfn.IFS(DataSheet!$O989="Central","Chris",DataSheet!$O989="East","Erin",DataSheet!$O989="South","Sam",DataSheet!$O989="West","William.")</f>
        <v>Chris</v>
      </c>
      <c r="AE1796">
        <f t="shared" ref="AE1796:AE1859" si="144">COUNTIF($B$2:$B$1937,$B1796)</f>
        <v>3</v>
      </c>
    </row>
    <row r="1797" spans="1:31" ht="15.75" customHeight="1" x14ac:dyDescent="0.3">
      <c r="A1797" s="7">
        <v>3154</v>
      </c>
      <c r="B1797" s="7" t="s">
        <v>2836</v>
      </c>
      <c r="C1797" s="7" t="s">
        <v>52</v>
      </c>
      <c r="D1797" s="7">
        <v>0.03</v>
      </c>
      <c r="E1797" s="7">
        <v>17.7</v>
      </c>
      <c r="F1797" s="7">
        <v>9.4700000000000006</v>
      </c>
      <c r="G1797" s="7" t="s">
        <v>53</v>
      </c>
      <c r="H1797" s="7" t="s">
        <v>118</v>
      </c>
      <c r="I1797" s="7" t="s">
        <v>33</v>
      </c>
      <c r="J1797" s="7" t="s">
        <v>145</v>
      </c>
      <c r="K1797" s="7" t="s">
        <v>63</v>
      </c>
      <c r="L1797" s="7" t="s">
        <v>1568</v>
      </c>
      <c r="M1797" s="7">
        <v>0.59</v>
      </c>
      <c r="N1797" s="7" t="s">
        <v>37</v>
      </c>
      <c r="O1797" s="7" t="s">
        <v>140</v>
      </c>
      <c r="P1797" s="7" t="s">
        <v>366</v>
      </c>
      <c r="Q1797" s="7" t="s">
        <v>2837</v>
      </c>
      <c r="R1797" s="7">
        <v>33710</v>
      </c>
      <c r="S1797" s="8">
        <v>42152</v>
      </c>
      <c r="T1797" s="9">
        <f t="shared" si="142"/>
        <v>0</v>
      </c>
      <c r="U1797" s="10" t="str">
        <f t="shared" si="143"/>
        <v>no repeat</v>
      </c>
      <c r="V1797" s="11" t="str">
        <f t="shared" si="140"/>
        <v>May</v>
      </c>
      <c r="W1797" s="8">
        <v>42154</v>
      </c>
      <c r="X1797" s="11">
        <f t="shared" si="141"/>
        <v>2</v>
      </c>
      <c r="Y1797" s="7">
        <v>28.182600000000001</v>
      </c>
      <c r="Z1797" s="7">
        <v>11</v>
      </c>
      <c r="AA1797" s="7">
        <v>201.77</v>
      </c>
      <c r="AB1797" s="7">
        <v>86900</v>
      </c>
      <c r="AC1797" s="7">
        <f>DataSheet!$E1607-DataSheet!$D1607</f>
        <v>896.96</v>
      </c>
      <c r="AD1797" s="12" t="str">
        <f>_xlfn.IFS(DataSheet!$O1607="Central","Chris",DataSheet!$O1607="East","Erin",DataSheet!$O1607="South","Sam",DataSheet!$O1607="West","William.")</f>
        <v>William.</v>
      </c>
      <c r="AE1797">
        <f t="shared" si="144"/>
        <v>3</v>
      </c>
    </row>
    <row r="1798" spans="1:31" ht="15.75" customHeight="1" x14ac:dyDescent="0.3">
      <c r="A1798" s="7">
        <v>3155</v>
      </c>
      <c r="B1798" s="7" t="s">
        <v>2838</v>
      </c>
      <c r="C1798" s="7" t="s">
        <v>52</v>
      </c>
      <c r="D1798" s="7">
        <v>0.02</v>
      </c>
      <c r="E1798" s="7">
        <v>60.22</v>
      </c>
      <c r="F1798" s="7">
        <v>3.5</v>
      </c>
      <c r="G1798" s="7" t="s">
        <v>53</v>
      </c>
      <c r="H1798" s="7" t="s">
        <v>32</v>
      </c>
      <c r="I1798" s="7" t="s">
        <v>33</v>
      </c>
      <c r="J1798" s="7" t="s">
        <v>258</v>
      </c>
      <c r="K1798" s="7" t="s">
        <v>63</v>
      </c>
      <c r="L1798" s="7" t="s">
        <v>2839</v>
      </c>
      <c r="M1798" s="7">
        <v>0.56999999999999995</v>
      </c>
      <c r="N1798" s="7" t="s">
        <v>37</v>
      </c>
      <c r="O1798" s="7" t="s">
        <v>140</v>
      </c>
      <c r="P1798" s="7" t="s">
        <v>366</v>
      </c>
      <c r="Q1798" s="7" t="s">
        <v>437</v>
      </c>
      <c r="R1798" s="7">
        <v>32771</v>
      </c>
      <c r="S1798" s="8">
        <v>42024</v>
      </c>
      <c r="T1798" s="9">
        <f t="shared" si="142"/>
        <v>1</v>
      </c>
      <c r="U1798" s="10">
        <f t="shared" si="143"/>
        <v>6</v>
      </c>
      <c r="V1798" s="11" t="str">
        <f t="shared" si="140"/>
        <v>January</v>
      </c>
      <c r="W1798" s="8">
        <v>42025</v>
      </c>
      <c r="X1798" s="11">
        <f t="shared" si="141"/>
        <v>1</v>
      </c>
      <c r="Y1798" s="7">
        <v>-193.91399999999999</v>
      </c>
      <c r="Z1798" s="7">
        <v>9</v>
      </c>
      <c r="AA1798" s="7">
        <v>541.76</v>
      </c>
      <c r="AB1798" s="7">
        <v>86898</v>
      </c>
      <c r="AC1798" s="7">
        <f>DataSheet!$E241-DataSheet!$D241</f>
        <v>16.84</v>
      </c>
      <c r="AD1798" s="12" t="str">
        <f>_xlfn.IFS(DataSheet!$O241="Central","Chris",DataSheet!$O241="East","Erin",DataSheet!$O241="South","Sam",DataSheet!$O241="West","William.")</f>
        <v>Erin</v>
      </c>
      <c r="AE1798">
        <f t="shared" si="144"/>
        <v>4</v>
      </c>
    </row>
    <row r="1799" spans="1:31" ht="15.75" customHeight="1" x14ac:dyDescent="0.3">
      <c r="A1799" s="12">
        <v>3155</v>
      </c>
      <c r="B1799" s="12" t="s">
        <v>2838</v>
      </c>
      <c r="C1799" s="12" t="s">
        <v>30</v>
      </c>
      <c r="D1799" s="12">
        <v>0.03</v>
      </c>
      <c r="E1799" s="12">
        <v>25.98</v>
      </c>
      <c r="F1799" s="12">
        <v>14.36</v>
      </c>
      <c r="G1799" s="12" t="s">
        <v>43</v>
      </c>
      <c r="H1799" s="12" t="s">
        <v>32</v>
      </c>
      <c r="I1799" s="12" t="s">
        <v>45</v>
      </c>
      <c r="J1799" s="12" t="s">
        <v>46</v>
      </c>
      <c r="K1799" s="12" t="s">
        <v>47</v>
      </c>
      <c r="L1799" s="12" t="s">
        <v>1002</v>
      </c>
      <c r="M1799" s="12">
        <v>0.6</v>
      </c>
      <c r="N1799" s="12" t="s">
        <v>37</v>
      </c>
      <c r="O1799" s="12" t="s">
        <v>140</v>
      </c>
      <c r="P1799" s="12" t="s">
        <v>366</v>
      </c>
      <c r="Q1799" s="12" t="s">
        <v>437</v>
      </c>
      <c r="R1799" s="12">
        <v>32771</v>
      </c>
      <c r="S1799" s="13">
        <v>42030</v>
      </c>
      <c r="T1799" s="9">
        <f t="shared" si="142"/>
        <v>1</v>
      </c>
      <c r="U1799" s="10">
        <f t="shared" si="143"/>
        <v>0</v>
      </c>
      <c r="V1799" s="11" t="str">
        <f t="shared" si="140"/>
        <v>January</v>
      </c>
      <c r="W1799" s="13">
        <v>42031</v>
      </c>
      <c r="X1799" s="11">
        <f t="shared" si="141"/>
        <v>1</v>
      </c>
      <c r="Y1799" s="12">
        <v>57.545999999999999</v>
      </c>
      <c r="Z1799" s="12">
        <v>4</v>
      </c>
      <c r="AA1799" s="12">
        <v>107.66</v>
      </c>
      <c r="AB1799" s="12">
        <v>86899</v>
      </c>
      <c r="AC1799" s="12">
        <f>DataSheet!$E302-DataSheet!$D302</f>
        <v>32.449999999999996</v>
      </c>
      <c r="AD1799" s="12" t="str">
        <f>_xlfn.IFS(DataSheet!$O302="Central","Chris",DataSheet!$O302="East","Erin",DataSheet!$O302="South","Sam",DataSheet!$O302="West","William.")</f>
        <v>William.</v>
      </c>
      <c r="AE1799">
        <f t="shared" si="144"/>
        <v>4</v>
      </c>
    </row>
    <row r="1800" spans="1:31" ht="15.75" customHeight="1" x14ac:dyDescent="0.3">
      <c r="A1800" s="7">
        <v>3155</v>
      </c>
      <c r="B1800" s="7" t="s">
        <v>2838</v>
      </c>
      <c r="C1800" s="7" t="s">
        <v>30</v>
      </c>
      <c r="D1800" s="7">
        <v>0.1</v>
      </c>
      <c r="E1800" s="7">
        <v>32.479999999999997</v>
      </c>
      <c r="F1800" s="7">
        <v>35</v>
      </c>
      <c r="G1800" s="7" t="s">
        <v>53</v>
      </c>
      <c r="H1800" s="7" t="s">
        <v>32</v>
      </c>
      <c r="I1800" s="7" t="s">
        <v>33</v>
      </c>
      <c r="J1800" s="7" t="s">
        <v>145</v>
      </c>
      <c r="K1800" s="7" t="s">
        <v>240</v>
      </c>
      <c r="L1800" s="7" t="s">
        <v>670</v>
      </c>
      <c r="M1800" s="7">
        <v>0.81</v>
      </c>
      <c r="N1800" s="7" t="s">
        <v>37</v>
      </c>
      <c r="O1800" s="7" t="s">
        <v>140</v>
      </c>
      <c r="P1800" s="7" t="s">
        <v>366</v>
      </c>
      <c r="Q1800" s="7" t="s">
        <v>437</v>
      </c>
      <c r="R1800" s="7">
        <v>32771</v>
      </c>
      <c r="S1800" s="8">
        <v>42030</v>
      </c>
      <c r="T1800" s="9">
        <f t="shared" si="142"/>
        <v>1</v>
      </c>
      <c r="U1800" s="10">
        <f t="shared" si="143"/>
        <v>83</v>
      </c>
      <c r="V1800" s="11" t="str">
        <f t="shared" si="140"/>
        <v>January</v>
      </c>
      <c r="W1800" s="8">
        <v>42031</v>
      </c>
      <c r="X1800" s="11">
        <f t="shared" si="141"/>
        <v>1</v>
      </c>
      <c r="Y1800" s="7">
        <v>-333.42540000000002</v>
      </c>
      <c r="Z1800" s="7">
        <v>10</v>
      </c>
      <c r="AA1800" s="7">
        <v>318.83</v>
      </c>
      <c r="AB1800" s="7">
        <v>86899</v>
      </c>
      <c r="AC1800" s="7">
        <f>DataSheet!$E303-DataSheet!$D303</f>
        <v>280.96000000000004</v>
      </c>
      <c r="AD1800" s="12" t="str">
        <f>_xlfn.IFS(DataSheet!$O303="Central","Chris",DataSheet!$O303="East","Erin",DataSheet!$O303="South","Sam",DataSheet!$O303="West","William.")</f>
        <v>Sam</v>
      </c>
      <c r="AE1800">
        <f t="shared" si="144"/>
        <v>4</v>
      </c>
    </row>
    <row r="1801" spans="1:31" ht="15.75" customHeight="1" x14ac:dyDescent="0.3">
      <c r="A1801" s="7">
        <v>3155</v>
      </c>
      <c r="B1801" s="7" t="s">
        <v>2838</v>
      </c>
      <c r="C1801" s="7" t="s">
        <v>52</v>
      </c>
      <c r="D1801" s="7">
        <v>0.05</v>
      </c>
      <c r="E1801" s="7">
        <v>159.99</v>
      </c>
      <c r="F1801" s="7">
        <v>5.5</v>
      </c>
      <c r="G1801" s="7" t="s">
        <v>53</v>
      </c>
      <c r="H1801" s="7" t="s">
        <v>118</v>
      </c>
      <c r="I1801" s="7" t="s">
        <v>81</v>
      </c>
      <c r="J1801" s="7" t="s">
        <v>184</v>
      </c>
      <c r="K1801" s="7" t="s">
        <v>63</v>
      </c>
      <c r="L1801" s="7" t="s">
        <v>2840</v>
      </c>
      <c r="M1801" s="7">
        <v>0.49</v>
      </c>
      <c r="N1801" s="7" t="s">
        <v>37</v>
      </c>
      <c r="O1801" s="7" t="s">
        <v>140</v>
      </c>
      <c r="P1801" s="7" t="s">
        <v>366</v>
      </c>
      <c r="Q1801" s="7" t="s">
        <v>437</v>
      </c>
      <c r="R1801" s="7">
        <v>32771</v>
      </c>
      <c r="S1801" s="8">
        <v>42113</v>
      </c>
      <c r="T1801" s="9">
        <f t="shared" si="142"/>
        <v>0</v>
      </c>
      <c r="U1801" s="10" t="str">
        <f t="shared" si="143"/>
        <v>no repeat</v>
      </c>
      <c r="V1801" s="11" t="str">
        <f t="shared" si="140"/>
        <v>April</v>
      </c>
      <c r="W1801" s="8">
        <v>42115</v>
      </c>
      <c r="X1801" s="11">
        <f t="shared" si="141"/>
        <v>2</v>
      </c>
      <c r="Y1801" s="7">
        <v>12.263999999999999</v>
      </c>
      <c r="Z1801" s="7">
        <v>23</v>
      </c>
      <c r="AA1801" s="7">
        <v>3600.65</v>
      </c>
      <c r="AB1801" s="7">
        <v>86902</v>
      </c>
      <c r="AC1801" s="7">
        <f>DataSheet!$E1201-DataSheet!$D1201</f>
        <v>16.93</v>
      </c>
      <c r="AD1801" s="12" t="str">
        <f>_xlfn.IFS(DataSheet!$O1201="Central","Chris",DataSheet!$O1201="East","Erin",DataSheet!$O1201="South","Sam",DataSheet!$O1201="West","William.")</f>
        <v>Sam</v>
      </c>
      <c r="AE1801">
        <f t="shared" si="144"/>
        <v>4</v>
      </c>
    </row>
    <row r="1802" spans="1:31" ht="15.75" customHeight="1" x14ac:dyDescent="0.3">
      <c r="A1802" s="7">
        <v>3167</v>
      </c>
      <c r="B1802" s="7" t="s">
        <v>2841</v>
      </c>
      <c r="C1802" s="7" t="s">
        <v>42</v>
      </c>
      <c r="D1802" s="7">
        <v>7.0000000000000007E-2</v>
      </c>
      <c r="E1802" s="7">
        <v>280.98</v>
      </c>
      <c r="F1802" s="7">
        <v>57</v>
      </c>
      <c r="G1802" s="7" t="s">
        <v>43</v>
      </c>
      <c r="H1802" s="7" t="s">
        <v>32</v>
      </c>
      <c r="I1802" s="7" t="s">
        <v>45</v>
      </c>
      <c r="J1802" s="7" t="s">
        <v>46</v>
      </c>
      <c r="K1802" s="7" t="s">
        <v>47</v>
      </c>
      <c r="L1802" s="7" t="s">
        <v>672</v>
      </c>
      <c r="M1802" s="7">
        <v>0.78</v>
      </c>
      <c r="N1802" s="7" t="s">
        <v>37</v>
      </c>
      <c r="O1802" s="7" t="s">
        <v>140</v>
      </c>
      <c r="P1802" s="7" t="s">
        <v>366</v>
      </c>
      <c r="Q1802" s="7" t="s">
        <v>2842</v>
      </c>
      <c r="R1802" s="7">
        <v>32004</v>
      </c>
      <c r="S1802" s="8">
        <v>42174</v>
      </c>
      <c r="T1802" s="9">
        <f t="shared" si="142"/>
        <v>1</v>
      </c>
      <c r="U1802" s="10">
        <f t="shared" si="143"/>
        <v>0</v>
      </c>
      <c r="V1802" s="11" t="str">
        <f t="shared" si="140"/>
        <v>June</v>
      </c>
      <c r="W1802" s="8">
        <v>42175</v>
      </c>
      <c r="X1802" s="11">
        <f t="shared" si="141"/>
        <v>1</v>
      </c>
      <c r="Y1802" s="7">
        <v>-283.9914</v>
      </c>
      <c r="Z1802" s="7">
        <v>14</v>
      </c>
      <c r="AA1802" s="7">
        <v>3936.61</v>
      </c>
      <c r="AB1802" s="7">
        <v>86491</v>
      </c>
      <c r="AC1802" s="7">
        <f>DataSheet!$E1831-DataSheet!$D1831</f>
        <v>208.06</v>
      </c>
      <c r="AD1802" s="12" t="str">
        <f>_xlfn.IFS(DataSheet!$O1831="Central","Chris",DataSheet!$O1831="East","Erin",DataSheet!$O1831="South","Sam",DataSheet!$O1831="West","William.")</f>
        <v>Sam</v>
      </c>
      <c r="AE1802">
        <f t="shared" si="144"/>
        <v>3</v>
      </c>
    </row>
    <row r="1803" spans="1:31" ht="15.75" customHeight="1" x14ac:dyDescent="0.3">
      <c r="A1803" s="12">
        <v>3167</v>
      </c>
      <c r="B1803" s="12" t="s">
        <v>2841</v>
      </c>
      <c r="C1803" s="12" t="s">
        <v>42</v>
      </c>
      <c r="D1803" s="12">
        <v>0</v>
      </c>
      <c r="E1803" s="12">
        <v>4.9800000000000004</v>
      </c>
      <c r="F1803" s="12">
        <v>7.44</v>
      </c>
      <c r="G1803" s="12" t="s">
        <v>53</v>
      </c>
      <c r="H1803" s="12" t="s">
        <v>32</v>
      </c>
      <c r="I1803" s="12" t="s">
        <v>33</v>
      </c>
      <c r="J1803" s="12" t="s">
        <v>97</v>
      </c>
      <c r="K1803" s="12" t="s">
        <v>63</v>
      </c>
      <c r="L1803" s="12" t="s">
        <v>388</v>
      </c>
      <c r="M1803" s="12">
        <v>0.36</v>
      </c>
      <c r="N1803" s="12" t="s">
        <v>37</v>
      </c>
      <c r="O1803" s="12" t="s">
        <v>140</v>
      </c>
      <c r="P1803" s="12" t="s">
        <v>366</v>
      </c>
      <c r="Q1803" s="12" t="s">
        <v>2842</v>
      </c>
      <c r="R1803" s="12">
        <v>32004</v>
      </c>
      <c r="S1803" s="13">
        <v>42174</v>
      </c>
      <c r="T1803" s="9">
        <f t="shared" si="142"/>
        <v>1</v>
      </c>
      <c r="U1803" s="10">
        <f t="shared" si="143"/>
        <v>0</v>
      </c>
      <c r="V1803" s="11" t="str">
        <f t="shared" si="140"/>
        <v>June</v>
      </c>
      <c r="W1803" s="13">
        <v>42176</v>
      </c>
      <c r="X1803" s="11">
        <f t="shared" si="141"/>
        <v>2</v>
      </c>
      <c r="Y1803" s="12">
        <v>-195.34200000000001</v>
      </c>
      <c r="Z1803" s="12">
        <v>15</v>
      </c>
      <c r="AA1803" s="12">
        <v>78.31</v>
      </c>
      <c r="AB1803" s="12">
        <v>86491</v>
      </c>
      <c r="AC1803" s="12">
        <f>DataSheet!$E1832-DataSheet!$D1832</f>
        <v>90.410000000000011</v>
      </c>
      <c r="AD1803" s="12" t="str">
        <f>_xlfn.IFS(DataSheet!$O1832="Central","Chris",DataSheet!$O1832="East","Erin",DataSheet!$O1832="South","Sam",DataSheet!$O1832="West","William.")</f>
        <v>Sam</v>
      </c>
      <c r="AE1803">
        <f t="shared" si="144"/>
        <v>3</v>
      </c>
    </row>
    <row r="1804" spans="1:31" ht="15.75" customHeight="1" x14ac:dyDescent="0.3">
      <c r="A1804" s="7">
        <v>3167</v>
      </c>
      <c r="B1804" s="7" t="s">
        <v>2841</v>
      </c>
      <c r="C1804" s="7" t="s">
        <v>42</v>
      </c>
      <c r="D1804" s="7">
        <v>0.1</v>
      </c>
      <c r="E1804" s="7">
        <v>3.98</v>
      </c>
      <c r="F1804" s="7">
        <v>0.83</v>
      </c>
      <c r="G1804" s="7" t="s">
        <v>53</v>
      </c>
      <c r="H1804" s="7" t="s">
        <v>32</v>
      </c>
      <c r="I1804" s="7" t="s">
        <v>33</v>
      </c>
      <c r="J1804" s="7" t="s">
        <v>34</v>
      </c>
      <c r="K1804" s="7" t="s">
        <v>35</v>
      </c>
      <c r="L1804" s="7" t="s">
        <v>1403</v>
      </c>
      <c r="M1804" s="7">
        <v>0.51</v>
      </c>
      <c r="N1804" s="7" t="s">
        <v>37</v>
      </c>
      <c r="O1804" s="7" t="s">
        <v>140</v>
      </c>
      <c r="P1804" s="7" t="s">
        <v>366</v>
      </c>
      <c r="Q1804" s="7" t="s">
        <v>2842</v>
      </c>
      <c r="R1804" s="7">
        <v>32004</v>
      </c>
      <c r="S1804" s="8">
        <v>42174</v>
      </c>
      <c r="T1804" s="9">
        <f t="shared" si="142"/>
        <v>0</v>
      </c>
      <c r="U1804" s="10" t="str">
        <f t="shared" si="143"/>
        <v>no repeat</v>
      </c>
      <c r="V1804" s="11" t="str">
        <f t="shared" si="140"/>
        <v>June</v>
      </c>
      <c r="W1804" s="8">
        <v>42176</v>
      </c>
      <c r="X1804" s="11">
        <f t="shared" si="141"/>
        <v>2</v>
      </c>
      <c r="Y1804" s="7">
        <v>-89.709199999999996</v>
      </c>
      <c r="Z1804" s="7">
        <v>11</v>
      </c>
      <c r="AA1804" s="7">
        <v>42.46</v>
      </c>
      <c r="AB1804" s="7">
        <v>86491</v>
      </c>
      <c r="AC1804" s="7">
        <f>DataSheet!$E1833-DataSheet!$D1833</f>
        <v>9.4700000000000006</v>
      </c>
      <c r="AD1804" s="12" t="str">
        <f>_xlfn.IFS(DataSheet!$O1833="Central","Chris",DataSheet!$O1833="East","Erin",DataSheet!$O1833="South","Sam",DataSheet!$O1833="West","William.")</f>
        <v>Sam</v>
      </c>
      <c r="AE1804">
        <f t="shared" si="144"/>
        <v>3</v>
      </c>
    </row>
    <row r="1805" spans="1:31" ht="15.75" customHeight="1" x14ac:dyDescent="0.3">
      <c r="A1805" s="12">
        <v>3169</v>
      </c>
      <c r="B1805" s="12" t="s">
        <v>2843</v>
      </c>
      <c r="C1805" s="12" t="s">
        <v>52</v>
      </c>
      <c r="D1805" s="12">
        <v>0.08</v>
      </c>
      <c r="E1805" s="12">
        <v>7.28</v>
      </c>
      <c r="F1805" s="12">
        <v>11.15</v>
      </c>
      <c r="G1805" s="12" t="s">
        <v>31</v>
      </c>
      <c r="H1805" s="12" t="s">
        <v>62</v>
      </c>
      <c r="I1805" s="12" t="s">
        <v>33</v>
      </c>
      <c r="J1805" s="12" t="s">
        <v>97</v>
      </c>
      <c r="K1805" s="12" t="s">
        <v>63</v>
      </c>
      <c r="L1805" s="12" t="s">
        <v>853</v>
      </c>
      <c r="M1805" s="12">
        <v>0.37</v>
      </c>
      <c r="N1805" s="12" t="s">
        <v>37</v>
      </c>
      <c r="O1805" s="12" t="s">
        <v>140</v>
      </c>
      <c r="P1805" s="12" t="s">
        <v>366</v>
      </c>
      <c r="Q1805" s="12" t="s">
        <v>2844</v>
      </c>
      <c r="R1805" s="12">
        <v>32127</v>
      </c>
      <c r="S1805" s="13">
        <v>42107</v>
      </c>
      <c r="T1805" s="9">
        <f t="shared" si="142"/>
        <v>0</v>
      </c>
      <c r="U1805" s="10" t="str">
        <f t="shared" si="143"/>
        <v>no repeat</v>
      </c>
      <c r="V1805" s="11" t="str">
        <f t="shared" si="140"/>
        <v>April</v>
      </c>
      <c r="W1805" s="13">
        <v>42108</v>
      </c>
      <c r="X1805" s="11">
        <f t="shared" si="141"/>
        <v>1</v>
      </c>
      <c r="Y1805" s="12">
        <v>-44.414999999999999</v>
      </c>
      <c r="Z1805" s="12">
        <v>1</v>
      </c>
      <c r="AA1805" s="12">
        <v>14.66</v>
      </c>
      <c r="AB1805" s="12">
        <v>86490</v>
      </c>
      <c r="AC1805" s="12">
        <f>DataSheet!$E1154-DataSheet!$D1154</f>
        <v>39.83</v>
      </c>
      <c r="AD1805" s="12" t="str">
        <f>_xlfn.IFS(DataSheet!$O1154="Central","Chris",DataSheet!$O1154="East","Erin",DataSheet!$O1154="South","Sam",DataSheet!$O1154="West","William.")</f>
        <v>Sam</v>
      </c>
      <c r="AE1805">
        <f t="shared" si="144"/>
        <v>1</v>
      </c>
    </row>
    <row r="1806" spans="1:31" ht="15.75" customHeight="1" x14ac:dyDescent="0.3">
      <c r="A1806" s="12">
        <v>3170</v>
      </c>
      <c r="B1806" s="12" t="s">
        <v>2845</v>
      </c>
      <c r="C1806" s="12" t="s">
        <v>61</v>
      </c>
      <c r="D1806" s="12">
        <v>0.1</v>
      </c>
      <c r="E1806" s="12">
        <v>7.28</v>
      </c>
      <c r="F1806" s="12">
        <v>5.47</v>
      </c>
      <c r="G1806" s="12" t="s">
        <v>53</v>
      </c>
      <c r="H1806" s="12" t="s">
        <v>32</v>
      </c>
      <c r="I1806" s="12" t="s">
        <v>33</v>
      </c>
      <c r="J1806" s="12" t="s">
        <v>97</v>
      </c>
      <c r="K1806" s="12" t="s">
        <v>63</v>
      </c>
      <c r="L1806" s="12" t="s">
        <v>2846</v>
      </c>
      <c r="M1806" s="12">
        <v>0.35</v>
      </c>
      <c r="N1806" s="12" t="s">
        <v>37</v>
      </c>
      <c r="O1806" s="12" t="s">
        <v>140</v>
      </c>
      <c r="P1806" s="12" t="s">
        <v>366</v>
      </c>
      <c r="Q1806" s="12" t="s">
        <v>2847</v>
      </c>
      <c r="R1806" s="12">
        <v>34952</v>
      </c>
      <c r="S1806" s="13">
        <v>42048</v>
      </c>
      <c r="T1806" s="9">
        <f t="shared" si="142"/>
        <v>0</v>
      </c>
      <c r="U1806" s="10" t="str">
        <f t="shared" si="143"/>
        <v>no repeat</v>
      </c>
      <c r="V1806" s="11" t="str">
        <f t="shared" si="140"/>
        <v>February</v>
      </c>
      <c r="W1806" s="13">
        <v>42048</v>
      </c>
      <c r="X1806" s="11">
        <f t="shared" si="141"/>
        <v>0</v>
      </c>
      <c r="Y1806" s="12">
        <v>167.334</v>
      </c>
      <c r="Z1806" s="12">
        <v>12</v>
      </c>
      <c r="AA1806" s="12">
        <v>83.14</v>
      </c>
      <c r="AB1806" s="12">
        <v>86489</v>
      </c>
      <c r="AC1806" s="12">
        <f>DataSheet!$E510-DataSheet!$D510</f>
        <v>5.28</v>
      </c>
      <c r="AD1806" s="12" t="str">
        <f>_xlfn.IFS(DataSheet!$O510="Central","Chris",DataSheet!$O510="East","Erin",DataSheet!$O510="South","Sam",DataSheet!$O510="West","William.")</f>
        <v>Sam</v>
      </c>
      <c r="AE1806">
        <f t="shared" si="144"/>
        <v>1</v>
      </c>
    </row>
    <row r="1807" spans="1:31" ht="15.75" customHeight="1" x14ac:dyDescent="0.3">
      <c r="A1807" s="12">
        <v>3176</v>
      </c>
      <c r="B1807" s="12" t="s">
        <v>2848</v>
      </c>
      <c r="C1807" s="12" t="s">
        <v>30</v>
      </c>
      <c r="D1807" s="12">
        <v>0.06</v>
      </c>
      <c r="E1807" s="12">
        <v>10.97</v>
      </c>
      <c r="F1807" s="12">
        <v>6.5</v>
      </c>
      <c r="G1807" s="12" t="s">
        <v>53</v>
      </c>
      <c r="H1807" s="12" t="s">
        <v>118</v>
      </c>
      <c r="I1807" s="12" t="s">
        <v>81</v>
      </c>
      <c r="J1807" s="12" t="s">
        <v>184</v>
      </c>
      <c r="K1807" s="12" t="s">
        <v>63</v>
      </c>
      <c r="L1807" s="12" t="s">
        <v>2849</v>
      </c>
      <c r="M1807" s="12">
        <v>0.64</v>
      </c>
      <c r="N1807" s="12" t="s">
        <v>37</v>
      </c>
      <c r="O1807" s="12" t="s">
        <v>140</v>
      </c>
      <c r="P1807" s="12" t="s">
        <v>366</v>
      </c>
      <c r="Q1807" s="12" t="s">
        <v>2850</v>
      </c>
      <c r="R1807" s="12">
        <v>32216</v>
      </c>
      <c r="S1807" s="13">
        <v>42128</v>
      </c>
      <c r="T1807" s="9">
        <f t="shared" si="142"/>
        <v>1</v>
      </c>
      <c r="U1807" s="10">
        <f t="shared" si="143"/>
        <v>52</v>
      </c>
      <c r="V1807" s="11" t="str">
        <f t="shared" si="140"/>
        <v>May</v>
      </c>
      <c r="W1807" s="13">
        <v>42130</v>
      </c>
      <c r="X1807" s="11">
        <f t="shared" si="141"/>
        <v>2</v>
      </c>
      <c r="Y1807" s="12">
        <v>65.597999999999999</v>
      </c>
      <c r="Z1807" s="12">
        <v>19</v>
      </c>
      <c r="AA1807" s="12">
        <v>215.25</v>
      </c>
      <c r="AB1807" s="12">
        <v>90820</v>
      </c>
      <c r="AC1807" s="12">
        <f>DataSheet!$E1366-DataSheet!$D1366</f>
        <v>9.86</v>
      </c>
      <c r="AD1807" s="12" t="str">
        <f>_xlfn.IFS(DataSheet!$O1366="Central","Chris",DataSheet!$O1366="East","Erin",DataSheet!$O1366="South","Sam",DataSheet!$O1366="West","William.")</f>
        <v>Erin</v>
      </c>
      <c r="AE1807">
        <f t="shared" si="144"/>
        <v>3</v>
      </c>
    </row>
    <row r="1808" spans="1:31" ht="15.75" customHeight="1" x14ac:dyDescent="0.3">
      <c r="A1808" s="7">
        <v>3176</v>
      </c>
      <c r="B1808" s="7" t="s">
        <v>2848</v>
      </c>
      <c r="C1808" s="7" t="s">
        <v>109</v>
      </c>
      <c r="D1808" s="7">
        <v>0.02</v>
      </c>
      <c r="E1808" s="7">
        <v>58.14</v>
      </c>
      <c r="F1808" s="7">
        <v>36.61</v>
      </c>
      <c r="G1808" s="7" t="s">
        <v>43</v>
      </c>
      <c r="H1808" s="7" t="s">
        <v>118</v>
      </c>
      <c r="I1808" s="7" t="s">
        <v>45</v>
      </c>
      <c r="J1808" s="7" t="s">
        <v>195</v>
      </c>
      <c r="K1808" s="7" t="s">
        <v>125</v>
      </c>
      <c r="L1808" s="7" t="s">
        <v>1036</v>
      </c>
      <c r="M1808" s="7">
        <v>0.61</v>
      </c>
      <c r="N1808" s="7" t="s">
        <v>37</v>
      </c>
      <c r="O1808" s="7" t="s">
        <v>140</v>
      </c>
      <c r="P1808" s="7" t="s">
        <v>366</v>
      </c>
      <c r="Q1808" s="7" t="s">
        <v>2850</v>
      </c>
      <c r="R1808" s="7">
        <v>32216</v>
      </c>
      <c r="S1808" s="8">
        <v>42180</v>
      </c>
      <c r="T1808" s="9">
        <f t="shared" si="142"/>
        <v>1</v>
      </c>
      <c r="U1808" s="10">
        <f t="shared" si="143"/>
        <v>0</v>
      </c>
      <c r="V1808" s="11" t="str">
        <f t="shared" si="140"/>
        <v>June</v>
      </c>
      <c r="W1808" s="8">
        <v>42186</v>
      </c>
      <c r="X1808" s="11">
        <f t="shared" si="141"/>
        <v>6</v>
      </c>
      <c r="Y1808" s="7">
        <v>0.25800000000000001</v>
      </c>
      <c r="Z1808" s="7">
        <v>22</v>
      </c>
      <c r="AA1808" s="7">
        <v>1358.02</v>
      </c>
      <c r="AB1808" s="7">
        <v>90821</v>
      </c>
      <c r="AC1808" s="7">
        <f>DataSheet!$E1887-DataSheet!$D1887</f>
        <v>11.65</v>
      </c>
      <c r="AD1808" s="12" t="str">
        <f>_xlfn.IFS(DataSheet!$O1887="Central","Chris",DataSheet!$O1887="East","Erin",DataSheet!$O1887="South","Sam",DataSheet!$O1887="West","William.")</f>
        <v>Sam</v>
      </c>
      <c r="AE1808">
        <f t="shared" si="144"/>
        <v>3</v>
      </c>
    </row>
    <row r="1809" spans="1:31" ht="15.75" customHeight="1" x14ac:dyDescent="0.3">
      <c r="A1809" s="12">
        <v>3176</v>
      </c>
      <c r="B1809" s="12" t="s">
        <v>2848</v>
      </c>
      <c r="C1809" s="12" t="s">
        <v>109</v>
      </c>
      <c r="D1809" s="12">
        <v>0.03</v>
      </c>
      <c r="E1809" s="12">
        <v>15.57</v>
      </c>
      <c r="F1809" s="12">
        <v>1.39</v>
      </c>
      <c r="G1809" s="12" t="s">
        <v>53</v>
      </c>
      <c r="H1809" s="12" t="s">
        <v>118</v>
      </c>
      <c r="I1809" s="12" t="s">
        <v>33</v>
      </c>
      <c r="J1809" s="12" t="s">
        <v>73</v>
      </c>
      <c r="K1809" s="12" t="s">
        <v>63</v>
      </c>
      <c r="L1809" s="12" t="s">
        <v>725</v>
      </c>
      <c r="M1809" s="12">
        <v>0.38</v>
      </c>
      <c r="N1809" s="12" t="s">
        <v>37</v>
      </c>
      <c r="O1809" s="12" t="s">
        <v>140</v>
      </c>
      <c r="P1809" s="12" t="s">
        <v>366</v>
      </c>
      <c r="Q1809" s="12" t="s">
        <v>2850</v>
      </c>
      <c r="R1809" s="12">
        <v>32216</v>
      </c>
      <c r="S1809" s="13">
        <v>42180</v>
      </c>
      <c r="T1809" s="9">
        <f t="shared" si="142"/>
        <v>0</v>
      </c>
      <c r="U1809" s="10" t="str">
        <f t="shared" si="143"/>
        <v>no repeat</v>
      </c>
      <c r="V1809" s="11" t="str">
        <f t="shared" si="140"/>
        <v>June</v>
      </c>
      <c r="W1809" s="13">
        <v>42186</v>
      </c>
      <c r="X1809" s="11">
        <f t="shared" si="141"/>
        <v>6</v>
      </c>
      <c r="Y1809" s="12">
        <v>63.222000000000001</v>
      </c>
      <c r="Z1809" s="12">
        <v>22</v>
      </c>
      <c r="AA1809" s="12">
        <v>358.84</v>
      </c>
      <c r="AB1809" s="12">
        <v>90821</v>
      </c>
      <c r="AC1809" s="12">
        <f>DataSheet!$E1888-DataSheet!$D1888</f>
        <v>125.91</v>
      </c>
      <c r="AD1809" s="12" t="str">
        <f>_xlfn.IFS(DataSheet!$O1888="Central","Chris",DataSheet!$O1888="East","Erin",DataSheet!$O1888="South","Sam",DataSheet!$O1888="West","William.")</f>
        <v>William.</v>
      </c>
      <c r="AE1809">
        <f t="shared" si="144"/>
        <v>3</v>
      </c>
    </row>
    <row r="1810" spans="1:31" ht="15.75" customHeight="1" x14ac:dyDescent="0.3">
      <c r="A1810" s="12">
        <v>3177</v>
      </c>
      <c r="B1810" s="12" t="s">
        <v>2851</v>
      </c>
      <c r="C1810" s="12" t="s">
        <v>42</v>
      </c>
      <c r="D1810" s="12">
        <v>0.1</v>
      </c>
      <c r="E1810" s="12">
        <v>62.18</v>
      </c>
      <c r="F1810" s="12">
        <v>10.84</v>
      </c>
      <c r="G1810" s="12" t="s">
        <v>53</v>
      </c>
      <c r="H1810" s="12" t="s">
        <v>118</v>
      </c>
      <c r="I1810" s="12" t="s">
        <v>45</v>
      </c>
      <c r="J1810" s="12" t="s">
        <v>54</v>
      </c>
      <c r="K1810" s="12" t="s">
        <v>90</v>
      </c>
      <c r="L1810" s="12" t="s">
        <v>1389</v>
      </c>
      <c r="M1810" s="12">
        <v>0.63</v>
      </c>
      <c r="N1810" s="12" t="s">
        <v>37</v>
      </c>
      <c r="O1810" s="12" t="s">
        <v>140</v>
      </c>
      <c r="P1810" s="12" t="s">
        <v>366</v>
      </c>
      <c r="Q1810" s="12" t="s">
        <v>2852</v>
      </c>
      <c r="R1810" s="12">
        <v>33458</v>
      </c>
      <c r="S1810" s="13">
        <v>42077</v>
      </c>
      <c r="T1810" s="9">
        <f t="shared" si="142"/>
        <v>1</v>
      </c>
      <c r="U1810" s="10">
        <f t="shared" si="143"/>
        <v>17</v>
      </c>
      <c r="V1810" s="11" t="str">
        <f t="shared" si="140"/>
        <v>March</v>
      </c>
      <c r="W1810" s="13">
        <v>42079</v>
      </c>
      <c r="X1810" s="11">
        <f t="shared" si="141"/>
        <v>2</v>
      </c>
      <c r="Y1810" s="12">
        <v>-29.666</v>
      </c>
      <c r="Z1810" s="12">
        <v>9</v>
      </c>
      <c r="AA1810" s="12">
        <v>511.57</v>
      </c>
      <c r="AB1810" s="12">
        <v>90818</v>
      </c>
      <c r="AC1810" s="12">
        <f>DataSheet!$E808-DataSheet!$D808</f>
        <v>20.97</v>
      </c>
      <c r="AD1810" s="12" t="str">
        <f>_xlfn.IFS(DataSheet!$O808="Central","Chris",DataSheet!$O808="East","Erin",DataSheet!$O808="South","Sam",DataSheet!$O808="West","William.")</f>
        <v>Chris</v>
      </c>
      <c r="AE1810">
        <f t="shared" si="144"/>
        <v>2</v>
      </c>
    </row>
    <row r="1811" spans="1:31" ht="15.75" customHeight="1" x14ac:dyDescent="0.3">
      <c r="A1811" s="7">
        <v>3177</v>
      </c>
      <c r="B1811" s="7" t="s">
        <v>2851</v>
      </c>
      <c r="C1811" s="7" t="s">
        <v>52</v>
      </c>
      <c r="D1811" s="7">
        <v>0.06</v>
      </c>
      <c r="E1811" s="7">
        <v>1.68</v>
      </c>
      <c r="F1811" s="7">
        <v>1</v>
      </c>
      <c r="G1811" s="7" t="s">
        <v>53</v>
      </c>
      <c r="H1811" s="7" t="s">
        <v>118</v>
      </c>
      <c r="I1811" s="7" t="s">
        <v>33</v>
      </c>
      <c r="J1811" s="7" t="s">
        <v>34</v>
      </c>
      <c r="K1811" s="7" t="s">
        <v>35</v>
      </c>
      <c r="L1811" s="7" t="s">
        <v>2540</v>
      </c>
      <c r="M1811" s="7">
        <v>0.35</v>
      </c>
      <c r="N1811" s="7" t="s">
        <v>37</v>
      </c>
      <c r="O1811" s="7" t="s">
        <v>140</v>
      </c>
      <c r="P1811" s="7" t="s">
        <v>366</v>
      </c>
      <c r="Q1811" s="7" t="s">
        <v>2852</v>
      </c>
      <c r="R1811" s="7">
        <v>33458</v>
      </c>
      <c r="S1811" s="8">
        <v>42094</v>
      </c>
      <c r="T1811" s="9">
        <f t="shared" si="142"/>
        <v>0</v>
      </c>
      <c r="U1811" s="10" t="str">
        <f t="shared" si="143"/>
        <v>no repeat</v>
      </c>
      <c r="V1811" s="11" t="str">
        <f t="shared" si="140"/>
        <v>March</v>
      </c>
      <c r="W1811" s="8">
        <v>42096</v>
      </c>
      <c r="X1811" s="11">
        <f t="shared" si="141"/>
        <v>2</v>
      </c>
      <c r="Y1811" s="7">
        <v>-1319.5</v>
      </c>
      <c r="Z1811" s="7">
        <v>5</v>
      </c>
      <c r="AA1811" s="7">
        <v>8.65</v>
      </c>
      <c r="AB1811" s="7">
        <v>90819</v>
      </c>
      <c r="AC1811" s="7">
        <f>DataSheet!$E1005-DataSheet!$D1005</f>
        <v>10.47</v>
      </c>
      <c r="AD1811" s="12" t="str">
        <f>_xlfn.IFS(DataSheet!$O1005="Central","Chris",DataSheet!$O1005="East","Erin",DataSheet!$O1005="South","Sam",DataSheet!$O1005="West","William.")</f>
        <v>Chris</v>
      </c>
      <c r="AE1811">
        <f t="shared" si="144"/>
        <v>2</v>
      </c>
    </row>
    <row r="1812" spans="1:31" ht="15.75" customHeight="1" x14ac:dyDescent="0.3">
      <c r="A1812" s="12">
        <v>3179</v>
      </c>
      <c r="B1812" s="12" t="s">
        <v>2853</v>
      </c>
      <c r="C1812" s="12" t="s">
        <v>109</v>
      </c>
      <c r="D1812" s="12">
        <v>7.0000000000000007E-2</v>
      </c>
      <c r="E1812" s="12">
        <v>35.44</v>
      </c>
      <c r="F1812" s="12">
        <v>7.5</v>
      </c>
      <c r="G1812" s="12" t="s">
        <v>53</v>
      </c>
      <c r="H1812" s="12" t="s">
        <v>32</v>
      </c>
      <c r="I1812" s="12" t="s">
        <v>33</v>
      </c>
      <c r="J1812" s="12" t="s">
        <v>97</v>
      </c>
      <c r="K1812" s="12" t="s">
        <v>63</v>
      </c>
      <c r="L1812" s="12" t="s">
        <v>2738</v>
      </c>
      <c r="M1812" s="12">
        <v>0.38</v>
      </c>
      <c r="N1812" s="12" t="s">
        <v>37</v>
      </c>
      <c r="O1812" s="12" t="s">
        <v>65</v>
      </c>
      <c r="P1812" s="12" t="s">
        <v>66</v>
      </c>
      <c r="Q1812" s="12" t="s">
        <v>2854</v>
      </c>
      <c r="R1812" s="12">
        <v>55060</v>
      </c>
      <c r="S1812" s="13">
        <v>42167</v>
      </c>
      <c r="T1812" s="9">
        <f t="shared" si="142"/>
        <v>0</v>
      </c>
      <c r="U1812" s="10" t="str">
        <f t="shared" si="143"/>
        <v>no repeat</v>
      </c>
      <c r="V1812" s="11" t="str">
        <f t="shared" si="140"/>
        <v>June</v>
      </c>
      <c r="W1812" s="13">
        <v>42174</v>
      </c>
      <c r="X1812" s="11">
        <f t="shared" si="141"/>
        <v>7</v>
      </c>
      <c r="Y1812" s="12">
        <v>262.2</v>
      </c>
      <c r="Z1812" s="12">
        <v>11</v>
      </c>
      <c r="AA1812" s="12">
        <v>380</v>
      </c>
      <c r="AB1812" s="12">
        <v>86989</v>
      </c>
      <c r="AC1812" s="12">
        <f>DataSheet!$E1764-DataSheet!$D1764</f>
        <v>315.90000000000003</v>
      </c>
      <c r="AD1812" s="12" t="str">
        <f>_xlfn.IFS(DataSheet!$O1764="Central","Chris",DataSheet!$O1764="East","Erin",DataSheet!$O1764="South","Sam",DataSheet!$O1764="West","William.")</f>
        <v>Sam</v>
      </c>
      <c r="AE1812">
        <f t="shared" si="144"/>
        <v>1</v>
      </c>
    </row>
    <row r="1813" spans="1:31" ht="15.75" customHeight="1" x14ac:dyDescent="0.3">
      <c r="A1813" s="12">
        <v>3187</v>
      </c>
      <c r="B1813" s="12" t="s">
        <v>2855</v>
      </c>
      <c r="C1813" s="12" t="s">
        <v>30</v>
      </c>
      <c r="D1813" s="12">
        <v>0.08</v>
      </c>
      <c r="E1813" s="12">
        <v>170.98</v>
      </c>
      <c r="F1813" s="12">
        <v>35.89</v>
      </c>
      <c r="G1813" s="12" t="s">
        <v>43</v>
      </c>
      <c r="H1813" s="12" t="s">
        <v>62</v>
      </c>
      <c r="I1813" s="12" t="s">
        <v>45</v>
      </c>
      <c r="J1813" s="12" t="s">
        <v>195</v>
      </c>
      <c r="K1813" s="12" t="s">
        <v>125</v>
      </c>
      <c r="L1813" s="12" t="s">
        <v>1048</v>
      </c>
      <c r="M1813" s="12">
        <v>0.66</v>
      </c>
      <c r="N1813" s="12" t="s">
        <v>37</v>
      </c>
      <c r="O1813" s="12" t="s">
        <v>140</v>
      </c>
      <c r="P1813" s="12" t="s">
        <v>366</v>
      </c>
      <c r="Q1813" s="12" t="s">
        <v>2856</v>
      </c>
      <c r="R1813" s="12">
        <v>33569</v>
      </c>
      <c r="S1813" s="13">
        <v>42065</v>
      </c>
      <c r="T1813" s="9">
        <f t="shared" si="142"/>
        <v>0</v>
      </c>
      <c r="U1813" s="10" t="str">
        <f t="shared" si="143"/>
        <v>no repeat</v>
      </c>
      <c r="V1813" s="11" t="str">
        <f t="shared" si="140"/>
        <v>March</v>
      </c>
      <c r="W1813" s="13">
        <v>42067</v>
      </c>
      <c r="X1813" s="11">
        <f t="shared" si="141"/>
        <v>2</v>
      </c>
      <c r="Y1813" s="12">
        <v>-119.812</v>
      </c>
      <c r="Z1813" s="12">
        <v>1</v>
      </c>
      <c r="AA1813" s="12">
        <v>199.48</v>
      </c>
      <c r="AB1813" s="12">
        <v>89025</v>
      </c>
      <c r="AC1813" s="12">
        <f>DataSheet!$E696-DataSheet!$D696</f>
        <v>99.899999999999991</v>
      </c>
      <c r="AD1813" s="12" t="str">
        <f>_xlfn.IFS(DataSheet!$O696="Central","Chris",DataSheet!$O696="East","Erin",DataSheet!$O696="South","Sam",DataSheet!$O696="West","William.")</f>
        <v>Chris</v>
      </c>
      <c r="AE1813">
        <f t="shared" si="144"/>
        <v>1</v>
      </c>
    </row>
    <row r="1814" spans="1:31" ht="15.75" customHeight="1" x14ac:dyDescent="0.3">
      <c r="A1814" s="7">
        <v>3191</v>
      </c>
      <c r="B1814" s="7" t="s">
        <v>2857</v>
      </c>
      <c r="C1814" s="7" t="s">
        <v>52</v>
      </c>
      <c r="D1814" s="7">
        <v>0.01</v>
      </c>
      <c r="E1814" s="7">
        <v>20.99</v>
      </c>
      <c r="F1814" s="7">
        <v>4.8099999999999996</v>
      </c>
      <c r="G1814" s="7" t="s">
        <v>53</v>
      </c>
      <c r="H1814" s="7" t="s">
        <v>32</v>
      </c>
      <c r="I1814" s="7" t="s">
        <v>81</v>
      </c>
      <c r="J1814" s="7" t="s">
        <v>82</v>
      </c>
      <c r="K1814" s="7" t="s">
        <v>90</v>
      </c>
      <c r="L1814" s="7" t="s">
        <v>478</v>
      </c>
      <c r="M1814" s="7">
        <v>0.57999999999999996</v>
      </c>
      <c r="N1814" s="7" t="s">
        <v>37</v>
      </c>
      <c r="O1814" s="7" t="s">
        <v>65</v>
      </c>
      <c r="P1814" s="7" t="s">
        <v>1855</v>
      </c>
      <c r="Q1814" s="7" t="s">
        <v>2858</v>
      </c>
      <c r="R1814" s="7">
        <v>54481</v>
      </c>
      <c r="S1814" s="8">
        <v>42081</v>
      </c>
      <c r="T1814" s="9">
        <f t="shared" si="142"/>
        <v>1</v>
      </c>
      <c r="U1814" s="10">
        <f t="shared" si="143"/>
        <v>23</v>
      </c>
      <c r="V1814" s="11" t="str">
        <f t="shared" si="140"/>
        <v>March</v>
      </c>
      <c r="W1814" s="8">
        <v>42081</v>
      </c>
      <c r="X1814" s="11">
        <f t="shared" si="141"/>
        <v>0</v>
      </c>
      <c r="Y1814" s="7">
        <v>-9.1080000000000005</v>
      </c>
      <c r="Z1814" s="7">
        <v>5</v>
      </c>
      <c r="AA1814" s="7">
        <v>93.81</v>
      </c>
      <c r="AB1814" s="7">
        <v>86447</v>
      </c>
      <c r="AC1814" s="7">
        <f>DataSheet!$E839-DataSheet!$D839</f>
        <v>2.1100000000000003</v>
      </c>
      <c r="AD1814" s="12" t="str">
        <f>_xlfn.IFS(DataSheet!$O839="Central","Chris",DataSheet!$O839="East","Erin",DataSheet!$O839="South","Sam",DataSheet!$O839="West","William.")</f>
        <v>Sam</v>
      </c>
      <c r="AE1814">
        <f t="shared" si="144"/>
        <v>2</v>
      </c>
    </row>
    <row r="1815" spans="1:31" ht="15.75" customHeight="1" x14ac:dyDescent="0.3">
      <c r="A1815" s="7">
        <v>3191</v>
      </c>
      <c r="B1815" s="7" t="s">
        <v>2857</v>
      </c>
      <c r="C1815" s="7" t="s">
        <v>30</v>
      </c>
      <c r="D1815" s="7">
        <v>0.09</v>
      </c>
      <c r="E1815" s="7">
        <v>35.94</v>
      </c>
      <c r="F1815" s="7">
        <v>6.66</v>
      </c>
      <c r="G1815" s="7" t="s">
        <v>53</v>
      </c>
      <c r="H1815" s="7" t="s">
        <v>32</v>
      </c>
      <c r="I1815" s="7" t="s">
        <v>33</v>
      </c>
      <c r="J1815" s="7" t="s">
        <v>73</v>
      </c>
      <c r="K1815" s="7" t="s">
        <v>63</v>
      </c>
      <c r="L1815" s="7" t="s">
        <v>77</v>
      </c>
      <c r="M1815" s="7">
        <v>0.4</v>
      </c>
      <c r="N1815" s="7" t="s">
        <v>37</v>
      </c>
      <c r="O1815" s="7" t="s">
        <v>65</v>
      </c>
      <c r="P1815" s="7" t="s">
        <v>1855</v>
      </c>
      <c r="Q1815" s="7" t="s">
        <v>2858</v>
      </c>
      <c r="R1815" s="7">
        <v>54481</v>
      </c>
      <c r="S1815" s="8">
        <v>42104</v>
      </c>
      <c r="T1815" s="9">
        <f t="shared" si="142"/>
        <v>0</v>
      </c>
      <c r="U1815" s="10" t="str">
        <f t="shared" si="143"/>
        <v>no repeat</v>
      </c>
      <c r="V1815" s="11" t="str">
        <f t="shared" si="140"/>
        <v>April</v>
      </c>
      <c r="W1815" s="8">
        <v>42106</v>
      </c>
      <c r="X1815" s="11">
        <f t="shared" si="141"/>
        <v>2</v>
      </c>
      <c r="Y1815" s="7">
        <v>172.56440000000001</v>
      </c>
      <c r="Z1815" s="7">
        <v>9</v>
      </c>
      <c r="AA1815" s="7">
        <v>312.22000000000003</v>
      </c>
      <c r="AB1815" s="7">
        <v>86448</v>
      </c>
      <c r="AC1815" s="7">
        <f>DataSheet!$E1131-DataSheet!$D1131</f>
        <v>240.95999999999998</v>
      </c>
      <c r="AD1815" s="12" t="str">
        <f>_xlfn.IFS(DataSheet!$O1131="Central","Chris",DataSheet!$O1131="East","Erin",DataSheet!$O1131="South","Sam",DataSheet!$O1131="West","William.")</f>
        <v>Chris</v>
      </c>
      <c r="AE1815">
        <f t="shared" si="144"/>
        <v>2</v>
      </c>
    </row>
    <row r="1816" spans="1:31" ht="15.75" customHeight="1" x14ac:dyDescent="0.3">
      <c r="A1816" s="12">
        <v>3194</v>
      </c>
      <c r="B1816" s="12" t="s">
        <v>2859</v>
      </c>
      <c r="C1816" s="12" t="s">
        <v>61</v>
      </c>
      <c r="D1816" s="12">
        <v>0.1</v>
      </c>
      <c r="E1816" s="12">
        <v>4.9800000000000004</v>
      </c>
      <c r="F1816" s="12">
        <v>7.54</v>
      </c>
      <c r="G1816" s="12" t="s">
        <v>53</v>
      </c>
      <c r="H1816" s="12" t="s">
        <v>118</v>
      </c>
      <c r="I1816" s="12" t="s">
        <v>33</v>
      </c>
      <c r="J1816" s="12" t="s">
        <v>97</v>
      </c>
      <c r="K1816" s="12" t="s">
        <v>63</v>
      </c>
      <c r="L1816" s="12" t="s">
        <v>2860</v>
      </c>
      <c r="M1816" s="12">
        <v>0.38</v>
      </c>
      <c r="N1816" s="12" t="s">
        <v>37</v>
      </c>
      <c r="O1816" s="12" t="s">
        <v>140</v>
      </c>
      <c r="P1816" s="12" t="s">
        <v>366</v>
      </c>
      <c r="Q1816" s="12" t="s">
        <v>953</v>
      </c>
      <c r="R1816" s="12">
        <v>34609</v>
      </c>
      <c r="S1816" s="13">
        <v>42073</v>
      </c>
      <c r="T1816" s="9">
        <f t="shared" si="142"/>
        <v>1</v>
      </c>
      <c r="U1816" s="10">
        <f t="shared" si="143"/>
        <v>0</v>
      </c>
      <c r="V1816" s="11" t="str">
        <f t="shared" si="140"/>
        <v>March</v>
      </c>
      <c r="W1816" s="13">
        <v>42074</v>
      </c>
      <c r="X1816" s="11">
        <f t="shared" si="141"/>
        <v>1</v>
      </c>
      <c r="Y1816" s="12">
        <v>45.078000000000003</v>
      </c>
      <c r="Z1816" s="12">
        <v>9</v>
      </c>
      <c r="AA1816" s="12">
        <v>43.84</v>
      </c>
      <c r="AB1816" s="12">
        <v>89805</v>
      </c>
      <c r="AC1816" s="12">
        <f>DataSheet!$E754-DataSheet!$D754</f>
        <v>20.89</v>
      </c>
      <c r="AD1816" s="12" t="str">
        <f>_xlfn.IFS(DataSheet!$O754="Central","Chris",DataSheet!$O754="East","Erin",DataSheet!$O754="South","Sam",DataSheet!$O754="West","William.")</f>
        <v>Erin</v>
      </c>
      <c r="AE1816">
        <f t="shared" si="144"/>
        <v>2</v>
      </c>
    </row>
    <row r="1817" spans="1:31" ht="15.75" customHeight="1" x14ac:dyDescent="0.3">
      <c r="A1817" s="7">
        <v>3194</v>
      </c>
      <c r="B1817" s="7" t="s">
        <v>2859</v>
      </c>
      <c r="C1817" s="7" t="s">
        <v>61</v>
      </c>
      <c r="D1817" s="7">
        <v>0</v>
      </c>
      <c r="E1817" s="7">
        <v>22.84</v>
      </c>
      <c r="F1817" s="7">
        <v>8.18</v>
      </c>
      <c r="G1817" s="7" t="s">
        <v>53</v>
      </c>
      <c r="H1817" s="7" t="s">
        <v>118</v>
      </c>
      <c r="I1817" s="7" t="s">
        <v>33</v>
      </c>
      <c r="J1817" s="7" t="s">
        <v>97</v>
      </c>
      <c r="K1817" s="7" t="s">
        <v>63</v>
      </c>
      <c r="L1817" s="7" t="s">
        <v>1839</v>
      </c>
      <c r="M1817" s="7">
        <v>0.39</v>
      </c>
      <c r="N1817" s="7" t="s">
        <v>37</v>
      </c>
      <c r="O1817" s="7" t="s">
        <v>140</v>
      </c>
      <c r="P1817" s="7" t="s">
        <v>366</v>
      </c>
      <c r="Q1817" s="7" t="s">
        <v>953</v>
      </c>
      <c r="R1817" s="7">
        <v>34609</v>
      </c>
      <c r="S1817" s="8">
        <v>42073</v>
      </c>
      <c r="T1817" s="9">
        <f t="shared" si="142"/>
        <v>0</v>
      </c>
      <c r="U1817" s="10" t="str">
        <f t="shared" si="143"/>
        <v>no repeat</v>
      </c>
      <c r="V1817" s="11" t="str">
        <f t="shared" si="140"/>
        <v>March</v>
      </c>
      <c r="W1817" s="8">
        <v>42075</v>
      </c>
      <c r="X1817" s="11">
        <f t="shared" si="141"/>
        <v>2</v>
      </c>
      <c r="Y1817" s="7">
        <v>-110.376</v>
      </c>
      <c r="Z1817" s="7">
        <v>6</v>
      </c>
      <c r="AA1817" s="7">
        <v>141.74</v>
      </c>
      <c r="AB1817" s="7">
        <v>89805</v>
      </c>
      <c r="AC1817" s="7">
        <f>DataSheet!$E755-DataSheet!$D755</f>
        <v>3.91</v>
      </c>
      <c r="AD1817" s="12" t="str">
        <f>_xlfn.IFS(DataSheet!$O755="Central","Chris",DataSheet!$O755="East","Erin",DataSheet!$O755="South","Sam",DataSheet!$O755="West","William.")</f>
        <v>Erin</v>
      </c>
      <c r="AE1817">
        <f t="shared" si="144"/>
        <v>2</v>
      </c>
    </row>
    <row r="1818" spans="1:31" ht="15.75" customHeight="1" x14ac:dyDescent="0.3">
      <c r="A1818" s="12">
        <v>3196</v>
      </c>
      <c r="B1818" s="12" t="s">
        <v>2861</v>
      </c>
      <c r="C1818" s="12" t="s">
        <v>42</v>
      </c>
      <c r="D1818" s="12">
        <v>0.03</v>
      </c>
      <c r="E1818" s="12">
        <v>200.97</v>
      </c>
      <c r="F1818" s="12">
        <v>15.59</v>
      </c>
      <c r="G1818" s="12" t="s">
        <v>43</v>
      </c>
      <c r="H1818" s="12" t="s">
        <v>44</v>
      </c>
      <c r="I1818" s="12" t="s">
        <v>81</v>
      </c>
      <c r="J1818" s="12" t="s">
        <v>89</v>
      </c>
      <c r="K1818" s="12" t="s">
        <v>47</v>
      </c>
      <c r="L1818" s="12" t="s">
        <v>1333</v>
      </c>
      <c r="M1818" s="12">
        <v>0.36</v>
      </c>
      <c r="N1818" s="12" t="s">
        <v>37</v>
      </c>
      <c r="O1818" s="12" t="s">
        <v>38</v>
      </c>
      <c r="P1818" s="12" t="s">
        <v>49</v>
      </c>
      <c r="Q1818" s="12" t="s">
        <v>280</v>
      </c>
      <c r="R1818" s="12">
        <v>94109</v>
      </c>
      <c r="S1818" s="13">
        <v>42037</v>
      </c>
      <c r="T1818" s="9">
        <f t="shared" si="142"/>
        <v>0</v>
      </c>
      <c r="U1818" s="10" t="str">
        <f t="shared" si="143"/>
        <v>no repeat</v>
      </c>
      <c r="V1818" s="11" t="str">
        <f t="shared" si="140"/>
        <v>February</v>
      </c>
      <c r="W1818" s="13">
        <v>42038</v>
      </c>
      <c r="X1818" s="11">
        <f t="shared" si="141"/>
        <v>1</v>
      </c>
      <c r="Y1818" s="12">
        <v>1951.3</v>
      </c>
      <c r="Z1818" s="12">
        <v>43</v>
      </c>
      <c r="AA1818" s="12">
        <v>8717.75</v>
      </c>
      <c r="AB1818" s="12">
        <v>24294</v>
      </c>
      <c r="AC1818" s="12">
        <f>DataSheet!$E386-DataSheet!$D386</f>
        <v>8.0599999999999987</v>
      </c>
      <c r="AD1818" s="12" t="str">
        <f>_xlfn.IFS(DataSheet!$O386="Central","Chris",DataSheet!$O386="East","Erin",DataSheet!$O386="South","Sam",DataSheet!$O386="West","William.")</f>
        <v>Chris</v>
      </c>
      <c r="AE1818">
        <f t="shared" si="144"/>
        <v>1</v>
      </c>
    </row>
    <row r="1819" spans="1:31" ht="15.75" customHeight="1" x14ac:dyDescent="0.3">
      <c r="A1819" s="7">
        <v>3197</v>
      </c>
      <c r="B1819" s="7" t="s">
        <v>2862</v>
      </c>
      <c r="C1819" s="7" t="s">
        <v>42</v>
      </c>
      <c r="D1819" s="7">
        <v>0.03</v>
      </c>
      <c r="E1819" s="7">
        <v>200.97</v>
      </c>
      <c r="F1819" s="7">
        <v>15.59</v>
      </c>
      <c r="G1819" s="7" t="s">
        <v>43</v>
      </c>
      <c r="H1819" s="7" t="s">
        <v>44</v>
      </c>
      <c r="I1819" s="7" t="s">
        <v>81</v>
      </c>
      <c r="J1819" s="7" t="s">
        <v>89</v>
      </c>
      <c r="K1819" s="7" t="s">
        <v>47</v>
      </c>
      <c r="L1819" s="7" t="s">
        <v>1333</v>
      </c>
      <c r="M1819" s="7">
        <v>0.36</v>
      </c>
      <c r="N1819" s="7" t="s">
        <v>37</v>
      </c>
      <c r="O1819" s="7" t="s">
        <v>65</v>
      </c>
      <c r="P1819" s="7" t="s">
        <v>182</v>
      </c>
      <c r="Q1819" s="7" t="s">
        <v>2863</v>
      </c>
      <c r="R1819" s="7">
        <v>60062</v>
      </c>
      <c r="S1819" s="8">
        <v>42037</v>
      </c>
      <c r="T1819" s="9">
        <f t="shared" si="142"/>
        <v>0</v>
      </c>
      <c r="U1819" s="10" t="str">
        <f t="shared" si="143"/>
        <v>no repeat</v>
      </c>
      <c r="V1819" s="11" t="str">
        <f t="shared" si="140"/>
        <v>February</v>
      </c>
      <c r="W1819" s="8">
        <v>42038</v>
      </c>
      <c r="X1819" s="11">
        <f t="shared" si="141"/>
        <v>1</v>
      </c>
      <c r="Y1819" s="7">
        <v>1538.7828</v>
      </c>
      <c r="Z1819" s="7">
        <v>11</v>
      </c>
      <c r="AA1819" s="7">
        <v>2230.12</v>
      </c>
      <c r="AB1819" s="7">
        <v>90850</v>
      </c>
      <c r="AC1819" s="7">
        <f>DataSheet!$E387-DataSheet!$D387</f>
        <v>51.6</v>
      </c>
      <c r="AD1819" s="12" t="str">
        <f>_xlfn.IFS(DataSheet!$O387="Central","Chris",DataSheet!$O387="East","Erin",DataSheet!$O387="South","Sam",DataSheet!$O387="West","William.")</f>
        <v>Chris</v>
      </c>
      <c r="AE1819">
        <f t="shared" si="144"/>
        <v>1</v>
      </c>
    </row>
    <row r="1820" spans="1:31" ht="15.75" customHeight="1" x14ac:dyDescent="0.3">
      <c r="A1820" s="7">
        <v>3205</v>
      </c>
      <c r="B1820" s="7" t="s">
        <v>2864</v>
      </c>
      <c r="C1820" s="7" t="s">
        <v>109</v>
      </c>
      <c r="D1820" s="7">
        <v>7.0000000000000007E-2</v>
      </c>
      <c r="E1820" s="7">
        <v>5.98</v>
      </c>
      <c r="F1820" s="7">
        <v>0.96</v>
      </c>
      <c r="G1820" s="7" t="s">
        <v>53</v>
      </c>
      <c r="H1820" s="7" t="s">
        <v>118</v>
      </c>
      <c r="I1820" s="7" t="s">
        <v>33</v>
      </c>
      <c r="J1820" s="7" t="s">
        <v>34</v>
      </c>
      <c r="K1820" s="7" t="s">
        <v>35</v>
      </c>
      <c r="L1820" s="7" t="s">
        <v>1816</v>
      </c>
      <c r="M1820" s="7">
        <v>0.6</v>
      </c>
      <c r="N1820" s="7" t="s">
        <v>37</v>
      </c>
      <c r="O1820" s="7" t="s">
        <v>38</v>
      </c>
      <c r="P1820" s="7" t="s">
        <v>1740</v>
      </c>
      <c r="Q1820" s="7" t="s">
        <v>2831</v>
      </c>
      <c r="R1820" s="7">
        <v>83440</v>
      </c>
      <c r="S1820" s="8">
        <v>42093</v>
      </c>
      <c r="T1820" s="9">
        <f t="shared" si="142"/>
        <v>0</v>
      </c>
      <c r="U1820" s="10" t="str">
        <f t="shared" si="143"/>
        <v>no repeat</v>
      </c>
      <c r="V1820" s="11" t="str">
        <f t="shared" si="140"/>
        <v>March</v>
      </c>
      <c r="W1820" s="8">
        <v>42097</v>
      </c>
      <c r="X1820" s="11">
        <f t="shared" si="141"/>
        <v>4</v>
      </c>
      <c r="Y1820" s="7">
        <v>32.83</v>
      </c>
      <c r="Z1820" s="7">
        <v>10</v>
      </c>
      <c r="AA1820" s="7">
        <v>56.4</v>
      </c>
      <c r="AB1820" s="7">
        <v>87933</v>
      </c>
      <c r="AC1820" s="7">
        <f>DataSheet!$E993-DataSheet!$D993</f>
        <v>13.93</v>
      </c>
      <c r="AD1820" s="12" t="str">
        <f>_xlfn.IFS(DataSheet!$O993="Central","Chris",DataSheet!$O993="East","Erin",DataSheet!$O993="South","Sam",DataSheet!$O993="West","William.")</f>
        <v>Chris</v>
      </c>
      <c r="AE1820">
        <f t="shared" si="144"/>
        <v>1</v>
      </c>
    </row>
    <row r="1821" spans="1:31" ht="15.75" customHeight="1" x14ac:dyDescent="0.3">
      <c r="A1821" s="12">
        <v>3206</v>
      </c>
      <c r="B1821" s="12" t="s">
        <v>2865</v>
      </c>
      <c r="C1821" s="12" t="s">
        <v>109</v>
      </c>
      <c r="D1821" s="12">
        <v>0.01</v>
      </c>
      <c r="E1821" s="12">
        <v>39.979999999999997</v>
      </c>
      <c r="F1821" s="12">
        <v>4</v>
      </c>
      <c r="G1821" s="12" t="s">
        <v>53</v>
      </c>
      <c r="H1821" s="12" t="s">
        <v>118</v>
      </c>
      <c r="I1821" s="12" t="s">
        <v>81</v>
      </c>
      <c r="J1821" s="12" t="s">
        <v>184</v>
      </c>
      <c r="K1821" s="12" t="s">
        <v>63</v>
      </c>
      <c r="L1821" s="12" t="s">
        <v>256</v>
      </c>
      <c r="M1821" s="12">
        <v>0.7</v>
      </c>
      <c r="N1821" s="12" t="s">
        <v>37</v>
      </c>
      <c r="O1821" s="12" t="s">
        <v>38</v>
      </c>
      <c r="P1821" s="12" t="s">
        <v>1740</v>
      </c>
      <c r="Q1821" s="12" t="s">
        <v>2866</v>
      </c>
      <c r="R1821" s="12">
        <v>83301</v>
      </c>
      <c r="S1821" s="13">
        <v>42093</v>
      </c>
      <c r="T1821" s="9">
        <f t="shared" si="142"/>
        <v>1</v>
      </c>
      <c r="U1821" s="10">
        <f t="shared" si="143"/>
        <v>52</v>
      </c>
      <c r="V1821" s="11" t="str">
        <f t="shared" si="140"/>
        <v>March</v>
      </c>
      <c r="W1821" s="13">
        <v>42098</v>
      </c>
      <c r="X1821" s="11">
        <f t="shared" si="141"/>
        <v>5</v>
      </c>
      <c r="Y1821" s="12">
        <v>51.59</v>
      </c>
      <c r="Z1821" s="12">
        <v>6</v>
      </c>
      <c r="AA1821" s="12">
        <v>257.52</v>
      </c>
      <c r="AB1821" s="12">
        <v>87933</v>
      </c>
      <c r="AC1821" s="12">
        <f>DataSheet!$E994-DataSheet!$D994</f>
        <v>14.979999999999999</v>
      </c>
      <c r="AD1821" s="12" t="str">
        <f>_xlfn.IFS(DataSheet!$O994="Central","Chris",DataSheet!$O994="East","Erin",DataSheet!$O994="South","Sam",DataSheet!$O994="West","William.")</f>
        <v>Chris</v>
      </c>
      <c r="AE1821">
        <f t="shared" si="144"/>
        <v>3</v>
      </c>
    </row>
    <row r="1822" spans="1:31" ht="15.75" customHeight="1" x14ac:dyDescent="0.3">
      <c r="A1822" s="12">
        <v>3206</v>
      </c>
      <c r="B1822" s="12" t="s">
        <v>2865</v>
      </c>
      <c r="C1822" s="12" t="s">
        <v>42</v>
      </c>
      <c r="D1822" s="12">
        <v>0.06</v>
      </c>
      <c r="E1822" s="12">
        <v>218.08</v>
      </c>
      <c r="F1822" s="12">
        <v>18.059999999999999</v>
      </c>
      <c r="G1822" s="12" t="s">
        <v>31</v>
      </c>
      <c r="H1822" s="12" t="s">
        <v>118</v>
      </c>
      <c r="I1822" s="12" t="s">
        <v>45</v>
      </c>
      <c r="J1822" s="12" t="s">
        <v>46</v>
      </c>
      <c r="K1822" s="12" t="s">
        <v>240</v>
      </c>
      <c r="L1822" s="12" t="s">
        <v>1498</v>
      </c>
      <c r="M1822" s="12">
        <v>0.56999999999999995</v>
      </c>
      <c r="N1822" s="12" t="s">
        <v>37</v>
      </c>
      <c r="O1822" s="12" t="s">
        <v>38</v>
      </c>
      <c r="P1822" s="12" t="s">
        <v>1740</v>
      </c>
      <c r="Q1822" s="12" t="s">
        <v>2866</v>
      </c>
      <c r="R1822" s="12">
        <v>83301</v>
      </c>
      <c r="S1822" s="13">
        <v>42145</v>
      </c>
      <c r="T1822" s="9">
        <f t="shared" si="142"/>
        <v>1</v>
      </c>
      <c r="U1822" s="10">
        <f t="shared" si="143"/>
        <v>7</v>
      </c>
      <c r="V1822" s="11" t="str">
        <f t="shared" si="140"/>
        <v>May</v>
      </c>
      <c r="W1822" s="13">
        <v>42147</v>
      </c>
      <c r="X1822" s="11">
        <f t="shared" si="141"/>
        <v>2</v>
      </c>
      <c r="Y1822" s="12">
        <v>969.42</v>
      </c>
      <c r="Z1822" s="12">
        <v>7</v>
      </c>
      <c r="AA1822" s="12">
        <v>1488.51</v>
      </c>
      <c r="AB1822" s="12">
        <v>87934</v>
      </c>
      <c r="AC1822" s="12">
        <f>DataSheet!$E1536-DataSheet!$D1536</f>
        <v>15.280000000000001</v>
      </c>
      <c r="AD1822" s="12" t="str">
        <f>_xlfn.IFS(DataSheet!$O1536="Central","Chris",DataSheet!$O1536="East","Erin",DataSheet!$O1536="South","Sam",DataSheet!$O1536="West","William.")</f>
        <v>Erin</v>
      </c>
      <c r="AE1822">
        <f t="shared" si="144"/>
        <v>3</v>
      </c>
    </row>
    <row r="1823" spans="1:31" ht="15.75" customHeight="1" x14ac:dyDescent="0.3">
      <c r="A1823" s="7">
        <v>3206</v>
      </c>
      <c r="B1823" s="7" t="s">
        <v>2865</v>
      </c>
      <c r="C1823" s="7" t="s">
        <v>42</v>
      </c>
      <c r="D1823" s="7">
        <v>0.05</v>
      </c>
      <c r="E1823" s="7">
        <v>35.44</v>
      </c>
      <c r="F1823" s="7">
        <v>5.09</v>
      </c>
      <c r="G1823" s="7" t="s">
        <v>53</v>
      </c>
      <c r="H1823" s="7" t="s">
        <v>118</v>
      </c>
      <c r="I1823" s="7" t="s">
        <v>33</v>
      </c>
      <c r="J1823" s="7" t="s">
        <v>97</v>
      </c>
      <c r="K1823" s="7" t="s">
        <v>63</v>
      </c>
      <c r="L1823" s="7" t="s">
        <v>2767</v>
      </c>
      <c r="M1823" s="7">
        <v>0.38</v>
      </c>
      <c r="N1823" s="7" t="s">
        <v>37</v>
      </c>
      <c r="O1823" s="7" t="s">
        <v>38</v>
      </c>
      <c r="P1823" s="7" t="s">
        <v>1740</v>
      </c>
      <c r="Q1823" s="7" t="s">
        <v>2866</v>
      </c>
      <c r="R1823" s="7">
        <v>83301</v>
      </c>
      <c r="S1823" s="8">
        <v>42152</v>
      </c>
      <c r="T1823" s="9">
        <f t="shared" si="142"/>
        <v>0</v>
      </c>
      <c r="U1823" s="10" t="str">
        <f t="shared" si="143"/>
        <v>no repeat</v>
      </c>
      <c r="V1823" s="11" t="str">
        <f t="shared" si="140"/>
        <v>May</v>
      </c>
      <c r="W1823" s="8">
        <v>42153</v>
      </c>
      <c r="X1823" s="11">
        <f t="shared" si="141"/>
        <v>1</v>
      </c>
      <c r="Y1823" s="7">
        <v>553.33169999999996</v>
      </c>
      <c r="Z1823" s="7">
        <v>23</v>
      </c>
      <c r="AA1823" s="7">
        <v>801.93</v>
      </c>
      <c r="AB1823" s="7">
        <v>87935</v>
      </c>
      <c r="AC1823" s="7">
        <f>DataSheet!$E1613-DataSheet!$D1613</f>
        <v>304.96000000000004</v>
      </c>
      <c r="AD1823" s="12" t="str">
        <f>_xlfn.IFS(DataSheet!$O1613="Central","Chris",DataSheet!$O1613="East","Erin",DataSheet!$O1613="South","Sam",DataSheet!$O1613="West","William.")</f>
        <v>Chris</v>
      </c>
      <c r="AE1823">
        <f t="shared" si="144"/>
        <v>3</v>
      </c>
    </row>
    <row r="1824" spans="1:31" ht="15.75" customHeight="1" x14ac:dyDescent="0.3">
      <c r="A1824" s="7">
        <v>3209</v>
      </c>
      <c r="B1824" s="7" t="s">
        <v>2867</v>
      </c>
      <c r="C1824" s="7" t="s">
        <v>52</v>
      </c>
      <c r="D1824" s="7">
        <v>0.03</v>
      </c>
      <c r="E1824" s="7">
        <v>4.9800000000000004</v>
      </c>
      <c r="F1824" s="7">
        <v>4.62</v>
      </c>
      <c r="G1824" s="7" t="s">
        <v>31</v>
      </c>
      <c r="H1824" s="7" t="s">
        <v>32</v>
      </c>
      <c r="I1824" s="7" t="s">
        <v>81</v>
      </c>
      <c r="J1824" s="7" t="s">
        <v>184</v>
      </c>
      <c r="K1824" s="7" t="s">
        <v>55</v>
      </c>
      <c r="L1824" s="7" t="s">
        <v>415</v>
      </c>
      <c r="M1824" s="7">
        <v>0.64</v>
      </c>
      <c r="N1824" s="7" t="s">
        <v>37</v>
      </c>
      <c r="O1824" s="7" t="s">
        <v>38</v>
      </c>
      <c r="P1824" s="7" t="s">
        <v>49</v>
      </c>
      <c r="Q1824" s="7" t="s">
        <v>2868</v>
      </c>
      <c r="R1824" s="7">
        <v>90210</v>
      </c>
      <c r="S1824" s="8">
        <v>42183</v>
      </c>
      <c r="T1824" s="9">
        <f t="shared" si="142"/>
        <v>0</v>
      </c>
      <c r="U1824" s="10" t="str">
        <f t="shared" si="143"/>
        <v>no repeat</v>
      </c>
      <c r="V1824" s="11" t="str">
        <f t="shared" si="140"/>
        <v>June</v>
      </c>
      <c r="W1824" s="8">
        <v>42184</v>
      </c>
      <c r="X1824" s="11">
        <f t="shared" si="141"/>
        <v>1</v>
      </c>
      <c r="Y1824" s="7">
        <v>-30.45</v>
      </c>
      <c r="Z1824" s="7">
        <v>8</v>
      </c>
      <c r="AA1824" s="7">
        <v>44.24</v>
      </c>
      <c r="AB1824" s="7">
        <v>90739</v>
      </c>
      <c r="AC1824" s="7">
        <f>DataSheet!$E1905-DataSheet!$D1905</f>
        <v>65.949999999999989</v>
      </c>
      <c r="AD1824" s="12" t="str">
        <f>_xlfn.IFS(DataSheet!$O1905="Central","Chris",DataSheet!$O1905="East","Erin",DataSheet!$O1905="South","Sam",DataSheet!$O1905="West","William.")</f>
        <v>William.</v>
      </c>
      <c r="AE1824">
        <f t="shared" si="144"/>
        <v>1</v>
      </c>
    </row>
    <row r="1825" spans="1:31" ht="15.75" customHeight="1" x14ac:dyDescent="0.3">
      <c r="A1825" s="12">
        <v>3211</v>
      </c>
      <c r="B1825" s="12" t="s">
        <v>2869</v>
      </c>
      <c r="C1825" s="12" t="s">
        <v>30</v>
      </c>
      <c r="D1825" s="12">
        <v>0.1</v>
      </c>
      <c r="E1825" s="12">
        <v>7.31</v>
      </c>
      <c r="F1825" s="12">
        <v>0.49</v>
      </c>
      <c r="G1825" s="12" t="s">
        <v>53</v>
      </c>
      <c r="H1825" s="12" t="s">
        <v>32</v>
      </c>
      <c r="I1825" s="12" t="s">
        <v>33</v>
      </c>
      <c r="J1825" s="12" t="s">
        <v>138</v>
      </c>
      <c r="K1825" s="12" t="s">
        <v>63</v>
      </c>
      <c r="L1825" s="12" t="s">
        <v>1071</v>
      </c>
      <c r="M1825" s="12">
        <v>0.38</v>
      </c>
      <c r="N1825" s="12" t="s">
        <v>37</v>
      </c>
      <c r="O1825" s="12" t="s">
        <v>65</v>
      </c>
      <c r="P1825" s="12" t="s">
        <v>182</v>
      </c>
      <c r="Q1825" s="12" t="s">
        <v>2870</v>
      </c>
      <c r="R1825" s="12">
        <v>60101</v>
      </c>
      <c r="S1825" s="13">
        <v>42050</v>
      </c>
      <c r="T1825" s="9">
        <f t="shared" si="142"/>
        <v>1</v>
      </c>
      <c r="U1825" s="10">
        <f t="shared" si="143"/>
        <v>0</v>
      </c>
      <c r="V1825" s="11" t="str">
        <f t="shared" si="140"/>
        <v>February</v>
      </c>
      <c r="W1825" s="13">
        <v>42051</v>
      </c>
      <c r="X1825" s="11">
        <f t="shared" si="141"/>
        <v>1</v>
      </c>
      <c r="Y1825" s="12">
        <v>55.020600000000002</v>
      </c>
      <c r="Z1825" s="12">
        <v>12</v>
      </c>
      <c r="AA1825" s="12">
        <v>79.739999999999995</v>
      </c>
      <c r="AB1825" s="12">
        <v>91522</v>
      </c>
      <c r="AC1825" s="12">
        <f>DataSheet!$E536-DataSheet!$D536</f>
        <v>4.25</v>
      </c>
      <c r="AD1825" s="12" t="str">
        <f>_xlfn.IFS(DataSheet!$O536="Central","Chris",DataSheet!$O536="East","Erin",DataSheet!$O536="South","Sam",DataSheet!$O536="West","William.")</f>
        <v>Chris</v>
      </c>
      <c r="AE1825">
        <f t="shared" si="144"/>
        <v>2</v>
      </c>
    </row>
    <row r="1826" spans="1:31" ht="15.75" customHeight="1" x14ac:dyDescent="0.3">
      <c r="A1826" s="7">
        <v>3211</v>
      </c>
      <c r="B1826" s="7" t="s">
        <v>2869</v>
      </c>
      <c r="C1826" s="7" t="s">
        <v>30</v>
      </c>
      <c r="D1826" s="7">
        <v>0.1</v>
      </c>
      <c r="E1826" s="7">
        <v>20.99</v>
      </c>
      <c r="F1826" s="7">
        <v>2.5</v>
      </c>
      <c r="G1826" s="7" t="s">
        <v>53</v>
      </c>
      <c r="H1826" s="7" t="s">
        <v>32</v>
      </c>
      <c r="I1826" s="7" t="s">
        <v>81</v>
      </c>
      <c r="J1826" s="7" t="s">
        <v>82</v>
      </c>
      <c r="K1826" s="7" t="s">
        <v>35</v>
      </c>
      <c r="L1826" s="7" t="s">
        <v>1170</v>
      </c>
      <c r="M1826" s="7">
        <v>0.81</v>
      </c>
      <c r="N1826" s="7" t="s">
        <v>37</v>
      </c>
      <c r="O1826" s="7" t="s">
        <v>65</v>
      </c>
      <c r="P1826" s="7" t="s">
        <v>182</v>
      </c>
      <c r="Q1826" s="7" t="s">
        <v>2870</v>
      </c>
      <c r="R1826" s="7">
        <v>60101</v>
      </c>
      <c r="S1826" s="8">
        <v>42050</v>
      </c>
      <c r="T1826" s="9">
        <f t="shared" si="142"/>
        <v>0</v>
      </c>
      <c r="U1826" s="10" t="str">
        <f t="shared" si="143"/>
        <v>no repeat</v>
      </c>
      <c r="V1826" s="11" t="str">
        <f t="shared" si="140"/>
        <v>February</v>
      </c>
      <c r="W1826" s="8">
        <v>42051</v>
      </c>
      <c r="X1826" s="11">
        <f t="shared" si="141"/>
        <v>1</v>
      </c>
      <c r="Y1826" s="7">
        <v>-43.65504</v>
      </c>
      <c r="Z1826" s="7">
        <v>23</v>
      </c>
      <c r="AA1826" s="7">
        <v>392.45</v>
      </c>
      <c r="AB1826" s="7">
        <v>91522</v>
      </c>
      <c r="AC1826" s="7">
        <f>DataSheet!$E537-DataSheet!$D537</f>
        <v>7.21</v>
      </c>
      <c r="AD1826" s="12" t="str">
        <f>_xlfn.IFS(DataSheet!$O537="Central","Chris",DataSheet!$O537="East","Erin",DataSheet!$O537="South","Sam",DataSheet!$O537="West","William.")</f>
        <v>Chris</v>
      </c>
      <c r="AE1826">
        <f t="shared" si="144"/>
        <v>2</v>
      </c>
    </row>
    <row r="1827" spans="1:31" ht="15.75" customHeight="1" x14ac:dyDescent="0.3">
      <c r="A1827" s="12">
        <v>3221</v>
      </c>
      <c r="B1827" s="12" t="s">
        <v>2871</v>
      </c>
      <c r="C1827" s="12" t="s">
        <v>42</v>
      </c>
      <c r="D1827" s="12">
        <v>0.03</v>
      </c>
      <c r="E1827" s="12">
        <v>6.68</v>
      </c>
      <c r="F1827" s="12">
        <v>1.5</v>
      </c>
      <c r="G1827" s="12" t="s">
        <v>53</v>
      </c>
      <c r="H1827" s="12" t="s">
        <v>32</v>
      </c>
      <c r="I1827" s="12" t="s">
        <v>33</v>
      </c>
      <c r="J1827" s="12" t="s">
        <v>34</v>
      </c>
      <c r="K1827" s="12" t="s">
        <v>35</v>
      </c>
      <c r="L1827" s="12" t="s">
        <v>2020</v>
      </c>
      <c r="M1827" s="12">
        <v>0.48</v>
      </c>
      <c r="N1827" s="12" t="s">
        <v>37</v>
      </c>
      <c r="O1827" s="12" t="s">
        <v>140</v>
      </c>
      <c r="P1827" s="12" t="s">
        <v>366</v>
      </c>
      <c r="Q1827" s="12" t="s">
        <v>2872</v>
      </c>
      <c r="R1827" s="12">
        <v>33322</v>
      </c>
      <c r="S1827" s="13">
        <v>42106</v>
      </c>
      <c r="T1827" s="9">
        <f t="shared" si="142"/>
        <v>0</v>
      </c>
      <c r="U1827" s="10" t="str">
        <f t="shared" si="143"/>
        <v>no repeat</v>
      </c>
      <c r="V1827" s="11" t="str">
        <f t="shared" si="140"/>
        <v>April</v>
      </c>
      <c r="W1827" s="13">
        <v>42107</v>
      </c>
      <c r="X1827" s="11">
        <f t="shared" si="141"/>
        <v>1</v>
      </c>
      <c r="Y1827" s="12">
        <v>-577.30399999999997</v>
      </c>
      <c r="Z1827" s="12">
        <v>7</v>
      </c>
      <c r="AA1827" s="12">
        <v>48.32</v>
      </c>
      <c r="AB1827" s="12">
        <v>90815</v>
      </c>
      <c r="AC1827" s="12">
        <f>DataSheet!$E1150-DataSheet!$D1150</f>
        <v>599.91</v>
      </c>
      <c r="AD1827" s="12" t="str">
        <f>_xlfn.IFS(DataSheet!$O1150="Central","Chris",DataSheet!$O1150="East","Erin",DataSheet!$O1150="South","Sam",DataSheet!$O1150="West","William.")</f>
        <v>Erin</v>
      </c>
      <c r="AE1827">
        <f t="shared" si="144"/>
        <v>1</v>
      </c>
    </row>
    <row r="1828" spans="1:31" ht="15.75" customHeight="1" x14ac:dyDescent="0.3">
      <c r="A1828" s="7">
        <v>3222</v>
      </c>
      <c r="B1828" s="7" t="s">
        <v>2873</v>
      </c>
      <c r="C1828" s="7" t="s">
        <v>30</v>
      </c>
      <c r="D1828" s="7">
        <v>0.04</v>
      </c>
      <c r="E1828" s="7">
        <v>39.479999999999997</v>
      </c>
      <c r="F1828" s="7">
        <v>1.99</v>
      </c>
      <c r="G1828" s="7" t="s">
        <v>31</v>
      </c>
      <c r="H1828" s="7" t="s">
        <v>32</v>
      </c>
      <c r="I1828" s="7" t="s">
        <v>81</v>
      </c>
      <c r="J1828" s="7" t="s">
        <v>184</v>
      </c>
      <c r="K1828" s="7" t="s">
        <v>55</v>
      </c>
      <c r="L1828" s="7" t="s">
        <v>707</v>
      </c>
      <c r="M1828" s="7">
        <v>0.54</v>
      </c>
      <c r="N1828" s="7" t="s">
        <v>37</v>
      </c>
      <c r="O1828" s="7" t="s">
        <v>140</v>
      </c>
      <c r="P1828" s="7" t="s">
        <v>366</v>
      </c>
      <c r="Q1828" s="7" t="s">
        <v>2874</v>
      </c>
      <c r="R1828" s="7">
        <v>32303</v>
      </c>
      <c r="S1828" s="8">
        <v>42082</v>
      </c>
      <c r="T1828" s="9">
        <f t="shared" si="142"/>
        <v>1</v>
      </c>
      <c r="U1828" s="10">
        <f t="shared" si="143"/>
        <v>0</v>
      </c>
      <c r="V1828" s="11" t="str">
        <f t="shared" si="140"/>
        <v>March</v>
      </c>
      <c r="W1828" s="8">
        <v>42082</v>
      </c>
      <c r="X1828" s="11">
        <f t="shared" si="141"/>
        <v>0</v>
      </c>
      <c r="Y1828" s="7">
        <v>-1535.4864</v>
      </c>
      <c r="Z1828" s="7">
        <v>8</v>
      </c>
      <c r="AA1828" s="7">
        <v>332.16</v>
      </c>
      <c r="AB1828" s="7">
        <v>90814</v>
      </c>
      <c r="AC1828" s="7">
        <f>DataSheet!$E859-DataSheet!$D859</f>
        <v>348.2</v>
      </c>
      <c r="AD1828" s="12" t="str">
        <f>_xlfn.IFS(DataSheet!$O859="Central","Chris",DataSheet!$O859="East","Erin",DataSheet!$O859="South","Sam",DataSheet!$O859="West","William.")</f>
        <v>Sam</v>
      </c>
      <c r="AE1828">
        <f t="shared" si="144"/>
        <v>2</v>
      </c>
    </row>
    <row r="1829" spans="1:31" ht="15.75" customHeight="1" x14ac:dyDescent="0.3">
      <c r="A1829" s="12">
        <v>3222</v>
      </c>
      <c r="B1829" s="12" t="s">
        <v>2873</v>
      </c>
      <c r="C1829" s="12" t="s">
        <v>30</v>
      </c>
      <c r="D1829" s="12">
        <v>0</v>
      </c>
      <c r="E1829" s="12">
        <v>8.1199999999999992</v>
      </c>
      <c r="F1829" s="12">
        <v>2.83</v>
      </c>
      <c r="G1829" s="12" t="s">
        <v>53</v>
      </c>
      <c r="H1829" s="12" t="s">
        <v>32</v>
      </c>
      <c r="I1829" s="12" t="s">
        <v>81</v>
      </c>
      <c r="J1829" s="12" t="s">
        <v>184</v>
      </c>
      <c r="K1829" s="12" t="s">
        <v>55</v>
      </c>
      <c r="L1829" s="12" t="s">
        <v>829</v>
      </c>
      <c r="M1829" s="12">
        <v>0.77</v>
      </c>
      <c r="N1829" s="12" t="s">
        <v>37</v>
      </c>
      <c r="O1829" s="12" t="s">
        <v>140</v>
      </c>
      <c r="P1829" s="12" t="s">
        <v>366</v>
      </c>
      <c r="Q1829" s="12" t="s">
        <v>2874</v>
      </c>
      <c r="R1829" s="12">
        <v>32303</v>
      </c>
      <c r="S1829" s="13">
        <v>42082</v>
      </c>
      <c r="T1829" s="9">
        <f t="shared" si="142"/>
        <v>0</v>
      </c>
      <c r="U1829" s="10" t="str">
        <f t="shared" si="143"/>
        <v>no repeat</v>
      </c>
      <c r="V1829" s="11" t="str">
        <f t="shared" si="140"/>
        <v>March</v>
      </c>
      <c r="W1829" s="13">
        <v>42083</v>
      </c>
      <c r="X1829" s="11">
        <f t="shared" si="141"/>
        <v>1</v>
      </c>
      <c r="Y1829" s="12">
        <v>-159.32</v>
      </c>
      <c r="Z1829" s="12">
        <v>17</v>
      </c>
      <c r="AA1829" s="12">
        <v>147.62</v>
      </c>
      <c r="AB1829" s="12">
        <v>90814</v>
      </c>
      <c r="AC1829" s="12">
        <f>DataSheet!$E860-DataSheet!$D860</f>
        <v>12.25</v>
      </c>
      <c r="AD1829" s="12" t="str">
        <f>_xlfn.IFS(DataSheet!$O860="Central","Chris",DataSheet!$O860="East","Erin",DataSheet!$O860="South","Sam",DataSheet!$O860="West","William.")</f>
        <v>Sam</v>
      </c>
      <c r="AE1829">
        <f t="shared" si="144"/>
        <v>2</v>
      </c>
    </row>
    <row r="1830" spans="1:31" ht="15.75" customHeight="1" x14ac:dyDescent="0.3">
      <c r="A1830" s="7">
        <v>3224</v>
      </c>
      <c r="B1830" s="7" t="s">
        <v>2875</v>
      </c>
      <c r="C1830" s="7" t="s">
        <v>52</v>
      </c>
      <c r="D1830" s="7">
        <v>0.06</v>
      </c>
      <c r="E1830" s="7">
        <v>60.98</v>
      </c>
      <c r="F1830" s="7">
        <v>30</v>
      </c>
      <c r="G1830" s="7" t="s">
        <v>43</v>
      </c>
      <c r="H1830" s="7" t="s">
        <v>62</v>
      </c>
      <c r="I1830" s="7" t="s">
        <v>45</v>
      </c>
      <c r="J1830" s="7" t="s">
        <v>46</v>
      </c>
      <c r="K1830" s="7" t="s">
        <v>47</v>
      </c>
      <c r="L1830" s="7" t="s">
        <v>2876</v>
      </c>
      <c r="M1830" s="7">
        <v>0.7</v>
      </c>
      <c r="N1830" s="7" t="s">
        <v>37</v>
      </c>
      <c r="O1830" s="7" t="s">
        <v>140</v>
      </c>
      <c r="P1830" s="7" t="s">
        <v>248</v>
      </c>
      <c r="Q1830" s="7" t="s">
        <v>2877</v>
      </c>
      <c r="R1830" s="7">
        <v>37066</v>
      </c>
      <c r="S1830" s="8">
        <v>42095</v>
      </c>
      <c r="T1830" s="9">
        <f t="shared" si="142"/>
        <v>0</v>
      </c>
      <c r="U1830" s="10" t="str">
        <f t="shared" si="143"/>
        <v>no repeat</v>
      </c>
      <c r="V1830" s="11" t="str">
        <f t="shared" si="140"/>
        <v>April</v>
      </c>
      <c r="W1830" s="8">
        <v>42096</v>
      </c>
      <c r="X1830" s="11">
        <f t="shared" si="141"/>
        <v>1</v>
      </c>
      <c r="Y1830" s="7">
        <v>-74.087999999999994</v>
      </c>
      <c r="Z1830" s="7">
        <v>2</v>
      </c>
      <c r="AA1830" s="7">
        <v>125.9</v>
      </c>
      <c r="AB1830" s="7">
        <v>86508</v>
      </c>
      <c r="AC1830" s="7">
        <f>DataSheet!$E1007-DataSheet!$D1007</f>
        <v>9.89</v>
      </c>
      <c r="AD1830" s="12" t="str">
        <f>_xlfn.IFS(DataSheet!$O1007="Central","Chris",DataSheet!$O1007="East","Erin",DataSheet!$O1007="South","Sam",DataSheet!$O1007="West","William.")</f>
        <v>Chris</v>
      </c>
      <c r="AE1830">
        <f t="shared" si="144"/>
        <v>1</v>
      </c>
    </row>
    <row r="1831" spans="1:31" ht="15.75" customHeight="1" x14ac:dyDescent="0.3">
      <c r="A1831" s="7">
        <v>3225</v>
      </c>
      <c r="B1831" s="7" t="s">
        <v>2878</v>
      </c>
      <c r="C1831" s="7" t="s">
        <v>42</v>
      </c>
      <c r="D1831" s="7">
        <v>0.1</v>
      </c>
      <c r="E1831" s="7">
        <v>208.16</v>
      </c>
      <c r="F1831" s="7">
        <v>68.02</v>
      </c>
      <c r="G1831" s="7" t="s">
        <v>43</v>
      </c>
      <c r="H1831" s="7" t="s">
        <v>62</v>
      </c>
      <c r="I1831" s="7" t="s">
        <v>33</v>
      </c>
      <c r="J1831" s="7" t="s">
        <v>258</v>
      </c>
      <c r="K1831" s="7" t="s">
        <v>47</v>
      </c>
      <c r="L1831" s="7" t="s">
        <v>2879</v>
      </c>
      <c r="M1831" s="7">
        <v>0.57999999999999996</v>
      </c>
      <c r="N1831" s="7" t="s">
        <v>37</v>
      </c>
      <c r="O1831" s="7" t="s">
        <v>140</v>
      </c>
      <c r="P1831" s="7" t="s">
        <v>248</v>
      </c>
      <c r="Q1831" s="7" t="s">
        <v>2880</v>
      </c>
      <c r="R1831" s="7">
        <v>38138</v>
      </c>
      <c r="S1831" s="8">
        <v>42018</v>
      </c>
      <c r="T1831" s="9">
        <f t="shared" si="142"/>
        <v>0</v>
      </c>
      <c r="U1831" s="10" t="str">
        <f t="shared" si="143"/>
        <v>no repeat</v>
      </c>
      <c r="V1831" s="11" t="str">
        <f t="shared" si="140"/>
        <v>January</v>
      </c>
      <c r="W1831" s="8">
        <v>42018</v>
      </c>
      <c r="X1831" s="11">
        <f t="shared" si="141"/>
        <v>0</v>
      </c>
      <c r="Y1831" s="7">
        <v>-137.52199999999999</v>
      </c>
      <c r="Z1831" s="7">
        <v>4</v>
      </c>
      <c r="AA1831" s="7">
        <v>768.81</v>
      </c>
      <c r="AB1831" s="7">
        <v>86507</v>
      </c>
      <c r="AC1831" s="7">
        <f>DataSheet!$E177-DataSheet!$D177</f>
        <v>5.94</v>
      </c>
      <c r="AD1831" s="12" t="str">
        <f>_xlfn.IFS(DataSheet!$O177="Central","Chris",DataSheet!$O177="East","Erin",DataSheet!$O177="South","Sam",DataSheet!$O177="West","William.")</f>
        <v>William.</v>
      </c>
      <c r="AE1831">
        <f t="shared" si="144"/>
        <v>1</v>
      </c>
    </row>
    <row r="1832" spans="1:31" ht="15.75" customHeight="1" x14ac:dyDescent="0.3">
      <c r="A1832" s="12">
        <v>3226</v>
      </c>
      <c r="B1832" s="12" t="s">
        <v>2881</v>
      </c>
      <c r="C1832" s="12" t="s">
        <v>42</v>
      </c>
      <c r="D1832" s="12">
        <v>7.0000000000000007E-2</v>
      </c>
      <c r="E1832" s="12">
        <v>90.48</v>
      </c>
      <c r="F1832" s="12">
        <v>19.989999999999998</v>
      </c>
      <c r="G1832" s="12" t="s">
        <v>53</v>
      </c>
      <c r="H1832" s="12" t="s">
        <v>62</v>
      </c>
      <c r="I1832" s="12" t="s">
        <v>33</v>
      </c>
      <c r="J1832" s="12" t="s">
        <v>73</v>
      </c>
      <c r="K1832" s="12" t="s">
        <v>63</v>
      </c>
      <c r="L1832" s="12" t="s">
        <v>1837</v>
      </c>
      <c r="M1832" s="12">
        <v>0.4</v>
      </c>
      <c r="N1832" s="12" t="s">
        <v>37</v>
      </c>
      <c r="O1832" s="12" t="s">
        <v>140</v>
      </c>
      <c r="P1832" s="12" t="s">
        <v>248</v>
      </c>
      <c r="Q1832" s="12" t="s">
        <v>2882</v>
      </c>
      <c r="R1832" s="12">
        <v>37075</v>
      </c>
      <c r="S1832" s="13">
        <v>42018</v>
      </c>
      <c r="T1832" s="9">
        <f t="shared" si="142"/>
        <v>1</v>
      </c>
      <c r="U1832" s="10">
        <f t="shared" si="143"/>
        <v>0</v>
      </c>
      <c r="V1832" s="11" t="str">
        <f t="shared" si="140"/>
        <v>January</v>
      </c>
      <c r="W1832" s="13">
        <v>42019</v>
      </c>
      <c r="X1832" s="11">
        <f t="shared" si="141"/>
        <v>1</v>
      </c>
      <c r="Y1832" s="12">
        <v>-11.816000000000001</v>
      </c>
      <c r="Z1832" s="12">
        <v>2</v>
      </c>
      <c r="AA1832" s="12">
        <v>183.39</v>
      </c>
      <c r="AB1832" s="12">
        <v>86507</v>
      </c>
      <c r="AC1832" s="12">
        <f>DataSheet!$E178-DataSheet!$D178</f>
        <v>15.38</v>
      </c>
      <c r="AD1832" s="12" t="str">
        <f>_xlfn.IFS(DataSheet!$O178="Central","Chris",DataSheet!$O178="East","Erin",DataSheet!$O178="South","Sam",DataSheet!$O178="West","William.")</f>
        <v>William.</v>
      </c>
      <c r="AE1832">
        <f t="shared" si="144"/>
        <v>4</v>
      </c>
    </row>
    <row r="1833" spans="1:31" ht="15.75" customHeight="1" x14ac:dyDescent="0.3">
      <c r="A1833" s="7">
        <v>3226</v>
      </c>
      <c r="B1833" s="7" t="s">
        <v>2881</v>
      </c>
      <c r="C1833" s="7" t="s">
        <v>42</v>
      </c>
      <c r="D1833" s="7">
        <v>0.01</v>
      </c>
      <c r="E1833" s="7">
        <v>9.48</v>
      </c>
      <c r="F1833" s="7">
        <v>7.29</v>
      </c>
      <c r="G1833" s="7" t="s">
        <v>31</v>
      </c>
      <c r="H1833" s="7" t="s">
        <v>62</v>
      </c>
      <c r="I1833" s="7" t="s">
        <v>45</v>
      </c>
      <c r="J1833" s="7" t="s">
        <v>54</v>
      </c>
      <c r="K1833" s="7" t="s">
        <v>55</v>
      </c>
      <c r="L1833" s="7" t="s">
        <v>56</v>
      </c>
      <c r="M1833" s="7">
        <v>0.45</v>
      </c>
      <c r="N1833" s="7" t="s">
        <v>37</v>
      </c>
      <c r="O1833" s="7" t="s">
        <v>140</v>
      </c>
      <c r="P1833" s="7" t="s">
        <v>248</v>
      </c>
      <c r="Q1833" s="7" t="s">
        <v>2882</v>
      </c>
      <c r="R1833" s="7">
        <v>37075</v>
      </c>
      <c r="S1833" s="8">
        <v>42018</v>
      </c>
      <c r="T1833" s="9">
        <f t="shared" si="142"/>
        <v>1</v>
      </c>
      <c r="U1833" s="10">
        <f t="shared" si="143"/>
        <v>0</v>
      </c>
      <c r="V1833" s="11" t="str">
        <f t="shared" si="140"/>
        <v>January</v>
      </c>
      <c r="W1833" s="8">
        <v>42020</v>
      </c>
      <c r="X1833" s="11">
        <f t="shared" si="141"/>
        <v>2</v>
      </c>
      <c r="Y1833" s="7">
        <v>238.93379999999999</v>
      </c>
      <c r="Z1833" s="7">
        <v>1</v>
      </c>
      <c r="AA1833" s="7">
        <v>12.9</v>
      </c>
      <c r="AB1833" s="7">
        <v>86507</v>
      </c>
      <c r="AC1833" s="7">
        <f>DataSheet!$E179-DataSheet!$D179</f>
        <v>8.2900000000000009</v>
      </c>
      <c r="AD1833" s="12" t="str">
        <f>_xlfn.IFS(DataSheet!$O179="Central","Chris",DataSheet!$O179="East","Erin",DataSheet!$O179="South","Sam",DataSheet!$O179="West","William.")</f>
        <v>Erin</v>
      </c>
      <c r="AE1833">
        <f t="shared" si="144"/>
        <v>4</v>
      </c>
    </row>
    <row r="1834" spans="1:31" ht="15.75" customHeight="1" x14ac:dyDescent="0.3">
      <c r="A1834" s="12">
        <v>3226</v>
      </c>
      <c r="B1834" s="12" t="s">
        <v>2881</v>
      </c>
      <c r="C1834" s="12" t="s">
        <v>42</v>
      </c>
      <c r="D1834" s="12">
        <v>0.02</v>
      </c>
      <c r="E1834" s="12">
        <v>4.28</v>
      </c>
      <c r="F1834" s="12">
        <v>0.94</v>
      </c>
      <c r="G1834" s="12" t="s">
        <v>53</v>
      </c>
      <c r="H1834" s="12" t="s">
        <v>62</v>
      </c>
      <c r="I1834" s="12" t="s">
        <v>33</v>
      </c>
      <c r="J1834" s="12" t="s">
        <v>34</v>
      </c>
      <c r="K1834" s="12" t="s">
        <v>35</v>
      </c>
      <c r="L1834" s="12" t="s">
        <v>1647</v>
      </c>
      <c r="M1834" s="12">
        <v>0.56000000000000005</v>
      </c>
      <c r="N1834" s="12" t="s">
        <v>37</v>
      </c>
      <c r="O1834" s="12" t="s">
        <v>140</v>
      </c>
      <c r="P1834" s="12" t="s">
        <v>248</v>
      </c>
      <c r="Q1834" s="12" t="s">
        <v>2882</v>
      </c>
      <c r="R1834" s="12">
        <v>37075</v>
      </c>
      <c r="S1834" s="13">
        <v>42018</v>
      </c>
      <c r="T1834" s="9">
        <f t="shared" si="142"/>
        <v>1</v>
      </c>
      <c r="U1834" s="10">
        <f t="shared" si="143"/>
        <v>165</v>
      </c>
      <c r="V1834" s="11" t="str">
        <f t="shared" si="140"/>
        <v>January</v>
      </c>
      <c r="W1834" s="13">
        <v>42019</v>
      </c>
      <c r="X1834" s="11">
        <f t="shared" si="141"/>
        <v>1</v>
      </c>
      <c r="Y1834" s="12">
        <v>-105.126</v>
      </c>
      <c r="Z1834" s="12">
        <v>4</v>
      </c>
      <c r="AA1834" s="12">
        <v>17.89</v>
      </c>
      <c r="AB1834" s="12">
        <v>86507</v>
      </c>
      <c r="AC1834" s="12">
        <f>DataSheet!$E180-DataSheet!$D180</f>
        <v>7.9300000000000006</v>
      </c>
      <c r="AD1834" s="12" t="str">
        <f>_xlfn.IFS(DataSheet!$O180="Central","Chris",DataSheet!$O180="East","Erin",DataSheet!$O180="South","Sam",DataSheet!$O180="West","William.")</f>
        <v>Chris</v>
      </c>
      <c r="AE1834">
        <f t="shared" si="144"/>
        <v>4</v>
      </c>
    </row>
    <row r="1835" spans="1:31" ht="15.75" customHeight="1" x14ac:dyDescent="0.3">
      <c r="A1835" s="12">
        <v>3226</v>
      </c>
      <c r="B1835" s="12" t="s">
        <v>2881</v>
      </c>
      <c r="C1835" s="12" t="s">
        <v>61</v>
      </c>
      <c r="D1835" s="12">
        <v>0.06</v>
      </c>
      <c r="E1835" s="12">
        <v>22.24</v>
      </c>
      <c r="F1835" s="12">
        <v>1.99</v>
      </c>
      <c r="G1835" s="12" t="s">
        <v>53</v>
      </c>
      <c r="H1835" s="12" t="s">
        <v>62</v>
      </c>
      <c r="I1835" s="12" t="s">
        <v>81</v>
      </c>
      <c r="J1835" s="12" t="s">
        <v>184</v>
      </c>
      <c r="K1835" s="12" t="s">
        <v>55</v>
      </c>
      <c r="L1835" s="12" t="s">
        <v>2883</v>
      </c>
      <c r="M1835" s="12">
        <v>0.43</v>
      </c>
      <c r="N1835" s="12" t="s">
        <v>37</v>
      </c>
      <c r="O1835" s="12" t="s">
        <v>140</v>
      </c>
      <c r="P1835" s="12" t="s">
        <v>248</v>
      </c>
      <c r="Q1835" s="12" t="s">
        <v>2882</v>
      </c>
      <c r="R1835" s="12">
        <v>37075</v>
      </c>
      <c r="S1835" s="13">
        <v>42183</v>
      </c>
      <c r="T1835" s="9">
        <f t="shared" si="142"/>
        <v>0</v>
      </c>
      <c r="U1835" s="10" t="str">
        <f t="shared" si="143"/>
        <v>no repeat</v>
      </c>
      <c r="V1835" s="11" t="str">
        <f t="shared" si="140"/>
        <v>June</v>
      </c>
      <c r="W1835" s="13">
        <v>42185</v>
      </c>
      <c r="X1835" s="11">
        <f t="shared" si="141"/>
        <v>2</v>
      </c>
      <c r="Y1835" s="12">
        <v>95.388000000000005</v>
      </c>
      <c r="Z1835" s="12">
        <v>12</v>
      </c>
      <c r="AA1835" s="12">
        <v>255.88</v>
      </c>
      <c r="AB1835" s="12">
        <v>86509</v>
      </c>
      <c r="AC1835" s="12">
        <f>DataSheet!$E1914-DataSheet!$D1914</f>
        <v>4.03</v>
      </c>
      <c r="AD1835" s="12" t="str">
        <f>_xlfn.IFS(DataSheet!$O1914="Central","Chris",DataSheet!$O1914="East","Erin",DataSheet!$O1914="South","Sam",DataSheet!$O1914="West","William.")</f>
        <v>Erin</v>
      </c>
      <c r="AE1835">
        <f t="shared" si="144"/>
        <v>4</v>
      </c>
    </row>
    <row r="1836" spans="1:31" ht="15.75" customHeight="1" x14ac:dyDescent="0.3">
      <c r="A1836" s="7">
        <v>3229</v>
      </c>
      <c r="B1836" s="7" t="s">
        <v>2884</v>
      </c>
      <c r="C1836" s="7" t="s">
        <v>42</v>
      </c>
      <c r="D1836" s="7">
        <v>0.01</v>
      </c>
      <c r="E1836" s="7">
        <v>24.95</v>
      </c>
      <c r="F1836" s="7">
        <v>2.99</v>
      </c>
      <c r="G1836" s="7" t="s">
        <v>53</v>
      </c>
      <c r="H1836" s="7" t="s">
        <v>62</v>
      </c>
      <c r="I1836" s="7" t="s">
        <v>33</v>
      </c>
      <c r="J1836" s="7" t="s">
        <v>113</v>
      </c>
      <c r="K1836" s="7" t="s">
        <v>63</v>
      </c>
      <c r="L1836" s="7" t="s">
        <v>2885</v>
      </c>
      <c r="M1836" s="7">
        <v>0.39</v>
      </c>
      <c r="N1836" s="7" t="s">
        <v>37</v>
      </c>
      <c r="O1836" s="7" t="s">
        <v>65</v>
      </c>
      <c r="P1836" s="7" t="s">
        <v>1855</v>
      </c>
      <c r="Q1836" s="7" t="s">
        <v>2886</v>
      </c>
      <c r="R1836" s="7">
        <v>54880</v>
      </c>
      <c r="S1836" s="8">
        <v>42025</v>
      </c>
      <c r="T1836" s="9">
        <f t="shared" si="142"/>
        <v>0</v>
      </c>
      <c r="U1836" s="10" t="str">
        <f t="shared" si="143"/>
        <v>no repeat</v>
      </c>
      <c r="V1836" s="11" t="str">
        <f t="shared" si="140"/>
        <v>January</v>
      </c>
      <c r="W1836" s="8">
        <v>42026</v>
      </c>
      <c r="X1836" s="11">
        <f t="shared" si="141"/>
        <v>1</v>
      </c>
      <c r="Y1836" s="7">
        <v>261.38580000000002</v>
      </c>
      <c r="Z1836" s="7">
        <v>15</v>
      </c>
      <c r="AA1836" s="7">
        <v>378.82</v>
      </c>
      <c r="AB1836" s="7">
        <v>87435</v>
      </c>
      <c r="AC1836" s="7">
        <f>DataSheet!$E267-DataSheet!$D267</f>
        <v>9.0400000000000009</v>
      </c>
      <c r="AD1836" s="12" t="str">
        <f>_xlfn.IFS(DataSheet!$O267="Central","Chris",DataSheet!$O267="East","Erin",DataSheet!$O267="South","Sam",DataSheet!$O267="West","William.")</f>
        <v>William.</v>
      </c>
      <c r="AE1836">
        <f t="shared" si="144"/>
        <v>1</v>
      </c>
    </row>
    <row r="1837" spans="1:31" ht="15.75" customHeight="1" x14ac:dyDescent="0.3">
      <c r="A1837" s="12">
        <v>3230</v>
      </c>
      <c r="B1837" s="12" t="s">
        <v>2887</v>
      </c>
      <c r="C1837" s="12" t="s">
        <v>42</v>
      </c>
      <c r="D1837" s="12">
        <v>0</v>
      </c>
      <c r="E1837" s="12">
        <v>15.98</v>
      </c>
      <c r="F1837" s="12">
        <v>8.99</v>
      </c>
      <c r="G1837" s="12" t="s">
        <v>53</v>
      </c>
      <c r="H1837" s="12" t="s">
        <v>62</v>
      </c>
      <c r="I1837" s="12" t="s">
        <v>81</v>
      </c>
      <c r="J1837" s="12" t="s">
        <v>184</v>
      </c>
      <c r="K1837" s="12" t="s">
        <v>55</v>
      </c>
      <c r="L1837" s="12" t="s">
        <v>2888</v>
      </c>
      <c r="M1837" s="12">
        <v>0.64</v>
      </c>
      <c r="N1837" s="12" t="s">
        <v>37</v>
      </c>
      <c r="O1837" s="12" t="s">
        <v>65</v>
      </c>
      <c r="P1837" s="12" t="s">
        <v>1855</v>
      </c>
      <c r="Q1837" s="12" t="s">
        <v>2889</v>
      </c>
      <c r="R1837" s="12">
        <v>53186</v>
      </c>
      <c r="S1837" s="13">
        <v>42025</v>
      </c>
      <c r="T1837" s="9">
        <f t="shared" si="142"/>
        <v>1</v>
      </c>
      <c r="U1837" s="10">
        <f t="shared" si="143"/>
        <v>143</v>
      </c>
      <c r="V1837" s="11" t="str">
        <f t="shared" si="140"/>
        <v>January</v>
      </c>
      <c r="W1837" s="13">
        <v>42027</v>
      </c>
      <c r="X1837" s="11">
        <f t="shared" si="141"/>
        <v>2</v>
      </c>
      <c r="Y1837" s="12">
        <v>-135.46</v>
      </c>
      <c r="Z1837" s="12">
        <v>9</v>
      </c>
      <c r="AA1837" s="12">
        <v>152.18</v>
      </c>
      <c r="AB1837" s="12">
        <v>87435</v>
      </c>
      <c r="AC1837" s="12">
        <f>DataSheet!$E268-DataSheet!$D268</f>
        <v>152.41</v>
      </c>
      <c r="AD1837" s="12" t="str">
        <f>_xlfn.IFS(DataSheet!$O268="Central","Chris",DataSheet!$O268="East","Erin",DataSheet!$O268="South","Sam",DataSheet!$O268="West","William.")</f>
        <v>Sam</v>
      </c>
      <c r="AE1837">
        <f t="shared" si="144"/>
        <v>3</v>
      </c>
    </row>
    <row r="1838" spans="1:31" ht="15.75" customHeight="1" x14ac:dyDescent="0.3">
      <c r="A1838" s="7">
        <v>3230</v>
      </c>
      <c r="B1838" s="7" t="s">
        <v>2887</v>
      </c>
      <c r="C1838" s="7" t="s">
        <v>52</v>
      </c>
      <c r="D1838" s="7">
        <v>0.06</v>
      </c>
      <c r="E1838" s="7">
        <v>4.91</v>
      </c>
      <c r="F1838" s="7">
        <v>5.68</v>
      </c>
      <c r="G1838" s="7" t="s">
        <v>31</v>
      </c>
      <c r="H1838" s="7" t="s">
        <v>62</v>
      </c>
      <c r="I1838" s="7" t="s">
        <v>33</v>
      </c>
      <c r="J1838" s="7" t="s">
        <v>113</v>
      </c>
      <c r="K1838" s="7" t="s">
        <v>63</v>
      </c>
      <c r="L1838" s="7" t="s">
        <v>1395</v>
      </c>
      <c r="M1838" s="7">
        <v>0.36</v>
      </c>
      <c r="N1838" s="7" t="s">
        <v>37</v>
      </c>
      <c r="O1838" s="7" t="s">
        <v>65</v>
      </c>
      <c r="P1838" s="7" t="s">
        <v>1855</v>
      </c>
      <c r="Q1838" s="7" t="s">
        <v>2889</v>
      </c>
      <c r="R1838" s="7">
        <v>53186</v>
      </c>
      <c r="S1838" s="8">
        <v>42168</v>
      </c>
      <c r="T1838" s="9">
        <f t="shared" si="142"/>
        <v>1</v>
      </c>
      <c r="U1838" s="10">
        <f t="shared" si="143"/>
        <v>0</v>
      </c>
      <c r="V1838" s="11" t="str">
        <f t="shared" si="140"/>
        <v>June</v>
      </c>
      <c r="W1838" s="8">
        <v>42168</v>
      </c>
      <c r="X1838" s="11">
        <f t="shared" si="141"/>
        <v>0</v>
      </c>
      <c r="Y1838" s="7">
        <v>-31.68825</v>
      </c>
      <c r="Z1838" s="7">
        <v>10</v>
      </c>
      <c r="AA1838" s="7">
        <v>53.89</v>
      </c>
      <c r="AB1838" s="7">
        <v>87436</v>
      </c>
      <c r="AC1838" s="7">
        <f>DataSheet!$E1767-DataSheet!$D1767</f>
        <v>120.89</v>
      </c>
      <c r="AD1838" s="12" t="str">
        <f>_xlfn.IFS(DataSheet!$O1767="Central","Chris",DataSheet!$O1767="East","Erin",DataSheet!$O1767="South","Sam",DataSheet!$O1767="West","William.")</f>
        <v>Chris</v>
      </c>
      <c r="AE1838">
        <f t="shared" si="144"/>
        <v>3</v>
      </c>
    </row>
    <row r="1839" spans="1:31" ht="15.75" customHeight="1" x14ac:dyDescent="0.3">
      <c r="A1839" s="12">
        <v>3230</v>
      </c>
      <c r="B1839" s="12" t="s">
        <v>2887</v>
      </c>
      <c r="C1839" s="12" t="s">
        <v>52</v>
      </c>
      <c r="D1839" s="12">
        <v>7.0000000000000007E-2</v>
      </c>
      <c r="E1839" s="12">
        <v>48.94</v>
      </c>
      <c r="F1839" s="12">
        <v>5.86</v>
      </c>
      <c r="G1839" s="12" t="s">
        <v>31</v>
      </c>
      <c r="H1839" s="12" t="s">
        <v>62</v>
      </c>
      <c r="I1839" s="12" t="s">
        <v>33</v>
      </c>
      <c r="J1839" s="12" t="s">
        <v>97</v>
      </c>
      <c r="K1839" s="12" t="s">
        <v>63</v>
      </c>
      <c r="L1839" s="12" t="s">
        <v>2890</v>
      </c>
      <c r="M1839" s="12">
        <v>0.35</v>
      </c>
      <c r="N1839" s="12" t="s">
        <v>37</v>
      </c>
      <c r="O1839" s="12" t="s">
        <v>65</v>
      </c>
      <c r="P1839" s="12" t="s">
        <v>1855</v>
      </c>
      <c r="Q1839" s="12" t="s">
        <v>2889</v>
      </c>
      <c r="R1839" s="12">
        <v>53186</v>
      </c>
      <c r="S1839" s="13">
        <v>42168</v>
      </c>
      <c r="T1839" s="9">
        <f t="shared" si="142"/>
        <v>0</v>
      </c>
      <c r="U1839" s="10" t="str">
        <f t="shared" si="143"/>
        <v>no repeat</v>
      </c>
      <c r="V1839" s="11" t="str">
        <f t="shared" si="140"/>
        <v>June</v>
      </c>
      <c r="W1839" s="13">
        <v>42169</v>
      </c>
      <c r="X1839" s="11">
        <f t="shared" si="141"/>
        <v>1</v>
      </c>
      <c r="Y1839" s="12">
        <v>690.7038</v>
      </c>
      <c r="Z1839" s="12">
        <v>21</v>
      </c>
      <c r="AA1839" s="12">
        <v>1001.02</v>
      </c>
      <c r="AB1839" s="12">
        <v>87436</v>
      </c>
      <c r="AC1839" s="12">
        <f>DataSheet!$E1768-DataSheet!$D1768</f>
        <v>3.61</v>
      </c>
      <c r="AD1839" s="12" t="str">
        <f>_xlfn.IFS(DataSheet!$O1768="Central","Chris",DataSheet!$O1768="East","Erin",DataSheet!$O1768="South","Sam",DataSheet!$O1768="West","William.")</f>
        <v>Sam</v>
      </c>
      <c r="AE1839">
        <f t="shared" si="144"/>
        <v>3</v>
      </c>
    </row>
    <row r="1840" spans="1:31" ht="15.75" customHeight="1" x14ac:dyDescent="0.3">
      <c r="A1840" s="12">
        <v>3238</v>
      </c>
      <c r="B1840" s="12" t="s">
        <v>2891</v>
      </c>
      <c r="C1840" s="12" t="s">
        <v>109</v>
      </c>
      <c r="D1840" s="12">
        <v>0.06</v>
      </c>
      <c r="E1840" s="12">
        <v>115.99</v>
      </c>
      <c r="F1840" s="12">
        <v>5.92</v>
      </c>
      <c r="G1840" s="12" t="s">
        <v>53</v>
      </c>
      <c r="H1840" s="12" t="s">
        <v>32</v>
      </c>
      <c r="I1840" s="12" t="s">
        <v>81</v>
      </c>
      <c r="J1840" s="12" t="s">
        <v>82</v>
      </c>
      <c r="K1840" s="12" t="s">
        <v>63</v>
      </c>
      <c r="L1840" s="12" t="s">
        <v>1769</v>
      </c>
      <c r="M1840" s="12">
        <v>0.57999999999999996</v>
      </c>
      <c r="N1840" s="12" t="s">
        <v>37</v>
      </c>
      <c r="O1840" s="12" t="s">
        <v>38</v>
      </c>
      <c r="P1840" s="12" t="s">
        <v>106</v>
      </c>
      <c r="Q1840" s="12" t="s">
        <v>2892</v>
      </c>
      <c r="R1840" s="12">
        <v>97330</v>
      </c>
      <c r="S1840" s="13">
        <v>42159</v>
      </c>
      <c r="T1840" s="9">
        <f t="shared" si="142"/>
        <v>0</v>
      </c>
      <c r="U1840" s="10" t="str">
        <f t="shared" si="143"/>
        <v>no repeat</v>
      </c>
      <c r="V1840" s="11" t="str">
        <f t="shared" si="140"/>
        <v>June</v>
      </c>
      <c r="W1840" s="13">
        <v>42161</v>
      </c>
      <c r="X1840" s="11">
        <f t="shared" si="141"/>
        <v>2</v>
      </c>
      <c r="Y1840" s="12">
        <v>-13.068</v>
      </c>
      <c r="Z1840" s="12">
        <v>5</v>
      </c>
      <c r="AA1840" s="12">
        <v>495.82</v>
      </c>
      <c r="AB1840" s="12">
        <v>89564</v>
      </c>
      <c r="AC1840" s="12">
        <f>DataSheet!$E1672-DataSheet!$D1672</f>
        <v>363.19</v>
      </c>
      <c r="AD1840" s="12" t="str">
        <f>_xlfn.IFS(DataSheet!$O1672="Central","Chris",DataSheet!$O1672="East","Erin",DataSheet!$O1672="South","Sam",DataSheet!$O1672="West","William.")</f>
        <v>Sam</v>
      </c>
      <c r="AE1840">
        <f t="shared" si="144"/>
        <v>1</v>
      </c>
    </row>
    <row r="1841" spans="1:31" ht="15.75" customHeight="1" x14ac:dyDescent="0.3">
      <c r="A1841" s="12">
        <v>3243</v>
      </c>
      <c r="B1841" s="12" t="s">
        <v>2893</v>
      </c>
      <c r="C1841" s="12" t="s">
        <v>30</v>
      </c>
      <c r="D1841" s="12">
        <v>0</v>
      </c>
      <c r="E1841" s="12">
        <v>7.28</v>
      </c>
      <c r="F1841" s="12">
        <v>3.52</v>
      </c>
      <c r="G1841" s="12" t="s">
        <v>53</v>
      </c>
      <c r="H1841" s="12" t="s">
        <v>62</v>
      </c>
      <c r="I1841" s="12" t="s">
        <v>81</v>
      </c>
      <c r="J1841" s="12" t="s">
        <v>184</v>
      </c>
      <c r="K1841" s="12" t="s">
        <v>55</v>
      </c>
      <c r="L1841" s="12" t="s">
        <v>2894</v>
      </c>
      <c r="M1841" s="12">
        <v>0.68</v>
      </c>
      <c r="N1841" s="12" t="s">
        <v>37</v>
      </c>
      <c r="O1841" s="12" t="s">
        <v>57</v>
      </c>
      <c r="P1841" s="12" t="s">
        <v>232</v>
      </c>
      <c r="Q1841" s="12" t="s">
        <v>918</v>
      </c>
      <c r="R1841" s="12">
        <v>6010</v>
      </c>
      <c r="S1841" s="13">
        <v>42165</v>
      </c>
      <c r="T1841" s="9">
        <f t="shared" si="142"/>
        <v>0</v>
      </c>
      <c r="U1841" s="10" t="str">
        <f t="shared" si="143"/>
        <v>no repeat</v>
      </c>
      <c r="V1841" s="11" t="str">
        <f t="shared" si="140"/>
        <v>June</v>
      </c>
      <c r="W1841" s="13">
        <v>42165</v>
      </c>
      <c r="X1841" s="11">
        <f t="shared" si="141"/>
        <v>0</v>
      </c>
      <c r="Y1841" s="12">
        <v>-25.103999999999999</v>
      </c>
      <c r="Z1841" s="12">
        <v>3</v>
      </c>
      <c r="AA1841" s="12">
        <v>24.44</v>
      </c>
      <c r="AB1841" s="12">
        <v>88329</v>
      </c>
      <c r="AC1841" s="12">
        <f>DataSheet!$E1726-DataSheet!$D1726</f>
        <v>1.73</v>
      </c>
      <c r="AD1841" s="12" t="str">
        <f>_xlfn.IFS(DataSheet!$O1726="Central","Chris",DataSheet!$O1726="East","Erin",DataSheet!$O1726="South","Sam",DataSheet!$O1726="West","William.")</f>
        <v>Chris</v>
      </c>
      <c r="AE1841">
        <f t="shared" si="144"/>
        <v>1</v>
      </c>
    </row>
    <row r="1842" spans="1:31" ht="15.75" customHeight="1" x14ac:dyDescent="0.3">
      <c r="A1842" s="12">
        <v>3246</v>
      </c>
      <c r="B1842" s="12" t="s">
        <v>2895</v>
      </c>
      <c r="C1842" s="12" t="s">
        <v>109</v>
      </c>
      <c r="D1842" s="12">
        <v>0.06</v>
      </c>
      <c r="E1842" s="12">
        <v>5.18</v>
      </c>
      <c r="F1842" s="12">
        <v>2.04</v>
      </c>
      <c r="G1842" s="12" t="s">
        <v>53</v>
      </c>
      <c r="H1842" s="12" t="s">
        <v>62</v>
      </c>
      <c r="I1842" s="12" t="s">
        <v>33</v>
      </c>
      <c r="J1842" s="12" t="s">
        <v>97</v>
      </c>
      <c r="K1842" s="12" t="s">
        <v>35</v>
      </c>
      <c r="L1842" s="12" t="s">
        <v>169</v>
      </c>
      <c r="M1842" s="12">
        <v>0.36</v>
      </c>
      <c r="N1842" s="12" t="s">
        <v>37</v>
      </c>
      <c r="O1842" s="12" t="s">
        <v>57</v>
      </c>
      <c r="P1842" s="12" t="s">
        <v>201</v>
      </c>
      <c r="Q1842" s="12" t="s">
        <v>2896</v>
      </c>
      <c r="R1842" s="12">
        <v>3051</v>
      </c>
      <c r="S1842" s="13">
        <v>42095</v>
      </c>
      <c r="T1842" s="9">
        <f t="shared" si="142"/>
        <v>0</v>
      </c>
      <c r="U1842" s="10" t="str">
        <f t="shared" si="143"/>
        <v>no repeat</v>
      </c>
      <c r="V1842" s="11" t="str">
        <f t="shared" si="140"/>
        <v>April</v>
      </c>
      <c r="W1842" s="13">
        <v>42095</v>
      </c>
      <c r="X1842" s="11">
        <f t="shared" si="141"/>
        <v>0</v>
      </c>
      <c r="Y1842" s="12">
        <v>1.9503999999999999</v>
      </c>
      <c r="Z1842" s="12">
        <v>4</v>
      </c>
      <c r="AA1842" s="12">
        <v>21.86</v>
      </c>
      <c r="AB1842" s="12">
        <v>88330</v>
      </c>
      <c r="AC1842" s="12">
        <f>DataSheet!$E1012-DataSheet!$D1012</f>
        <v>175.91</v>
      </c>
      <c r="AD1842" s="12" t="str">
        <f>_xlfn.IFS(DataSheet!$O1012="Central","Chris",DataSheet!$O1012="East","Erin",DataSheet!$O1012="South","Sam",DataSheet!$O1012="West","William.")</f>
        <v>Erin</v>
      </c>
      <c r="AE1842">
        <f t="shared" si="144"/>
        <v>1</v>
      </c>
    </row>
    <row r="1843" spans="1:31" ht="15.75" customHeight="1" x14ac:dyDescent="0.3">
      <c r="A1843" s="12">
        <v>3248</v>
      </c>
      <c r="B1843" s="12" t="s">
        <v>2897</v>
      </c>
      <c r="C1843" s="12" t="s">
        <v>30</v>
      </c>
      <c r="D1843" s="12">
        <v>7.0000000000000007E-2</v>
      </c>
      <c r="E1843" s="12">
        <v>2.78</v>
      </c>
      <c r="F1843" s="12">
        <v>1.49</v>
      </c>
      <c r="G1843" s="12" t="s">
        <v>53</v>
      </c>
      <c r="H1843" s="12" t="s">
        <v>62</v>
      </c>
      <c r="I1843" s="12" t="s">
        <v>33</v>
      </c>
      <c r="J1843" s="12" t="s">
        <v>113</v>
      </c>
      <c r="K1843" s="12" t="s">
        <v>63</v>
      </c>
      <c r="L1843" s="12" t="s">
        <v>774</v>
      </c>
      <c r="M1843" s="12">
        <v>0.36</v>
      </c>
      <c r="N1843" s="12" t="s">
        <v>37</v>
      </c>
      <c r="O1843" s="12" t="s">
        <v>140</v>
      </c>
      <c r="P1843" s="12" t="s">
        <v>175</v>
      </c>
      <c r="Q1843" s="12" t="s">
        <v>2898</v>
      </c>
      <c r="R1843" s="12">
        <v>70458</v>
      </c>
      <c r="S1843" s="13">
        <v>42131</v>
      </c>
      <c r="T1843" s="9">
        <f t="shared" si="142"/>
        <v>0</v>
      </c>
      <c r="U1843" s="10" t="str">
        <f t="shared" si="143"/>
        <v>no repeat</v>
      </c>
      <c r="V1843" s="11" t="str">
        <f t="shared" si="140"/>
        <v>May</v>
      </c>
      <c r="W1843" s="13">
        <v>42132</v>
      </c>
      <c r="X1843" s="11">
        <f t="shared" si="141"/>
        <v>1</v>
      </c>
      <c r="Y1843" s="12">
        <v>-340.53109999999998</v>
      </c>
      <c r="Z1843" s="12">
        <v>17</v>
      </c>
      <c r="AA1843" s="12">
        <v>47.12</v>
      </c>
      <c r="AB1843" s="12">
        <v>87297</v>
      </c>
      <c r="AC1843" s="12">
        <f>DataSheet!$E1390-DataSheet!$D1390</f>
        <v>419.15</v>
      </c>
      <c r="AD1843" s="12" t="str">
        <f>_xlfn.IFS(DataSheet!$O1390="Central","Chris",DataSheet!$O1390="East","Erin",DataSheet!$O1390="South","Sam",DataSheet!$O1390="West","William.")</f>
        <v>William.</v>
      </c>
      <c r="AE1843">
        <f t="shared" si="144"/>
        <v>1</v>
      </c>
    </row>
    <row r="1844" spans="1:31" ht="15.75" customHeight="1" x14ac:dyDescent="0.3">
      <c r="A1844" s="12">
        <v>3249</v>
      </c>
      <c r="B1844" s="12" t="s">
        <v>2899</v>
      </c>
      <c r="C1844" s="12" t="s">
        <v>30</v>
      </c>
      <c r="D1844" s="12">
        <v>0.03</v>
      </c>
      <c r="E1844" s="12">
        <v>42.8</v>
      </c>
      <c r="F1844" s="12">
        <v>2.99</v>
      </c>
      <c r="G1844" s="12" t="s">
        <v>53</v>
      </c>
      <c r="H1844" s="12" t="s">
        <v>32</v>
      </c>
      <c r="I1844" s="12" t="s">
        <v>33</v>
      </c>
      <c r="J1844" s="12" t="s">
        <v>113</v>
      </c>
      <c r="K1844" s="12" t="s">
        <v>63</v>
      </c>
      <c r="L1844" s="12" t="s">
        <v>2900</v>
      </c>
      <c r="M1844" s="12">
        <v>0.36</v>
      </c>
      <c r="N1844" s="12" t="s">
        <v>37</v>
      </c>
      <c r="O1844" s="12" t="s">
        <v>57</v>
      </c>
      <c r="P1844" s="12" t="s">
        <v>419</v>
      </c>
      <c r="Q1844" s="12" t="s">
        <v>2901</v>
      </c>
      <c r="R1844" s="12">
        <v>21403</v>
      </c>
      <c r="S1844" s="13">
        <v>42147</v>
      </c>
      <c r="T1844" s="9">
        <f t="shared" si="142"/>
        <v>0</v>
      </c>
      <c r="U1844" s="10" t="str">
        <f t="shared" si="143"/>
        <v>no repeat</v>
      </c>
      <c r="V1844" s="11" t="str">
        <f t="shared" si="140"/>
        <v>May</v>
      </c>
      <c r="W1844" s="13">
        <v>42148</v>
      </c>
      <c r="X1844" s="11">
        <f t="shared" si="141"/>
        <v>1</v>
      </c>
      <c r="Y1844" s="12">
        <v>462.92099999999999</v>
      </c>
      <c r="Z1844" s="12">
        <v>16</v>
      </c>
      <c r="AA1844" s="12">
        <v>670.9</v>
      </c>
      <c r="AB1844" s="12">
        <v>87298</v>
      </c>
      <c r="AC1844" s="12">
        <f>DataSheet!$E1550-DataSheet!$D1550</f>
        <v>350.95000000000005</v>
      </c>
      <c r="AD1844" s="12" t="str">
        <f>_xlfn.IFS(DataSheet!$O1550="Central","Chris",DataSheet!$O1550="East","Erin",DataSheet!$O1550="South","Sam",DataSheet!$O1550="West","William.")</f>
        <v>Erin</v>
      </c>
      <c r="AE1844">
        <f t="shared" si="144"/>
        <v>1</v>
      </c>
    </row>
    <row r="1845" spans="1:31" ht="15.75" customHeight="1" x14ac:dyDescent="0.3">
      <c r="A1845" s="7">
        <v>3251</v>
      </c>
      <c r="B1845" s="7" t="s">
        <v>2902</v>
      </c>
      <c r="C1845" s="7" t="s">
        <v>52</v>
      </c>
      <c r="D1845" s="7">
        <v>0.02</v>
      </c>
      <c r="E1845" s="7">
        <v>5.28</v>
      </c>
      <c r="F1845" s="7">
        <v>6.26</v>
      </c>
      <c r="G1845" s="7" t="s">
        <v>53</v>
      </c>
      <c r="H1845" s="7" t="s">
        <v>32</v>
      </c>
      <c r="I1845" s="7" t="s">
        <v>33</v>
      </c>
      <c r="J1845" s="7" t="s">
        <v>97</v>
      </c>
      <c r="K1845" s="7" t="s">
        <v>63</v>
      </c>
      <c r="L1845" s="7" t="s">
        <v>1363</v>
      </c>
      <c r="M1845" s="7">
        <v>0.4</v>
      </c>
      <c r="N1845" s="7" t="s">
        <v>37</v>
      </c>
      <c r="O1845" s="7" t="s">
        <v>57</v>
      </c>
      <c r="P1845" s="7" t="s">
        <v>75</v>
      </c>
      <c r="Q1845" s="7" t="s">
        <v>94</v>
      </c>
      <c r="R1845" s="7">
        <v>10112</v>
      </c>
      <c r="S1845" s="8">
        <v>42166</v>
      </c>
      <c r="T1845" s="9">
        <f t="shared" si="142"/>
        <v>0</v>
      </c>
      <c r="U1845" s="10" t="str">
        <f t="shared" si="143"/>
        <v>no repeat</v>
      </c>
      <c r="V1845" s="11" t="str">
        <f t="shared" si="140"/>
        <v>June</v>
      </c>
      <c r="W1845" s="8">
        <v>42167</v>
      </c>
      <c r="X1845" s="11">
        <f t="shared" si="141"/>
        <v>1</v>
      </c>
      <c r="Y1845" s="7">
        <v>-131.16</v>
      </c>
      <c r="Z1845" s="7">
        <v>76</v>
      </c>
      <c r="AA1845" s="7">
        <v>412.72</v>
      </c>
      <c r="AB1845" s="7">
        <v>39076</v>
      </c>
      <c r="AC1845" s="7">
        <f>DataSheet!$E1733-DataSheet!$D1733</f>
        <v>3.9</v>
      </c>
      <c r="AD1845" s="12" t="str">
        <f>_xlfn.IFS(DataSheet!$O1733="Central","Chris",DataSheet!$O1733="East","Erin",DataSheet!$O1733="South","Sam",DataSheet!$O1733="West","William.")</f>
        <v>Erin</v>
      </c>
      <c r="AE1845">
        <f t="shared" si="144"/>
        <v>1</v>
      </c>
    </row>
    <row r="1846" spans="1:31" ht="15.75" customHeight="1" x14ac:dyDescent="0.3">
      <c r="A1846" s="12">
        <v>3252</v>
      </c>
      <c r="B1846" s="12" t="s">
        <v>2903</v>
      </c>
      <c r="C1846" s="12" t="s">
        <v>52</v>
      </c>
      <c r="D1846" s="12">
        <v>0.01</v>
      </c>
      <c r="E1846" s="12">
        <v>11.34</v>
      </c>
      <c r="F1846" s="12">
        <v>5.01</v>
      </c>
      <c r="G1846" s="12" t="s">
        <v>53</v>
      </c>
      <c r="H1846" s="12" t="s">
        <v>62</v>
      </c>
      <c r="I1846" s="12" t="s">
        <v>33</v>
      </c>
      <c r="J1846" s="12" t="s">
        <v>97</v>
      </c>
      <c r="K1846" s="12" t="s">
        <v>63</v>
      </c>
      <c r="L1846" s="12" t="s">
        <v>579</v>
      </c>
      <c r="M1846" s="12">
        <v>0.36</v>
      </c>
      <c r="N1846" s="12" t="s">
        <v>37</v>
      </c>
      <c r="O1846" s="12" t="s">
        <v>57</v>
      </c>
      <c r="P1846" s="12" t="s">
        <v>75</v>
      </c>
      <c r="Q1846" s="12" t="s">
        <v>2904</v>
      </c>
      <c r="R1846" s="12">
        <v>12306</v>
      </c>
      <c r="S1846" s="13">
        <v>42093</v>
      </c>
      <c r="T1846" s="9">
        <f t="shared" si="142"/>
        <v>1</v>
      </c>
      <c r="U1846" s="10">
        <f t="shared" si="143"/>
        <v>73</v>
      </c>
      <c r="V1846" s="11" t="str">
        <f t="shared" si="140"/>
        <v>March</v>
      </c>
      <c r="W1846" s="13">
        <v>42095</v>
      </c>
      <c r="X1846" s="11">
        <f t="shared" si="141"/>
        <v>2</v>
      </c>
      <c r="Y1846" s="12">
        <v>-11.83</v>
      </c>
      <c r="Z1846" s="12">
        <v>1</v>
      </c>
      <c r="AA1846" s="12">
        <v>14.52</v>
      </c>
      <c r="AB1846" s="12">
        <v>87296</v>
      </c>
      <c r="AC1846" s="12">
        <f>DataSheet!$E990-DataSheet!$D990</f>
        <v>10.040000000000001</v>
      </c>
      <c r="AD1846" s="12" t="str">
        <f>_xlfn.IFS(DataSheet!$O990="Central","Chris",DataSheet!$O990="East","Erin",DataSheet!$O990="South","Sam",DataSheet!$O990="West","William.")</f>
        <v>Chris</v>
      </c>
      <c r="AE1846">
        <f t="shared" si="144"/>
        <v>2</v>
      </c>
    </row>
    <row r="1847" spans="1:31" ht="15.75" customHeight="1" x14ac:dyDescent="0.3">
      <c r="A1847" s="12">
        <v>3252</v>
      </c>
      <c r="B1847" s="12" t="s">
        <v>2903</v>
      </c>
      <c r="C1847" s="12" t="s">
        <v>52</v>
      </c>
      <c r="D1847" s="12">
        <v>0.02</v>
      </c>
      <c r="E1847" s="12">
        <v>5.28</v>
      </c>
      <c r="F1847" s="12">
        <v>6.26</v>
      </c>
      <c r="G1847" s="12" t="s">
        <v>53</v>
      </c>
      <c r="H1847" s="12" t="s">
        <v>32</v>
      </c>
      <c r="I1847" s="12" t="s">
        <v>33</v>
      </c>
      <c r="J1847" s="12" t="s">
        <v>97</v>
      </c>
      <c r="K1847" s="12" t="s">
        <v>63</v>
      </c>
      <c r="L1847" s="12" t="s">
        <v>1363</v>
      </c>
      <c r="M1847" s="12">
        <v>0.4</v>
      </c>
      <c r="N1847" s="12" t="s">
        <v>37</v>
      </c>
      <c r="O1847" s="12" t="s">
        <v>57</v>
      </c>
      <c r="P1847" s="12" t="s">
        <v>75</v>
      </c>
      <c r="Q1847" s="12" t="s">
        <v>2904</v>
      </c>
      <c r="R1847" s="12">
        <v>12306</v>
      </c>
      <c r="S1847" s="13">
        <v>42166</v>
      </c>
      <c r="T1847" s="9">
        <f t="shared" si="142"/>
        <v>0</v>
      </c>
      <c r="U1847" s="10" t="str">
        <f t="shared" si="143"/>
        <v>no repeat</v>
      </c>
      <c r="V1847" s="11" t="str">
        <f t="shared" si="140"/>
        <v>June</v>
      </c>
      <c r="W1847" s="13">
        <v>42167</v>
      </c>
      <c r="X1847" s="11">
        <f t="shared" si="141"/>
        <v>1</v>
      </c>
      <c r="Y1847" s="12">
        <v>-65.58</v>
      </c>
      <c r="Z1847" s="12">
        <v>19</v>
      </c>
      <c r="AA1847" s="12">
        <v>103.18</v>
      </c>
      <c r="AB1847" s="12">
        <v>87299</v>
      </c>
      <c r="AC1847" s="12">
        <f>DataSheet!$E1734-DataSheet!$D1734</f>
        <v>137.47999999999999</v>
      </c>
      <c r="AD1847" s="12" t="str">
        <f>_xlfn.IFS(DataSheet!$O1734="Central","Chris",DataSheet!$O1734="East","Erin",DataSheet!$O1734="South","Sam",DataSheet!$O1734="West","William.")</f>
        <v>Erin</v>
      </c>
      <c r="AE1847">
        <f t="shared" si="144"/>
        <v>2</v>
      </c>
    </row>
    <row r="1848" spans="1:31" ht="15.75" customHeight="1" x14ac:dyDescent="0.3">
      <c r="A1848" s="7">
        <v>3255</v>
      </c>
      <c r="B1848" s="7" t="s">
        <v>2905</v>
      </c>
      <c r="C1848" s="7" t="s">
        <v>52</v>
      </c>
      <c r="D1848" s="7">
        <v>0.06</v>
      </c>
      <c r="E1848" s="7">
        <v>47.98</v>
      </c>
      <c r="F1848" s="7">
        <v>3.61</v>
      </c>
      <c r="G1848" s="7" t="s">
        <v>53</v>
      </c>
      <c r="H1848" s="7" t="s">
        <v>44</v>
      </c>
      <c r="I1848" s="7" t="s">
        <v>81</v>
      </c>
      <c r="J1848" s="7" t="s">
        <v>184</v>
      </c>
      <c r="K1848" s="7" t="s">
        <v>55</v>
      </c>
      <c r="L1848" s="7" t="s">
        <v>1014</v>
      </c>
      <c r="M1848" s="7">
        <v>0.71</v>
      </c>
      <c r="N1848" s="7" t="s">
        <v>37</v>
      </c>
      <c r="O1848" s="7" t="s">
        <v>140</v>
      </c>
      <c r="P1848" s="7" t="s">
        <v>366</v>
      </c>
      <c r="Q1848" s="7" t="s">
        <v>2906</v>
      </c>
      <c r="R1848" s="7">
        <v>33319</v>
      </c>
      <c r="S1848" s="8">
        <v>42053</v>
      </c>
      <c r="T1848" s="9">
        <f t="shared" si="142"/>
        <v>0</v>
      </c>
      <c r="U1848" s="10" t="str">
        <f t="shared" si="143"/>
        <v>no repeat</v>
      </c>
      <c r="V1848" s="11" t="str">
        <f t="shared" si="140"/>
        <v>February</v>
      </c>
      <c r="W1848" s="8">
        <v>42055</v>
      </c>
      <c r="X1848" s="11">
        <f t="shared" si="141"/>
        <v>2</v>
      </c>
      <c r="Y1848" s="7">
        <v>596.80799999999999</v>
      </c>
      <c r="Z1848" s="7">
        <v>2</v>
      </c>
      <c r="AA1848" s="7">
        <v>97.96</v>
      </c>
      <c r="AB1848" s="7">
        <v>90488</v>
      </c>
      <c r="AC1848" s="7">
        <f>DataSheet!$E563-DataSheet!$D563</f>
        <v>43.98</v>
      </c>
      <c r="AD1848" s="12" t="str">
        <f>_xlfn.IFS(DataSheet!$O563="Central","Chris",DataSheet!$O563="East","Erin",DataSheet!$O563="South","Sam",DataSheet!$O563="West","William.")</f>
        <v>Sam</v>
      </c>
      <c r="AE1848">
        <f t="shared" si="144"/>
        <v>1</v>
      </c>
    </row>
    <row r="1849" spans="1:31" ht="15.75" customHeight="1" x14ac:dyDescent="0.3">
      <c r="A1849" s="12">
        <v>3257</v>
      </c>
      <c r="B1849" s="12" t="s">
        <v>2907</v>
      </c>
      <c r="C1849" s="12" t="s">
        <v>61</v>
      </c>
      <c r="D1849" s="12">
        <v>0</v>
      </c>
      <c r="E1849" s="12">
        <v>25.38</v>
      </c>
      <c r="F1849" s="12">
        <v>8.99</v>
      </c>
      <c r="G1849" s="12" t="s">
        <v>53</v>
      </c>
      <c r="H1849" s="12" t="s">
        <v>118</v>
      </c>
      <c r="I1849" s="12" t="s">
        <v>45</v>
      </c>
      <c r="J1849" s="12" t="s">
        <v>54</v>
      </c>
      <c r="K1849" s="12" t="s">
        <v>55</v>
      </c>
      <c r="L1849" s="12" t="s">
        <v>764</v>
      </c>
      <c r="M1849" s="12">
        <v>0.5</v>
      </c>
      <c r="N1849" s="12" t="s">
        <v>37</v>
      </c>
      <c r="O1849" s="12" t="s">
        <v>38</v>
      </c>
      <c r="P1849" s="12" t="s">
        <v>39</v>
      </c>
      <c r="Q1849" s="12" t="s">
        <v>2908</v>
      </c>
      <c r="R1849" s="12">
        <v>98632</v>
      </c>
      <c r="S1849" s="13">
        <v>42137</v>
      </c>
      <c r="T1849" s="9">
        <f t="shared" si="142"/>
        <v>0</v>
      </c>
      <c r="U1849" s="10" t="str">
        <f t="shared" si="143"/>
        <v>no repeat</v>
      </c>
      <c r="V1849" s="11" t="str">
        <f t="shared" si="140"/>
        <v>May</v>
      </c>
      <c r="W1849" s="13">
        <v>42139</v>
      </c>
      <c r="X1849" s="11">
        <f t="shared" si="141"/>
        <v>2</v>
      </c>
      <c r="Y1849" s="12">
        <v>470.33800000000002</v>
      </c>
      <c r="Z1849" s="12">
        <v>26</v>
      </c>
      <c r="AA1849" s="12">
        <v>700.41</v>
      </c>
      <c r="AB1849" s="12">
        <v>88826</v>
      </c>
      <c r="AC1849" s="12">
        <f>DataSheet!$E1438-DataSheet!$D1438</f>
        <v>35.99</v>
      </c>
      <c r="AD1849" s="12" t="str">
        <f>_xlfn.IFS(DataSheet!$O1438="Central","Chris",DataSheet!$O1438="East","Erin",DataSheet!$O1438="South","Sam",DataSheet!$O1438="West","William.")</f>
        <v>Erin</v>
      </c>
      <c r="AE1849">
        <f t="shared" si="144"/>
        <v>1</v>
      </c>
    </row>
    <row r="1850" spans="1:31" ht="15.75" customHeight="1" x14ac:dyDescent="0.3">
      <c r="A1850" s="12">
        <v>3258</v>
      </c>
      <c r="B1850" s="12" t="s">
        <v>2909</v>
      </c>
      <c r="C1850" s="12" t="s">
        <v>42</v>
      </c>
      <c r="D1850" s="12">
        <v>0.02</v>
      </c>
      <c r="E1850" s="12">
        <v>55.94</v>
      </c>
      <c r="F1850" s="12">
        <v>6.55</v>
      </c>
      <c r="G1850" s="12" t="s">
        <v>53</v>
      </c>
      <c r="H1850" s="12" t="s">
        <v>118</v>
      </c>
      <c r="I1850" s="12" t="s">
        <v>81</v>
      </c>
      <c r="J1850" s="12" t="s">
        <v>184</v>
      </c>
      <c r="K1850" s="12" t="s">
        <v>63</v>
      </c>
      <c r="L1850" s="12" t="s">
        <v>1156</v>
      </c>
      <c r="M1850" s="12">
        <v>0.68</v>
      </c>
      <c r="N1850" s="12" t="s">
        <v>37</v>
      </c>
      <c r="O1850" s="12" t="s">
        <v>38</v>
      </c>
      <c r="P1850" s="12" t="s">
        <v>39</v>
      </c>
      <c r="Q1850" s="12" t="s">
        <v>2910</v>
      </c>
      <c r="R1850" s="12">
        <v>98037</v>
      </c>
      <c r="S1850" s="13">
        <v>42084</v>
      </c>
      <c r="T1850" s="9">
        <f t="shared" si="142"/>
        <v>0</v>
      </c>
      <c r="U1850" s="10" t="str">
        <f t="shared" si="143"/>
        <v>no repeat</v>
      </c>
      <c r="V1850" s="11" t="str">
        <f t="shared" si="140"/>
        <v>March</v>
      </c>
      <c r="W1850" s="13">
        <v>42086</v>
      </c>
      <c r="X1850" s="11">
        <f t="shared" si="141"/>
        <v>2</v>
      </c>
      <c r="Y1850" s="12">
        <v>401.85</v>
      </c>
      <c r="Z1850" s="12">
        <v>11</v>
      </c>
      <c r="AA1850" s="12">
        <v>646.88</v>
      </c>
      <c r="AB1850" s="12">
        <v>88824</v>
      </c>
      <c r="AC1850" s="12">
        <f>DataSheet!$E886-DataSheet!$D886</f>
        <v>9.6800000000000015</v>
      </c>
      <c r="AD1850" s="12" t="str">
        <f>_xlfn.IFS(DataSheet!$O886="Central","Chris",DataSheet!$O886="East","Erin",DataSheet!$O886="South","Sam",DataSheet!$O886="West","William.")</f>
        <v>William.</v>
      </c>
      <c r="AE1850">
        <f t="shared" si="144"/>
        <v>1</v>
      </c>
    </row>
    <row r="1851" spans="1:31" ht="15.75" customHeight="1" x14ac:dyDescent="0.3">
      <c r="A1851" s="12">
        <v>3261</v>
      </c>
      <c r="B1851" s="12" t="s">
        <v>2911</v>
      </c>
      <c r="C1851" s="12" t="s">
        <v>42</v>
      </c>
      <c r="D1851" s="12">
        <v>7.0000000000000007E-2</v>
      </c>
      <c r="E1851" s="12">
        <v>105.34</v>
      </c>
      <c r="F1851" s="12">
        <v>24.49</v>
      </c>
      <c r="G1851" s="12" t="s">
        <v>31</v>
      </c>
      <c r="H1851" s="12" t="s">
        <v>118</v>
      </c>
      <c r="I1851" s="12" t="s">
        <v>45</v>
      </c>
      <c r="J1851" s="12" t="s">
        <v>54</v>
      </c>
      <c r="K1851" s="12" t="s">
        <v>240</v>
      </c>
      <c r="L1851" s="12" t="s">
        <v>2600</v>
      </c>
      <c r="M1851" s="12">
        <v>0.61</v>
      </c>
      <c r="N1851" s="12" t="s">
        <v>37</v>
      </c>
      <c r="O1851" s="12" t="s">
        <v>65</v>
      </c>
      <c r="P1851" s="12" t="s">
        <v>304</v>
      </c>
      <c r="Q1851" s="12" t="s">
        <v>2912</v>
      </c>
      <c r="R1851" s="12">
        <v>49221</v>
      </c>
      <c r="S1851" s="13">
        <v>42180</v>
      </c>
      <c r="T1851" s="9">
        <f t="shared" si="142"/>
        <v>0</v>
      </c>
      <c r="U1851" s="10" t="str">
        <f t="shared" si="143"/>
        <v>no repeat</v>
      </c>
      <c r="V1851" s="11" t="str">
        <f t="shared" si="140"/>
        <v>June</v>
      </c>
      <c r="W1851" s="13">
        <v>42181</v>
      </c>
      <c r="X1851" s="11">
        <f t="shared" si="141"/>
        <v>1</v>
      </c>
      <c r="Y1851" s="12">
        <v>710.67240000000004</v>
      </c>
      <c r="Z1851" s="12">
        <v>10</v>
      </c>
      <c r="AA1851" s="12">
        <v>1029.96</v>
      </c>
      <c r="AB1851" s="12">
        <v>90296</v>
      </c>
      <c r="AC1851" s="12">
        <f>DataSheet!$E1894-DataSheet!$D1894</f>
        <v>73.97</v>
      </c>
      <c r="AD1851" s="12" t="str">
        <f>_xlfn.IFS(DataSheet!$O1894="Central","Chris",DataSheet!$O1894="East","Erin",DataSheet!$O1894="South","Sam",DataSheet!$O1894="West","William.")</f>
        <v>William.</v>
      </c>
      <c r="AE1851">
        <f t="shared" si="144"/>
        <v>1</v>
      </c>
    </row>
    <row r="1852" spans="1:31" ht="15.75" customHeight="1" x14ac:dyDescent="0.3">
      <c r="A1852" s="7">
        <v>3264</v>
      </c>
      <c r="B1852" s="7" t="s">
        <v>2913</v>
      </c>
      <c r="C1852" s="7" t="s">
        <v>61</v>
      </c>
      <c r="D1852" s="7">
        <v>0.04</v>
      </c>
      <c r="E1852" s="7">
        <v>9.99</v>
      </c>
      <c r="F1852" s="7">
        <v>11.59</v>
      </c>
      <c r="G1852" s="7" t="s">
        <v>53</v>
      </c>
      <c r="H1852" s="7" t="s">
        <v>32</v>
      </c>
      <c r="I1852" s="7" t="s">
        <v>33</v>
      </c>
      <c r="J1852" s="7" t="s">
        <v>97</v>
      </c>
      <c r="K1852" s="7" t="s">
        <v>63</v>
      </c>
      <c r="L1852" s="7" t="s">
        <v>1908</v>
      </c>
      <c r="M1852" s="7">
        <v>0.4</v>
      </c>
      <c r="N1852" s="7" t="s">
        <v>37</v>
      </c>
      <c r="O1852" s="7" t="s">
        <v>38</v>
      </c>
      <c r="P1852" s="7" t="s">
        <v>49</v>
      </c>
      <c r="Q1852" s="7" t="s">
        <v>2914</v>
      </c>
      <c r="R1852" s="7">
        <v>95501</v>
      </c>
      <c r="S1852" s="8">
        <v>42143</v>
      </c>
      <c r="T1852" s="9">
        <f t="shared" si="142"/>
        <v>0</v>
      </c>
      <c r="U1852" s="10" t="str">
        <f t="shared" si="143"/>
        <v>no repeat</v>
      </c>
      <c r="V1852" s="11" t="str">
        <f t="shared" si="140"/>
        <v>May</v>
      </c>
      <c r="W1852" s="8">
        <v>42145</v>
      </c>
      <c r="X1852" s="11">
        <f t="shared" si="141"/>
        <v>2</v>
      </c>
      <c r="Y1852" s="7">
        <v>-92.32</v>
      </c>
      <c r="Z1852" s="7">
        <v>5</v>
      </c>
      <c r="AA1852" s="7">
        <v>52.09</v>
      </c>
      <c r="AB1852" s="7">
        <v>89835</v>
      </c>
      <c r="AC1852" s="7">
        <f>DataSheet!$E1499-DataSheet!$D1499</f>
        <v>90.199999999999989</v>
      </c>
      <c r="AD1852" s="12" t="str">
        <f>_xlfn.IFS(DataSheet!$O1499="Central","Chris",DataSheet!$O1499="East","Erin",DataSheet!$O1499="South","Sam",DataSheet!$O1499="West","William.")</f>
        <v>Erin</v>
      </c>
      <c r="AE1852">
        <f t="shared" si="144"/>
        <v>1</v>
      </c>
    </row>
    <row r="1853" spans="1:31" ht="15.75" customHeight="1" x14ac:dyDescent="0.3">
      <c r="A1853" s="12">
        <v>3266</v>
      </c>
      <c r="B1853" s="12" t="s">
        <v>2915</v>
      </c>
      <c r="C1853" s="12" t="s">
        <v>52</v>
      </c>
      <c r="D1853" s="12">
        <v>0</v>
      </c>
      <c r="E1853" s="12">
        <v>122.99</v>
      </c>
      <c r="F1853" s="12">
        <v>70.2</v>
      </c>
      <c r="G1853" s="12" t="s">
        <v>43</v>
      </c>
      <c r="H1853" s="12" t="s">
        <v>32</v>
      </c>
      <c r="I1853" s="12" t="s">
        <v>45</v>
      </c>
      <c r="J1853" s="12" t="s">
        <v>46</v>
      </c>
      <c r="K1853" s="12" t="s">
        <v>47</v>
      </c>
      <c r="L1853" s="12" t="s">
        <v>151</v>
      </c>
      <c r="M1853" s="12">
        <v>0.74</v>
      </c>
      <c r="N1853" s="12" t="s">
        <v>37</v>
      </c>
      <c r="O1853" s="12" t="s">
        <v>57</v>
      </c>
      <c r="P1853" s="12" t="s">
        <v>192</v>
      </c>
      <c r="Q1853" s="12" t="s">
        <v>437</v>
      </c>
      <c r="R1853" s="12">
        <v>4073</v>
      </c>
      <c r="S1853" s="13">
        <v>42032</v>
      </c>
      <c r="T1853" s="9">
        <f t="shared" si="142"/>
        <v>0</v>
      </c>
      <c r="U1853" s="10" t="str">
        <f t="shared" si="143"/>
        <v>no repeat</v>
      </c>
      <c r="V1853" s="11" t="str">
        <f t="shared" si="140"/>
        <v>January</v>
      </c>
      <c r="W1853" s="13">
        <v>42033</v>
      </c>
      <c r="X1853" s="11">
        <f t="shared" si="141"/>
        <v>1</v>
      </c>
      <c r="Y1853" s="12">
        <v>-1764.29</v>
      </c>
      <c r="Z1853" s="12">
        <v>14</v>
      </c>
      <c r="AA1853" s="12">
        <v>1794.88</v>
      </c>
      <c r="AB1853" s="12">
        <v>89836</v>
      </c>
      <c r="AC1853" s="12">
        <f>DataSheet!$E332-DataSheet!$D332</f>
        <v>5.32</v>
      </c>
      <c r="AD1853" s="12" t="str">
        <f>_xlfn.IFS(DataSheet!$O332="Central","Chris",DataSheet!$O332="East","Erin",DataSheet!$O332="South","Sam",DataSheet!$O332="West","William.")</f>
        <v>William.</v>
      </c>
      <c r="AE1853">
        <f t="shared" si="144"/>
        <v>1</v>
      </c>
    </row>
    <row r="1854" spans="1:31" ht="15.75" customHeight="1" x14ac:dyDescent="0.3">
      <c r="A1854" s="7">
        <v>3269</v>
      </c>
      <c r="B1854" s="7" t="s">
        <v>2916</v>
      </c>
      <c r="C1854" s="7" t="s">
        <v>52</v>
      </c>
      <c r="D1854" s="7">
        <v>0.01</v>
      </c>
      <c r="E1854" s="7">
        <v>60.97</v>
      </c>
      <c r="F1854" s="7">
        <v>4.5</v>
      </c>
      <c r="G1854" s="7" t="s">
        <v>31</v>
      </c>
      <c r="H1854" s="7" t="s">
        <v>32</v>
      </c>
      <c r="I1854" s="7" t="s">
        <v>33</v>
      </c>
      <c r="J1854" s="7" t="s">
        <v>258</v>
      </c>
      <c r="K1854" s="7" t="s">
        <v>63</v>
      </c>
      <c r="L1854" s="7" t="s">
        <v>2126</v>
      </c>
      <c r="M1854" s="7">
        <v>0.56000000000000005</v>
      </c>
      <c r="N1854" s="7" t="s">
        <v>37</v>
      </c>
      <c r="O1854" s="7" t="s">
        <v>57</v>
      </c>
      <c r="P1854" s="7" t="s">
        <v>58</v>
      </c>
      <c r="Q1854" s="7" t="s">
        <v>2917</v>
      </c>
      <c r="R1854" s="7">
        <v>7060</v>
      </c>
      <c r="S1854" s="8">
        <v>42032</v>
      </c>
      <c r="T1854" s="9">
        <f t="shared" si="142"/>
        <v>0</v>
      </c>
      <c r="U1854" s="10" t="str">
        <f t="shared" si="143"/>
        <v>no repeat</v>
      </c>
      <c r="V1854" s="11" t="str">
        <f t="shared" si="140"/>
        <v>January</v>
      </c>
      <c r="W1854" s="8">
        <v>42034</v>
      </c>
      <c r="X1854" s="11">
        <f t="shared" si="141"/>
        <v>2</v>
      </c>
      <c r="Y1854" s="7">
        <v>527.87760000000003</v>
      </c>
      <c r="Z1854" s="7">
        <v>12</v>
      </c>
      <c r="AA1854" s="7">
        <v>765.04</v>
      </c>
      <c r="AB1854" s="7">
        <v>89836</v>
      </c>
      <c r="AC1854" s="7">
        <f>DataSheet!$E333-DataSheet!$D333</f>
        <v>7.3199999999999994</v>
      </c>
      <c r="AD1854" s="12" t="str">
        <f>_xlfn.IFS(DataSheet!$O333="Central","Chris",DataSheet!$O333="East","Erin",DataSheet!$O333="South","Sam",DataSheet!$O333="West","William.")</f>
        <v>William.</v>
      </c>
      <c r="AE1854">
        <f t="shared" si="144"/>
        <v>1</v>
      </c>
    </row>
    <row r="1855" spans="1:31" ht="15.75" customHeight="1" x14ac:dyDescent="0.3">
      <c r="A1855" s="12">
        <v>3275</v>
      </c>
      <c r="B1855" s="12" t="s">
        <v>2918</v>
      </c>
      <c r="C1855" s="12" t="s">
        <v>109</v>
      </c>
      <c r="D1855" s="12">
        <v>0.04</v>
      </c>
      <c r="E1855" s="12">
        <v>449.99</v>
      </c>
      <c r="F1855" s="12">
        <v>24.49</v>
      </c>
      <c r="G1855" s="12" t="s">
        <v>53</v>
      </c>
      <c r="H1855" s="12" t="s">
        <v>62</v>
      </c>
      <c r="I1855" s="12" t="s">
        <v>81</v>
      </c>
      <c r="J1855" s="12" t="s">
        <v>590</v>
      </c>
      <c r="K1855" s="12" t="s">
        <v>240</v>
      </c>
      <c r="L1855" s="12" t="s">
        <v>2919</v>
      </c>
      <c r="M1855" s="12">
        <v>0.52</v>
      </c>
      <c r="N1855" s="12" t="s">
        <v>37</v>
      </c>
      <c r="O1855" s="12" t="s">
        <v>38</v>
      </c>
      <c r="P1855" s="12" t="s">
        <v>39</v>
      </c>
      <c r="Q1855" s="12" t="s">
        <v>1958</v>
      </c>
      <c r="R1855" s="12">
        <v>98273</v>
      </c>
      <c r="S1855" s="13">
        <v>42005</v>
      </c>
      <c r="T1855" s="9">
        <f t="shared" si="142"/>
        <v>1</v>
      </c>
      <c r="U1855" s="10">
        <f t="shared" si="143"/>
        <v>0</v>
      </c>
      <c r="V1855" s="11" t="str">
        <f t="shared" si="140"/>
        <v>January</v>
      </c>
      <c r="W1855" s="13">
        <v>42009</v>
      </c>
      <c r="X1855" s="11">
        <f t="shared" si="141"/>
        <v>4</v>
      </c>
      <c r="Y1855" s="12">
        <v>3576.8841000000002</v>
      </c>
      <c r="Z1855" s="12">
        <v>12</v>
      </c>
      <c r="AA1855" s="12">
        <v>5183.8900000000003</v>
      </c>
      <c r="AB1855" s="12">
        <v>86234</v>
      </c>
      <c r="AC1855" s="12">
        <f>DataSheet!$E6-DataSheet!$D6</f>
        <v>3.1999999999999997</v>
      </c>
      <c r="AD1855" s="12" t="str">
        <f>_xlfn.IFS(DataSheet!$O6="Central","Chris",DataSheet!$O6="East","Erin",DataSheet!$O6="South","Sam",DataSheet!$O6="West","William.")</f>
        <v>Chris</v>
      </c>
      <c r="AE1855">
        <f t="shared" si="144"/>
        <v>3</v>
      </c>
    </row>
    <row r="1856" spans="1:31" ht="15.75" customHeight="1" x14ac:dyDescent="0.3">
      <c r="A1856" s="7">
        <v>3275</v>
      </c>
      <c r="B1856" s="7" t="s">
        <v>2918</v>
      </c>
      <c r="C1856" s="7" t="s">
        <v>109</v>
      </c>
      <c r="D1856" s="7">
        <v>0.01</v>
      </c>
      <c r="E1856" s="7">
        <v>5.84</v>
      </c>
      <c r="F1856" s="7">
        <v>1.2</v>
      </c>
      <c r="G1856" s="7" t="s">
        <v>53</v>
      </c>
      <c r="H1856" s="7" t="s">
        <v>62</v>
      </c>
      <c r="I1856" s="7" t="s">
        <v>33</v>
      </c>
      <c r="J1856" s="7" t="s">
        <v>34</v>
      </c>
      <c r="K1856" s="7" t="s">
        <v>35</v>
      </c>
      <c r="L1856" s="7" t="s">
        <v>1311</v>
      </c>
      <c r="M1856" s="7">
        <v>0.55000000000000004</v>
      </c>
      <c r="N1856" s="7" t="s">
        <v>37</v>
      </c>
      <c r="O1856" s="7" t="s">
        <v>38</v>
      </c>
      <c r="P1856" s="7" t="s">
        <v>39</v>
      </c>
      <c r="Q1856" s="7" t="s">
        <v>1958</v>
      </c>
      <c r="R1856" s="7">
        <v>98273</v>
      </c>
      <c r="S1856" s="8">
        <v>42005</v>
      </c>
      <c r="T1856" s="9">
        <f t="shared" si="142"/>
        <v>1</v>
      </c>
      <c r="U1856" s="10">
        <f t="shared" si="143"/>
        <v>79</v>
      </c>
      <c r="V1856" s="11" t="str">
        <f t="shared" si="140"/>
        <v>January</v>
      </c>
      <c r="W1856" s="8">
        <v>42014</v>
      </c>
      <c r="X1856" s="11">
        <f t="shared" si="141"/>
        <v>9</v>
      </c>
      <c r="Y1856" s="7">
        <v>20.38</v>
      </c>
      <c r="Z1856" s="7">
        <v>6</v>
      </c>
      <c r="AA1856" s="7">
        <v>36.090000000000003</v>
      </c>
      <c r="AB1856" s="7">
        <v>86234</v>
      </c>
      <c r="AC1856" s="7">
        <f>DataSheet!$E7-DataSheet!$D7</f>
        <v>3.23</v>
      </c>
      <c r="AD1856" s="12" t="str">
        <f>_xlfn.IFS(DataSheet!$O7="Central","Chris",DataSheet!$O7="East","Erin",DataSheet!$O7="South","Sam",DataSheet!$O7="West","William.")</f>
        <v>Chris</v>
      </c>
      <c r="AE1856">
        <f t="shared" si="144"/>
        <v>3</v>
      </c>
    </row>
    <row r="1857" spans="1:31" ht="15.75" customHeight="1" x14ac:dyDescent="0.3">
      <c r="A1857" s="7">
        <v>3275</v>
      </c>
      <c r="B1857" s="7" t="s">
        <v>2918</v>
      </c>
      <c r="C1857" s="7" t="s">
        <v>109</v>
      </c>
      <c r="D1857" s="7">
        <v>0.02</v>
      </c>
      <c r="E1857" s="7">
        <v>13.48</v>
      </c>
      <c r="F1857" s="7">
        <v>4.51</v>
      </c>
      <c r="G1857" s="7" t="s">
        <v>53</v>
      </c>
      <c r="H1857" s="7" t="s">
        <v>44</v>
      </c>
      <c r="I1857" s="7" t="s">
        <v>33</v>
      </c>
      <c r="J1857" s="7" t="s">
        <v>145</v>
      </c>
      <c r="K1857" s="7" t="s">
        <v>63</v>
      </c>
      <c r="L1857" s="7" t="s">
        <v>2495</v>
      </c>
      <c r="M1857" s="7">
        <v>0.59</v>
      </c>
      <c r="N1857" s="7" t="s">
        <v>37</v>
      </c>
      <c r="O1857" s="7" t="s">
        <v>38</v>
      </c>
      <c r="P1857" s="7" t="s">
        <v>39</v>
      </c>
      <c r="Q1857" s="7" t="s">
        <v>1958</v>
      </c>
      <c r="R1857" s="7">
        <v>98273</v>
      </c>
      <c r="S1857" s="8">
        <v>42084</v>
      </c>
      <c r="T1857" s="9">
        <f t="shared" si="142"/>
        <v>0</v>
      </c>
      <c r="U1857" s="10" t="str">
        <f t="shared" si="143"/>
        <v>no repeat</v>
      </c>
      <c r="V1857" s="11" t="str">
        <f t="shared" si="140"/>
        <v>March</v>
      </c>
      <c r="W1857" s="8">
        <v>42086</v>
      </c>
      <c r="X1857" s="11">
        <f t="shared" si="141"/>
        <v>2</v>
      </c>
      <c r="Y1857" s="7">
        <v>34.520000000000003</v>
      </c>
      <c r="Z1857" s="7">
        <v>9</v>
      </c>
      <c r="AA1857" s="7">
        <v>127.12</v>
      </c>
      <c r="AB1857" s="7">
        <v>86233</v>
      </c>
      <c r="AC1857" s="7">
        <f>DataSheet!$E883-DataSheet!$D883</f>
        <v>5.58</v>
      </c>
      <c r="AD1857" s="12" t="str">
        <f>_xlfn.IFS(DataSheet!$O883="Central","Chris",DataSheet!$O883="East","Erin",DataSheet!$O883="South","Sam",DataSheet!$O883="West","William.")</f>
        <v>Erin</v>
      </c>
      <c r="AE1857">
        <f t="shared" si="144"/>
        <v>3</v>
      </c>
    </row>
    <row r="1858" spans="1:31" ht="15.75" customHeight="1" x14ac:dyDescent="0.3">
      <c r="A1858" s="12">
        <v>3279</v>
      </c>
      <c r="B1858" s="12" t="s">
        <v>2920</v>
      </c>
      <c r="C1858" s="12" t="s">
        <v>61</v>
      </c>
      <c r="D1858" s="12">
        <v>0.01</v>
      </c>
      <c r="E1858" s="12">
        <v>45.99</v>
      </c>
      <c r="F1858" s="12">
        <v>4.99</v>
      </c>
      <c r="G1858" s="12" t="s">
        <v>53</v>
      </c>
      <c r="H1858" s="12" t="s">
        <v>44</v>
      </c>
      <c r="I1858" s="12" t="s">
        <v>81</v>
      </c>
      <c r="J1858" s="12" t="s">
        <v>82</v>
      </c>
      <c r="K1858" s="12" t="s">
        <v>63</v>
      </c>
      <c r="L1858" s="12" t="s">
        <v>1115</v>
      </c>
      <c r="M1858" s="12">
        <v>0.56000000000000005</v>
      </c>
      <c r="N1858" s="12" t="s">
        <v>37</v>
      </c>
      <c r="O1858" s="12" t="s">
        <v>140</v>
      </c>
      <c r="P1858" s="12" t="s">
        <v>934</v>
      </c>
      <c r="Q1858" s="12" t="s">
        <v>2595</v>
      </c>
      <c r="R1858" s="12">
        <v>29203</v>
      </c>
      <c r="S1858" s="13">
        <v>42077</v>
      </c>
      <c r="T1858" s="9">
        <f t="shared" si="142"/>
        <v>1</v>
      </c>
      <c r="U1858" s="10">
        <f t="shared" si="143"/>
        <v>23</v>
      </c>
      <c r="V1858" s="11" t="str">
        <f t="shared" ref="V1858:V1921" si="145">TEXT(S1858,"mmmm")</f>
        <v>March</v>
      </c>
      <c r="W1858" s="13">
        <v>42079</v>
      </c>
      <c r="X1858" s="11">
        <f t="shared" ref="X1858:X1921" si="146">_xlfn.DAYS(W1858,S1858)</f>
        <v>2</v>
      </c>
      <c r="Y1858" s="12">
        <v>24.018000000000001</v>
      </c>
      <c r="Z1858" s="12">
        <v>3</v>
      </c>
      <c r="AA1858" s="12">
        <v>125.19</v>
      </c>
      <c r="AB1858" s="12">
        <v>90767</v>
      </c>
      <c r="AC1858" s="12">
        <f>DataSheet!$E800-DataSheet!$D800</f>
        <v>1.96</v>
      </c>
      <c r="AD1858" s="12" t="str">
        <f>_xlfn.IFS(DataSheet!$O800="Central","Chris",DataSheet!$O800="East","Erin",DataSheet!$O800="South","Sam",DataSheet!$O800="West","William.")</f>
        <v>William.</v>
      </c>
      <c r="AE1858">
        <f t="shared" si="144"/>
        <v>4</v>
      </c>
    </row>
    <row r="1859" spans="1:31" ht="15.75" customHeight="1" x14ac:dyDescent="0.3">
      <c r="A1859" s="7">
        <v>3279</v>
      </c>
      <c r="B1859" s="7" t="s">
        <v>2920</v>
      </c>
      <c r="C1859" s="7" t="s">
        <v>30</v>
      </c>
      <c r="D1859" s="7">
        <v>0.06</v>
      </c>
      <c r="E1859" s="7">
        <v>89.83</v>
      </c>
      <c r="F1859" s="7">
        <v>35</v>
      </c>
      <c r="G1859" s="7" t="s">
        <v>53</v>
      </c>
      <c r="H1859" s="7" t="s">
        <v>44</v>
      </c>
      <c r="I1859" s="7" t="s">
        <v>33</v>
      </c>
      <c r="J1859" s="7" t="s">
        <v>145</v>
      </c>
      <c r="K1859" s="7" t="s">
        <v>240</v>
      </c>
      <c r="L1859" s="7" t="s">
        <v>2921</v>
      </c>
      <c r="M1859" s="7">
        <v>0.83</v>
      </c>
      <c r="N1859" s="7" t="s">
        <v>37</v>
      </c>
      <c r="O1859" s="7" t="s">
        <v>140</v>
      </c>
      <c r="P1859" s="7" t="s">
        <v>934</v>
      </c>
      <c r="Q1859" s="7" t="s">
        <v>2595</v>
      </c>
      <c r="R1859" s="7">
        <v>29203</v>
      </c>
      <c r="S1859" s="8">
        <v>42100</v>
      </c>
      <c r="T1859" s="9">
        <f t="shared" ref="T1859:T1922" si="147">IF(A1859=A1860,1,0)</f>
        <v>1</v>
      </c>
      <c r="U1859" s="10">
        <f t="shared" ref="U1859:U1922" si="148">IF(T1859=1,S1860-S1859,"no repeat")</f>
        <v>0</v>
      </c>
      <c r="V1859" s="11" t="str">
        <f t="shared" si="145"/>
        <v>April</v>
      </c>
      <c r="W1859" s="8">
        <v>42102</v>
      </c>
      <c r="X1859" s="11">
        <f t="shared" si="146"/>
        <v>2</v>
      </c>
      <c r="Y1859" s="7">
        <v>31.11</v>
      </c>
      <c r="Z1859" s="7">
        <v>4</v>
      </c>
      <c r="AA1859" s="7">
        <v>366.26</v>
      </c>
      <c r="AB1859" s="7">
        <v>90766</v>
      </c>
      <c r="AC1859" s="7">
        <f>DataSheet!$E1065-DataSheet!$D1065</f>
        <v>122.91</v>
      </c>
      <c r="AD1859" s="12" t="str">
        <f>_xlfn.IFS(DataSheet!$O1065="Central","Chris",DataSheet!$O1065="East","Erin",DataSheet!$O1065="South","Sam",DataSheet!$O1065="West","William.")</f>
        <v>William.</v>
      </c>
      <c r="AE1859">
        <f t="shared" si="144"/>
        <v>4</v>
      </c>
    </row>
    <row r="1860" spans="1:31" ht="15.75" customHeight="1" x14ac:dyDescent="0.3">
      <c r="A1860" s="12">
        <v>3279</v>
      </c>
      <c r="B1860" s="12" t="s">
        <v>2920</v>
      </c>
      <c r="C1860" s="12" t="s">
        <v>30</v>
      </c>
      <c r="D1860" s="12">
        <v>0.1</v>
      </c>
      <c r="E1860" s="12">
        <v>13.43</v>
      </c>
      <c r="F1860" s="12">
        <v>5.5</v>
      </c>
      <c r="G1860" s="12" t="s">
        <v>53</v>
      </c>
      <c r="H1860" s="12" t="s">
        <v>44</v>
      </c>
      <c r="I1860" s="12" t="s">
        <v>33</v>
      </c>
      <c r="J1860" s="12" t="s">
        <v>145</v>
      </c>
      <c r="K1860" s="12" t="s">
        <v>63</v>
      </c>
      <c r="L1860" s="12" t="s">
        <v>1701</v>
      </c>
      <c r="M1860" s="12">
        <v>0.56999999999999995</v>
      </c>
      <c r="N1860" s="12" t="s">
        <v>37</v>
      </c>
      <c r="O1860" s="12" t="s">
        <v>140</v>
      </c>
      <c r="P1860" s="12" t="s">
        <v>934</v>
      </c>
      <c r="Q1860" s="12" t="s">
        <v>2595</v>
      </c>
      <c r="R1860" s="12">
        <v>29203</v>
      </c>
      <c r="S1860" s="13">
        <v>42100</v>
      </c>
      <c r="T1860" s="9">
        <f t="shared" si="147"/>
        <v>1</v>
      </c>
      <c r="U1860" s="10">
        <f t="shared" si="148"/>
        <v>0</v>
      </c>
      <c r="V1860" s="11" t="str">
        <f t="shared" si="145"/>
        <v>April</v>
      </c>
      <c r="W1860" s="13">
        <v>42102</v>
      </c>
      <c r="X1860" s="11">
        <f t="shared" si="146"/>
        <v>2</v>
      </c>
      <c r="Y1860" s="12">
        <v>358.29539999999997</v>
      </c>
      <c r="Z1860" s="12">
        <v>12</v>
      </c>
      <c r="AA1860" s="12">
        <v>157.99</v>
      </c>
      <c r="AB1860" s="12">
        <v>90766</v>
      </c>
      <c r="AC1860" s="12">
        <f>DataSheet!$E1066-DataSheet!$D1066</f>
        <v>90.9</v>
      </c>
      <c r="AD1860" s="12" t="str">
        <f>_xlfn.IFS(DataSheet!$O1066="Central","Chris",DataSheet!$O1066="East","Erin",DataSheet!$O1066="South","Sam",DataSheet!$O1066="West","William.")</f>
        <v>Erin</v>
      </c>
      <c r="AE1860">
        <f t="shared" ref="AE1860:AE1923" si="149">COUNTIF($B$2:$B$1937,$B1860)</f>
        <v>4</v>
      </c>
    </row>
    <row r="1861" spans="1:31" ht="15.75" customHeight="1" x14ac:dyDescent="0.3">
      <c r="A1861" s="7">
        <v>3279</v>
      </c>
      <c r="B1861" s="7" t="s">
        <v>2920</v>
      </c>
      <c r="C1861" s="7" t="s">
        <v>30</v>
      </c>
      <c r="D1861" s="7">
        <v>0.01</v>
      </c>
      <c r="E1861" s="7">
        <v>125.99</v>
      </c>
      <c r="F1861" s="7">
        <v>7.69</v>
      </c>
      <c r="G1861" s="7" t="s">
        <v>53</v>
      </c>
      <c r="H1861" s="7" t="s">
        <v>44</v>
      </c>
      <c r="I1861" s="7" t="s">
        <v>81</v>
      </c>
      <c r="J1861" s="7" t="s">
        <v>82</v>
      </c>
      <c r="K1861" s="7" t="s">
        <v>63</v>
      </c>
      <c r="L1861" s="7" t="s">
        <v>1225</v>
      </c>
      <c r="M1861" s="7">
        <v>0.57999999999999996</v>
      </c>
      <c r="N1861" s="7" t="s">
        <v>37</v>
      </c>
      <c r="O1861" s="7" t="s">
        <v>140</v>
      </c>
      <c r="P1861" s="7" t="s">
        <v>934</v>
      </c>
      <c r="Q1861" s="7" t="s">
        <v>2595</v>
      </c>
      <c r="R1861" s="7">
        <v>29203</v>
      </c>
      <c r="S1861" s="8">
        <v>42100</v>
      </c>
      <c r="T1861" s="9">
        <f t="shared" si="147"/>
        <v>0</v>
      </c>
      <c r="U1861" s="10" t="str">
        <f t="shared" si="148"/>
        <v>no repeat</v>
      </c>
      <c r="V1861" s="11" t="str">
        <f t="shared" si="145"/>
        <v>April</v>
      </c>
      <c r="W1861" s="8">
        <v>42100</v>
      </c>
      <c r="X1861" s="11">
        <f t="shared" si="146"/>
        <v>0</v>
      </c>
      <c r="Y1861" s="7">
        <v>8.3219999999999992</v>
      </c>
      <c r="Z1861" s="7">
        <v>11</v>
      </c>
      <c r="AA1861" s="7">
        <v>1212.8800000000001</v>
      </c>
      <c r="AB1861" s="7">
        <v>90766</v>
      </c>
      <c r="AC1861" s="7">
        <f>DataSheet!$E1067-DataSheet!$D1067</f>
        <v>5.91</v>
      </c>
      <c r="AD1861" s="12" t="str">
        <f>_xlfn.IFS(DataSheet!$O1067="Central","Chris",DataSheet!$O1067="East","Erin",DataSheet!$O1067="South","Sam",DataSheet!$O1067="West","William.")</f>
        <v>Erin</v>
      </c>
      <c r="AE1861">
        <f t="shared" si="149"/>
        <v>4</v>
      </c>
    </row>
    <row r="1862" spans="1:31" ht="15.75" customHeight="1" x14ac:dyDescent="0.3">
      <c r="A1862" s="7">
        <v>3283</v>
      </c>
      <c r="B1862" s="7" t="s">
        <v>2922</v>
      </c>
      <c r="C1862" s="7" t="s">
        <v>52</v>
      </c>
      <c r="D1862" s="7">
        <v>0.05</v>
      </c>
      <c r="E1862" s="7">
        <v>363.25</v>
      </c>
      <c r="F1862" s="7">
        <v>19.989999999999998</v>
      </c>
      <c r="G1862" s="7" t="s">
        <v>31</v>
      </c>
      <c r="H1862" s="7" t="s">
        <v>32</v>
      </c>
      <c r="I1862" s="7" t="s">
        <v>33</v>
      </c>
      <c r="J1862" s="7" t="s">
        <v>258</v>
      </c>
      <c r="K1862" s="7" t="s">
        <v>63</v>
      </c>
      <c r="L1862" s="7" t="s">
        <v>1253</v>
      </c>
      <c r="M1862" s="7">
        <v>0.56999999999999995</v>
      </c>
      <c r="N1862" s="7" t="s">
        <v>37</v>
      </c>
      <c r="O1862" s="7" t="s">
        <v>140</v>
      </c>
      <c r="P1862" s="7" t="s">
        <v>366</v>
      </c>
      <c r="Q1862" s="7" t="s">
        <v>2923</v>
      </c>
      <c r="R1862" s="7">
        <v>33156</v>
      </c>
      <c r="S1862" s="8">
        <v>42115</v>
      </c>
      <c r="T1862" s="9">
        <f t="shared" si="147"/>
        <v>1</v>
      </c>
      <c r="U1862" s="10">
        <f t="shared" si="148"/>
        <v>19</v>
      </c>
      <c r="V1862" s="11" t="str">
        <f t="shared" si="145"/>
        <v>April</v>
      </c>
      <c r="W1862" s="8">
        <v>42115</v>
      </c>
      <c r="X1862" s="11">
        <f t="shared" si="146"/>
        <v>0</v>
      </c>
      <c r="Y1862" s="7">
        <v>-269.75549999999998</v>
      </c>
      <c r="Z1862" s="7">
        <v>5</v>
      </c>
      <c r="AA1862" s="7">
        <v>1867.04</v>
      </c>
      <c r="AB1862" s="7">
        <v>90752</v>
      </c>
      <c r="AC1862" s="7">
        <f>DataSheet!$E1223-DataSheet!$D1223</f>
        <v>256.97000000000003</v>
      </c>
      <c r="AD1862" s="12" t="str">
        <f>_xlfn.IFS(DataSheet!$O1223="Central","Chris",DataSheet!$O1223="East","Erin",DataSheet!$O1223="South","Sam",DataSheet!$O1223="West","William.")</f>
        <v>Erin</v>
      </c>
      <c r="AE1862">
        <f t="shared" si="149"/>
        <v>2</v>
      </c>
    </row>
    <row r="1863" spans="1:31" ht="15.75" customHeight="1" x14ac:dyDescent="0.3">
      <c r="A1863" s="7">
        <v>3283</v>
      </c>
      <c r="B1863" s="7" t="s">
        <v>2922</v>
      </c>
      <c r="C1863" s="7" t="s">
        <v>30</v>
      </c>
      <c r="D1863" s="7">
        <v>0.03</v>
      </c>
      <c r="E1863" s="7">
        <v>17.48</v>
      </c>
      <c r="F1863" s="7">
        <v>1.99</v>
      </c>
      <c r="G1863" s="7" t="s">
        <v>53</v>
      </c>
      <c r="H1863" s="7" t="s">
        <v>32</v>
      </c>
      <c r="I1863" s="7" t="s">
        <v>81</v>
      </c>
      <c r="J1863" s="7" t="s">
        <v>184</v>
      </c>
      <c r="K1863" s="7" t="s">
        <v>55</v>
      </c>
      <c r="L1863" s="7" t="s">
        <v>365</v>
      </c>
      <c r="M1863" s="7">
        <v>0.45</v>
      </c>
      <c r="N1863" s="7" t="s">
        <v>37</v>
      </c>
      <c r="O1863" s="7" t="s">
        <v>140</v>
      </c>
      <c r="P1863" s="7" t="s">
        <v>366</v>
      </c>
      <c r="Q1863" s="7" t="s">
        <v>2923</v>
      </c>
      <c r="R1863" s="7">
        <v>33156</v>
      </c>
      <c r="S1863" s="8">
        <v>42134</v>
      </c>
      <c r="T1863" s="9">
        <f t="shared" si="147"/>
        <v>0</v>
      </c>
      <c r="U1863" s="10" t="str">
        <f t="shared" si="148"/>
        <v>no repeat</v>
      </c>
      <c r="V1863" s="11" t="str">
        <f t="shared" si="145"/>
        <v>May</v>
      </c>
      <c r="W1863" s="8">
        <v>42135</v>
      </c>
      <c r="X1863" s="11">
        <f t="shared" si="146"/>
        <v>1</v>
      </c>
      <c r="Y1863" s="7">
        <v>710.80740000000003</v>
      </c>
      <c r="Z1863" s="7">
        <v>31</v>
      </c>
      <c r="AA1863" s="7">
        <v>537.79999999999995</v>
      </c>
      <c r="AB1863" s="7">
        <v>90753</v>
      </c>
      <c r="AC1863" s="7">
        <f>DataSheet!$E1413-DataSheet!$D1413</f>
        <v>6.44</v>
      </c>
      <c r="AD1863" s="12" t="str">
        <f>_xlfn.IFS(DataSheet!$O1413="Central","Chris",DataSheet!$O1413="East","Erin",DataSheet!$O1413="South","Sam",DataSheet!$O1413="West","William.")</f>
        <v>Erin</v>
      </c>
      <c r="AE1863">
        <f t="shared" si="149"/>
        <v>2</v>
      </c>
    </row>
    <row r="1864" spans="1:31" ht="15.75" customHeight="1" x14ac:dyDescent="0.3">
      <c r="A1864" s="7">
        <v>3284</v>
      </c>
      <c r="B1864" s="7" t="s">
        <v>2924</v>
      </c>
      <c r="C1864" s="7" t="s">
        <v>30</v>
      </c>
      <c r="D1864" s="7">
        <v>0.05</v>
      </c>
      <c r="E1864" s="7">
        <v>19.23</v>
      </c>
      <c r="F1864" s="7">
        <v>6.15</v>
      </c>
      <c r="G1864" s="7" t="s">
        <v>31</v>
      </c>
      <c r="H1864" s="7" t="s">
        <v>32</v>
      </c>
      <c r="I1864" s="7" t="s">
        <v>45</v>
      </c>
      <c r="J1864" s="7" t="s">
        <v>54</v>
      </c>
      <c r="K1864" s="7" t="s">
        <v>55</v>
      </c>
      <c r="L1864" s="7" t="s">
        <v>475</v>
      </c>
      <c r="M1864" s="7">
        <v>0.44</v>
      </c>
      <c r="N1864" s="7" t="s">
        <v>37</v>
      </c>
      <c r="O1864" s="7" t="s">
        <v>140</v>
      </c>
      <c r="P1864" s="7" t="s">
        <v>366</v>
      </c>
      <c r="Q1864" s="7" t="s">
        <v>2925</v>
      </c>
      <c r="R1864" s="7">
        <v>34741</v>
      </c>
      <c r="S1864" s="8">
        <v>42055</v>
      </c>
      <c r="T1864" s="9">
        <f t="shared" si="147"/>
        <v>0</v>
      </c>
      <c r="U1864" s="10" t="str">
        <f t="shared" si="148"/>
        <v>no repeat</v>
      </c>
      <c r="V1864" s="11" t="str">
        <f t="shared" si="145"/>
        <v>February</v>
      </c>
      <c r="W1864" s="8">
        <v>42057</v>
      </c>
      <c r="X1864" s="11">
        <f t="shared" si="146"/>
        <v>2</v>
      </c>
      <c r="Y1864" s="7">
        <v>-2133.2779999999998</v>
      </c>
      <c r="Z1864" s="7">
        <v>6</v>
      </c>
      <c r="AA1864" s="7">
        <v>119.78</v>
      </c>
      <c r="AB1864" s="7">
        <v>90751</v>
      </c>
      <c r="AC1864" s="7">
        <f>DataSheet!$E589-DataSheet!$D589</f>
        <v>5.41</v>
      </c>
      <c r="AD1864" s="12" t="str">
        <f>_xlfn.IFS(DataSheet!$O589="Central","Chris",DataSheet!$O589="East","Erin",DataSheet!$O589="South","Sam",DataSheet!$O589="West","William.")</f>
        <v>William.</v>
      </c>
      <c r="AE1864">
        <f t="shared" si="149"/>
        <v>1</v>
      </c>
    </row>
    <row r="1865" spans="1:31" ht="15.75" customHeight="1" x14ac:dyDescent="0.3">
      <c r="A1865" s="12">
        <v>3285</v>
      </c>
      <c r="B1865" s="12" t="s">
        <v>2926</v>
      </c>
      <c r="C1865" s="12" t="s">
        <v>42</v>
      </c>
      <c r="D1865" s="12">
        <v>0.06</v>
      </c>
      <c r="E1865" s="12">
        <v>1.7</v>
      </c>
      <c r="F1865" s="12">
        <v>1.99</v>
      </c>
      <c r="G1865" s="12" t="s">
        <v>53</v>
      </c>
      <c r="H1865" s="12" t="s">
        <v>118</v>
      </c>
      <c r="I1865" s="12" t="s">
        <v>81</v>
      </c>
      <c r="J1865" s="12" t="s">
        <v>184</v>
      </c>
      <c r="K1865" s="12" t="s">
        <v>55</v>
      </c>
      <c r="L1865" s="12" t="s">
        <v>816</v>
      </c>
      <c r="M1865" s="12">
        <v>0.51</v>
      </c>
      <c r="N1865" s="12" t="s">
        <v>37</v>
      </c>
      <c r="O1865" s="12" t="s">
        <v>140</v>
      </c>
      <c r="P1865" s="12" t="s">
        <v>141</v>
      </c>
      <c r="Q1865" s="12" t="s">
        <v>2927</v>
      </c>
      <c r="R1865" s="12">
        <v>20170</v>
      </c>
      <c r="S1865" s="13">
        <v>42010</v>
      </c>
      <c r="T1865" s="9">
        <f t="shared" si="147"/>
        <v>1</v>
      </c>
      <c r="U1865" s="10">
        <f t="shared" si="148"/>
        <v>0</v>
      </c>
      <c r="V1865" s="11" t="str">
        <f t="shared" si="145"/>
        <v>January</v>
      </c>
      <c r="W1865" s="13">
        <v>42011</v>
      </c>
      <c r="X1865" s="11">
        <f t="shared" si="146"/>
        <v>1</v>
      </c>
      <c r="Y1865" s="12">
        <v>80.071200000000005</v>
      </c>
      <c r="Z1865" s="12">
        <v>7</v>
      </c>
      <c r="AA1865" s="12">
        <v>12.15</v>
      </c>
      <c r="AB1865" s="12">
        <v>90750</v>
      </c>
      <c r="AC1865" s="12">
        <f>DataSheet!$E88-DataSheet!$D88</f>
        <v>2.79</v>
      </c>
      <c r="AD1865" s="12" t="str">
        <f>_xlfn.IFS(DataSheet!$O88="Central","Chris",DataSheet!$O88="East","Erin",DataSheet!$O88="South","Sam",DataSheet!$O88="West","William.")</f>
        <v>Sam</v>
      </c>
      <c r="AE1865">
        <f t="shared" si="149"/>
        <v>2</v>
      </c>
    </row>
    <row r="1866" spans="1:31" ht="15.75" customHeight="1" x14ac:dyDescent="0.3">
      <c r="A1866" s="7">
        <v>3285</v>
      </c>
      <c r="B1866" s="7" t="s">
        <v>2926</v>
      </c>
      <c r="C1866" s="7" t="s">
        <v>42</v>
      </c>
      <c r="D1866" s="7">
        <v>0.01</v>
      </c>
      <c r="E1866" s="7">
        <v>30.98</v>
      </c>
      <c r="F1866" s="7">
        <v>5.09</v>
      </c>
      <c r="G1866" s="7" t="s">
        <v>53</v>
      </c>
      <c r="H1866" s="7" t="s">
        <v>118</v>
      </c>
      <c r="I1866" s="7" t="s">
        <v>33</v>
      </c>
      <c r="J1866" s="7" t="s">
        <v>97</v>
      </c>
      <c r="K1866" s="7" t="s">
        <v>63</v>
      </c>
      <c r="L1866" s="7" t="s">
        <v>2928</v>
      </c>
      <c r="M1866" s="7">
        <v>0.4</v>
      </c>
      <c r="N1866" s="7" t="s">
        <v>37</v>
      </c>
      <c r="O1866" s="7" t="s">
        <v>140</v>
      </c>
      <c r="P1866" s="7" t="s">
        <v>141</v>
      </c>
      <c r="Q1866" s="7" t="s">
        <v>2927</v>
      </c>
      <c r="R1866" s="7">
        <v>20170</v>
      </c>
      <c r="S1866" s="8">
        <v>42010</v>
      </c>
      <c r="T1866" s="9">
        <f t="shared" si="147"/>
        <v>0</v>
      </c>
      <c r="U1866" s="10" t="str">
        <f t="shared" si="148"/>
        <v>no repeat</v>
      </c>
      <c r="V1866" s="11" t="str">
        <f t="shared" si="145"/>
        <v>January</v>
      </c>
      <c r="W1866" s="8">
        <v>42012</v>
      </c>
      <c r="X1866" s="11">
        <f t="shared" si="146"/>
        <v>2</v>
      </c>
      <c r="Y1866" s="7">
        <v>896.40599999999995</v>
      </c>
      <c r="Z1866" s="7">
        <v>9</v>
      </c>
      <c r="AA1866" s="7">
        <v>288.42</v>
      </c>
      <c r="AB1866" s="7">
        <v>90750</v>
      </c>
      <c r="AC1866" s="7">
        <f>DataSheet!$E89-DataSheet!$D89</f>
        <v>65.97999999999999</v>
      </c>
      <c r="AD1866" s="12" t="str">
        <f>_xlfn.IFS(DataSheet!$O89="Central","Chris",DataSheet!$O89="East","Erin",DataSheet!$O89="South","Sam",DataSheet!$O89="West","William.")</f>
        <v>Sam</v>
      </c>
      <c r="AE1866">
        <f t="shared" si="149"/>
        <v>2</v>
      </c>
    </row>
    <row r="1867" spans="1:31" ht="15.75" customHeight="1" x14ac:dyDescent="0.3">
      <c r="A1867" s="12">
        <v>3287</v>
      </c>
      <c r="B1867" s="12" t="s">
        <v>2929</v>
      </c>
      <c r="C1867" s="12" t="s">
        <v>109</v>
      </c>
      <c r="D1867" s="12">
        <v>0.08</v>
      </c>
      <c r="E1867" s="12">
        <v>30.56</v>
      </c>
      <c r="F1867" s="12">
        <v>2.99</v>
      </c>
      <c r="G1867" s="12" t="s">
        <v>53</v>
      </c>
      <c r="H1867" s="12" t="s">
        <v>62</v>
      </c>
      <c r="I1867" s="12" t="s">
        <v>33</v>
      </c>
      <c r="J1867" s="12" t="s">
        <v>113</v>
      </c>
      <c r="K1867" s="12" t="s">
        <v>63</v>
      </c>
      <c r="L1867" s="12" t="s">
        <v>2572</v>
      </c>
      <c r="M1867" s="12">
        <v>0.35</v>
      </c>
      <c r="N1867" s="12" t="s">
        <v>37</v>
      </c>
      <c r="O1867" s="12" t="s">
        <v>38</v>
      </c>
      <c r="P1867" s="12" t="s">
        <v>49</v>
      </c>
      <c r="Q1867" s="12" t="s">
        <v>2930</v>
      </c>
      <c r="R1867" s="12">
        <v>95746</v>
      </c>
      <c r="S1867" s="13">
        <v>42149</v>
      </c>
      <c r="T1867" s="9">
        <f t="shared" si="147"/>
        <v>0</v>
      </c>
      <c r="U1867" s="10" t="str">
        <f t="shared" si="148"/>
        <v>no repeat</v>
      </c>
      <c r="V1867" s="11" t="str">
        <f t="shared" si="145"/>
        <v>May</v>
      </c>
      <c r="W1867" s="13">
        <v>42151</v>
      </c>
      <c r="X1867" s="11">
        <f t="shared" si="146"/>
        <v>2</v>
      </c>
      <c r="Y1867" s="12">
        <v>352.87979999999999</v>
      </c>
      <c r="Z1867" s="12">
        <v>17</v>
      </c>
      <c r="AA1867" s="12">
        <v>511.42</v>
      </c>
      <c r="AB1867" s="12">
        <v>89897</v>
      </c>
      <c r="AC1867" s="12">
        <f>DataSheet!$E1578-DataSheet!$D1578</f>
        <v>9.98</v>
      </c>
      <c r="AD1867" s="12" t="str">
        <f>_xlfn.IFS(DataSheet!$O1578="Central","Chris",DataSheet!$O1578="East","Erin",DataSheet!$O1578="South","Sam",DataSheet!$O1578="West","William.")</f>
        <v>William.</v>
      </c>
      <c r="AE1867">
        <f t="shared" si="149"/>
        <v>1</v>
      </c>
    </row>
    <row r="1868" spans="1:31" ht="15.75" customHeight="1" x14ac:dyDescent="0.3">
      <c r="A1868" s="12">
        <v>3303</v>
      </c>
      <c r="B1868" s="12" t="s">
        <v>2931</v>
      </c>
      <c r="C1868" s="12" t="s">
        <v>109</v>
      </c>
      <c r="D1868" s="12">
        <v>0.04</v>
      </c>
      <c r="E1868" s="12">
        <v>33.89</v>
      </c>
      <c r="F1868" s="12">
        <v>5.0999999999999996</v>
      </c>
      <c r="G1868" s="12" t="s">
        <v>53</v>
      </c>
      <c r="H1868" s="12" t="s">
        <v>44</v>
      </c>
      <c r="I1868" s="12" t="s">
        <v>33</v>
      </c>
      <c r="J1868" s="12" t="s">
        <v>145</v>
      </c>
      <c r="K1868" s="12" t="s">
        <v>63</v>
      </c>
      <c r="L1868" s="12" t="s">
        <v>2782</v>
      </c>
      <c r="M1868" s="12">
        <v>0.6</v>
      </c>
      <c r="N1868" s="12" t="s">
        <v>37</v>
      </c>
      <c r="O1868" s="12" t="s">
        <v>140</v>
      </c>
      <c r="P1868" s="12" t="s">
        <v>366</v>
      </c>
      <c r="Q1868" s="12" t="s">
        <v>2932</v>
      </c>
      <c r="R1868" s="12">
        <v>33461</v>
      </c>
      <c r="S1868" s="13">
        <v>42011</v>
      </c>
      <c r="T1868" s="9">
        <f t="shared" si="147"/>
        <v>0</v>
      </c>
      <c r="U1868" s="10" t="str">
        <f t="shared" si="148"/>
        <v>no repeat</v>
      </c>
      <c r="V1868" s="11" t="str">
        <f t="shared" si="145"/>
        <v>January</v>
      </c>
      <c r="W1868" s="13">
        <v>42016</v>
      </c>
      <c r="X1868" s="11">
        <f t="shared" si="146"/>
        <v>5</v>
      </c>
      <c r="Y1868" s="12">
        <v>68.676000000000002</v>
      </c>
      <c r="Z1868" s="12">
        <v>6</v>
      </c>
      <c r="AA1868" s="12">
        <v>200.64</v>
      </c>
      <c r="AB1868" s="12">
        <v>87795</v>
      </c>
      <c r="AC1868" s="12">
        <f>DataSheet!$E96-DataSheet!$D96</f>
        <v>399.90000000000003</v>
      </c>
      <c r="AD1868" s="12" t="str">
        <f>_xlfn.IFS(DataSheet!$O96="Central","Chris",DataSheet!$O96="East","Erin",DataSheet!$O96="South","Sam",DataSheet!$O96="West","William.")</f>
        <v>Sam</v>
      </c>
      <c r="AE1868">
        <f t="shared" si="149"/>
        <v>1</v>
      </c>
    </row>
    <row r="1869" spans="1:31" ht="15.75" customHeight="1" x14ac:dyDescent="0.3">
      <c r="A1869" s="12">
        <v>3306</v>
      </c>
      <c r="B1869" s="12" t="s">
        <v>2933</v>
      </c>
      <c r="C1869" s="12" t="s">
        <v>61</v>
      </c>
      <c r="D1869" s="12">
        <v>0.06</v>
      </c>
      <c r="E1869" s="12">
        <v>11.33</v>
      </c>
      <c r="F1869" s="12">
        <v>6.12</v>
      </c>
      <c r="G1869" s="12" t="s">
        <v>53</v>
      </c>
      <c r="H1869" s="12" t="s">
        <v>62</v>
      </c>
      <c r="I1869" s="12" t="s">
        <v>33</v>
      </c>
      <c r="J1869" s="12" t="s">
        <v>258</v>
      </c>
      <c r="K1869" s="12" t="s">
        <v>90</v>
      </c>
      <c r="L1869" s="12" t="s">
        <v>2143</v>
      </c>
      <c r="M1869" s="12">
        <v>0.42</v>
      </c>
      <c r="N1869" s="12" t="s">
        <v>37</v>
      </c>
      <c r="O1869" s="12" t="s">
        <v>57</v>
      </c>
      <c r="P1869" s="12" t="s">
        <v>232</v>
      </c>
      <c r="Q1869" s="12" t="s">
        <v>2934</v>
      </c>
      <c r="R1869" s="12">
        <v>6320</v>
      </c>
      <c r="S1869" s="13">
        <v>42095</v>
      </c>
      <c r="T1869" s="9">
        <f t="shared" si="147"/>
        <v>0</v>
      </c>
      <c r="U1869" s="10" t="str">
        <f t="shared" si="148"/>
        <v>no repeat</v>
      </c>
      <c r="V1869" s="11" t="str">
        <f t="shared" si="145"/>
        <v>April</v>
      </c>
      <c r="W1869" s="13">
        <v>42097</v>
      </c>
      <c r="X1869" s="11">
        <f t="shared" si="146"/>
        <v>2</v>
      </c>
      <c r="Y1869" s="12">
        <v>-15.92</v>
      </c>
      <c r="Z1869" s="12">
        <v>1</v>
      </c>
      <c r="AA1869" s="12">
        <v>17.62</v>
      </c>
      <c r="AB1869" s="12">
        <v>90461</v>
      </c>
      <c r="AC1869" s="12">
        <f>DataSheet!$E1014-DataSheet!$D1014</f>
        <v>9.27</v>
      </c>
      <c r="AD1869" s="12" t="str">
        <f>_xlfn.IFS(DataSheet!$O1014="Central","Chris",DataSheet!$O1014="East","Erin",DataSheet!$O1014="South","Sam",DataSheet!$O1014="West","William.")</f>
        <v>Chris</v>
      </c>
      <c r="AE1869">
        <f t="shared" si="149"/>
        <v>1</v>
      </c>
    </row>
    <row r="1870" spans="1:31" ht="15.75" customHeight="1" x14ac:dyDescent="0.3">
      <c r="A1870" s="12">
        <v>3307</v>
      </c>
      <c r="B1870" s="12" t="s">
        <v>2935</v>
      </c>
      <c r="C1870" s="12" t="s">
        <v>109</v>
      </c>
      <c r="D1870" s="12">
        <v>7.0000000000000007E-2</v>
      </c>
      <c r="E1870" s="12">
        <v>16.739999999999998</v>
      </c>
      <c r="F1870" s="12">
        <v>7.04</v>
      </c>
      <c r="G1870" s="12" t="s">
        <v>53</v>
      </c>
      <c r="H1870" s="12" t="s">
        <v>62</v>
      </c>
      <c r="I1870" s="12" t="s">
        <v>33</v>
      </c>
      <c r="J1870" s="12" t="s">
        <v>145</v>
      </c>
      <c r="K1870" s="12" t="s">
        <v>63</v>
      </c>
      <c r="L1870" s="12" t="s">
        <v>2936</v>
      </c>
      <c r="M1870" s="12">
        <v>0.81</v>
      </c>
      <c r="N1870" s="12" t="s">
        <v>37</v>
      </c>
      <c r="O1870" s="12" t="s">
        <v>57</v>
      </c>
      <c r="P1870" s="12" t="s">
        <v>197</v>
      </c>
      <c r="Q1870" s="12" t="s">
        <v>2937</v>
      </c>
      <c r="R1870" s="12">
        <v>1001</v>
      </c>
      <c r="S1870" s="13">
        <v>42030</v>
      </c>
      <c r="T1870" s="9">
        <f t="shared" si="147"/>
        <v>0</v>
      </c>
      <c r="U1870" s="10" t="str">
        <f t="shared" si="148"/>
        <v>no repeat</v>
      </c>
      <c r="V1870" s="11" t="str">
        <f t="shared" si="145"/>
        <v>January</v>
      </c>
      <c r="W1870" s="13">
        <v>42037</v>
      </c>
      <c r="X1870" s="11">
        <f t="shared" si="146"/>
        <v>7</v>
      </c>
      <c r="Y1870" s="12">
        <v>-114.2</v>
      </c>
      <c r="Z1870" s="12">
        <v>5</v>
      </c>
      <c r="AA1870" s="12">
        <v>80.58</v>
      </c>
      <c r="AB1870" s="12">
        <v>90462</v>
      </c>
      <c r="AC1870" s="12">
        <f>DataSheet!$E310-DataSheet!$D310</f>
        <v>162.9</v>
      </c>
      <c r="AD1870" s="12" t="str">
        <f>_xlfn.IFS(DataSheet!$O310="Central","Chris",DataSheet!$O310="East","Erin",DataSheet!$O310="South","Sam",DataSheet!$O310="West","William.")</f>
        <v>Erin</v>
      </c>
      <c r="AE1870">
        <f t="shared" si="149"/>
        <v>1</v>
      </c>
    </row>
    <row r="1871" spans="1:31" ht="15.75" customHeight="1" x14ac:dyDescent="0.3">
      <c r="A1871" s="12">
        <v>3309</v>
      </c>
      <c r="B1871" s="12" t="s">
        <v>2938</v>
      </c>
      <c r="C1871" s="12" t="s">
        <v>52</v>
      </c>
      <c r="D1871" s="12">
        <v>0.1</v>
      </c>
      <c r="E1871" s="12">
        <v>6.64</v>
      </c>
      <c r="F1871" s="12">
        <v>54.95</v>
      </c>
      <c r="G1871" s="12" t="s">
        <v>53</v>
      </c>
      <c r="H1871" s="12" t="s">
        <v>62</v>
      </c>
      <c r="I1871" s="12" t="s">
        <v>45</v>
      </c>
      <c r="J1871" s="12" t="s">
        <v>54</v>
      </c>
      <c r="K1871" s="12" t="s">
        <v>55</v>
      </c>
      <c r="L1871" s="12" t="s">
        <v>2939</v>
      </c>
      <c r="M1871" s="12">
        <v>0.37</v>
      </c>
      <c r="N1871" s="12" t="s">
        <v>37</v>
      </c>
      <c r="O1871" s="12" t="s">
        <v>57</v>
      </c>
      <c r="P1871" s="12" t="s">
        <v>197</v>
      </c>
      <c r="Q1871" s="12" t="s">
        <v>2940</v>
      </c>
      <c r="R1871" s="12">
        <v>1760</v>
      </c>
      <c r="S1871" s="13">
        <v>42087</v>
      </c>
      <c r="T1871" s="9">
        <f t="shared" si="147"/>
        <v>0</v>
      </c>
      <c r="U1871" s="10" t="str">
        <f t="shared" si="148"/>
        <v>no repeat</v>
      </c>
      <c r="V1871" s="11" t="str">
        <f t="shared" si="145"/>
        <v>March</v>
      </c>
      <c r="W1871" s="13">
        <v>42089</v>
      </c>
      <c r="X1871" s="11">
        <f t="shared" si="146"/>
        <v>2</v>
      </c>
      <c r="Y1871" s="12">
        <v>-25</v>
      </c>
      <c r="Z1871" s="12">
        <v>4</v>
      </c>
      <c r="AA1871" s="12">
        <v>25.31</v>
      </c>
      <c r="AB1871" s="12">
        <v>90460</v>
      </c>
      <c r="AC1871" s="12">
        <f>DataSheet!$E912-DataSheet!$D912</f>
        <v>12.44</v>
      </c>
      <c r="AD1871" s="12" t="str">
        <f>_xlfn.IFS(DataSheet!$O912="Central","Chris",DataSheet!$O912="East","Erin",DataSheet!$O912="South","Sam",DataSheet!$O912="West","William.")</f>
        <v>Sam</v>
      </c>
      <c r="AE1871">
        <f t="shared" si="149"/>
        <v>1</v>
      </c>
    </row>
    <row r="1872" spans="1:31" ht="15.75" customHeight="1" x14ac:dyDescent="0.3">
      <c r="A1872" s="7">
        <v>3310</v>
      </c>
      <c r="B1872" s="7" t="s">
        <v>2941</v>
      </c>
      <c r="C1872" s="7" t="s">
        <v>52</v>
      </c>
      <c r="D1872" s="7">
        <v>0.05</v>
      </c>
      <c r="E1872" s="7">
        <v>90.48</v>
      </c>
      <c r="F1872" s="7">
        <v>19.989999999999998</v>
      </c>
      <c r="G1872" s="7" t="s">
        <v>53</v>
      </c>
      <c r="H1872" s="7" t="s">
        <v>62</v>
      </c>
      <c r="I1872" s="7" t="s">
        <v>33</v>
      </c>
      <c r="J1872" s="7" t="s">
        <v>73</v>
      </c>
      <c r="K1872" s="7" t="s">
        <v>63</v>
      </c>
      <c r="L1872" s="7" t="s">
        <v>1837</v>
      </c>
      <c r="M1872" s="7">
        <v>0.4</v>
      </c>
      <c r="N1872" s="7" t="s">
        <v>37</v>
      </c>
      <c r="O1872" s="7" t="s">
        <v>57</v>
      </c>
      <c r="P1872" s="7" t="s">
        <v>197</v>
      </c>
      <c r="Q1872" s="7" t="s">
        <v>2942</v>
      </c>
      <c r="R1872" s="7">
        <v>2563</v>
      </c>
      <c r="S1872" s="8">
        <v>42087</v>
      </c>
      <c r="T1872" s="9">
        <f t="shared" si="147"/>
        <v>0</v>
      </c>
      <c r="U1872" s="10" t="str">
        <f t="shared" si="148"/>
        <v>no repeat</v>
      </c>
      <c r="V1872" s="11" t="str">
        <f t="shared" si="145"/>
        <v>March</v>
      </c>
      <c r="W1872" s="8">
        <v>42088</v>
      </c>
      <c r="X1872" s="11">
        <f t="shared" si="146"/>
        <v>1</v>
      </c>
      <c r="Y1872" s="7">
        <v>255.1482</v>
      </c>
      <c r="Z1872" s="7">
        <v>4</v>
      </c>
      <c r="AA1872" s="7">
        <v>369.78</v>
      </c>
      <c r="AB1872" s="7">
        <v>90460</v>
      </c>
      <c r="AC1872" s="7">
        <f>DataSheet!$E913-DataSheet!$D913</f>
        <v>65.91</v>
      </c>
      <c r="AD1872" s="12" t="str">
        <f>_xlfn.IFS(DataSheet!$O913="Central","Chris",DataSheet!$O913="East","Erin",DataSheet!$O913="South","Sam",DataSheet!$O913="West","William.")</f>
        <v>Sam</v>
      </c>
      <c r="AE1872">
        <f t="shared" si="149"/>
        <v>1</v>
      </c>
    </row>
    <row r="1873" spans="1:31" ht="15.75" customHeight="1" x14ac:dyDescent="0.3">
      <c r="A1873" s="7">
        <v>3311</v>
      </c>
      <c r="B1873" s="7" t="s">
        <v>2943</v>
      </c>
      <c r="C1873" s="7" t="s">
        <v>109</v>
      </c>
      <c r="D1873" s="7">
        <v>0.06</v>
      </c>
      <c r="E1873" s="7">
        <v>6.45</v>
      </c>
      <c r="F1873" s="7">
        <v>1.34</v>
      </c>
      <c r="G1873" s="7" t="s">
        <v>53</v>
      </c>
      <c r="H1873" s="7" t="s">
        <v>62</v>
      </c>
      <c r="I1873" s="7" t="s">
        <v>33</v>
      </c>
      <c r="J1873" s="7" t="s">
        <v>97</v>
      </c>
      <c r="K1873" s="7" t="s">
        <v>35</v>
      </c>
      <c r="L1873" s="7" t="s">
        <v>2753</v>
      </c>
      <c r="M1873" s="7">
        <v>0.36</v>
      </c>
      <c r="N1873" s="7" t="s">
        <v>37</v>
      </c>
      <c r="O1873" s="7" t="s">
        <v>57</v>
      </c>
      <c r="P1873" s="7" t="s">
        <v>197</v>
      </c>
      <c r="Q1873" s="7" t="s">
        <v>2474</v>
      </c>
      <c r="R1873" s="7">
        <v>1890</v>
      </c>
      <c r="S1873" s="8">
        <v>42030</v>
      </c>
      <c r="T1873" s="9">
        <f t="shared" si="147"/>
        <v>0</v>
      </c>
      <c r="U1873" s="10" t="str">
        <f t="shared" si="148"/>
        <v>no repeat</v>
      </c>
      <c r="V1873" s="11" t="str">
        <f t="shared" si="145"/>
        <v>January</v>
      </c>
      <c r="W1873" s="8">
        <v>42035</v>
      </c>
      <c r="X1873" s="11">
        <f t="shared" si="146"/>
        <v>5</v>
      </c>
      <c r="Y1873" s="7">
        <v>39.426600000000001</v>
      </c>
      <c r="Z1873" s="7">
        <v>9</v>
      </c>
      <c r="AA1873" s="7">
        <v>57.14</v>
      </c>
      <c r="AB1873" s="7">
        <v>90462</v>
      </c>
      <c r="AC1873" s="7">
        <f>DataSheet!$E311-DataSheet!$D311</f>
        <v>11.57</v>
      </c>
      <c r="AD1873" s="12" t="str">
        <f>_xlfn.IFS(DataSheet!$O311="Central","Chris",DataSheet!$O311="East","Erin",DataSheet!$O311="South","Sam",DataSheet!$O311="West","William.")</f>
        <v>Erin</v>
      </c>
      <c r="AE1873">
        <f t="shared" si="149"/>
        <v>1</v>
      </c>
    </row>
    <row r="1874" spans="1:31" ht="15.75" customHeight="1" x14ac:dyDescent="0.3">
      <c r="A1874" s="12">
        <v>3314</v>
      </c>
      <c r="B1874" s="12" t="s">
        <v>2944</v>
      </c>
      <c r="C1874" s="12" t="s">
        <v>109</v>
      </c>
      <c r="D1874" s="12">
        <v>0.05</v>
      </c>
      <c r="E1874" s="12">
        <v>122.99</v>
      </c>
      <c r="F1874" s="12">
        <v>70.2</v>
      </c>
      <c r="G1874" s="12" t="s">
        <v>43</v>
      </c>
      <c r="H1874" s="12" t="s">
        <v>62</v>
      </c>
      <c r="I1874" s="12" t="s">
        <v>45</v>
      </c>
      <c r="J1874" s="12" t="s">
        <v>46</v>
      </c>
      <c r="K1874" s="12" t="s">
        <v>47</v>
      </c>
      <c r="L1874" s="12" t="s">
        <v>151</v>
      </c>
      <c r="M1874" s="12">
        <v>0.74</v>
      </c>
      <c r="N1874" s="12" t="s">
        <v>37</v>
      </c>
      <c r="O1874" s="12" t="s">
        <v>57</v>
      </c>
      <c r="P1874" s="12" t="s">
        <v>58</v>
      </c>
      <c r="Q1874" s="12" t="s">
        <v>277</v>
      </c>
      <c r="R1874" s="12">
        <v>7024</v>
      </c>
      <c r="S1874" s="13">
        <v>42030</v>
      </c>
      <c r="T1874" s="9">
        <f t="shared" si="147"/>
        <v>0</v>
      </c>
      <c r="U1874" s="10" t="str">
        <f t="shared" si="148"/>
        <v>no repeat</v>
      </c>
      <c r="V1874" s="11" t="str">
        <f t="shared" si="145"/>
        <v>January</v>
      </c>
      <c r="W1874" s="13">
        <v>42034</v>
      </c>
      <c r="X1874" s="11">
        <f t="shared" si="146"/>
        <v>4</v>
      </c>
      <c r="Y1874" s="12">
        <v>-722.23</v>
      </c>
      <c r="Z1874" s="12">
        <v>4</v>
      </c>
      <c r="AA1874" s="12">
        <v>498.31</v>
      </c>
      <c r="AB1874" s="12">
        <v>90462</v>
      </c>
      <c r="AC1874" s="12">
        <f>DataSheet!$E312-DataSheet!$D312</f>
        <v>55.980000000000004</v>
      </c>
      <c r="AD1874" s="12" t="str">
        <f>_xlfn.IFS(DataSheet!$O312="Central","Chris",DataSheet!$O312="East","Erin",DataSheet!$O312="South","Sam",DataSheet!$O312="West","William.")</f>
        <v>Erin</v>
      </c>
      <c r="AE1874">
        <f t="shared" si="149"/>
        <v>1</v>
      </c>
    </row>
    <row r="1875" spans="1:31" ht="15.75" customHeight="1" x14ac:dyDescent="0.3">
      <c r="A1875" s="7">
        <v>3319</v>
      </c>
      <c r="B1875" s="7" t="s">
        <v>2945</v>
      </c>
      <c r="C1875" s="7" t="s">
        <v>109</v>
      </c>
      <c r="D1875" s="7">
        <v>0.03</v>
      </c>
      <c r="E1875" s="7">
        <v>20.98</v>
      </c>
      <c r="F1875" s="7">
        <v>1.49</v>
      </c>
      <c r="G1875" s="7" t="s">
        <v>53</v>
      </c>
      <c r="H1875" s="7" t="s">
        <v>62</v>
      </c>
      <c r="I1875" s="7" t="s">
        <v>33</v>
      </c>
      <c r="J1875" s="7" t="s">
        <v>113</v>
      </c>
      <c r="K1875" s="7" t="s">
        <v>63</v>
      </c>
      <c r="L1875" s="7" t="s">
        <v>1545</v>
      </c>
      <c r="M1875" s="7">
        <v>0.35</v>
      </c>
      <c r="N1875" s="7" t="s">
        <v>37</v>
      </c>
      <c r="O1875" s="7" t="s">
        <v>140</v>
      </c>
      <c r="P1875" s="7" t="s">
        <v>248</v>
      </c>
      <c r="Q1875" s="7" t="s">
        <v>2882</v>
      </c>
      <c r="R1875" s="7">
        <v>37075</v>
      </c>
      <c r="S1875" s="8">
        <v>42145</v>
      </c>
      <c r="T1875" s="9">
        <f t="shared" si="147"/>
        <v>0</v>
      </c>
      <c r="U1875" s="10" t="str">
        <f t="shared" si="148"/>
        <v>no repeat</v>
      </c>
      <c r="V1875" s="11" t="str">
        <f t="shared" si="145"/>
        <v>May</v>
      </c>
      <c r="W1875" s="8">
        <v>42145</v>
      </c>
      <c r="X1875" s="11">
        <f t="shared" si="146"/>
        <v>0</v>
      </c>
      <c r="Y1875" s="7">
        <v>30.024000000000001</v>
      </c>
      <c r="Z1875" s="7">
        <v>20</v>
      </c>
      <c r="AA1875" s="7">
        <v>431.43</v>
      </c>
      <c r="AB1875" s="7">
        <v>90104</v>
      </c>
      <c r="AC1875" s="7">
        <f>DataSheet!$E1529-DataSheet!$D1529</f>
        <v>6.6400000000000006</v>
      </c>
      <c r="AD1875" s="12" t="str">
        <f>_xlfn.IFS(DataSheet!$O1529="Central","Chris",DataSheet!$O1529="East","Erin",DataSheet!$O1529="South","Sam",DataSheet!$O1529="West","William.")</f>
        <v>Chris</v>
      </c>
      <c r="AE1875">
        <f t="shared" si="149"/>
        <v>1</v>
      </c>
    </row>
    <row r="1876" spans="1:31" ht="15.75" customHeight="1" x14ac:dyDescent="0.3">
      <c r="A1876" s="12">
        <v>3320</v>
      </c>
      <c r="B1876" s="12" t="s">
        <v>2946</v>
      </c>
      <c r="C1876" s="12" t="s">
        <v>42</v>
      </c>
      <c r="D1876" s="12">
        <v>0.08</v>
      </c>
      <c r="E1876" s="12">
        <v>3.28</v>
      </c>
      <c r="F1876" s="12">
        <v>3.97</v>
      </c>
      <c r="G1876" s="12" t="s">
        <v>53</v>
      </c>
      <c r="H1876" s="12" t="s">
        <v>62</v>
      </c>
      <c r="I1876" s="12" t="s">
        <v>33</v>
      </c>
      <c r="J1876" s="12" t="s">
        <v>34</v>
      </c>
      <c r="K1876" s="12" t="s">
        <v>35</v>
      </c>
      <c r="L1876" s="12" t="s">
        <v>1790</v>
      </c>
      <c r="M1876" s="12">
        <v>0.56000000000000005</v>
      </c>
      <c r="N1876" s="12" t="s">
        <v>37</v>
      </c>
      <c r="O1876" s="12" t="s">
        <v>140</v>
      </c>
      <c r="P1876" s="12" t="s">
        <v>248</v>
      </c>
      <c r="Q1876" s="12" t="s">
        <v>1643</v>
      </c>
      <c r="R1876" s="12">
        <v>38301</v>
      </c>
      <c r="S1876" s="13">
        <v>42121</v>
      </c>
      <c r="T1876" s="9">
        <f t="shared" si="147"/>
        <v>1</v>
      </c>
      <c r="U1876" s="10">
        <f t="shared" si="148"/>
        <v>0</v>
      </c>
      <c r="V1876" s="11" t="str">
        <f t="shared" si="145"/>
        <v>April</v>
      </c>
      <c r="W1876" s="13">
        <v>42122</v>
      </c>
      <c r="X1876" s="11">
        <f t="shared" si="146"/>
        <v>1</v>
      </c>
      <c r="Y1876" s="12">
        <v>0.42659999999999998</v>
      </c>
      <c r="Z1876" s="12">
        <v>18</v>
      </c>
      <c r="AA1876" s="12">
        <v>57.24</v>
      </c>
      <c r="AB1876" s="12">
        <v>90103</v>
      </c>
      <c r="AC1876" s="12">
        <f>DataSheet!$E1282-DataSheet!$D1282</f>
        <v>28.470000000000002</v>
      </c>
      <c r="AD1876" s="12" t="str">
        <f>_xlfn.IFS(DataSheet!$O1282="Central","Chris",DataSheet!$O1282="East","Erin",DataSheet!$O1282="South","Sam",DataSheet!$O1282="West","William.")</f>
        <v>Chris</v>
      </c>
      <c r="AE1876">
        <f t="shared" si="149"/>
        <v>2</v>
      </c>
    </row>
    <row r="1877" spans="1:31" ht="15.75" customHeight="1" x14ac:dyDescent="0.3">
      <c r="A1877" s="7">
        <v>3320</v>
      </c>
      <c r="B1877" s="7" t="s">
        <v>2946</v>
      </c>
      <c r="C1877" s="7" t="s">
        <v>42</v>
      </c>
      <c r="D1877" s="7">
        <v>0.09</v>
      </c>
      <c r="E1877" s="7">
        <v>40.97</v>
      </c>
      <c r="F1877" s="7">
        <v>8.99</v>
      </c>
      <c r="G1877" s="7" t="s">
        <v>31</v>
      </c>
      <c r="H1877" s="7" t="s">
        <v>62</v>
      </c>
      <c r="I1877" s="7" t="s">
        <v>33</v>
      </c>
      <c r="J1877" s="7" t="s">
        <v>34</v>
      </c>
      <c r="K1877" s="7" t="s">
        <v>55</v>
      </c>
      <c r="L1877" s="7" t="s">
        <v>2439</v>
      </c>
      <c r="M1877" s="7">
        <v>0.59</v>
      </c>
      <c r="N1877" s="7" t="s">
        <v>37</v>
      </c>
      <c r="O1877" s="7" t="s">
        <v>140</v>
      </c>
      <c r="P1877" s="7" t="s">
        <v>248</v>
      </c>
      <c r="Q1877" s="7" t="s">
        <v>1643</v>
      </c>
      <c r="R1877" s="7">
        <v>38301</v>
      </c>
      <c r="S1877" s="8">
        <v>42121</v>
      </c>
      <c r="T1877" s="9">
        <f t="shared" si="147"/>
        <v>0</v>
      </c>
      <c r="U1877" s="10" t="str">
        <f t="shared" si="148"/>
        <v>no repeat</v>
      </c>
      <c r="V1877" s="11" t="str">
        <f t="shared" si="145"/>
        <v>April</v>
      </c>
      <c r="W1877" s="8">
        <v>42123</v>
      </c>
      <c r="X1877" s="11">
        <f t="shared" si="146"/>
        <v>2</v>
      </c>
      <c r="Y1877" s="7">
        <v>66.215999999999994</v>
      </c>
      <c r="Z1877" s="7">
        <v>22</v>
      </c>
      <c r="AA1877" s="7">
        <v>824.7</v>
      </c>
      <c r="AB1877" s="7">
        <v>90103</v>
      </c>
      <c r="AC1877" s="7">
        <f>DataSheet!$E1283-DataSheet!$D1283</f>
        <v>180.92</v>
      </c>
      <c r="AD1877" s="12" t="str">
        <f>_xlfn.IFS(DataSheet!$O1283="Central","Chris",DataSheet!$O1283="East","Erin",DataSheet!$O1283="South","Sam",DataSheet!$O1283="West","William.")</f>
        <v>Chris</v>
      </c>
      <c r="AE1877">
        <f t="shared" si="149"/>
        <v>2</v>
      </c>
    </row>
    <row r="1878" spans="1:31" ht="15.75" customHeight="1" x14ac:dyDescent="0.3">
      <c r="A1878" s="7">
        <v>3324</v>
      </c>
      <c r="B1878" s="7" t="s">
        <v>2947</v>
      </c>
      <c r="C1878" s="7" t="s">
        <v>61</v>
      </c>
      <c r="D1878" s="7">
        <v>0.05</v>
      </c>
      <c r="E1878" s="7">
        <v>6.48</v>
      </c>
      <c r="F1878" s="7">
        <v>8.19</v>
      </c>
      <c r="G1878" s="7" t="s">
        <v>53</v>
      </c>
      <c r="H1878" s="7" t="s">
        <v>118</v>
      </c>
      <c r="I1878" s="7" t="s">
        <v>33</v>
      </c>
      <c r="J1878" s="7" t="s">
        <v>97</v>
      </c>
      <c r="K1878" s="7" t="s">
        <v>63</v>
      </c>
      <c r="L1878" s="7" t="s">
        <v>2548</v>
      </c>
      <c r="M1878" s="7">
        <v>0.37</v>
      </c>
      <c r="N1878" s="7" t="s">
        <v>37</v>
      </c>
      <c r="O1878" s="7" t="s">
        <v>38</v>
      </c>
      <c r="P1878" s="7" t="s">
        <v>382</v>
      </c>
      <c r="Q1878" s="7" t="s">
        <v>2948</v>
      </c>
      <c r="R1878" s="7">
        <v>85335</v>
      </c>
      <c r="S1878" s="8">
        <v>42047</v>
      </c>
      <c r="T1878" s="9">
        <f t="shared" si="147"/>
        <v>0</v>
      </c>
      <c r="U1878" s="10" t="str">
        <f t="shared" si="148"/>
        <v>no repeat</v>
      </c>
      <c r="V1878" s="11" t="str">
        <f t="shared" si="145"/>
        <v>February</v>
      </c>
      <c r="W1878" s="8">
        <v>42050</v>
      </c>
      <c r="X1878" s="11">
        <f t="shared" si="146"/>
        <v>3</v>
      </c>
      <c r="Y1878" s="7">
        <v>-164.18</v>
      </c>
      <c r="Z1878" s="7">
        <v>9</v>
      </c>
      <c r="AA1878" s="7">
        <v>58.5</v>
      </c>
      <c r="AB1878" s="7">
        <v>90985</v>
      </c>
      <c r="AC1878" s="7">
        <f>DataSheet!$E499-DataSheet!$D499</f>
        <v>90.929999999999993</v>
      </c>
      <c r="AD1878" s="12" t="str">
        <f>_xlfn.IFS(DataSheet!$O499="Central","Chris",DataSheet!$O499="East","Erin",DataSheet!$O499="South","Sam",DataSheet!$O499="West","William.")</f>
        <v>Erin</v>
      </c>
      <c r="AE1878">
        <f t="shared" si="149"/>
        <v>1</v>
      </c>
    </row>
    <row r="1879" spans="1:31" ht="15.75" customHeight="1" x14ac:dyDescent="0.3">
      <c r="A1879" s="7">
        <v>3325</v>
      </c>
      <c r="B1879" s="7" t="s">
        <v>2949</v>
      </c>
      <c r="C1879" s="7" t="s">
        <v>52</v>
      </c>
      <c r="D1879" s="7">
        <v>7.0000000000000007E-2</v>
      </c>
      <c r="E1879" s="7">
        <v>5.58</v>
      </c>
      <c r="F1879" s="7">
        <v>1.99</v>
      </c>
      <c r="G1879" s="7" t="s">
        <v>53</v>
      </c>
      <c r="H1879" s="7" t="s">
        <v>118</v>
      </c>
      <c r="I1879" s="7" t="s">
        <v>33</v>
      </c>
      <c r="J1879" s="7" t="s">
        <v>34</v>
      </c>
      <c r="K1879" s="7" t="s">
        <v>35</v>
      </c>
      <c r="L1879" s="7" t="s">
        <v>2950</v>
      </c>
      <c r="M1879" s="7">
        <v>0.46</v>
      </c>
      <c r="N1879" s="7" t="s">
        <v>37</v>
      </c>
      <c r="O1879" s="7" t="s">
        <v>38</v>
      </c>
      <c r="P1879" s="7" t="s">
        <v>106</v>
      </c>
      <c r="Q1879" s="7" t="s">
        <v>1392</v>
      </c>
      <c r="R1879" s="7">
        <v>97420</v>
      </c>
      <c r="S1879" s="8">
        <v>42118</v>
      </c>
      <c r="T1879" s="9">
        <f t="shared" si="147"/>
        <v>1</v>
      </c>
      <c r="U1879" s="10">
        <f t="shared" si="148"/>
        <v>61</v>
      </c>
      <c r="V1879" s="11" t="str">
        <f t="shared" si="145"/>
        <v>April</v>
      </c>
      <c r="W1879" s="8">
        <v>42120</v>
      </c>
      <c r="X1879" s="11">
        <f t="shared" si="146"/>
        <v>2</v>
      </c>
      <c r="Y1879" s="7">
        <v>23.045999999999999</v>
      </c>
      <c r="Z1879" s="7">
        <v>23</v>
      </c>
      <c r="AA1879" s="7">
        <v>121.46</v>
      </c>
      <c r="AB1879" s="7">
        <v>90987</v>
      </c>
      <c r="AC1879" s="7">
        <f>DataSheet!$E1257-DataSheet!$D1257</f>
        <v>5.94</v>
      </c>
      <c r="AD1879" s="12" t="str">
        <f>_xlfn.IFS(DataSheet!$O1257="Central","Chris",DataSheet!$O1257="East","Erin",DataSheet!$O1257="South","Sam",DataSheet!$O1257="West","William.")</f>
        <v>Chris</v>
      </c>
      <c r="AE1879">
        <f t="shared" si="149"/>
        <v>2</v>
      </c>
    </row>
    <row r="1880" spans="1:31" ht="15.75" customHeight="1" x14ac:dyDescent="0.3">
      <c r="A1880" s="7">
        <v>3325</v>
      </c>
      <c r="B1880" s="7" t="s">
        <v>2949</v>
      </c>
      <c r="C1880" s="7" t="s">
        <v>109</v>
      </c>
      <c r="D1880" s="7">
        <v>0</v>
      </c>
      <c r="E1880" s="7">
        <v>8.74</v>
      </c>
      <c r="F1880" s="7">
        <v>8.2899999999999991</v>
      </c>
      <c r="G1880" s="7" t="s">
        <v>53</v>
      </c>
      <c r="H1880" s="7" t="s">
        <v>118</v>
      </c>
      <c r="I1880" s="7" t="s">
        <v>33</v>
      </c>
      <c r="J1880" s="7" t="s">
        <v>73</v>
      </c>
      <c r="K1880" s="7" t="s">
        <v>63</v>
      </c>
      <c r="L1880" s="7" t="s">
        <v>1481</v>
      </c>
      <c r="M1880" s="7">
        <v>0.38</v>
      </c>
      <c r="N1880" s="7" t="s">
        <v>37</v>
      </c>
      <c r="O1880" s="7" t="s">
        <v>38</v>
      </c>
      <c r="P1880" s="7" t="s">
        <v>106</v>
      </c>
      <c r="Q1880" s="7" t="s">
        <v>1392</v>
      </c>
      <c r="R1880" s="7">
        <v>97420</v>
      </c>
      <c r="S1880" s="8">
        <v>42179</v>
      </c>
      <c r="T1880" s="9">
        <f t="shared" si="147"/>
        <v>0</v>
      </c>
      <c r="U1880" s="10" t="str">
        <f t="shared" si="148"/>
        <v>no repeat</v>
      </c>
      <c r="V1880" s="11" t="str">
        <f t="shared" si="145"/>
        <v>June</v>
      </c>
      <c r="W1880" s="8">
        <v>42181</v>
      </c>
      <c r="X1880" s="11">
        <f t="shared" si="146"/>
        <v>2</v>
      </c>
      <c r="Y1880" s="7">
        <v>-79.400000000000006</v>
      </c>
      <c r="Z1880" s="7">
        <v>14</v>
      </c>
      <c r="AA1880" s="7">
        <v>131.62</v>
      </c>
      <c r="AB1880" s="7">
        <v>90986</v>
      </c>
      <c r="AC1880" s="7">
        <f>DataSheet!$E1879-DataSheet!$D1879</f>
        <v>5.51</v>
      </c>
      <c r="AD1880" s="12" t="str">
        <f>_xlfn.IFS(DataSheet!$O1879="Central","Chris",DataSheet!$O1879="East","Erin",DataSheet!$O1879="South","Sam",DataSheet!$O1879="West","William.")</f>
        <v>William.</v>
      </c>
      <c r="AE1880">
        <f t="shared" si="149"/>
        <v>2</v>
      </c>
    </row>
    <row r="1881" spans="1:31" ht="15.75" customHeight="1" x14ac:dyDescent="0.3">
      <c r="A1881" s="7">
        <v>3327</v>
      </c>
      <c r="B1881" s="7" t="s">
        <v>2951</v>
      </c>
      <c r="C1881" s="7" t="s">
        <v>42</v>
      </c>
      <c r="D1881" s="7">
        <v>0.06</v>
      </c>
      <c r="E1881" s="7">
        <v>113.98</v>
      </c>
      <c r="F1881" s="7">
        <v>30</v>
      </c>
      <c r="G1881" s="7" t="s">
        <v>43</v>
      </c>
      <c r="H1881" s="7" t="s">
        <v>62</v>
      </c>
      <c r="I1881" s="7" t="s">
        <v>45</v>
      </c>
      <c r="J1881" s="7" t="s">
        <v>46</v>
      </c>
      <c r="K1881" s="7" t="s">
        <v>47</v>
      </c>
      <c r="L1881" s="7" t="s">
        <v>2952</v>
      </c>
      <c r="M1881" s="7">
        <v>0.69</v>
      </c>
      <c r="N1881" s="7" t="s">
        <v>37</v>
      </c>
      <c r="O1881" s="7" t="s">
        <v>65</v>
      </c>
      <c r="P1881" s="7" t="s">
        <v>304</v>
      </c>
      <c r="Q1881" s="7" t="s">
        <v>2714</v>
      </c>
      <c r="R1881" s="7">
        <v>48060</v>
      </c>
      <c r="S1881" s="8">
        <v>42069</v>
      </c>
      <c r="T1881" s="9">
        <f t="shared" si="147"/>
        <v>1</v>
      </c>
      <c r="U1881" s="10">
        <f t="shared" si="148"/>
        <v>0</v>
      </c>
      <c r="V1881" s="11" t="str">
        <f t="shared" si="145"/>
        <v>March</v>
      </c>
      <c r="W1881" s="8">
        <v>42071</v>
      </c>
      <c r="X1881" s="11">
        <f t="shared" si="146"/>
        <v>2</v>
      </c>
      <c r="Y1881" s="7">
        <v>-127.3</v>
      </c>
      <c r="Z1881" s="7">
        <v>3</v>
      </c>
      <c r="AA1881" s="7">
        <v>356.14</v>
      </c>
      <c r="AB1881" s="7">
        <v>87272</v>
      </c>
      <c r="AC1881" s="7">
        <f>DataSheet!$E735-DataSheet!$D735</f>
        <v>65.97999999999999</v>
      </c>
      <c r="AD1881" s="12" t="str">
        <f>_xlfn.IFS(DataSheet!$O735="Central","Chris",DataSheet!$O735="East","Erin",DataSheet!$O735="South","Sam",DataSheet!$O735="West","William.")</f>
        <v>William.</v>
      </c>
      <c r="AE1881">
        <f t="shared" si="149"/>
        <v>2</v>
      </c>
    </row>
    <row r="1882" spans="1:31" ht="15.75" customHeight="1" x14ac:dyDescent="0.3">
      <c r="A1882" s="12">
        <v>3327</v>
      </c>
      <c r="B1882" s="12" t="s">
        <v>2951</v>
      </c>
      <c r="C1882" s="12" t="s">
        <v>42</v>
      </c>
      <c r="D1882" s="12">
        <v>0.05</v>
      </c>
      <c r="E1882" s="12">
        <v>6.48</v>
      </c>
      <c r="F1882" s="12">
        <v>6.86</v>
      </c>
      <c r="G1882" s="12" t="s">
        <v>53</v>
      </c>
      <c r="H1882" s="12" t="s">
        <v>62</v>
      </c>
      <c r="I1882" s="12" t="s">
        <v>33</v>
      </c>
      <c r="J1882" s="12" t="s">
        <v>97</v>
      </c>
      <c r="K1882" s="12" t="s">
        <v>63</v>
      </c>
      <c r="L1882" s="12" t="s">
        <v>928</v>
      </c>
      <c r="M1882" s="12">
        <v>0.37</v>
      </c>
      <c r="N1882" s="12" t="s">
        <v>37</v>
      </c>
      <c r="O1882" s="12" t="s">
        <v>65</v>
      </c>
      <c r="P1882" s="12" t="s">
        <v>304</v>
      </c>
      <c r="Q1882" s="12" t="s">
        <v>2714</v>
      </c>
      <c r="R1882" s="12">
        <v>48060</v>
      </c>
      <c r="S1882" s="13">
        <v>42069</v>
      </c>
      <c r="T1882" s="9">
        <f t="shared" si="147"/>
        <v>0</v>
      </c>
      <c r="U1882" s="10" t="str">
        <f t="shared" si="148"/>
        <v>no repeat</v>
      </c>
      <c r="V1882" s="11" t="str">
        <f t="shared" si="145"/>
        <v>March</v>
      </c>
      <c r="W1882" s="13">
        <v>42071</v>
      </c>
      <c r="X1882" s="11">
        <f t="shared" si="146"/>
        <v>2</v>
      </c>
      <c r="Y1882" s="12">
        <v>-52.77</v>
      </c>
      <c r="Z1882" s="12">
        <v>4</v>
      </c>
      <c r="AA1882" s="12">
        <v>27.08</v>
      </c>
      <c r="AB1882" s="12">
        <v>87272</v>
      </c>
      <c r="AC1882" s="12">
        <f>DataSheet!$E736-DataSheet!$D736</f>
        <v>2.8</v>
      </c>
      <c r="AD1882" s="12" t="str">
        <f>_xlfn.IFS(DataSheet!$O736="Central","Chris",DataSheet!$O736="East","Erin",DataSheet!$O736="South","Sam",DataSheet!$O736="West","William.")</f>
        <v>William.</v>
      </c>
      <c r="AE1882">
        <f t="shared" si="149"/>
        <v>2</v>
      </c>
    </row>
    <row r="1883" spans="1:31" ht="15.75" customHeight="1" x14ac:dyDescent="0.3">
      <c r="A1883" s="7">
        <v>3331</v>
      </c>
      <c r="B1883" s="7" t="s">
        <v>2953</v>
      </c>
      <c r="C1883" s="7" t="s">
        <v>61</v>
      </c>
      <c r="D1883" s="7">
        <v>0.09</v>
      </c>
      <c r="E1883" s="7">
        <v>5.98</v>
      </c>
      <c r="F1883" s="7">
        <v>4.6900000000000004</v>
      </c>
      <c r="G1883" s="7" t="s">
        <v>53</v>
      </c>
      <c r="H1883" s="7" t="s">
        <v>32</v>
      </c>
      <c r="I1883" s="7" t="s">
        <v>33</v>
      </c>
      <c r="J1883" s="7" t="s">
        <v>145</v>
      </c>
      <c r="K1883" s="7" t="s">
        <v>63</v>
      </c>
      <c r="L1883" s="7" t="s">
        <v>1402</v>
      </c>
      <c r="M1883" s="7">
        <v>0.68</v>
      </c>
      <c r="N1883" s="7" t="s">
        <v>37</v>
      </c>
      <c r="O1883" s="7" t="s">
        <v>140</v>
      </c>
      <c r="P1883" s="7" t="s">
        <v>366</v>
      </c>
      <c r="Q1883" s="7" t="s">
        <v>2954</v>
      </c>
      <c r="R1883" s="7">
        <v>32174</v>
      </c>
      <c r="S1883" s="8">
        <v>42009</v>
      </c>
      <c r="T1883" s="9">
        <f t="shared" si="147"/>
        <v>1</v>
      </c>
      <c r="U1883" s="10">
        <f t="shared" si="148"/>
        <v>4</v>
      </c>
      <c r="V1883" s="11" t="str">
        <f t="shared" si="145"/>
        <v>January</v>
      </c>
      <c r="W1883" s="8">
        <v>42010</v>
      </c>
      <c r="X1883" s="11">
        <f t="shared" si="146"/>
        <v>1</v>
      </c>
      <c r="Y1883" s="7">
        <v>-781.13419999999996</v>
      </c>
      <c r="Z1883" s="7">
        <v>11</v>
      </c>
      <c r="AA1883" s="7">
        <v>65.849999999999994</v>
      </c>
      <c r="AB1883" s="7">
        <v>86283</v>
      </c>
      <c r="AC1883" s="7">
        <f>DataSheet!$E65-DataSheet!$D65</f>
        <v>4.2299999999999995</v>
      </c>
      <c r="AD1883" s="12" t="str">
        <f>_xlfn.IFS(DataSheet!$O65="Central","Chris",DataSheet!$O65="East","Erin",DataSheet!$O65="South","Sam",DataSheet!$O65="West","William.")</f>
        <v>William.</v>
      </c>
      <c r="AE1883">
        <f t="shared" si="149"/>
        <v>2</v>
      </c>
    </row>
    <row r="1884" spans="1:31" ht="15.75" customHeight="1" x14ac:dyDescent="0.3">
      <c r="A1884" s="7">
        <v>3331</v>
      </c>
      <c r="B1884" s="7" t="s">
        <v>2953</v>
      </c>
      <c r="C1884" s="7" t="s">
        <v>42</v>
      </c>
      <c r="D1884" s="7">
        <v>0.02</v>
      </c>
      <c r="E1884" s="7">
        <v>4</v>
      </c>
      <c r="F1884" s="7">
        <v>1.3</v>
      </c>
      <c r="G1884" s="7" t="s">
        <v>53</v>
      </c>
      <c r="H1884" s="7" t="s">
        <v>32</v>
      </c>
      <c r="I1884" s="7" t="s">
        <v>33</v>
      </c>
      <c r="J1884" s="7" t="s">
        <v>97</v>
      </c>
      <c r="K1884" s="7" t="s">
        <v>35</v>
      </c>
      <c r="L1884" s="7" t="s">
        <v>208</v>
      </c>
      <c r="M1884" s="7">
        <v>0.37</v>
      </c>
      <c r="N1884" s="7" t="s">
        <v>37</v>
      </c>
      <c r="O1884" s="7" t="s">
        <v>140</v>
      </c>
      <c r="P1884" s="7" t="s">
        <v>366</v>
      </c>
      <c r="Q1884" s="7" t="s">
        <v>2954</v>
      </c>
      <c r="R1884" s="7">
        <v>32174</v>
      </c>
      <c r="S1884" s="8">
        <v>42013</v>
      </c>
      <c r="T1884" s="9">
        <f t="shared" si="147"/>
        <v>0</v>
      </c>
      <c r="U1884" s="10" t="str">
        <f t="shared" si="148"/>
        <v>no repeat</v>
      </c>
      <c r="V1884" s="11" t="str">
        <f t="shared" si="145"/>
        <v>January</v>
      </c>
      <c r="W1884" s="8">
        <v>42013</v>
      </c>
      <c r="X1884" s="11">
        <f t="shared" si="146"/>
        <v>0</v>
      </c>
      <c r="Y1884" s="7">
        <v>-23.295999999999999</v>
      </c>
      <c r="Z1884" s="7">
        <v>12</v>
      </c>
      <c r="AA1884" s="7">
        <v>50.71</v>
      </c>
      <c r="AB1884" s="7">
        <v>86284</v>
      </c>
      <c r="AC1884" s="7">
        <f>DataSheet!$E121-DataSheet!$D121</f>
        <v>20.260000000000002</v>
      </c>
      <c r="AD1884" s="12" t="str">
        <f>_xlfn.IFS(DataSheet!$O121="Central","Chris",DataSheet!$O121="East","Erin",DataSheet!$O121="South","Sam",DataSheet!$O121="West","William.")</f>
        <v>Erin</v>
      </c>
      <c r="AE1884">
        <f t="shared" si="149"/>
        <v>2</v>
      </c>
    </row>
    <row r="1885" spans="1:31" ht="15.75" customHeight="1" x14ac:dyDescent="0.3">
      <c r="A1885" s="7">
        <v>3338</v>
      </c>
      <c r="B1885" s="7" t="s">
        <v>2955</v>
      </c>
      <c r="C1885" s="7" t="s">
        <v>30</v>
      </c>
      <c r="D1885" s="7">
        <v>0.08</v>
      </c>
      <c r="E1885" s="7">
        <v>6.48</v>
      </c>
      <c r="F1885" s="7">
        <v>8.4</v>
      </c>
      <c r="G1885" s="7" t="s">
        <v>53</v>
      </c>
      <c r="H1885" s="7" t="s">
        <v>118</v>
      </c>
      <c r="I1885" s="7" t="s">
        <v>33</v>
      </c>
      <c r="J1885" s="7" t="s">
        <v>97</v>
      </c>
      <c r="K1885" s="7" t="s">
        <v>63</v>
      </c>
      <c r="L1885" s="7" t="s">
        <v>738</v>
      </c>
      <c r="M1885" s="7">
        <v>0.37</v>
      </c>
      <c r="N1885" s="7" t="s">
        <v>37</v>
      </c>
      <c r="O1885" s="7" t="s">
        <v>140</v>
      </c>
      <c r="P1885" s="7" t="s">
        <v>366</v>
      </c>
      <c r="Q1885" s="7" t="s">
        <v>2956</v>
      </c>
      <c r="R1885" s="7">
        <v>33614</v>
      </c>
      <c r="S1885" s="8">
        <v>42131</v>
      </c>
      <c r="T1885" s="9">
        <f t="shared" si="147"/>
        <v>0</v>
      </c>
      <c r="U1885" s="10" t="str">
        <f t="shared" si="148"/>
        <v>no repeat</v>
      </c>
      <c r="V1885" s="11" t="str">
        <f t="shared" si="145"/>
        <v>May</v>
      </c>
      <c r="W1885" s="8">
        <v>42131</v>
      </c>
      <c r="X1885" s="11">
        <f t="shared" si="146"/>
        <v>0</v>
      </c>
      <c r="Y1885" s="7">
        <v>58.811999999999998</v>
      </c>
      <c r="Z1885" s="7">
        <v>7</v>
      </c>
      <c r="AA1885" s="7">
        <v>45</v>
      </c>
      <c r="AB1885" s="7">
        <v>85979</v>
      </c>
      <c r="AC1885" s="7">
        <f>DataSheet!$E1391-DataSheet!$D1391</f>
        <v>10.01</v>
      </c>
      <c r="AD1885" s="12" t="str">
        <f>_xlfn.IFS(DataSheet!$O1391="Central","Chris",DataSheet!$O1391="East","Erin",DataSheet!$O1391="South","Sam",DataSheet!$O1391="West","William.")</f>
        <v>William.</v>
      </c>
      <c r="AE1885">
        <f t="shared" si="149"/>
        <v>1</v>
      </c>
    </row>
    <row r="1886" spans="1:31" ht="15.75" customHeight="1" x14ac:dyDescent="0.3">
      <c r="A1886" s="7">
        <v>3339</v>
      </c>
      <c r="B1886" s="7" t="s">
        <v>2957</v>
      </c>
      <c r="C1886" s="7" t="s">
        <v>30</v>
      </c>
      <c r="D1886" s="7">
        <v>0.03</v>
      </c>
      <c r="E1886" s="7">
        <v>2.61</v>
      </c>
      <c r="F1886" s="7">
        <v>0.5</v>
      </c>
      <c r="G1886" s="7" t="s">
        <v>53</v>
      </c>
      <c r="H1886" s="7" t="s">
        <v>118</v>
      </c>
      <c r="I1886" s="7" t="s">
        <v>33</v>
      </c>
      <c r="J1886" s="7" t="s">
        <v>138</v>
      </c>
      <c r="K1886" s="7" t="s">
        <v>63</v>
      </c>
      <c r="L1886" s="7" t="s">
        <v>1138</v>
      </c>
      <c r="M1886" s="7">
        <v>0.39</v>
      </c>
      <c r="N1886" s="7" t="s">
        <v>37</v>
      </c>
      <c r="O1886" s="7" t="s">
        <v>140</v>
      </c>
      <c r="P1886" s="7" t="s">
        <v>366</v>
      </c>
      <c r="Q1886" s="7" t="s">
        <v>2958</v>
      </c>
      <c r="R1886" s="7">
        <v>32780</v>
      </c>
      <c r="S1886" s="8">
        <v>42169</v>
      </c>
      <c r="T1886" s="9">
        <f t="shared" si="147"/>
        <v>1</v>
      </c>
      <c r="U1886" s="10">
        <f t="shared" si="148"/>
        <v>0</v>
      </c>
      <c r="V1886" s="11" t="str">
        <f t="shared" si="145"/>
        <v>June</v>
      </c>
      <c r="W1886" s="8">
        <v>42170</v>
      </c>
      <c r="X1886" s="11">
        <f t="shared" si="146"/>
        <v>1</v>
      </c>
      <c r="Y1886" s="7">
        <v>4.0442999999999998</v>
      </c>
      <c r="Z1886" s="7">
        <v>7</v>
      </c>
      <c r="AA1886" s="7">
        <v>19.02</v>
      </c>
      <c r="AB1886" s="7">
        <v>85981</v>
      </c>
      <c r="AC1886" s="7">
        <f>DataSheet!$E1779-DataSheet!$D1779</f>
        <v>4.01</v>
      </c>
      <c r="AD1886" s="12" t="str">
        <f>_xlfn.IFS(DataSheet!$O1779="Central","Chris",DataSheet!$O1779="East","Erin",DataSheet!$O1779="South","Sam",DataSheet!$O1779="West","William.")</f>
        <v>Erin</v>
      </c>
      <c r="AE1886">
        <f t="shared" si="149"/>
        <v>2</v>
      </c>
    </row>
    <row r="1887" spans="1:31" ht="15.75" customHeight="1" x14ac:dyDescent="0.3">
      <c r="A1887" s="12">
        <v>3339</v>
      </c>
      <c r="B1887" s="12" t="s">
        <v>2957</v>
      </c>
      <c r="C1887" s="12" t="s">
        <v>30</v>
      </c>
      <c r="D1887" s="12">
        <v>0.01</v>
      </c>
      <c r="E1887" s="12">
        <v>11.66</v>
      </c>
      <c r="F1887" s="12">
        <v>7.95</v>
      </c>
      <c r="G1887" s="12" t="s">
        <v>53</v>
      </c>
      <c r="H1887" s="12" t="s">
        <v>118</v>
      </c>
      <c r="I1887" s="12" t="s">
        <v>33</v>
      </c>
      <c r="J1887" s="12" t="s">
        <v>34</v>
      </c>
      <c r="K1887" s="12" t="s">
        <v>55</v>
      </c>
      <c r="L1887" s="12" t="s">
        <v>1717</v>
      </c>
      <c r="M1887" s="12">
        <v>0.57999999999999996</v>
      </c>
      <c r="N1887" s="12" t="s">
        <v>37</v>
      </c>
      <c r="O1887" s="12" t="s">
        <v>140</v>
      </c>
      <c r="P1887" s="12" t="s">
        <v>366</v>
      </c>
      <c r="Q1887" s="12" t="s">
        <v>2958</v>
      </c>
      <c r="R1887" s="12">
        <v>32780</v>
      </c>
      <c r="S1887" s="13">
        <v>42169</v>
      </c>
      <c r="T1887" s="9">
        <f t="shared" si="147"/>
        <v>0</v>
      </c>
      <c r="U1887" s="10" t="str">
        <f t="shared" si="148"/>
        <v>no repeat</v>
      </c>
      <c r="V1887" s="11" t="str">
        <f t="shared" si="145"/>
        <v>June</v>
      </c>
      <c r="W1887" s="13">
        <v>42170</v>
      </c>
      <c r="X1887" s="11">
        <f t="shared" si="146"/>
        <v>1</v>
      </c>
      <c r="Y1887" s="12">
        <v>-10.368399999999999</v>
      </c>
      <c r="Z1887" s="12">
        <v>16</v>
      </c>
      <c r="AA1887" s="12">
        <v>193.87</v>
      </c>
      <c r="AB1887" s="12">
        <v>85981</v>
      </c>
      <c r="AC1887" s="12">
        <f>DataSheet!$E1780-DataSheet!$D1780</f>
        <v>280.89000000000004</v>
      </c>
      <c r="AD1887" s="12" t="str">
        <f>_xlfn.IFS(DataSheet!$O1780="Central","Chris",DataSheet!$O1780="East","Erin",DataSheet!$O1780="South","Sam",DataSheet!$O1780="West","William.")</f>
        <v>Erin</v>
      </c>
      <c r="AE1887">
        <f t="shared" si="149"/>
        <v>2</v>
      </c>
    </row>
    <row r="1888" spans="1:31" ht="15.75" customHeight="1" x14ac:dyDescent="0.3">
      <c r="A1888" s="7">
        <v>3340</v>
      </c>
      <c r="B1888" s="7" t="s">
        <v>2959</v>
      </c>
      <c r="C1888" s="7" t="s">
        <v>61</v>
      </c>
      <c r="D1888" s="7">
        <v>0.08</v>
      </c>
      <c r="E1888" s="7">
        <v>125.99</v>
      </c>
      <c r="F1888" s="7">
        <v>4.2</v>
      </c>
      <c r="G1888" s="7" t="s">
        <v>53</v>
      </c>
      <c r="H1888" s="7" t="s">
        <v>118</v>
      </c>
      <c r="I1888" s="7" t="s">
        <v>81</v>
      </c>
      <c r="J1888" s="7" t="s">
        <v>82</v>
      </c>
      <c r="K1888" s="7" t="s">
        <v>63</v>
      </c>
      <c r="L1888" s="7" t="s">
        <v>2960</v>
      </c>
      <c r="M1888" s="7">
        <v>0.56999999999999995</v>
      </c>
      <c r="N1888" s="7" t="s">
        <v>37</v>
      </c>
      <c r="O1888" s="7" t="s">
        <v>38</v>
      </c>
      <c r="P1888" s="7" t="s">
        <v>106</v>
      </c>
      <c r="Q1888" s="7" t="s">
        <v>2961</v>
      </c>
      <c r="R1888" s="7">
        <v>97060</v>
      </c>
      <c r="S1888" s="8">
        <v>42017</v>
      </c>
      <c r="T1888" s="9">
        <f t="shared" si="147"/>
        <v>0</v>
      </c>
      <c r="U1888" s="10" t="str">
        <f t="shared" si="148"/>
        <v>no repeat</v>
      </c>
      <c r="V1888" s="11" t="str">
        <f t="shared" si="145"/>
        <v>January</v>
      </c>
      <c r="W1888" s="8">
        <v>42018</v>
      </c>
      <c r="X1888" s="11">
        <f t="shared" si="146"/>
        <v>1</v>
      </c>
      <c r="Y1888" s="7">
        <v>989.81190000000004</v>
      </c>
      <c r="Z1888" s="7">
        <v>14</v>
      </c>
      <c r="AA1888" s="7">
        <v>1434.51</v>
      </c>
      <c r="AB1888" s="7">
        <v>85980</v>
      </c>
      <c r="AC1888" s="7">
        <f>DataSheet!$E167-DataSheet!$D167</f>
        <v>130.88</v>
      </c>
      <c r="AD1888" s="12" t="str">
        <f>_xlfn.IFS(DataSheet!$O167="Central","Chris",DataSheet!$O167="East","Erin",DataSheet!$O167="South","Sam",DataSheet!$O167="West","William.")</f>
        <v>Chris</v>
      </c>
      <c r="AE1888">
        <f t="shared" si="149"/>
        <v>1</v>
      </c>
    </row>
    <row r="1889" spans="1:31" ht="15.75" customHeight="1" x14ac:dyDescent="0.3">
      <c r="A1889" s="12">
        <v>3342</v>
      </c>
      <c r="B1889" s="12" t="s">
        <v>2962</v>
      </c>
      <c r="C1889" s="12" t="s">
        <v>52</v>
      </c>
      <c r="D1889" s="12">
        <v>0.03</v>
      </c>
      <c r="E1889" s="12">
        <v>194.3</v>
      </c>
      <c r="F1889" s="12">
        <v>11.54</v>
      </c>
      <c r="G1889" s="12" t="s">
        <v>53</v>
      </c>
      <c r="H1889" s="12" t="s">
        <v>44</v>
      </c>
      <c r="I1889" s="12" t="s">
        <v>45</v>
      </c>
      <c r="J1889" s="12" t="s">
        <v>54</v>
      </c>
      <c r="K1889" s="12" t="s">
        <v>240</v>
      </c>
      <c r="L1889" s="12" t="s">
        <v>1164</v>
      </c>
      <c r="M1889" s="12">
        <v>0.59</v>
      </c>
      <c r="N1889" s="12" t="s">
        <v>37</v>
      </c>
      <c r="O1889" s="12" t="s">
        <v>57</v>
      </c>
      <c r="P1889" s="12" t="s">
        <v>1009</v>
      </c>
      <c r="Q1889" s="12" t="s">
        <v>39</v>
      </c>
      <c r="R1889" s="12">
        <v>20006</v>
      </c>
      <c r="S1889" s="13">
        <v>42048</v>
      </c>
      <c r="T1889" s="9">
        <f t="shared" si="147"/>
        <v>0</v>
      </c>
      <c r="U1889" s="10" t="str">
        <f t="shared" si="148"/>
        <v>no repeat</v>
      </c>
      <c r="V1889" s="11" t="str">
        <f t="shared" si="145"/>
        <v>February</v>
      </c>
      <c r="W1889" s="13">
        <v>42050</v>
      </c>
      <c r="X1889" s="11">
        <f t="shared" si="146"/>
        <v>2</v>
      </c>
      <c r="Y1889" s="12">
        <v>2861.01</v>
      </c>
      <c r="Z1889" s="12">
        <v>42</v>
      </c>
      <c r="AA1889" s="12">
        <v>8549.0400000000009</v>
      </c>
      <c r="AB1889" s="12">
        <v>21572</v>
      </c>
      <c r="AC1889" s="12">
        <f>DataSheet!$E504-DataSheet!$D504</f>
        <v>20.27</v>
      </c>
      <c r="AD1889" s="12" t="str">
        <f>_xlfn.IFS(DataSheet!$O504="Central","Chris",DataSheet!$O504="East","Erin",DataSheet!$O504="South","Sam",DataSheet!$O504="West","William.")</f>
        <v>Erin</v>
      </c>
      <c r="AE1889">
        <f t="shared" si="149"/>
        <v>1</v>
      </c>
    </row>
    <row r="1890" spans="1:31" ht="15.75" customHeight="1" x14ac:dyDescent="0.3">
      <c r="A1890" s="7">
        <v>3344</v>
      </c>
      <c r="B1890" s="7" t="s">
        <v>2963</v>
      </c>
      <c r="C1890" s="7" t="s">
        <v>52</v>
      </c>
      <c r="D1890" s="7">
        <v>0.03</v>
      </c>
      <c r="E1890" s="7">
        <v>194.3</v>
      </c>
      <c r="F1890" s="7">
        <v>11.54</v>
      </c>
      <c r="G1890" s="7" t="s">
        <v>53</v>
      </c>
      <c r="H1890" s="7" t="s">
        <v>44</v>
      </c>
      <c r="I1890" s="7" t="s">
        <v>45</v>
      </c>
      <c r="J1890" s="7" t="s">
        <v>54</v>
      </c>
      <c r="K1890" s="7" t="s">
        <v>240</v>
      </c>
      <c r="L1890" s="7" t="s">
        <v>1164</v>
      </c>
      <c r="M1890" s="7">
        <v>0.59</v>
      </c>
      <c r="N1890" s="7" t="s">
        <v>37</v>
      </c>
      <c r="O1890" s="7" t="s">
        <v>65</v>
      </c>
      <c r="P1890" s="7" t="s">
        <v>304</v>
      </c>
      <c r="Q1890" s="7" t="s">
        <v>2964</v>
      </c>
      <c r="R1890" s="7">
        <v>48307</v>
      </c>
      <c r="S1890" s="8">
        <v>42048</v>
      </c>
      <c r="T1890" s="9">
        <f t="shared" si="147"/>
        <v>0</v>
      </c>
      <c r="U1890" s="10" t="str">
        <f t="shared" si="148"/>
        <v>no repeat</v>
      </c>
      <c r="V1890" s="11" t="str">
        <f t="shared" si="145"/>
        <v>February</v>
      </c>
      <c r="W1890" s="8">
        <v>42050</v>
      </c>
      <c r="X1890" s="11">
        <f t="shared" si="146"/>
        <v>2</v>
      </c>
      <c r="Y1890" s="7">
        <v>1544.9306999999999</v>
      </c>
      <c r="Z1890" s="7">
        <v>11</v>
      </c>
      <c r="AA1890" s="7">
        <v>2239.0300000000002</v>
      </c>
      <c r="AB1890" s="7">
        <v>89928</v>
      </c>
      <c r="AC1890" s="7">
        <f>DataSheet!$E505-DataSheet!$D505</f>
        <v>12.51</v>
      </c>
      <c r="AD1890" s="12" t="str">
        <f>_xlfn.IFS(DataSheet!$O505="Central","Chris",DataSheet!$O505="East","Erin",DataSheet!$O505="South","Sam",DataSheet!$O505="West","William.")</f>
        <v>Erin</v>
      </c>
      <c r="AE1890">
        <f t="shared" si="149"/>
        <v>1</v>
      </c>
    </row>
    <row r="1891" spans="1:31" ht="15.75" customHeight="1" x14ac:dyDescent="0.3">
      <c r="A1891" s="12">
        <v>3347</v>
      </c>
      <c r="B1891" s="12" t="s">
        <v>2965</v>
      </c>
      <c r="C1891" s="12" t="s">
        <v>61</v>
      </c>
      <c r="D1891" s="12">
        <v>7.0000000000000007E-2</v>
      </c>
      <c r="E1891" s="12">
        <v>7.68</v>
      </c>
      <c r="F1891" s="12">
        <v>6.16</v>
      </c>
      <c r="G1891" s="12" t="s">
        <v>31</v>
      </c>
      <c r="H1891" s="12" t="s">
        <v>118</v>
      </c>
      <c r="I1891" s="12" t="s">
        <v>33</v>
      </c>
      <c r="J1891" s="12" t="s">
        <v>113</v>
      </c>
      <c r="K1891" s="12" t="s">
        <v>63</v>
      </c>
      <c r="L1891" s="12" t="s">
        <v>2966</v>
      </c>
      <c r="M1891" s="12">
        <v>0.35</v>
      </c>
      <c r="N1891" s="12" t="s">
        <v>37</v>
      </c>
      <c r="O1891" s="12" t="s">
        <v>140</v>
      </c>
      <c r="P1891" s="12" t="s">
        <v>366</v>
      </c>
      <c r="Q1891" s="12" t="s">
        <v>2967</v>
      </c>
      <c r="R1891" s="12">
        <v>33411</v>
      </c>
      <c r="S1891" s="13">
        <v>42010</v>
      </c>
      <c r="T1891" s="9">
        <f t="shared" si="147"/>
        <v>1</v>
      </c>
      <c r="U1891" s="10">
        <f t="shared" si="148"/>
        <v>0</v>
      </c>
      <c r="V1891" s="11" t="str">
        <f t="shared" si="145"/>
        <v>January</v>
      </c>
      <c r="W1891" s="13">
        <v>42012</v>
      </c>
      <c r="X1891" s="11">
        <f t="shared" si="146"/>
        <v>2</v>
      </c>
      <c r="Y1891" s="12">
        <v>125.9982</v>
      </c>
      <c r="Z1891" s="12">
        <v>1</v>
      </c>
      <c r="AA1891" s="12">
        <v>22.13</v>
      </c>
      <c r="AB1891" s="12">
        <v>89355</v>
      </c>
      <c r="AC1891" s="12">
        <f>DataSheet!$E80-DataSheet!$D80</f>
        <v>22.81</v>
      </c>
      <c r="AD1891" s="12" t="str">
        <f>_xlfn.IFS(DataSheet!$O80="Central","Chris",DataSheet!$O80="East","Erin",DataSheet!$O80="South","Sam",DataSheet!$O80="West","William.")</f>
        <v>Erin</v>
      </c>
      <c r="AE1891">
        <f t="shared" si="149"/>
        <v>3</v>
      </c>
    </row>
    <row r="1892" spans="1:31" ht="15.75" customHeight="1" x14ac:dyDescent="0.3">
      <c r="A1892" s="7">
        <v>3347</v>
      </c>
      <c r="B1892" s="7" t="s">
        <v>2965</v>
      </c>
      <c r="C1892" s="7" t="s">
        <v>61</v>
      </c>
      <c r="D1892" s="7">
        <v>0.05</v>
      </c>
      <c r="E1892" s="7">
        <v>6.64</v>
      </c>
      <c r="F1892" s="7">
        <v>4.95</v>
      </c>
      <c r="G1892" s="7" t="s">
        <v>31</v>
      </c>
      <c r="H1892" s="7" t="s">
        <v>118</v>
      </c>
      <c r="I1892" s="7" t="s">
        <v>45</v>
      </c>
      <c r="J1892" s="7" t="s">
        <v>54</v>
      </c>
      <c r="K1892" s="7" t="s">
        <v>55</v>
      </c>
      <c r="L1892" s="7" t="s">
        <v>2939</v>
      </c>
      <c r="M1892" s="7">
        <v>0.37</v>
      </c>
      <c r="N1892" s="7" t="s">
        <v>37</v>
      </c>
      <c r="O1892" s="7" t="s">
        <v>140</v>
      </c>
      <c r="P1892" s="7" t="s">
        <v>366</v>
      </c>
      <c r="Q1892" s="7" t="s">
        <v>2967</v>
      </c>
      <c r="R1892" s="7">
        <v>33411</v>
      </c>
      <c r="S1892" s="8">
        <v>42010</v>
      </c>
      <c r="T1892" s="9">
        <f t="shared" si="147"/>
        <v>1</v>
      </c>
      <c r="U1892" s="10">
        <f t="shared" si="148"/>
        <v>21</v>
      </c>
      <c r="V1892" s="11" t="str">
        <f t="shared" si="145"/>
        <v>January</v>
      </c>
      <c r="W1892" s="8">
        <v>42012</v>
      </c>
      <c r="X1892" s="11">
        <f t="shared" si="146"/>
        <v>2</v>
      </c>
      <c r="Y1892" s="7">
        <v>-92.929199999999994</v>
      </c>
      <c r="Z1892" s="7">
        <v>5</v>
      </c>
      <c r="AA1892" s="7">
        <v>34.17</v>
      </c>
      <c r="AB1892" s="7">
        <v>89355</v>
      </c>
      <c r="AC1892" s="7">
        <f>DataSheet!$E81-DataSheet!$D81</f>
        <v>10.93</v>
      </c>
      <c r="AD1892" s="12" t="str">
        <f>_xlfn.IFS(DataSheet!$O81="Central","Chris",DataSheet!$O81="East","Erin",DataSheet!$O81="South","Sam",DataSheet!$O81="West","William.")</f>
        <v>Erin</v>
      </c>
      <c r="AE1892">
        <f t="shared" si="149"/>
        <v>3</v>
      </c>
    </row>
    <row r="1893" spans="1:31" ht="15.75" customHeight="1" x14ac:dyDescent="0.3">
      <c r="A1893" s="7">
        <v>3347</v>
      </c>
      <c r="B1893" s="7" t="s">
        <v>2965</v>
      </c>
      <c r="C1893" s="7" t="s">
        <v>61</v>
      </c>
      <c r="D1893" s="7">
        <v>0.02</v>
      </c>
      <c r="E1893" s="7">
        <v>110.99</v>
      </c>
      <c r="F1893" s="7">
        <v>2.5</v>
      </c>
      <c r="G1893" s="7" t="s">
        <v>53</v>
      </c>
      <c r="H1893" s="7" t="s">
        <v>118</v>
      </c>
      <c r="I1893" s="7" t="s">
        <v>81</v>
      </c>
      <c r="J1893" s="7" t="s">
        <v>82</v>
      </c>
      <c r="K1893" s="7" t="s">
        <v>63</v>
      </c>
      <c r="L1893" s="7" t="s">
        <v>504</v>
      </c>
      <c r="M1893" s="7">
        <v>0.56999999999999995</v>
      </c>
      <c r="N1893" s="7" t="s">
        <v>37</v>
      </c>
      <c r="O1893" s="7" t="s">
        <v>140</v>
      </c>
      <c r="P1893" s="7" t="s">
        <v>366</v>
      </c>
      <c r="Q1893" s="7" t="s">
        <v>2967</v>
      </c>
      <c r="R1893" s="7">
        <v>33411</v>
      </c>
      <c r="S1893" s="8">
        <v>42031</v>
      </c>
      <c r="T1893" s="9">
        <f t="shared" si="147"/>
        <v>0</v>
      </c>
      <c r="U1893" s="10" t="str">
        <f t="shared" si="148"/>
        <v>no repeat</v>
      </c>
      <c r="V1893" s="11" t="str">
        <f t="shared" si="145"/>
        <v>January</v>
      </c>
      <c r="W1893" s="8">
        <v>42033</v>
      </c>
      <c r="X1893" s="11">
        <f t="shared" si="146"/>
        <v>2</v>
      </c>
      <c r="Y1893" s="7">
        <v>-39.808999999999997</v>
      </c>
      <c r="Z1893" s="7">
        <v>1</v>
      </c>
      <c r="AA1893" s="7">
        <v>94.3</v>
      </c>
      <c r="AB1893" s="7">
        <v>89356</v>
      </c>
      <c r="AC1893" s="7">
        <f>DataSheet!$E323-DataSheet!$D323</f>
        <v>6.3800000000000008</v>
      </c>
      <c r="AD1893" s="12" t="str">
        <f>_xlfn.IFS(DataSheet!$O323="Central","Chris",DataSheet!$O323="East","Erin",DataSheet!$O323="South","Sam",DataSheet!$O323="West","William.")</f>
        <v>Chris</v>
      </c>
      <c r="AE1893">
        <f t="shared" si="149"/>
        <v>3</v>
      </c>
    </row>
    <row r="1894" spans="1:31" ht="15.75" customHeight="1" x14ac:dyDescent="0.3">
      <c r="A1894" s="7">
        <v>3350</v>
      </c>
      <c r="B1894" s="7" t="s">
        <v>2968</v>
      </c>
      <c r="C1894" s="7" t="s">
        <v>61</v>
      </c>
      <c r="D1894" s="7">
        <v>0.01</v>
      </c>
      <c r="E1894" s="7">
        <v>73.98</v>
      </c>
      <c r="F1894" s="7">
        <v>12.14</v>
      </c>
      <c r="G1894" s="7" t="s">
        <v>53</v>
      </c>
      <c r="H1894" s="7" t="s">
        <v>62</v>
      </c>
      <c r="I1894" s="7" t="s">
        <v>81</v>
      </c>
      <c r="J1894" s="7" t="s">
        <v>184</v>
      </c>
      <c r="K1894" s="7" t="s">
        <v>63</v>
      </c>
      <c r="L1894" s="7" t="s">
        <v>379</v>
      </c>
      <c r="M1894" s="7">
        <v>0.67</v>
      </c>
      <c r="N1894" s="7" t="s">
        <v>37</v>
      </c>
      <c r="O1894" s="7" t="s">
        <v>38</v>
      </c>
      <c r="P1894" s="7" t="s">
        <v>39</v>
      </c>
      <c r="Q1894" s="7" t="s">
        <v>2969</v>
      </c>
      <c r="R1894" s="7">
        <v>98444</v>
      </c>
      <c r="S1894" s="8">
        <v>42027</v>
      </c>
      <c r="T1894" s="9">
        <f t="shared" si="147"/>
        <v>0</v>
      </c>
      <c r="U1894" s="10" t="str">
        <f t="shared" si="148"/>
        <v>no repeat</v>
      </c>
      <c r="V1894" s="11" t="str">
        <f t="shared" si="145"/>
        <v>January</v>
      </c>
      <c r="W1894" s="8">
        <v>42029</v>
      </c>
      <c r="X1894" s="11">
        <f t="shared" si="146"/>
        <v>2</v>
      </c>
      <c r="Y1894" s="7">
        <v>-29.0656</v>
      </c>
      <c r="Z1894" s="7">
        <v>5</v>
      </c>
      <c r="AA1894" s="7">
        <v>384.22</v>
      </c>
      <c r="AB1894" s="7">
        <v>91296</v>
      </c>
      <c r="AC1894" s="7">
        <f>DataSheet!$E281-DataSheet!$D281</f>
        <v>5.7200000000000006</v>
      </c>
      <c r="AD1894" s="12" t="str">
        <f>_xlfn.IFS(DataSheet!$O281="Central","Chris",DataSheet!$O281="East","Erin",DataSheet!$O281="South","Sam",DataSheet!$O281="West","William.")</f>
        <v>William.</v>
      </c>
      <c r="AE1894">
        <f t="shared" si="149"/>
        <v>1</v>
      </c>
    </row>
    <row r="1895" spans="1:31" ht="15.75" customHeight="1" x14ac:dyDescent="0.3">
      <c r="A1895" s="7">
        <v>3351</v>
      </c>
      <c r="B1895" s="7" t="s">
        <v>2970</v>
      </c>
      <c r="C1895" s="7" t="s">
        <v>52</v>
      </c>
      <c r="D1895" s="7">
        <v>0.1</v>
      </c>
      <c r="E1895" s="7">
        <v>10.89</v>
      </c>
      <c r="F1895" s="7">
        <v>4.5</v>
      </c>
      <c r="G1895" s="7" t="s">
        <v>53</v>
      </c>
      <c r="H1895" s="7" t="s">
        <v>62</v>
      </c>
      <c r="I1895" s="7" t="s">
        <v>33</v>
      </c>
      <c r="J1895" s="7" t="s">
        <v>258</v>
      </c>
      <c r="K1895" s="7" t="s">
        <v>63</v>
      </c>
      <c r="L1895" s="7" t="s">
        <v>259</v>
      </c>
      <c r="M1895" s="7">
        <v>0.59</v>
      </c>
      <c r="N1895" s="7" t="s">
        <v>37</v>
      </c>
      <c r="O1895" s="7" t="s">
        <v>38</v>
      </c>
      <c r="P1895" s="7" t="s">
        <v>39</v>
      </c>
      <c r="Q1895" s="7" t="s">
        <v>2971</v>
      </c>
      <c r="R1895" s="7">
        <v>99301</v>
      </c>
      <c r="S1895" s="8">
        <v>42039</v>
      </c>
      <c r="T1895" s="9">
        <f t="shared" si="147"/>
        <v>1</v>
      </c>
      <c r="U1895" s="10">
        <f t="shared" si="148"/>
        <v>3</v>
      </c>
      <c r="V1895" s="11" t="str">
        <f t="shared" si="145"/>
        <v>February</v>
      </c>
      <c r="W1895" s="8">
        <v>42041</v>
      </c>
      <c r="X1895" s="11">
        <f t="shared" si="146"/>
        <v>2</v>
      </c>
      <c r="Y1895" s="7">
        <v>-19.2972</v>
      </c>
      <c r="Z1895" s="7">
        <v>17</v>
      </c>
      <c r="AA1895" s="7">
        <v>178.68</v>
      </c>
      <c r="AB1895" s="7">
        <v>91297</v>
      </c>
      <c r="AC1895" s="7">
        <f>DataSheet!$E393-DataSheet!$D393</f>
        <v>51.6</v>
      </c>
      <c r="AD1895" s="12" t="str">
        <f>_xlfn.IFS(DataSheet!$O393="Central","Chris",DataSheet!$O393="East","Erin",DataSheet!$O393="South","Sam",DataSheet!$O393="West","William.")</f>
        <v>William.</v>
      </c>
      <c r="AE1895">
        <f t="shared" si="149"/>
        <v>2</v>
      </c>
    </row>
    <row r="1896" spans="1:31" ht="15.75" customHeight="1" x14ac:dyDescent="0.3">
      <c r="A1896" s="7">
        <v>3351</v>
      </c>
      <c r="B1896" s="7" t="s">
        <v>2970</v>
      </c>
      <c r="C1896" s="7" t="s">
        <v>30</v>
      </c>
      <c r="D1896" s="7">
        <v>0.06</v>
      </c>
      <c r="E1896" s="7">
        <v>6.7</v>
      </c>
      <c r="F1896" s="7">
        <v>1.56</v>
      </c>
      <c r="G1896" s="7" t="s">
        <v>31</v>
      </c>
      <c r="H1896" s="7" t="s">
        <v>62</v>
      </c>
      <c r="I1896" s="7" t="s">
        <v>33</v>
      </c>
      <c r="J1896" s="7" t="s">
        <v>34</v>
      </c>
      <c r="K1896" s="7" t="s">
        <v>35</v>
      </c>
      <c r="L1896" s="7" t="s">
        <v>1073</v>
      </c>
      <c r="M1896" s="7">
        <v>0.52</v>
      </c>
      <c r="N1896" s="7" t="s">
        <v>37</v>
      </c>
      <c r="O1896" s="7" t="s">
        <v>38</v>
      </c>
      <c r="P1896" s="7" t="s">
        <v>39</v>
      </c>
      <c r="Q1896" s="7" t="s">
        <v>2971</v>
      </c>
      <c r="R1896" s="7">
        <v>99301</v>
      </c>
      <c r="S1896" s="8">
        <v>42042</v>
      </c>
      <c r="T1896" s="9">
        <f t="shared" si="147"/>
        <v>0</v>
      </c>
      <c r="U1896" s="10" t="str">
        <f t="shared" si="148"/>
        <v>no repeat</v>
      </c>
      <c r="V1896" s="11" t="str">
        <f t="shared" si="145"/>
        <v>February</v>
      </c>
      <c r="W1896" s="8">
        <v>42044</v>
      </c>
      <c r="X1896" s="11">
        <f t="shared" si="146"/>
        <v>2</v>
      </c>
      <c r="Y1896" s="7">
        <v>40.6556</v>
      </c>
      <c r="Z1896" s="7">
        <v>12</v>
      </c>
      <c r="AA1896" s="7">
        <v>79.39</v>
      </c>
      <c r="AB1896" s="7">
        <v>91298</v>
      </c>
      <c r="AC1896" s="7">
        <f>DataSheet!$E445-DataSheet!$D445</f>
        <v>34.72</v>
      </c>
      <c r="AD1896" s="12" t="str">
        <f>_xlfn.IFS(DataSheet!$O445="Central","Chris",DataSheet!$O445="East","Erin",DataSheet!$O445="South","Sam",DataSheet!$O445="West","William.")</f>
        <v>William.</v>
      </c>
      <c r="AE1896">
        <f t="shared" si="149"/>
        <v>2</v>
      </c>
    </row>
    <row r="1897" spans="1:31" ht="15.75" customHeight="1" x14ac:dyDescent="0.3">
      <c r="A1897" s="12">
        <v>3354</v>
      </c>
      <c r="B1897" s="12" t="s">
        <v>2972</v>
      </c>
      <c r="C1897" s="12" t="s">
        <v>42</v>
      </c>
      <c r="D1897" s="12">
        <v>0.04</v>
      </c>
      <c r="E1897" s="12">
        <v>3.69</v>
      </c>
      <c r="F1897" s="12">
        <v>0.5</v>
      </c>
      <c r="G1897" s="12" t="s">
        <v>53</v>
      </c>
      <c r="H1897" s="12" t="s">
        <v>32</v>
      </c>
      <c r="I1897" s="12" t="s">
        <v>33</v>
      </c>
      <c r="J1897" s="12" t="s">
        <v>138</v>
      </c>
      <c r="K1897" s="12" t="s">
        <v>63</v>
      </c>
      <c r="L1897" s="12" t="s">
        <v>1538</v>
      </c>
      <c r="M1897" s="12">
        <v>0.38</v>
      </c>
      <c r="N1897" s="12" t="s">
        <v>37</v>
      </c>
      <c r="O1897" s="12" t="s">
        <v>38</v>
      </c>
      <c r="P1897" s="12" t="s">
        <v>49</v>
      </c>
      <c r="Q1897" s="12" t="s">
        <v>2973</v>
      </c>
      <c r="R1897" s="12">
        <v>92231</v>
      </c>
      <c r="S1897" s="13">
        <v>42090</v>
      </c>
      <c r="T1897" s="9">
        <f t="shared" si="147"/>
        <v>1</v>
      </c>
      <c r="U1897" s="10">
        <f t="shared" si="148"/>
        <v>50</v>
      </c>
      <c r="V1897" s="11" t="str">
        <f t="shared" si="145"/>
        <v>March</v>
      </c>
      <c r="W1897" s="13">
        <v>42092</v>
      </c>
      <c r="X1897" s="11">
        <f t="shared" si="146"/>
        <v>2</v>
      </c>
      <c r="Y1897" s="12">
        <v>47.527200000000001</v>
      </c>
      <c r="Z1897" s="12">
        <v>19</v>
      </c>
      <c r="AA1897" s="12">
        <v>68.88</v>
      </c>
      <c r="AB1897" s="12">
        <v>88590</v>
      </c>
      <c r="AC1897" s="12">
        <f>DataSheet!$E970-DataSheet!$D970</f>
        <v>35.4</v>
      </c>
      <c r="AD1897" s="12" t="str">
        <f>_xlfn.IFS(DataSheet!$O970="Central","Chris",DataSheet!$O970="East","Erin",DataSheet!$O970="South","Sam",DataSheet!$O970="West","William.")</f>
        <v>Sam</v>
      </c>
      <c r="AE1897">
        <f t="shared" si="149"/>
        <v>3</v>
      </c>
    </row>
    <row r="1898" spans="1:31" ht="15.75" customHeight="1" x14ac:dyDescent="0.3">
      <c r="A1898" s="7">
        <v>3354</v>
      </c>
      <c r="B1898" s="7" t="s">
        <v>2972</v>
      </c>
      <c r="C1898" s="7" t="s">
        <v>30</v>
      </c>
      <c r="D1898" s="7">
        <v>0.03</v>
      </c>
      <c r="E1898" s="7">
        <v>28.53</v>
      </c>
      <c r="F1898" s="7">
        <v>1.49</v>
      </c>
      <c r="G1898" s="7" t="s">
        <v>53</v>
      </c>
      <c r="H1898" s="7" t="s">
        <v>32</v>
      </c>
      <c r="I1898" s="7" t="s">
        <v>33</v>
      </c>
      <c r="J1898" s="7" t="s">
        <v>113</v>
      </c>
      <c r="K1898" s="7" t="s">
        <v>63</v>
      </c>
      <c r="L1898" s="7" t="s">
        <v>336</v>
      </c>
      <c r="M1898" s="7">
        <v>0.38</v>
      </c>
      <c r="N1898" s="7" t="s">
        <v>37</v>
      </c>
      <c r="O1898" s="7" t="s">
        <v>38</v>
      </c>
      <c r="P1898" s="7" t="s">
        <v>49</v>
      </c>
      <c r="Q1898" s="7" t="s">
        <v>2973</v>
      </c>
      <c r="R1898" s="7">
        <v>92231</v>
      </c>
      <c r="S1898" s="8">
        <v>42140</v>
      </c>
      <c r="T1898" s="9">
        <f t="shared" si="147"/>
        <v>1</v>
      </c>
      <c r="U1898" s="10">
        <f t="shared" si="148"/>
        <v>0</v>
      </c>
      <c r="V1898" s="11" t="str">
        <f t="shared" si="145"/>
        <v>May</v>
      </c>
      <c r="W1898" s="8">
        <v>42141</v>
      </c>
      <c r="X1898" s="11">
        <f t="shared" si="146"/>
        <v>1</v>
      </c>
      <c r="Y1898" s="7">
        <v>137.67570000000001</v>
      </c>
      <c r="Z1898" s="7">
        <v>7</v>
      </c>
      <c r="AA1898" s="7">
        <v>199.53</v>
      </c>
      <c r="AB1898" s="7">
        <v>88589</v>
      </c>
      <c r="AC1898" s="7">
        <f>DataSheet!$E1471-DataSheet!$D1471</f>
        <v>3.15</v>
      </c>
      <c r="AD1898" s="12" t="str">
        <f>_xlfn.IFS(DataSheet!$O1471="Central","Chris",DataSheet!$O1471="East","Erin",DataSheet!$O1471="South","Sam",DataSheet!$O1471="West","William.")</f>
        <v>Chris</v>
      </c>
      <c r="AE1898">
        <f t="shared" si="149"/>
        <v>3</v>
      </c>
    </row>
    <row r="1899" spans="1:31" ht="15.75" customHeight="1" x14ac:dyDescent="0.3">
      <c r="A1899" s="12">
        <v>3354</v>
      </c>
      <c r="B1899" s="12" t="s">
        <v>2972</v>
      </c>
      <c r="C1899" s="12" t="s">
        <v>30</v>
      </c>
      <c r="D1899" s="12">
        <v>7.0000000000000007E-2</v>
      </c>
      <c r="E1899" s="12">
        <v>5.98</v>
      </c>
      <c r="F1899" s="12">
        <v>7.15</v>
      </c>
      <c r="G1899" s="12" t="s">
        <v>53</v>
      </c>
      <c r="H1899" s="12" t="s">
        <v>32</v>
      </c>
      <c r="I1899" s="12" t="s">
        <v>33</v>
      </c>
      <c r="J1899" s="12" t="s">
        <v>97</v>
      </c>
      <c r="K1899" s="12" t="s">
        <v>63</v>
      </c>
      <c r="L1899" s="12" t="s">
        <v>2974</v>
      </c>
      <c r="M1899" s="12">
        <v>0.36</v>
      </c>
      <c r="N1899" s="12" t="s">
        <v>37</v>
      </c>
      <c r="O1899" s="12" t="s">
        <v>38</v>
      </c>
      <c r="P1899" s="12" t="s">
        <v>49</v>
      </c>
      <c r="Q1899" s="12" t="s">
        <v>2973</v>
      </c>
      <c r="R1899" s="12">
        <v>92231</v>
      </c>
      <c r="S1899" s="13">
        <v>42140</v>
      </c>
      <c r="T1899" s="9">
        <f t="shared" si="147"/>
        <v>0</v>
      </c>
      <c r="U1899" s="10" t="str">
        <f t="shared" si="148"/>
        <v>no repeat</v>
      </c>
      <c r="V1899" s="11" t="str">
        <f t="shared" si="145"/>
        <v>May</v>
      </c>
      <c r="W1899" s="13">
        <v>42142</v>
      </c>
      <c r="X1899" s="11">
        <f t="shared" si="146"/>
        <v>2</v>
      </c>
      <c r="Y1899" s="12">
        <v>-62</v>
      </c>
      <c r="Z1899" s="12">
        <v>6</v>
      </c>
      <c r="AA1899" s="12">
        <v>37.049999999999997</v>
      </c>
      <c r="AB1899" s="12">
        <v>88589</v>
      </c>
      <c r="AC1899" s="12">
        <f>DataSheet!$E1472-DataSheet!$D1472</f>
        <v>7.54</v>
      </c>
      <c r="AD1899" s="12" t="str">
        <f>_xlfn.IFS(DataSheet!$O1472="Central","Chris",DataSheet!$O1472="East","Erin",DataSheet!$O1472="South","Sam",DataSheet!$O1472="West","William.")</f>
        <v>Erin</v>
      </c>
      <c r="AE1899">
        <f t="shared" si="149"/>
        <v>3</v>
      </c>
    </row>
    <row r="1900" spans="1:31" ht="15.75" customHeight="1" x14ac:dyDescent="0.3">
      <c r="A1900" s="12">
        <v>3355</v>
      </c>
      <c r="B1900" s="12" t="s">
        <v>2975</v>
      </c>
      <c r="C1900" s="12" t="s">
        <v>109</v>
      </c>
      <c r="D1900" s="12">
        <v>0.1</v>
      </c>
      <c r="E1900" s="12">
        <v>120.98</v>
      </c>
      <c r="F1900" s="12">
        <v>9.07</v>
      </c>
      <c r="G1900" s="12" t="s">
        <v>53</v>
      </c>
      <c r="H1900" s="12" t="s">
        <v>32</v>
      </c>
      <c r="I1900" s="12" t="s">
        <v>33</v>
      </c>
      <c r="J1900" s="12" t="s">
        <v>113</v>
      </c>
      <c r="K1900" s="12" t="s">
        <v>63</v>
      </c>
      <c r="L1900" s="12" t="s">
        <v>1323</v>
      </c>
      <c r="M1900" s="12">
        <v>0.35</v>
      </c>
      <c r="N1900" s="12" t="s">
        <v>37</v>
      </c>
      <c r="O1900" s="12" t="s">
        <v>38</v>
      </c>
      <c r="P1900" s="12" t="s">
        <v>49</v>
      </c>
      <c r="Q1900" s="12" t="s">
        <v>2976</v>
      </c>
      <c r="R1900" s="12">
        <v>93010</v>
      </c>
      <c r="S1900" s="13">
        <v>42063</v>
      </c>
      <c r="T1900" s="9">
        <f t="shared" si="147"/>
        <v>1</v>
      </c>
      <c r="U1900" s="10">
        <f t="shared" si="148"/>
        <v>0</v>
      </c>
      <c r="V1900" s="11" t="str">
        <f t="shared" si="145"/>
        <v>February</v>
      </c>
      <c r="W1900" s="13">
        <v>42072</v>
      </c>
      <c r="X1900" s="11">
        <f t="shared" si="146"/>
        <v>9</v>
      </c>
      <c r="Y1900" s="12">
        <v>379.3965</v>
      </c>
      <c r="Z1900" s="12">
        <v>5</v>
      </c>
      <c r="AA1900" s="12">
        <v>549.85</v>
      </c>
      <c r="AB1900" s="12">
        <v>88587</v>
      </c>
      <c r="AC1900" s="12">
        <f>DataSheet!$E668-DataSheet!$D668</f>
        <v>52.35</v>
      </c>
      <c r="AD1900" s="12" t="str">
        <f>_xlfn.IFS(DataSheet!$O668="Central","Chris",DataSheet!$O668="East","Erin",DataSheet!$O668="South","Sam",DataSheet!$O668="West","William.")</f>
        <v>Erin</v>
      </c>
      <c r="AE1900">
        <f t="shared" si="149"/>
        <v>3</v>
      </c>
    </row>
    <row r="1901" spans="1:31" ht="15.75" customHeight="1" x14ac:dyDescent="0.3">
      <c r="A1901" s="7">
        <v>3355</v>
      </c>
      <c r="B1901" s="7" t="s">
        <v>2975</v>
      </c>
      <c r="C1901" s="7" t="s">
        <v>109</v>
      </c>
      <c r="D1901" s="7">
        <v>0.08</v>
      </c>
      <c r="E1901" s="7">
        <v>8.32</v>
      </c>
      <c r="F1901" s="7">
        <v>2.38</v>
      </c>
      <c r="G1901" s="7" t="s">
        <v>31</v>
      </c>
      <c r="H1901" s="7" t="s">
        <v>32</v>
      </c>
      <c r="I1901" s="7" t="s">
        <v>81</v>
      </c>
      <c r="J1901" s="7" t="s">
        <v>184</v>
      </c>
      <c r="K1901" s="7" t="s">
        <v>55</v>
      </c>
      <c r="L1901" s="7" t="s">
        <v>610</v>
      </c>
      <c r="M1901" s="7">
        <v>0.74</v>
      </c>
      <c r="N1901" s="7" t="s">
        <v>37</v>
      </c>
      <c r="O1901" s="7" t="s">
        <v>38</v>
      </c>
      <c r="P1901" s="7" t="s">
        <v>49</v>
      </c>
      <c r="Q1901" s="7" t="s">
        <v>2976</v>
      </c>
      <c r="R1901" s="7">
        <v>93010</v>
      </c>
      <c r="S1901" s="8">
        <v>42063</v>
      </c>
      <c r="T1901" s="9">
        <f t="shared" si="147"/>
        <v>1</v>
      </c>
      <c r="U1901" s="10">
        <f t="shared" si="148"/>
        <v>0</v>
      </c>
      <c r="V1901" s="11" t="str">
        <f t="shared" si="145"/>
        <v>February</v>
      </c>
      <c r="W1901" s="8">
        <v>42067</v>
      </c>
      <c r="X1901" s="11">
        <f t="shared" si="146"/>
        <v>4</v>
      </c>
      <c r="Y1901" s="7">
        <v>-41.83</v>
      </c>
      <c r="Z1901" s="7">
        <v>6</v>
      </c>
      <c r="AA1901" s="7">
        <v>48.99</v>
      </c>
      <c r="AB1901" s="7">
        <v>88587</v>
      </c>
      <c r="AC1901" s="7">
        <f>DataSheet!$E669-DataSheet!$D669</f>
        <v>36.5</v>
      </c>
      <c r="AD1901" s="12" t="str">
        <f>_xlfn.IFS(DataSheet!$O669="Central","Chris",DataSheet!$O669="East","Erin",DataSheet!$O669="South","Sam",DataSheet!$O669="West","William.")</f>
        <v>Erin</v>
      </c>
      <c r="AE1901">
        <f t="shared" si="149"/>
        <v>3</v>
      </c>
    </row>
    <row r="1902" spans="1:31" ht="15.75" customHeight="1" x14ac:dyDescent="0.3">
      <c r="A1902" s="12">
        <v>3355</v>
      </c>
      <c r="B1902" s="12" t="s">
        <v>2975</v>
      </c>
      <c r="C1902" s="12" t="s">
        <v>109</v>
      </c>
      <c r="D1902" s="12">
        <v>0.1</v>
      </c>
      <c r="E1902" s="12">
        <v>125.99</v>
      </c>
      <c r="F1902" s="12">
        <v>4.2</v>
      </c>
      <c r="G1902" s="12" t="s">
        <v>53</v>
      </c>
      <c r="H1902" s="12" t="s">
        <v>32</v>
      </c>
      <c r="I1902" s="12" t="s">
        <v>81</v>
      </c>
      <c r="J1902" s="12" t="s">
        <v>82</v>
      </c>
      <c r="K1902" s="12" t="s">
        <v>63</v>
      </c>
      <c r="L1902" s="12" t="s">
        <v>2788</v>
      </c>
      <c r="M1902" s="12">
        <v>0.59</v>
      </c>
      <c r="N1902" s="12" t="s">
        <v>37</v>
      </c>
      <c r="O1902" s="12" t="s">
        <v>38</v>
      </c>
      <c r="P1902" s="12" t="s">
        <v>49</v>
      </c>
      <c r="Q1902" s="12" t="s">
        <v>2976</v>
      </c>
      <c r="R1902" s="12">
        <v>93010</v>
      </c>
      <c r="S1902" s="13">
        <v>42063</v>
      </c>
      <c r="T1902" s="9">
        <f t="shared" si="147"/>
        <v>0</v>
      </c>
      <c r="U1902" s="10" t="str">
        <f t="shared" si="148"/>
        <v>no repeat</v>
      </c>
      <c r="V1902" s="11" t="str">
        <f t="shared" si="145"/>
        <v>February</v>
      </c>
      <c r="W1902" s="13">
        <v>42063</v>
      </c>
      <c r="X1902" s="11">
        <f t="shared" si="146"/>
        <v>0</v>
      </c>
      <c r="Y1902" s="12">
        <v>372.40199999999999</v>
      </c>
      <c r="Z1902" s="12">
        <v>7</v>
      </c>
      <c r="AA1902" s="12">
        <v>681.42</v>
      </c>
      <c r="AB1902" s="12">
        <v>88587</v>
      </c>
      <c r="AC1902" s="12">
        <f>DataSheet!$E670-DataSheet!$D670</f>
        <v>5.95</v>
      </c>
      <c r="AD1902" s="12" t="str">
        <f>_xlfn.IFS(DataSheet!$O670="Central","Chris",DataSheet!$O670="East","Erin",DataSheet!$O670="South","Sam",DataSheet!$O670="West","William.")</f>
        <v>Erin</v>
      </c>
      <c r="AE1902">
        <f t="shared" si="149"/>
        <v>3</v>
      </c>
    </row>
    <row r="1903" spans="1:31" ht="15.75" customHeight="1" x14ac:dyDescent="0.3">
      <c r="A1903" s="7">
        <v>3356</v>
      </c>
      <c r="B1903" s="7" t="s">
        <v>2977</v>
      </c>
      <c r="C1903" s="7" t="s">
        <v>61</v>
      </c>
      <c r="D1903" s="7">
        <v>7.0000000000000007E-2</v>
      </c>
      <c r="E1903" s="7">
        <v>5.34</v>
      </c>
      <c r="F1903" s="7">
        <v>5.63</v>
      </c>
      <c r="G1903" s="7" t="s">
        <v>53</v>
      </c>
      <c r="H1903" s="7" t="s">
        <v>32</v>
      </c>
      <c r="I1903" s="7" t="s">
        <v>33</v>
      </c>
      <c r="J1903" s="7" t="s">
        <v>113</v>
      </c>
      <c r="K1903" s="7" t="s">
        <v>63</v>
      </c>
      <c r="L1903" s="7" t="s">
        <v>494</v>
      </c>
      <c r="M1903" s="7">
        <v>0.39</v>
      </c>
      <c r="N1903" s="7" t="s">
        <v>37</v>
      </c>
      <c r="O1903" s="7" t="s">
        <v>38</v>
      </c>
      <c r="P1903" s="7" t="s">
        <v>1740</v>
      </c>
      <c r="Q1903" s="7" t="s">
        <v>2978</v>
      </c>
      <c r="R1903" s="7">
        <v>83616</v>
      </c>
      <c r="S1903" s="8">
        <v>42128</v>
      </c>
      <c r="T1903" s="9">
        <f t="shared" si="147"/>
        <v>1</v>
      </c>
      <c r="U1903" s="10">
        <f t="shared" si="148"/>
        <v>0</v>
      </c>
      <c r="V1903" s="11" t="str">
        <f t="shared" si="145"/>
        <v>May</v>
      </c>
      <c r="W1903" s="8">
        <v>42130</v>
      </c>
      <c r="X1903" s="11">
        <f t="shared" si="146"/>
        <v>2</v>
      </c>
      <c r="Y1903" s="7">
        <v>-116.3455</v>
      </c>
      <c r="Z1903" s="7">
        <v>13</v>
      </c>
      <c r="AA1903" s="7">
        <v>66.650000000000006</v>
      </c>
      <c r="AB1903" s="7">
        <v>88588</v>
      </c>
      <c r="AC1903" s="7">
        <f>DataSheet!$E1367-DataSheet!$D1367</f>
        <v>6.23</v>
      </c>
      <c r="AD1903" s="12" t="str">
        <f>_xlfn.IFS(DataSheet!$O1367="Central","Chris",DataSheet!$O1367="East","Erin",DataSheet!$O1367="South","Sam",DataSheet!$O1367="West","William.")</f>
        <v>Sam</v>
      </c>
      <c r="AE1903">
        <f t="shared" si="149"/>
        <v>3</v>
      </c>
    </row>
    <row r="1904" spans="1:31" ht="15.75" customHeight="1" x14ac:dyDescent="0.3">
      <c r="A1904" s="12">
        <v>3356</v>
      </c>
      <c r="B1904" s="12" t="s">
        <v>2977</v>
      </c>
      <c r="C1904" s="12" t="s">
        <v>61</v>
      </c>
      <c r="D1904" s="12">
        <v>0.03</v>
      </c>
      <c r="E1904" s="12">
        <v>160.97999999999999</v>
      </c>
      <c r="F1904" s="12">
        <v>30</v>
      </c>
      <c r="G1904" s="12" t="s">
        <v>43</v>
      </c>
      <c r="H1904" s="12" t="s">
        <v>32</v>
      </c>
      <c r="I1904" s="12" t="s">
        <v>45</v>
      </c>
      <c r="J1904" s="12" t="s">
        <v>46</v>
      </c>
      <c r="K1904" s="12" t="s">
        <v>47</v>
      </c>
      <c r="L1904" s="12" t="s">
        <v>181</v>
      </c>
      <c r="M1904" s="12">
        <v>0.62</v>
      </c>
      <c r="N1904" s="12" t="s">
        <v>37</v>
      </c>
      <c r="O1904" s="12" t="s">
        <v>38</v>
      </c>
      <c r="P1904" s="12" t="s">
        <v>1740</v>
      </c>
      <c r="Q1904" s="12" t="s">
        <v>2978</v>
      </c>
      <c r="R1904" s="12">
        <v>83616</v>
      </c>
      <c r="S1904" s="13">
        <v>42128</v>
      </c>
      <c r="T1904" s="9">
        <f t="shared" si="147"/>
        <v>1</v>
      </c>
      <c r="U1904" s="10">
        <f t="shared" si="148"/>
        <v>0</v>
      </c>
      <c r="V1904" s="11" t="str">
        <f t="shared" si="145"/>
        <v>May</v>
      </c>
      <c r="W1904" s="13">
        <v>42129</v>
      </c>
      <c r="X1904" s="11">
        <f t="shared" si="146"/>
        <v>1</v>
      </c>
      <c r="Y1904" s="12">
        <v>1304.9000000000001</v>
      </c>
      <c r="Z1904" s="12">
        <v>18</v>
      </c>
      <c r="AA1904" s="12">
        <v>2934.16</v>
      </c>
      <c r="AB1904" s="12">
        <v>88588</v>
      </c>
      <c r="AC1904" s="12">
        <f>DataSheet!$E1368-DataSheet!$D1368</f>
        <v>3.04</v>
      </c>
      <c r="AD1904" s="12" t="str">
        <f>_xlfn.IFS(DataSheet!$O1368="Central","Chris",DataSheet!$O1368="East","Erin",DataSheet!$O1368="South","Sam",DataSheet!$O1368="West","William.")</f>
        <v>Sam</v>
      </c>
      <c r="AE1904">
        <f t="shared" si="149"/>
        <v>3</v>
      </c>
    </row>
    <row r="1905" spans="1:31" ht="15.75" customHeight="1" x14ac:dyDescent="0.3">
      <c r="A1905" s="7">
        <v>3356</v>
      </c>
      <c r="B1905" s="7" t="s">
        <v>2977</v>
      </c>
      <c r="C1905" s="7" t="s">
        <v>61</v>
      </c>
      <c r="D1905" s="7">
        <v>0.04</v>
      </c>
      <c r="E1905" s="7">
        <v>65.989999999999995</v>
      </c>
      <c r="F1905" s="7">
        <v>5.63</v>
      </c>
      <c r="G1905" s="7" t="s">
        <v>31</v>
      </c>
      <c r="H1905" s="7" t="s">
        <v>32</v>
      </c>
      <c r="I1905" s="7" t="s">
        <v>81</v>
      </c>
      <c r="J1905" s="7" t="s">
        <v>82</v>
      </c>
      <c r="K1905" s="7" t="s">
        <v>63</v>
      </c>
      <c r="L1905" s="7" t="s">
        <v>2979</v>
      </c>
      <c r="M1905" s="7">
        <v>0.56000000000000005</v>
      </c>
      <c r="N1905" s="7" t="s">
        <v>37</v>
      </c>
      <c r="O1905" s="7" t="s">
        <v>38</v>
      </c>
      <c r="P1905" s="7" t="s">
        <v>1740</v>
      </c>
      <c r="Q1905" s="7" t="s">
        <v>2978</v>
      </c>
      <c r="R1905" s="7">
        <v>83616</v>
      </c>
      <c r="S1905" s="8">
        <v>42128</v>
      </c>
      <c r="T1905" s="9">
        <f t="shared" si="147"/>
        <v>0</v>
      </c>
      <c r="U1905" s="10" t="str">
        <f t="shared" si="148"/>
        <v>no repeat</v>
      </c>
      <c r="V1905" s="11" t="str">
        <f t="shared" si="145"/>
        <v>May</v>
      </c>
      <c r="W1905" s="8">
        <v>42128</v>
      </c>
      <c r="X1905" s="11">
        <f t="shared" si="146"/>
        <v>0</v>
      </c>
      <c r="Y1905" s="7">
        <v>605.04719999999998</v>
      </c>
      <c r="Z1905" s="7">
        <v>15</v>
      </c>
      <c r="AA1905" s="7">
        <v>876.88</v>
      </c>
      <c r="AB1905" s="7">
        <v>88588</v>
      </c>
      <c r="AC1905" s="7">
        <f>DataSheet!$E1369-DataSheet!$D1369</f>
        <v>1.65</v>
      </c>
      <c r="AD1905" s="12" t="str">
        <f>_xlfn.IFS(DataSheet!$O1369="Central","Chris",DataSheet!$O1369="East","Erin",DataSheet!$O1369="South","Sam",DataSheet!$O1369="West","William.")</f>
        <v>Sam</v>
      </c>
      <c r="AE1905">
        <f t="shared" si="149"/>
        <v>3</v>
      </c>
    </row>
    <row r="1906" spans="1:31" ht="15.75" customHeight="1" x14ac:dyDescent="0.3">
      <c r="A1906" s="7">
        <v>3359</v>
      </c>
      <c r="B1906" s="7" t="s">
        <v>2980</v>
      </c>
      <c r="C1906" s="7" t="s">
        <v>30</v>
      </c>
      <c r="D1906" s="7">
        <v>0.09</v>
      </c>
      <c r="E1906" s="7">
        <v>28.53</v>
      </c>
      <c r="F1906" s="7">
        <v>1.49</v>
      </c>
      <c r="G1906" s="7" t="s">
        <v>53</v>
      </c>
      <c r="H1906" s="7" t="s">
        <v>44</v>
      </c>
      <c r="I1906" s="7" t="s">
        <v>33</v>
      </c>
      <c r="J1906" s="7" t="s">
        <v>113</v>
      </c>
      <c r="K1906" s="7" t="s">
        <v>63</v>
      </c>
      <c r="L1906" s="7" t="s">
        <v>336</v>
      </c>
      <c r="M1906" s="7">
        <v>0.38</v>
      </c>
      <c r="N1906" s="7" t="s">
        <v>37</v>
      </c>
      <c r="O1906" s="7" t="s">
        <v>65</v>
      </c>
      <c r="P1906" s="7" t="s">
        <v>1855</v>
      </c>
      <c r="Q1906" s="7" t="s">
        <v>2981</v>
      </c>
      <c r="R1906" s="7">
        <v>53213</v>
      </c>
      <c r="S1906" s="8">
        <v>42122</v>
      </c>
      <c r="T1906" s="9">
        <f t="shared" si="147"/>
        <v>0</v>
      </c>
      <c r="U1906" s="10" t="str">
        <f t="shared" si="148"/>
        <v>no repeat</v>
      </c>
      <c r="V1906" s="11" t="str">
        <f t="shared" si="145"/>
        <v>April</v>
      </c>
      <c r="W1906" s="8">
        <v>42124</v>
      </c>
      <c r="X1906" s="11">
        <f t="shared" si="146"/>
        <v>2</v>
      </c>
      <c r="Y1906" s="7">
        <v>107.45462000000001</v>
      </c>
      <c r="Z1906" s="7">
        <v>6</v>
      </c>
      <c r="AA1906" s="7">
        <v>157.33000000000001</v>
      </c>
      <c r="AB1906" s="7">
        <v>91437</v>
      </c>
      <c r="AC1906" s="7">
        <f>DataSheet!$E1295-DataSheet!$D1295</f>
        <v>6.4</v>
      </c>
      <c r="AD1906" s="12" t="str">
        <f>_xlfn.IFS(DataSheet!$O1295="Central","Chris",DataSheet!$O1295="East","Erin",DataSheet!$O1295="South","Sam",DataSheet!$O1295="West","William.")</f>
        <v>Erin</v>
      </c>
      <c r="AE1906">
        <f t="shared" si="149"/>
        <v>1</v>
      </c>
    </row>
    <row r="1907" spans="1:31" ht="15.75" customHeight="1" x14ac:dyDescent="0.3">
      <c r="A1907" s="12">
        <v>3360</v>
      </c>
      <c r="B1907" s="12" t="s">
        <v>2982</v>
      </c>
      <c r="C1907" s="12" t="s">
        <v>42</v>
      </c>
      <c r="D1907" s="12">
        <v>0.02</v>
      </c>
      <c r="E1907" s="12">
        <v>9.11</v>
      </c>
      <c r="F1907" s="12">
        <v>2.15</v>
      </c>
      <c r="G1907" s="12" t="s">
        <v>53</v>
      </c>
      <c r="H1907" s="12" t="s">
        <v>44</v>
      </c>
      <c r="I1907" s="12" t="s">
        <v>33</v>
      </c>
      <c r="J1907" s="12" t="s">
        <v>97</v>
      </c>
      <c r="K1907" s="12" t="s">
        <v>35</v>
      </c>
      <c r="L1907" s="12" t="s">
        <v>1258</v>
      </c>
      <c r="M1907" s="12">
        <v>0.4</v>
      </c>
      <c r="N1907" s="12" t="s">
        <v>37</v>
      </c>
      <c r="O1907" s="12" t="s">
        <v>65</v>
      </c>
      <c r="P1907" s="12" t="s">
        <v>1855</v>
      </c>
      <c r="Q1907" s="12" t="s">
        <v>2983</v>
      </c>
      <c r="R1907" s="12">
        <v>53214</v>
      </c>
      <c r="S1907" s="13">
        <v>42083</v>
      </c>
      <c r="T1907" s="9">
        <f t="shared" si="147"/>
        <v>0</v>
      </c>
      <c r="U1907" s="10" t="str">
        <f t="shared" si="148"/>
        <v>no repeat</v>
      </c>
      <c r="V1907" s="11" t="str">
        <f t="shared" si="145"/>
        <v>March</v>
      </c>
      <c r="W1907" s="13">
        <v>42085</v>
      </c>
      <c r="X1907" s="11">
        <f t="shared" si="146"/>
        <v>2</v>
      </c>
      <c r="Y1907" s="12">
        <v>18.41</v>
      </c>
      <c r="Z1907" s="12">
        <v>3</v>
      </c>
      <c r="AA1907" s="12">
        <v>27.37</v>
      </c>
      <c r="AB1907" s="12">
        <v>91435</v>
      </c>
      <c r="AC1907" s="12">
        <f>DataSheet!$E878-DataSheet!$D878</f>
        <v>2.0900000000000003</v>
      </c>
      <c r="AD1907" s="12" t="str">
        <f>_xlfn.IFS(DataSheet!$O878="Central","Chris",DataSheet!$O878="East","Erin",DataSheet!$O878="South","Sam",DataSheet!$O878="West","William.")</f>
        <v>Erin</v>
      </c>
      <c r="AE1907">
        <f t="shared" si="149"/>
        <v>1</v>
      </c>
    </row>
    <row r="1908" spans="1:31" ht="15.75" customHeight="1" x14ac:dyDescent="0.3">
      <c r="A1908" s="7">
        <v>3361</v>
      </c>
      <c r="B1908" s="7" t="s">
        <v>2984</v>
      </c>
      <c r="C1908" s="7" t="s">
        <v>61</v>
      </c>
      <c r="D1908" s="7">
        <v>0.04</v>
      </c>
      <c r="E1908" s="7">
        <v>7.96</v>
      </c>
      <c r="F1908" s="7">
        <v>4.95</v>
      </c>
      <c r="G1908" s="7" t="s">
        <v>53</v>
      </c>
      <c r="H1908" s="7" t="s">
        <v>44</v>
      </c>
      <c r="I1908" s="7" t="s">
        <v>45</v>
      </c>
      <c r="J1908" s="7" t="s">
        <v>54</v>
      </c>
      <c r="K1908" s="7" t="s">
        <v>63</v>
      </c>
      <c r="L1908" s="7" t="s">
        <v>1285</v>
      </c>
      <c r="M1908" s="7">
        <v>0.41</v>
      </c>
      <c r="N1908" s="7" t="s">
        <v>37</v>
      </c>
      <c r="O1908" s="7" t="s">
        <v>65</v>
      </c>
      <c r="P1908" s="7" t="s">
        <v>1855</v>
      </c>
      <c r="Q1908" s="7" t="s">
        <v>2985</v>
      </c>
      <c r="R1908" s="7">
        <v>53095</v>
      </c>
      <c r="S1908" s="8">
        <v>42030</v>
      </c>
      <c r="T1908" s="9">
        <f t="shared" si="147"/>
        <v>1</v>
      </c>
      <c r="U1908" s="10">
        <f t="shared" si="148"/>
        <v>53</v>
      </c>
      <c r="V1908" s="11" t="str">
        <f t="shared" si="145"/>
        <v>January</v>
      </c>
      <c r="W1908" s="8">
        <v>42030</v>
      </c>
      <c r="X1908" s="11">
        <f t="shared" si="146"/>
        <v>0</v>
      </c>
      <c r="Y1908" s="7">
        <v>-7.73</v>
      </c>
      <c r="Z1908" s="7">
        <v>15</v>
      </c>
      <c r="AA1908" s="7">
        <v>116.11</v>
      </c>
      <c r="AB1908" s="7">
        <v>91436</v>
      </c>
      <c r="AC1908" s="7">
        <f>DataSheet!$E315-DataSheet!$D315</f>
        <v>30.450000000000003</v>
      </c>
      <c r="AD1908" s="12" t="str">
        <f>_xlfn.IFS(DataSheet!$O315="Central","Chris",DataSheet!$O315="East","Erin",DataSheet!$O315="South","Sam",DataSheet!$O315="West","William.")</f>
        <v>Chris</v>
      </c>
      <c r="AE1908">
        <f t="shared" si="149"/>
        <v>3</v>
      </c>
    </row>
    <row r="1909" spans="1:31" ht="15.75" customHeight="1" x14ac:dyDescent="0.3">
      <c r="A1909" s="7">
        <v>3361</v>
      </c>
      <c r="B1909" s="7" t="s">
        <v>2984</v>
      </c>
      <c r="C1909" s="7" t="s">
        <v>42</v>
      </c>
      <c r="D1909" s="7">
        <v>0.06</v>
      </c>
      <c r="E1909" s="7">
        <v>12.64</v>
      </c>
      <c r="F1909" s="7">
        <v>4.9800000000000004</v>
      </c>
      <c r="G1909" s="7" t="s">
        <v>53</v>
      </c>
      <c r="H1909" s="7" t="s">
        <v>44</v>
      </c>
      <c r="I1909" s="7" t="s">
        <v>45</v>
      </c>
      <c r="J1909" s="7" t="s">
        <v>54</v>
      </c>
      <c r="K1909" s="7" t="s">
        <v>55</v>
      </c>
      <c r="L1909" s="7" t="s">
        <v>627</v>
      </c>
      <c r="M1909" s="7">
        <v>0.48</v>
      </c>
      <c r="N1909" s="7" t="s">
        <v>37</v>
      </c>
      <c r="O1909" s="7" t="s">
        <v>65</v>
      </c>
      <c r="P1909" s="7" t="s">
        <v>1855</v>
      </c>
      <c r="Q1909" s="7" t="s">
        <v>2985</v>
      </c>
      <c r="R1909" s="7">
        <v>53095</v>
      </c>
      <c r="S1909" s="8">
        <v>42083</v>
      </c>
      <c r="T1909" s="9">
        <f t="shared" si="147"/>
        <v>1</v>
      </c>
      <c r="U1909" s="10">
        <f t="shared" si="148"/>
        <v>81</v>
      </c>
      <c r="V1909" s="11" t="str">
        <f t="shared" si="145"/>
        <v>March</v>
      </c>
      <c r="W1909" s="8">
        <v>42085</v>
      </c>
      <c r="X1909" s="11">
        <f t="shared" si="146"/>
        <v>2</v>
      </c>
      <c r="Y1909" s="7">
        <v>65.63</v>
      </c>
      <c r="Z1909" s="7">
        <v>8</v>
      </c>
      <c r="AA1909" s="7">
        <v>98.16</v>
      </c>
      <c r="AB1909" s="7">
        <v>91435</v>
      </c>
      <c r="AC1909" s="7">
        <f>DataSheet!$E879-DataSheet!$D879</f>
        <v>179.23999999999998</v>
      </c>
      <c r="AD1909" s="12" t="str">
        <f>_xlfn.IFS(DataSheet!$O879="Central","Chris",DataSheet!$O879="East","Erin",DataSheet!$O879="South","Sam",DataSheet!$O879="West","William.")</f>
        <v>Erin</v>
      </c>
      <c r="AE1909">
        <f t="shared" si="149"/>
        <v>3</v>
      </c>
    </row>
    <row r="1910" spans="1:31" ht="15.75" customHeight="1" x14ac:dyDescent="0.3">
      <c r="A1910" s="7">
        <v>3361</v>
      </c>
      <c r="B1910" s="7" t="s">
        <v>2984</v>
      </c>
      <c r="C1910" s="7" t="s">
        <v>61</v>
      </c>
      <c r="D1910" s="7">
        <v>0.03</v>
      </c>
      <c r="E1910" s="7">
        <v>4.9800000000000004</v>
      </c>
      <c r="F1910" s="7">
        <v>4.95</v>
      </c>
      <c r="G1910" s="7" t="s">
        <v>53</v>
      </c>
      <c r="H1910" s="7" t="s">
        <v>44</v>
      </c>
      <c r="I1910" s="7" t="s">
        <v>33</v>
      </c>
      <c r="J1910" s="7" t="s">
        <v>113</v>
      </c>
      <c r="K1910" s="7" t="s">
        <v>63</v>
      </c>
      <c r="L1910" s="7" t="s">
        <v>2492</v>
      </c>
      <c r="M1910" s="7">
        <v>0.37</v>
      </c>
      <c r="N1910" s="7" t="s">
        <v>37</v>
      </c>
      <c r="O1910" s="7" t="s">
        <v>65</v>
      </c>
      <c r="P1910" s="7" t="s">
        <v>1855</v>
      </c>
      <c r="Q1910" s="7" t="s">
        <v>2985</v>
      </c>
      <c r="R1910" s="7">
        <v>53095</v>
      </c>
      <c r="S1910" s="8">
        <v>42164</v>
      </c>
      <c r="T1910" s="9">
        <f t="shared" si="147"/>
        <v>0</v>
      </c>
      <c r="U1910" s="10" t="str">
        <f t="shared" si="148"/>
        <v>no repeat</v>
      </c>
      <c r="V1910" s="11" t="str">
        <f t="shared" si="145"/>
        <v>June</v>
      </c>
      <c r="W1910" s="8">
        <v>42166</v>
      </c>
      <c r="X1910" s="11">
        <f t="shared" si="146"/>
        <v>2</v>
      </c>
      <c r="Y1910" s="7">
        <v>-47.995249999999999</v>
      </c>
      <c r="Z1910" s="7">
        <v>19</v>
      </c>
      <c r="AA1910" s="7">
        <v>95</v>
      </c>
      <c r="AB1910" s="7">
        <v>91438</v>
      </c>
      <c r="AC1910" s="7">
        <f>DataSheet!$E1723-DataSheet!$D1723</f>
        <v>20.959999999999997</v>
      </c>
      <c r="AD1910" s="12" t="str">
        <f>_xlfn.IFS(DataSheet!$O1723="Central","Chris",DataSheet!$O1723="East","Erin",DataSheet!$O1723="South","Sam",DataSheet!$O1723="West","William.")</f>
        <v>William.</v>
      </c>
      <c r="AE1910">
        <f t="shared" si="149"/>
        <v>3</v>
      </c>
    </row>
    <row r="1911" spans="1:31" ht="15.75" customHeight="1" x14ac:dyDescent="0.3">
      <c r="A1911" s="7">
        <v>3366</v>
      </c>
      <c r="B1911" s="7" t="s">
        <v>2986</v>
      </c>
      <c r="C1911" s="7" t="s">
        <v>109</v>
      </c>
      <c r="D1911" s="7">
        <v>0.1</v>
      </c>
      <c r="E1911" s="7">
        <v>80.97</v>
      </c>
      <c r="F1911" s="7">
        <v>33.6</v>
      </c>
      <c r="G1911" s="7" t="s">
        <v>43</v>
      </c>
      <c r="H1911" s="7" t="s">
        <v>44</v>
      </c>
      <c r="I1911" s="7" t="s">
        <v>81</v>
      </c>
      <c r="J1911" s="7" t="s">
        <v>89</v>
      </c>
      <c r="K1911" s="7" t="s">
        <v>47</v>
      </c>
      <c r="L1911" s="7" t="s">
        <v>2029</v>
      </c>
      <c r="M1911" s="7">
        <v>0.37</v>
      </c>
      <c r="N1911" s="7" t="s">
        <v>37</v>
      </c>
      <c r="O1911" s="7" t="s">
        <v>57</v>
      </c>
      <c r="P1911" s="7" t="s">
        <v>158</v>
      </c>
      <c r="Q1911" s="7" t="s">
        <v>313</v>
      </c>
      <c r="R1911" s="7">
        <v>45373</v>
      </c>
      <c r="S1911" s="8">
        <v>42148</v>
      </c>
      <c r="T1911" s="9">
        <f t="shared" si="147"/>
        <v>1</v>
      </c>
      <c r="U1911" s="10">
        <f t="shared" si="148"/>
        <v>0</v>
      </c>
      <c r="V1911" s="11" t="str">
        <f t="shared" si="145"/>
        <v>May</v>
      </c>
      <c r="W1911" s="8">
        <v>42153</v>
      </c>
      <c r="X1911" s="11">
        <f t="shared" si="146"/>
        <v>5</v>
      </c>
      <c r="Y1911" s="7">
        <v>66.22</v>
      </c>
      <c r="Z1911" s="7">
        <v>11</v>
      </c>
      <c r="AA1911" s="7">
        <v>837.57</v>
      </c>
      <c r="AB1911" s="7">
        <v>90501</v>
      </c>
      <c r="AC1911" s="7">
        <f>DataSheet!$E1569-DataSheet!$D1569</f>
        <v>500.91</v>
      </c>
      <c r="AD1911" s="12" t="str">
        <f>_xlfn.IFS(DataSheet!$O1569="Central","Chris",DataSheet!$O1569="East","Erin",DataSheet!$O1569="South","Sam",DataSheet!$O1569="West","William.")</f>
        <v>William.</v>
      </c>
      <c r="AE1911">
        <f t="shared" si="149"/>
        <v>2</v>
      </c>
    </row>
    <row r="1912" spans="1:31" ht="15.75" customHeight="1" x14ac:dyDescent="0.3">
      <c r="A1912" s="12">
        <v>3366</v>
      </c>
      <c r="B1912" s="12" t="s">
        <v>2986</v>
      </c>
      <c r="C1912" s="12" t="s">
        <v>109</v>
      </c>
      <c r="D1912" s="12">
        <v>0.02</v>
      </c>
      <c r="E1912" s="12">
        <v>6.48</v>
      </c>
      <c r="F1912" s="12">
        <v>5.1100000000000003</v>
      </c>
      <c r="G1912" s="12" t="s">
        <v>53</v>
      </c>
      <c r="H1912" s="12" t="s">
        <v>44</v>
      </c>
      <c r="I1912" s="12" t="s">
        <v>33</v>
      </c>
      <c r="J1912" s="12" t="s">
        <v>97</v>
      </c>
      <c r="K1912" s="12" t="s">
        <v>63</v>
      </c>
      <c r="L1912" s="12" t="s">
        <v>993</v>
      </c>
      <c r="M1912" s="12">
        <v>0.37</v>
      </c>
      <c r="N1912" s="12" t="s">
        <v>37</v>
      </c>
      <c r="O1912" s="12" t="s">
        <v>57</v>
      </c>
      <c r="P1912" s="12" t="s">
        <v>158</v>
      </c>
      <c r="Q1912" s="12" t="s">
        <v>313</v>
      </c>
      <c r="R1912" s="12">
        <v>45373</v>
      </c>
      <c r="S1912" s="13">
        <v>42148</v>
      </c>
      <c r="T1912" s="9">
        <f t="shared" si="147"/>
        <v>0</v>
      </c>
      <c r="U1912" s="10" t="str">
        <f t="shared" si="148"/>
        <v>no repeat</v>
      </c>
      <c r="V1912" s="11" t="str">
        <f t="shared" si="145"/>
        <v>May</v>
      </c>
      <c r="W1912" s="13">
        <v>42152</v>
      </c>
      <c r="X1912" s="11">
        <f t="shared" si="146"/>
        <v>4</v>
      </c>
      <c r="Y1912" s="12">
        <v>-23.53</v>
      </c>
      <c r="Z1912" s="12">
        <v>8</v>
      </c>
      <c r="AA1912" s="12">
        <v>56.22</v>
      </c>
      <c r="AB1912" s="12">
        <v>90501</v>
      </c>
      <c r="AC1912" s="12">
        <f>DataSheet!$E1570-DataSheet!$D1570</f>
        <v>178.37</v>
      </c>
      <c r="AD1912" s="12" t="str">
        <f>_xlfn.IFS(DataSheet!$O1570="Central","Chris",DataSheet!$O1570="East","Erin",DataSheet!$O1570="South","Sam",DataSheet!$O1570="West","William.")</f>
        <v>William.</v>
      </c>
      <c r="AE1912">
        <f t="shared" si="149"/>
        <v>2</v>
      </c>
    </row>
    <row r="1913" spans="1:31" ht="15.75" customHeight="1" x14ac:dyDescent="0.3">
      <c r="A1913" s="7">
        <v>3367</v>
      </c>
      <c r="B1913" s="7" t="s">
        <v>2987</v>
      </c>
      <c r="C1913" s="7" t="s">
        <v>52</v>
      </c>
      <c r="D1913" s="7">
        <v>0.08</v>
      </c>
      <c r="E1913" s="7">
        <v>30.97</v>
      </c>
      <c r="F1913" s="7">
        <v>4</v>
      </c>
      <c r="G1913" s="7" t="s">
        <v>53</v>
      </c>
      <c r="H1913" s="7" t="s">
        <v>44</v>
      </c>
      <c r="I1913" s="7" t="s">
        <v>81</v>
      </c>
      <c r="J1913" s="7" t="s">
        <v>184</v>
      </c>
      <c r="K1913" s="7" t="s">
        <v>63</v>
      </c>
      <c r="L1913" s="7" t="s">
        <v>2694</v>
      </c>
      <c r="M1913" s="7">
        <v>0.74</v>
      </c>
      <c r="N1913" s="7" t="s">
        <v>37</v>
      </c>
      <c r="O1913" s="7" t="s">
        <v>57</v>
      </c>
      <c r="P1913" s="7" t="s">
        <v>158</v>
      </c>
      <c r="Q1913" s="7" t="s">
        <v>2988</v>
      </c>
      <c r="R1913" s="7">
        <v>43221</v>
      </c>
      <c r="S1913" s="8">
        <v>42126</v>
      </c>
      <c r="T1913" s="9">
        <f t="shared" si="147"/>
        <v>1</v>
      </c>
      <c r="U1913" s="10">
        <f t="shared" si="148"/>
        <v>0</v>
      </c>
      <c r="V1913" s="11" t="str">
        <f t="shared" si="145"/>
        <v>May</v>
      </c>
      <c r="W1913" s="8">
        <v>42127</v>
      </c>
      <c r="X1913" s="11">
        <f t="shared" si="146"/>
        <v>1</v>
      </c>
      <c r="Y1913" s="7">
        <v>10.68</v>
      </c>
      <c r="Z1913" s="7">
        <v>26</v>
      </c>
      <c r="AA1913" s="7">
        <v>758.97</v>
      </c>
      <c r="AB1913" s="7">
        <v>90502</v>
      </c>
      <c r="AC1913" s="7">
        <f>DataSheet!$E1335-DataSheet!$D1335</f>
        <v>7.81</v>
      </c>
      <c r="AD1913" s="12" t="str">
        <f>_xlfn.IFS(DataSheet!$O1335="Central","Chris",DataSheet!$O1335="East","Erin",DataSheet!$O1335="South","Sam",DataSheet!$O1335="West","William.")</f>
        <v>Sam</v>
      </c>
      <c r="AE1913">
        <f t="shared" si="149"/>
        <v>2</v>
      </c>
    </row>
    <row r="1914" spans="1:31" ht="15.75" customHeight="1" x14ac:dyDescent="0.3">
      <c r="A1914" s="12">
        <v>3367</v>
      </c>
      <c r="B1914" s="12" t="s">
        <v>2987</v>
      </c>
      <c r="C1914" s="12" t="s">
        <v>52</v>
      </c>
      <c r="D1914" s="12">
        <v>0.1</v>
      </c>
      <c r="E1914" s="12">
        <v>4.13</v>
      </c>
      <c r="F1914" s="12">
        <v>0.5</v>
      </c>
      <c r="G1914" s="12" t="s">
        <v>31</v>
      </c>
      <c r="H1914" s="12" t="s">
        <v>44</v>
      </c>
      <c r="I1914" s="12" t="s">
        <v>33</v>
      </c>
      <c r="J1914" s="12" t="s">
        <v>138</v>
      </c>
      <c r="K1914" s="12" t="s">
        <v>63</v>
      </c>
      <c r="L1914" s="12" t="s">
        <v>2989</v>
      </c>
      <c r="M1914" s="12">
        <v>0.39</v>
      </c>
      <c r="N1914" s="12" t="s">
        <v>37</v>
      </c>
      <c r="O1914" s="12" t="s">
        <v>57</v>
      </c>
      <c r="P1914" s="12" t="s">
        <v>158</v>
      </c>
      <c r="Q1914" s="12" t="s">
        <v>2988</v>
      </c>
      <c r="R1914" s="12">
        <v>43221</v>
      </c>
      <c r="S1914" s="13">
        <v>42126</v>
      </c>
      <c r="T1914" s="9">
        <f t="shared" si="147"/>
        <v>0</v>
      </c>
      <c r="U1914" s="10" t="str">
        <f t="shared" si="148"/>
        <v>no repeat</v>
      </c>
      <c r="V1914" s="11" t="str">
        <f t="shared" si="145"/>
        <v>May</v>
      </c>
      <c r="W1914" s="13">
        <v>42128</v>
      </c>
      <c r="X1914" s="11">
        <f t="shared" si="146"/>
        <v>2</v>
      </c>
      <c r="Y1914" s="12">
        <v>58.263599999999997</v>
      </c>
      <c r="Z1914" s="12">
        <v>18</v>
      </c>
      <c r="AA1914" s="12">
        <v>84.44</v>
      </c>
      <c r="AB1914" s="12">
        <v>90502</v>
      </c>
      <c r="AC1914" s="12">
        <f>DataSheet!$E1336-DataSheet!$D1336</f>
        <v>9.07</v>
      </c>
      <c r="AD1914" s="12" t="str">
        <f>_xlfn.IFS(DataSheet!$O1336="Central","Chris",DataSheet!$O1336="East","Erin",DataSheet!$O1336="South","Sam",DataSheet!$O1336="West","William.")</f>
        <v>Sam</v>
      </c>
      <c r="AE1914">
        <f t="shared" si="149"/>
        <v>2</v>
      </c>
    </row>
    <row r="1915" spans="1:31" ht="15.75" customHeight="1" x14ac:dyDescent="0.3">
      <c r="A1915" s="12">
        <v>3369</v>
      </c>
      <c r="B1915" s="12" t="s">
        <v>2990</v>
      </c>
      <c r="C1915" s="12" t="s">
        <v>61</v>
      </c>
      <c r="D1915" s="12">
        <v>0.06</v>
      </c>
      <c r="E1915" s="12">
        <v>7.1</v>
      </c>
      <c r="F1915" s="12">
        <v>6.05</v>
      </c>
      <c r="G1915" s="12" t="s">
        <v>53</v>
      </c>
      <c r="H1915" s="12" t="s">
        <v>44</v>
      </c>
      <c r="I1915" s="12" t="s">
        <v>33</v>
      </c>
      <c r="J1915" s="12" t="s">
        <v>113</v>
      </c>
      <c r="K1915" s="12" t="s">
        <v>63</v>
      </c>
      <c r="L1915" s="12" t="s">
        <v>653</v>
      </c>
      <c r="M1915" s="12">
        <v>0.39</v>
      </c>
      <c r="N1915" s="12" t="s">
        <v>37</v>
      </c>
      <c r="O1915" s="12" t="s">
        <v>57</v>
      </c>
      <c r="P1915" s="12" t="s">
        <v>158</v>
      </c>
      <c r="Q1915" s="12" t="s">
        <v>1510</v>
      </c>
      <c r="R1915" s="12">
        <v>43081</v>
      </c>
      <c r="S1915" s="13">
        <v>42047</v>
      </c>
      <c r="T1915" s="9">
        <f t="shared" si="147"/>
        <v>0</v>
      </c>
      <c r="U1915" s="10" t="str">
        <f t="shared" si="148"/>
        <v>no repeat</v>
      </c>
      <c r="V1915" s="11" t="str">
        <f t="shared" si="145"/>
        <v>February</v>
      </c>
      <c r="W1915" s="13">
        <v>42048</v>
      </c>
      <c r="X1915" s="11">
        <f t="shared" si="146"/>
        <v>1</v>
      </c>
      <c r="Y1915" s="12">
        <v>-42.170499999999997</v>
      </c>
      <c r="Z1915" s="12">
        <v>4</v>
      </c>
      <c r="AA1915" s="12">
        <v>29.99</v>
      </c>
      <c r="AB1915" s="12">
        <v>90500</v>
      </c>
      <c r="AC1915" s="12">
        <f>DataSheet!$E500-DataSheet!$D500</f>
        <v>20.27</v>
      </c>
      <c r="AD1915" s="12" t="str">
        <f>_xlfn.IFS(DataSheet!$O500="Central","Chris",DataSheet!$O500="East","Erin",DataSheet!$O500="South","Sam",DataSheet!$O500="West","William.")</f>
        <v>Erin</v>
      </c>
      <c r="AE1915">
        <f t="shared" si="149"/>
        <v>1</v>
      </c>
    </row>
    <row r="1916" spans="1:31" ht="15.75" customHeight="1" x14ac:dyDescent="0.3">
      <c r="A1916" s="7">
        <v>3374</v>
      </c>
      <c r="B1916" s="7" t="s">
        <v>2991</v>
      </c>
      <c r="C1916" s="7" t="s">
        <v>61</v>
      </c>
      <c r="D1916" s="7">
        <v>0.01</v>
      </c>
      <c r="E1916" s="7">
        <v>179.29</v>
      </c>
      <c r="F1916" s="7">
        <v>29.21</v>
      </c>
      <c r="G1916" s="7" t="s">
        <v>43</v>
      </c>
      <c r="H1916" s="7" t="s">
        <v>32</v>
      </c>
      <c r="I1916" s="7" t="s">
        <v>45</v>
      </c>
      <c r="J1916" s="7" t="s">
        <v>156</v>
      </c>
      <c r="K1916" s="7" t="s">
        <v>125</v>
      </c>
      <c r="L1916" s="7" t="s">
        <v>631</v>
      </c>
      <c r="M1916" s="7">
        <v>0.76</v>
      </c>
      <c r="N1916" s="7" t="s">
        <v>37</v>
      </c>
      <c r="O1916" s="7" t="s">
        <v>57</v>
      </c>
      <c r="P1916" s="7" t="s">
        <v>419</v>
      </c>
      <c r="Q1916" s="7" t="s">
        <v>2992</v>
      </c>
      <c r="R1916" s="7">
        <v>21113</v>
      </c>
      <c r="S1916" s="8">
        <v>42157</v>
      </c>
      <c r="T1916" s="9">
        <f t="shared" si="147"/>
        <v>1</v>
      </c>
      <c r="U1916" s="10">
        <f t="shared" si="148"/>
        <v>27</v>
      </c>
      <c r="V1916" s="11" t="str">
        <f t="shared" si="145"/>
        <v>June</v>
      </c>
      <c r="W1916" s="8">
        <v>42159</v>
      </c>
      <c r="X1916" s="11">
        <f t="shared" si="146"/>
        <v>2</v>
      </c>
      <c r="Y1916" s="7">
        <v>66.362219999999994</v>
      </c>
      <c r="Z1916" s="7">
        <v>8</v>
      </c>
      <c r="AA1916" s="7">
        <v>1487.9</v>
      </c>
      <c r="AB1916" s="7">
        <v>87473</v>
      </c>
      <c r="AC1916" s="7">
        <f>DataSheet!$E1657-DataSheet!$D1657</f>
        <v>2.5700000000000003</v>
      </c>
      <c r="AD1916" s="12" t="str">
        <f>_xlfn.IFS(DataSheet!$O1657="Central","Chris",DataSheet!$O1657="East","Erin",DataSheet!$O1657="South","Sam",DataSheet!$O1657="West","William.")</f>
        <v>Erin</v>
      </c>
      <c r="AE1916">
        <f t="shared" si="149"/>
        <v>4</v>
      </c>
    </row>
    <row r="1917" spans="1:31" ht="15.75" customHeight="1" x14ac:dyDescent="0.3">
      <c r="A1917" s="12">
        <v>3374</v>
      </c>
      <c r="B1917" s="12" t="s">
        <v>2991</v>
      </c>
      <c r="C1917" s="12" t="s">
        <v>30</v>
      </c>
      <c r="D1917" s="12">
        <v>0.05</v>
      </c>
      <c r="E1917" s="12">
        <v>73.98</v>
      </c>
      <c r="F1917" s="12">
        <v>12.14</v>
      </c>
      <c r="G1917" s="12" t="s">
        <v>53</v>
      </c>
      <c r="H1917" s="12" t="s">
        <v>44</v>
      </c>
      <c r="I1917" s="12" t="s">
        <v>81</v>
      </c>
      <c r="J1917" s="12" t="s">
        <v>184</v>
      </c>
      <c r="K1917" s="12" t="s">
        <v>63</v>
      </c>
      <c r="L1917" s="12" t="s">
        <v>379</v>
      </c>
      <c r="M1917" s="12">
        <v>0.67</v>
      </c>
      <c r="N1917" s="12" t="s">
        <v>37</v>
      </c>
      <c r="O1917" s="12" t="s">
        <v>57</v>
      </c>
      <c r="P1917" s="12" t="s">
        <v>419</v>
      </c>
      <c r="Q1917" s="12" t="s">
        <v>2992</v>
      </c>
      <c r="R1917" s="12">
        <v>21113</v>
      </c>
      <c r="S1917" s="13">
        <v>42184</v>
      </c>
      <c r="T1917" s="9">
        <f t="shared" si="147"/>
        <v>1</v>
      </c>
      <c r="U1917" s="10">
        <f t="shared" si="148"/>
        <v>0</v>
      </c>
      <c r="V1917" s="11" t="str">
        <f t="shared" si="145"/>
        <v>June</v>
      </c>
      <c r="W1917" s="13">
        <v>42185</v>
      </c>
      <c r="X1917" s="11">
        <f t="shared" si="146"/>
        <v>1</v>
      </c>
      <c r="Y1917" s="12">
        <v>-1.9039999999999999</v>
      </c>
      <c r="Z1917" s="12">
        <v>8</v>
      </c>
      <c r="AA1917" s="12">
        <v>600.4</v>
      </c>
      <c r="AB1917" s="12">
        <v>87474</v>
      </c>
      <c r="AC1917" s="12">
        <f>DataSheet!$E1916-DataSheet!$D1916</f>
        <v>179.28</v>
      </c>
      <c r="AD1917" s="12" t="str">
        <f>_xlfn.IFS(DataSheet!$O1916="Central","Chris",DataSheet!$O1916="East","Erin",DataSheet!$O1916="South","Sam",DataSheet!$O1916="West","William.")</f>
        <v>Erin</v>
      </c>
      <c r="AE1917">
        <f t="shared" si="149"/>
        <v>4</v>
      </c>
    </row>
    <row r="1918" spans="1:31" ht="15.75" customHeight="1" x14ac:dyDescent="0.3">
      <c r="A1918" s="7">
        <v>3374</v>
      </c>
      <c r="B1918" s="7" t="s">
        <v>2991</v>
      </c>
      <c r="C1918" s="7" t="s">
        <v>30</v>
      </c>
      <c r="D1918" s="7">
        <v>0</v>
      </c>
      <c r="E1918" s="7">
        <v>5.98</v>
      </c>
      <c r="F1918" s="7">
        <v>7.15</v>
      </c>
      <c r="G1918" s="7" t="s">
        <v>53</v>
      </c>
      <c r="H1918" s="7" t="s">
        <v>44</v>
      </c>
      <c r="I1918" s="7" t="s">
        <v>33</v>
      </c>
      <c r="J1918" s="7" t="s">
        <v>97</v>
      </c>
      <c r="K1918" s="7" t="s">
        <v>63</v>
      </c>
      <c r="L1918" s="7" t="s">
        <v>2974</v>
      </c>
      <c r="M1918" s="7">
        <v>0.36</v>
      </c>
      <c r="N1918" s="7" t="s">
        <v>37</v>
      </c>
      <c r="O1918" s="7" t="s">
        <v>57</v>
      </c>
      <c r="P1918" s="7" t="s">
        <v>419</v>
      </c>
      <c r="Q1918" s="7" t="s">
        <v>2992</v>
      </c>
      <c r="R1918" s="7">
        <v>21113</v>
      </c>
      <c r="S1918" s="8">
        <v>42184</v>
      </c>
      <c r="T1918" s="9">
        <f t="shared" si="147"/>
        <v>1</v>
      </c>
      <c r="U1918" s="10">
        <f t="shared" si="148"/>
        <v>0</v>
      </c>
      <c r="V1918" s="11" t="str">
        <f t="shared" si="145"/>
        <v>June</v>
      </c>
      <c r="W1918" s="8">
        <v>42186</v>
      </c>
      <c r="X1918" s="11">
        <f t="shared" si="146"/>
        <v>2</v>
      </c>
      <c r="Y1918" s="7">
        <v>-37.048000000000002</v>
      </c>
      <c r="Z1918" s="7">
        <v>5</v>
      </c>
      <c r="AA1918" s="7">
        <v>34.25</v>
      </c>
      <c r="AB1918" s="7">
        <v>87474</v>
      </c>
      <c r="AC1918" s="7">
        <f>DataSheet!$E1917-DataSheet!$D1917</f>
        <v>73.930000000000007</v>
      </c>
      <c r="AD1918" s="12" t="str">
        <f>_xlfn.IFS(DataSheet!$O1917="Central","Chris",DataSheet!$O1917="East","Erin",DataSheet!$O1917="South","Sam",DataSheet!$O1917="West","William.")</f>
        <v>Erin</v>
      </c>
      <c r="AE1918">
        <f t="shared" si="149"/>
        <v>4</v>
      </c>
    </row>
    <row r="1919" spans="1:31" ht="15.75" customHeight="1" x14ac:dyDescent="0.3">
      <c r="A1919" s="12">
        <v>3374</v>
      </c>
      <c r="B1919" s="12" t="s">
        <v>2991</v>
      </c>
      <c r="C1919" s="12" t="s">
        <v>30</v>
      </c>
      <c r="D1919" s="12">
        <v>0.09</v>
      </c>
      <c r="E1919" s="12">
        <v>3.57</v>
      </c>
      <c r="F1919" s="12">
        <v>4.17</v>
      </c>
      <c r="G1919" s="12" t="s">
        <v>53</v>
      </c>
      <c r="H1919" s="12" t="s">
        <v>44</v>
      </c>
      <c r="I1919" s="12" t="s">
        <v>33</v>
      </c>
      <c r="J1919" s="12" t="s">
        <v>34</v>
      </c>
      <c r="K1919" s="12" t="s">
        <v>55</v>
      </c>
      <c r="L1919" s="12" t="s">
        <v>2558</v>
      </c>
      <c r="M1919" s="12">
        <v>0.59</v>
      </c>
      <c r="N1919" s="12" t="s">
        <v>37</v>
      </c>
      <c r="O1919" s="12" t="s">
        <v>57</v>
      </c>
      <c r="P1919" s="12" t="s">
        <v>419</v>
      </c>
      <c r="Q1919" s="12" t="s">
        <v>2992</v>
      </c>
      <c r="R1919" s="12">
        <v>21113</v>
      </c>
      <c r="S1919" s="13">
        <v>42184</v>
      </c>
      <c r="T1919" s="9">
        <f t="shared" si="147"/>
        <v>0</v>
      </c>
      <c r="U1919" s="10" t="str">
        <f t="shared" si="148"/>
        <v>no repeat</v>
      </c>
      <c r="V1919" s="11" t="str">
        <f t="shared" si="145"/>
        <v>June</v>
      </c>
      <c r="W1919" s="13">
        <v>42186</v>
      </c>
      <c r="X1919" s="11">
        <f t="shared" si="146"/>
        <v>2</v>
      </c>
      <c r="Y1919" s="12">
        <v>-56.887999999999998</v>
      </c>
      <c r="Z1919" s="12">
        <v>9</v>
      </c>
      <c r="AA1919" s="12">
        <v>31.45</v>
      </c>
      <c r="AB1919" s="12">
        <v>87474</v>
      </c>
      <c r="AC1919" s="12">
        <f>DataSheet!$E1918-DataSheet!$D1918</f>
        <v>5.98</v>
      </c>
      <c r="AD1919" s="12" t="str">
        <f>_xlfn.IFS(DataSheet!$O1918="Central","Chris",DataSheet!$O1918="East","Erin",DataSheet!$O1918="South","Sam",DataSheet!$O1918="West","William.")</f>
        <v>Erin</v>
      </c>
      <c r="AE1919">
        <f t="shared" si="149"/>
        <v>4</v>
      </c>
    </row>
    <row r="1920" spans="1:31" ht="15.75" customHeight="1" x14ac:dyDescent="0.3">
      <c r="A1920" s="7">
        <v>3379</v>
      </c>
      <c r="B1920" s="7" t="s">
        <v>2993</v>
      </c>
      <c r="C1920" s="7" t="s">
        <v>52</v>
      </c>
      <c r="D1920" s="7">
        <v>0</v>
      </c>
      <c r="E1920" s="7">
        <v>19.98</v>
      </c>
      <c r="F1920" s="7">
        <v>5.97</v>
      </c>
      <c r="G1920" s="7" t="s">
        <v>31</v>
      </c>
      <c r="H1920" s="7" t="s">
        <v>32</v>
      </c>
      <c r="I1920" s="7" t="s">
        <v>33</v>
      </c>
      <c r="J1920" s="7" t="s">
        <v>97</v>
      </c>
      <c r="K1920" s="7" t="s">
        <v>63</v>
      </c>
      <c r="L1920" s="7" t="s">
        <v>2994</v>
      </c>
      <c r="M1920" s="7">
        <v>0.38</v>
      </c>
      <c r="N1920" s="7" t="s">
        <v>37</v>
      </c>
      <c r="O1920" s="7" t="s">
        <v>140</v>
      </c>
      <c r="P1920" s="7" t="s">
        <v>391</v>
      </c>
      <c r="Q1920" s="7" t="s">
        <v>2995</v>
      </c>
      <c r="R1920" s="7">
        <v>30144</v>
      </c>
      <c r="S1920" s="8">
        <v>42089</v>
      </c>
      <c r="T1920" s="9">
        <f t="shared" si="147"/>
        <v>1</v>
      </c>
      <c r="U1920" s="10">
        <f t="shared" si="148"/>
        <v>30</v>
      </c>
      <c r="V1920" s="11" t="str">
        <f t="shared" si="145"/>
        <v>March</v>
      </c>
      <c r="W1920" s="8">
        <v>42092</v>
      </c>
      <c r="X1920" s="11">
        <f t="shared" si="146"/>
        <v>3</v>
      </c>
      <c r="Y1920" s="7">
        <v>-189.714</v>
      </c>
      <c r="Z1920" s="7">
        <v>12</v>
      </c>
      <c r="AA1920" s="7">
        <v>249.07</v>
      </c>
      <c r="AB1920" s="7">
        <v>88837</v>
      </c>
      <c r="AC1920" s="7">
        <f>DataSheet!$E945-DataSheet!$D945</f>
        <v>95.39</v>
      </c>
      <c r="AD1920" s="12" t="str">
        <f>_xlfn.IFS(DataSheet!$O945="Central","Chris",DataSheet!$O945="East","Erin",DataSheet!$O945="South","Sam",DataSheet!$O945="West","William.")</f>
        <v>Erin</v>
      </c>
      <c r="AE1920">
        <f t="shared" si="149"/>
        <v>2</v>
      </c>
    </row>
    <row r="1921" spans="1:31" ht="15.75" customHeight="1" x14ac:dyDescent="0.3">
      <c r="A1921" s="7">
        <v>3379</v>
      </c>
      <c r="B1921" s="7" t="s">
        <v>2993</v>
      </c>
      <c r="C1921" s="7" t="s">
        <v>52</v>
      </c>
      <c r="D1921" s="7">
        <v>0.05</v>
      </c>
      <c r="E1921" s="7">
        <v>3.14</v>
      </c>
      <c r="F1921" s="7">
        <v>1.92</v>
      </c>
      <c r="G1921" s="7" t="s">
        <v>31</v>
      </c>
      <c r="H1921" s="7" t="s">
        <v>44</v>
      </c>
      <c r="I1921" s="7" t="s">
        <v>33</v>
      </c>
      <c r="J1921" s="7" t="s">
        <v>178</v>
      </c>
      <c r="K1921" s="7" t="s">
        <v>35</v>
      </c>
      <c r="L1921" s="7" t="s">
        <v>2649</v>
      </c>
      <c r="M1921" s="7">
        <v>0.84</v>
      </c>
      <c r="N1921" s="7" t="s">
        <v>37</v>
      </c>
      <c r="O1921" s="7" t="s">
        <v>140</v>
      </c>
      <c r="P1921" s="7" t="s">
        <v>391</v>
      </c>
      <c r="Q1921" s="7" t="s">
        <v>2995</v>
      </c>
      <c r="R1921" s="7">
        <v>30144</v>
      </c>
      <c r="S1921" s="8">
        <v>42119</v>
      </c>
      <c r="T1921" s="9">
        <f t="shared" si="147"/>
        <v>0</v>
      </c>
      <c r="U1921" s="10" t="str">
        <f t="shared" si="148"/>
        <v>no repeat</v>
      </c>
      <c r="V1921" s="11" t="str">
        <f t="shared" si="145"/>
        <v>April</v>
      </c>
      <c r="W1921" s="8">
        <v>42120</v>
      </c>
      <c r="X1921" s="11">
        <f t="shared" si="146"/>
        <v>1</v>
      </c>
      <c r="Y1921" s="7">
        <v>1628.37</v>
      </c>
      <c r="Z1921" s="7">
        <v>18</v>
      </c>
      <c r="AA1921" s="7">
        <v>59.22</v>
      </c>
      <c r="AB1921" s="7">
        <v>88839</v>
      </c>
      <c r="AC1921" s="7">
        <f>DataSheet!$E1269-DataSheet!$D1269</f>
        <v>21.75</v>
      </c>
      <c r="AD1921" s="12" t="str">
        <f>_xlfn.IFS(DataSheet!$O1269="Central","Chris",DataSheet!$O1269="East","Erin",DataSheet!$O1269="South","Sam",DataSheet!$O1269="West","William.")</f>
        <v>Chris</v>
      </c>
      <c r="AE1921">
        <f t="shared" si="149"/>
        <v>2</v>
      </c>
    </row>
    <row r="1922" spans="1:31" ht="15.75" customHeight="1" x14ac:dyDescent="0.3">
      <c r="A1922" s="7">
        <v>3380</v>
      </c>
      <c r="B1922" s="7" t="s">
        <v>2996</v>
      </c>
      <c r="C1922" s="7" t="s">
        <v>52</v>
      </c>
      <c r="D1922" s="7">
        <v>0.03</v>
      </c>
      <c r="E1922" s="7">
        <v>315.98</v>
      </c>
      <c r="F1922" s="7">
        <v>19.989999999999998</v>
      </c>
      <c r="G1922" s="7" t="s">
        <v>53</v>
      </c>
      <c r="H1922" s="7" t="s">
        <v>44</v>
      </c>
      <c r="I1922" s="7" t="s">
        <v>33</v>
      </c>
      <c r="J1922" s="7" t="s">
        <v>113</v>
      </c>
      <c r="K1922" s="7" t="s">
        <v>63</v>
      </c>
      <c r="L1922" s="7" t="s">
        <v>2795</v>
      </c>
      <c r="M1922" s="7">
        <v>0.38</v>
      </c>
      <c r="N1922" s="7" t="s">
        <v>37</v>
      </c>
      <c r="O1922" s="7" t="s">
        <v>140</v>
      </c>
      <c r="P1922" s="7" t="s">
        <v>391</v>
      </c>
      <c r="Q1922" s="7" t="s">
        <v>2997</v>
      </c>
      <c r="R1922" s="7">
        <v>30240</v>
      </c>
      <c r="S1922" s="8">
        <v>42114</v>
      </c>
      <c r="T1922" s="9">
        <f t="shared" si="147"/>
        <v>1</v>
      </c>
      <c r="U1922" s="10">
        <f t="shared" si="148"/>
        <v>0</v>
      </c>
      <c r="V1922" s="11" t="str">
        <f t="shared" ref="V1922:V1937" si="150">TEXT(S1922,"mmmm")</f>
        <v>April</v>
      </c>
      <c r="W1922" s="8">
        <v>42116</v>
      </c>
      <c r="X1922" s="11">
        <f t="shared" ref="X1922:X1937" si="151">_xlfn.DAYS(W1922,S1922)</f>
        <v>2</v>
      </c>
      <c r="Y1922" s="7">
        <v>-4.4800000000000004</v>
      </c>
      <c r="Z1922" s="7">
        <v>18</v>
      </c>
      <c r="AA1922" s="7">
        <v>5572.18</v>
      </c>
      <c r="AB1922" s="7">
        <v>88838</v>
      </c>
      <c r="AC1922" s="7">
        <f>DataSheet!$E1211-DataSheet!$D1211</f>
        <v>160.88999999999999</v>
      </c>
      <c r="AD1922" s="12" t="str">
        <f>_xlfn.IFS(DataSheet!$O1211="Central","Chris",DataSheet!$O1211="East","Erin",DataSheet!$O1211="South","Sam",DataSheet!$O1211="West","William.")</f>
        <v>Chris</v>
      </c>
      <c r="AE1922">
        <f t="shared" si="149"/>
        <v>2</v>
      </c>
    </row>
    <row r="1923" spans="1:31" ht="15.75" customHeight="1" x14ac:dyDescent="0.3">
      <c r="A1923" s="12">
        <v>3380</v>
      </c>
      <c r="B1923" s="12" t="s">
        <v>2996</v>
      </c>
      <c r="C1923" s="12" t="s">
        <v>52</v>
      </c>
      <c r="D1923" s="12">
        <v>0.03</v>
      </c>
      <c r="E1923" s="12">
        <v>63.94</v>
      </c>
      <c r="F1923" s="12">
        <v>14.48</v>
      </c>
      <c r="G1923" s="12" t="s">
        <v>53</v>
      </c>
      <c r="H1923" s="12" t="s">
        <v>44</v>
      </c>
      <c r="I1923" s="12" t="s">
        <v>45</v>
      </c>
      <c r="J1923" s="12" t="s">
        <v>54</v>
      </c>
      <c r="K1923" s="12" t="s">
        <v>63</v>
      </c>
      <c r="L1923" s="12" t="s">
        <v>522</v>
      </c>
      <c r="M1923" s="12">
        <v>0.46</v>
      </c>
      <c r="N1923" s="12" t="s">
        <v>37</v>
      </c>
      <c r="O1923" s="12" t="s">
        <v>140</v>
      </c>
      <c r="P1923" s="12" t="s">
        <v>391</v>
      </c>
      <c r="Q1923" s="12" t="s">
        <v>2997</v>
      </c>
      <c r="R1923" s="12">
        <v>30240</v>
      </c>
      <c r="S1923" s="13">
        <v>42114</v>
      </c>
      <c r="T1923" s="9">
        <f t="shared" ref="T1923:T1937" si="152">IF(A1923=A1924,1,0)</f>
        <v>0</v>
      </c>
      <c r="U1923" s="10" t="str">
        <f t="shared" ref="U1923:U1937" si="153">IF(T1923=1,S1924-S1923,"no repeat")</f>
        <v>no repeat</v>
      </c>
      <c r="V1923" s="11" t="str">
        <f t="shared" si="150"/>
        <v>April</v>
      </c>
      <c r="W1923" s="13">
        <v>42115</v>
      </c>
      <c r="X1923" s="11">
        <f t="shared" si="151"/>
        <v>1</v>
      </c>
      <c r="Y1923" s="12">
        <v>43.691699999999997</v>
      </c>
      <c r="Z1923" s="12">
        <v>8</v>
      </c>
      <c r="AA1923" s="12">
        <v>522.46</v>
      </c>
      <c r="AB1923" s="12">
        <v>88838</v>
      </c>
      <c r="AC1923" s="12">
        <f>DataSheet!$E1212-DataSheet!$D1212</f>
        <v>6.21</v>
      </c>
      <c r="AD1923" s="12" t="str">
        <f>_xlfn.IFS(DataSheet!$O1212="Central","Chris",DataSheet!$O1212="East","Erin",DataSheet!$O1212="South","Sam",DataSheet!$O1212="West","William.")</f>
        <v>Chris</v>
      </c>
      <c r="AE1923">
        <f t="shared" si="149"/>
        <v>2</v>
      </c>
    </row>
    <row r="1924" spans="1:31" ht="15.75" customHeight="1" x14ac:dyDescent="0.3">
      <c r="A1924" s="12">
        <v>3381</v>
      </c>
      <c r="B1924" s="12" t="s">
        <v>2998</v>
      </c>
      <c r="C1924" s="12" t="s">
        <v>42</v>
      </c>
      <c r="D1924" s="12">
        <v>0.05</v>
      </c>
      <c r="E1924" s="12">
        <v>11.97</v>
      </c>
      <c r="F1924" s="12">
        <v>5.81</v>
      </c>
      <c r="G1924" s="12" t="s">
        <v>53</v>
      </c>
      <c r="H1924" s="12" t="s">
        <v>32</v>
      </c>
      <c r="I1924" s="12" t="s">
        <v>33</v>
      </c>
      <c r="J1924" s="12" t="s">
        <v>34</v>
      </c>
      <c r="K1924" s="12" t="s">
        <v>55</v>
      </c>
      <c r="L1924" s="12" t="s">
        <v>2999</v>
      </c>
      <c r="M1924" s="12">
        <v>0.6</v>
      </c>
      <c r="N1924" s="12" t="s">
        <v>37</v>
      </c>
      <c r="O1924" s="12" t="s">
        <v>140</v>
      </c>
      <c r="P1924" s="12" t="s">
        <v>391</v>
      </c>
      <c r="Q1924" s="12" t="s">
        <v>3000</v>
      </c>
      <c r="R1924" s="12">
        <v>31204</v>
      </c>
      <c r="S1924" s="13">
        <v>42086</v>
      </c>
      <c r="T1924" s="9">
        <f t="shared" si="152"/>
        <v>1</v>
      </c>
      <c r="U1924" s="10">
        <f t="shared" si="153"/>
        <v>37</v>
      </c>
      <c r="V1924" s="11" t="str">
        <f t="shared" si="150"/>
        <v>March</v>
      </c>
      <c r="W1924" s="13">
        <v>42088</v>
      </c>
      <c r="X1924" s="11">
        <f t="shared" si="151"/>
        <v>2</v>
      </c>
      <c r="Y1924" s="12">
        <v>349.05930000000001</v>
      </c>
      <c r="Z1924" s="12">
        <v>2</v>
      </c>
      <c r="AA1924" s="12">
        <v>25.31</v>
      </c>
      <c r="AB1924" s="12">
        <v>88836</v>
      </c>
      <c r="AC1924" s="12">
        <f>DataSheet!$E910-DataSheet!$D910</f>
        <v>48.55</v>
      </c>
      <c r="AD1924" s="12" t="str">
        <f>_xlfn.IFS(DataSheet!$O910="Central","Chris",DataSheet!$O910="East","Erin",DataSheet!$O910="South","Sam",DataSheet!$O910="West","William.")</f>
        <v>Erin</v>
      </c>
      <c r="AE1924">
        <f t="shared" ref="AE1924:AE1937" si="154">COUNTIF($B$2:$B$1937,$B1924)</f>
        <v>2</v>
      </c>
    </row>
    <row r="1925" spans="1:31" ht="15.75" customHeight="1" x14ac:dyDescent="0.3">
      <c r="A1925" s="7">
        <v>3381</v>
      </c>
      <c r="B1925" s="7" t="s">
        <v>2998</v>
      </c>
      <c r="C1925" s="7" t="s">
        <v>61</v>
      </c>
      <c r="D1925" s="7">
        <v>0.02</v>
      </c>
      <c r="E1925" s="7">
        <v>28.53</v>
      </c>
      <c r="F1925" s="7">
        <v>1.49</v>
      </c>
      <c r="G1925" s="7" t="s">
        <v>53</v>
      </c>
      <c r="H1925" s="7" t="s">
        <v>44</v>
      </c>
      <c r="I1925" s="7" t="s">
        <v>33</v>
      </c>
      <c r="J1925" s="7" t="s">
        <v>113</v>
      </c>
      <c r="K1925" s="7" t="s">
        <v>63</v>
      </c>
      <c r="L1925" s="7" t="s">
        <v>336</v>
      </c>
      <c r="M1925" s="7">
        <v>0.38</v>
      </c>
      <c r="N1925" s="7" t="s">
        <v>37</v>
      </c>
      <c r="O1925" s="7" t="s">
        <v>140</v>
      </c>
      <c r="P1925" s="7" t="s">
        <v>391</v>
      </c>
      <c r="Q1925" s="7" t="s">
        <v>3000</v>
      </c>
      <c r="R1925" s="7">
        <v>31204</v>
      </c>
      <c r="S1925" s="8">
        <v>42123</v>
      </c>
      <c r="T1925" s="9">
        <f t="shared" si="152"/>
        <v>0</v>
      </c>
      <c r="U1925" s="10" t="str">
        <f t="shared" si="153"/>
        <v>no repeat</v>
      </c>
      <c r="V1925" s="11" t="str">
        <f t="shared" si="150"/>
        <v>April</v>
      </c>
      <c r="W1925" s="8">
        <v>42123</v>
      </c>
      <c r="X1925" s="11">
        <f t="shared" si="151"/>
        <v>0</v>
      </c>
      <c r="Y1925" s="7">
        <v>1.992</v>
      </c>
      <c r="Z1925" s="7">
        <v>18</v>
      </c>
      <c r="AA1925" s="7">
        <v>513.33000000000004</v>
      </c>
      <c r="AB1925" s="7">
        <v>88840</v>
      </c>
      <c r="AC1925" s="7">
        <f>DataSheet!$E1305-DataSheet!$D1305</f>
        <v>205.89000000000001</v>
      </c>
      <c r="AD1925" s="12" t="str">
        <f>_xlfn.IFS(DataSheet!$O1305="Central","Chris",DataSheet!$O1305="East","Erin",DataSheet!$O1305="South","Sam",DataSheet!$O1305="West","William.")</f>
        <v>Sam</v>
      </c>
      <c r="AE1925">
        <f t="shared" si="154"/>
        <v>2</v>
      </c>
    </row>
    <row r="1926" spans="1:31" ht="15.75" customHeight="1" x14ac:dyDescent="0.3">
      <c r="A1926" s="7">
        <v>3385</v>
      </c>
      <c r="B1926" s="7" t="s">
        <v>3001</v>
      </c>
      <c r="C1926" s="7" t="s">
        <v>109</v>
      </c>
      <c r="D1926" s="7">
        <v>0.04</v>
      </c>
      <c r="E1926" s="7">
        <v>2.98</v>
      </c>
      <c r="F1926" s="7">
        <v>2.0299999999999998</v>
      </c>
      <c r="G1926" s="7" t="s">
        <v>31</v>
      </c>
      <c r="H1926" s="7" t="s">
        <v>32</v>
      </c>
      <c r="I1926" s="7" t="s">
        <v>33</v>
      </c>
      <c r="J1926" s="7" t="s">
        <v>34</v>
      </c>
      <c r="K1926" s="7" t="s">
        <v>35</v>
      </c>
      <c r="L1926" s="7" t="s">
        <v>3002</v>
      </c>
      <c r="M1926" s="7">
        <v>0.56999999999999995</v>
      </c>
      <c r="N1926" s="7" t="s">
        <v>37</v>
      </c>
      <c r="O1926" s="7" t="s">
        <v>57</v>
      </c>
      <c r="P1926" s="7" t="s">
        <v>158</v>
      </c>
      <c r="Q1926" s="7" t="s">
        <v>3003</v>
      </c>
      <c r="R1926" s="7">
        <v>44512</v>
      </c>
      <c r="S1926" s="8">
        <v>42020</v>
      </c>
      <c r="T1926" s="9">
        <f t="shared" si="152"/>
        <v>1</v>
      </c>
      <c r="U1926" s="10">
        <f t="shared" si="153"/>
        <v>0</v>
      </c>
      <c r="V1926" s="11" t="str">
        <f t="shared" si="150"/>
        <v>January</v>
      </c>
      <c r="W1926" s="8">
        <v>42020</v>
      </c>
      <c r="X1926" s="11">
        <f t="shared" si="151"/>
        <v>0</v>
      </c>
      <c r="Y1926" s="7">
        <v>-22.01</v>
      </c>
      <c r="Z1926" s="7">
        <v>5</v>
      </c>
      <c r="AA1926" s="7">
        <v>15.7</v>
      </c>
      <c r="AB1926" s="7">
        <v>88745</v>
      </c>
      <c r="AC1926" s="7">
        <f>DataSheet!$E203-DataSheet!$D203</f>
        <v>85.949999999999989</v>
      </c>
      <c r="AD1926" s="12" t="str">
        <f>_xlfn.IFS(DataSheet!$O203="Central","Chris",DataSheet!$O203="East","Erin",DataSheet!$O203="South","Sam",DataSheet!$O203="West","William.")</f>
        <v>Chris</v>
      </c>
      <c r="AE1926">
        <f t="shared" si="154"/>
        <v>2</v>
      </c>
    </row>
    <row r="1927" spans="1:31" ht="15.75" customHeight="1" x14ac:dyDescent="0.3">
      <c r="A1927" s="12">
        <v>3385</v>
      </c>
      <c r="B1927" s="12" t="s">
        <v>3001</v>
      </c>
      <c r="C1927" s="12" t="s">
        <v>109</v>
      </c>
      <c r="D1927" s="12">
        <v>0.01</v>
      </c>
      <c r="E1927" s="12">
        <v>125.99</v>
      </c>
      <c r="F1927" s="12">
        <v>8.99</v>
      </c>
      <c r="G1927" s="12" t="s">
        <v>53</v>
      </c>
      <c r="H1927" s="12" t="s">
        <v>32</v>
      </c>
      <c r="I1927" s="12" t="s">
        <v>81</v>
      </c>
      <c r="J1927" s="12" t="s">
        <v>82</v>
      </c>
      <c r="K1927" s="12" t="s">
        <v>63</v>
      </c>
      <c r="L1927" s="12" t="s">
        <v>468</v>
      </c>
      <c r="M1927" s="12">
        <v>0.59</v>
      </c>
      <c r="N1927" s="12" t="s">
        <v>37</v>
      </c>
      <c r="O1927" s="12" t="s">
        <v>57</v>
      </c>
      <c r="P1927" s="12" t="s">
        <v>158</v>
      </c>
      <c r="Q1927" s="12" t="s">
        <v>3003</v>
      </c>
      <c r="R1927" s="12">
        <v>44512</v>
      </c>
      <c r="S1927" s="13">
        <v>42020</v>
      </c>
      <c r="T1927" s="9">
        <f t="shared" si="152"/>
        <v>0</v>
      </c>
      <c r="U1927" s="10" t="str">
        <f t="shared" si="153"/>
        <v>no repeat</v>
      </c>
      <c r="V1927" s="11" t="str">
        <f t="shared" si="150"/>
        <v>January</v>
      </c>
      <c r="W1927" s="13">
        <v>42025</v>
      </c>
      <c r="X1927" s="11">
        <f t="shared" si="151"/>
        <v>5</v>
      </c>
      <c r="Y1927" s="12">
        <v>426.46032000000002</v>
      </c>
      <c r="Z1927" s="12">
        <v>6</v>
      </c>
      <c r="AA1927" s="12">
        <v>680.65</v>
      </c>
      <c r="AB1927" s="12">
        <v>88745</v>
      </c>
      <c r="AC1927" s="12">
        <f>DataSheet!$E204-DataSheet!$D204</f>
        <v>200.95999999999998</v>
      </c>
      <c r="AD1927" s="12" t="str">
        <f>_xlfn.IFS(DataSheet!$O204="Central","Chris",DataSheet!$O204="East","Erin",DataSheet!$O204="South","Sam",DataSheet!$O204="West","William.")</f>
        <v>Sam</v>
      </c>
      <c r="AE1927">
        <f t="shared" si="154"/>
        <v>2</v>
      </c>
    </row>
    <row r="1928" spans="1:31" ht="15.75" customHeight="1" x14ac:dyDescent="0.3">
      <c r="A1928" s="7">
        <v>3386</v>
      </c>
      <c r="B1928" s="7" t="s">
        <v>3004</v>
      </c>
      <c r="C1928" s="7" t="s">
        <v>52</v>
      </c>
      <c r="D1928" s="7">
        <v>0</v>
      </c>
      <c r="E1928" s="7">
        <v>2.61</v>
      </c>
      <c r="F1928" s="7">
        <v>0.5</v>
      </c>
      <c r="G1928" s="7" t="s">
        <v>53</v>
      </c>
      <c r="H1928" s="7" t="s">
        <v>32</v>
      </c>
      <c r="I1928" s="7" t="s">
        <v>33</v>
      </c>
      <c r="J1928" s="7" t="s">
        <v>138</v>
      </c>
      <c r="K1928" s="7" t="s">
        <v>63</v>
      </c>
      <c r="L1928" s="7" t="s">
        <v>1138</v>
      </c>
      <c r="M1928" s="7">
        <v>0.39</v>
      </c>
      <c r="N1928" s="7" t="s">
        <v>37</v>
      </c>
      <c r="O1928" s="7" t="s">
        <v>57</v>
      </c>
      <c r="P1928" s="7" t="s">
        <v>158</v>
      </c>
      <c r="Q1928" s="7" t="s">
        <v>617</v>
      </c>
      <c r="R1928" s="7">
        <v>43402</v>
      </c>
      <c r="S1928" s="8">
        <v>42127</v>
      </c>
      <c r="T1928" s="9">
        <f t="shared" si="152"/>
        <v>1</v>
      </c>
      <c r="U1928" s="10">
        <f t="shared" si="153"/>
        <v>0</v>
      </c>
      <c r="V1928" s="11" t="str">
        <f t="shared" si="150"/>
        <v>May</v>
      </c>
      <c r="W1928" s="8">
        <v>42129</v>
      </c>
      <c r="X1928" s="11">
        <f t="shared" si="151"/>
        <v>2</v>
      </c>
      <c r="Y1928" s="7">
        <v>19.554600000000001</v>
      </c>
      <c r="Z1928" s="7">
        <v>10</v>
      </c>
      <c r="AA1928" s="7">
        <v>28.34</v>
      </c>
      <c r="AB1928" s="7">
        <v>88746</v>
      </c>
      <c r="AC1928" s="7">
        <f>DataSheet!$E1345-DataSheet!$D1345</f>
        <v>140.96</v>
      </c>
      <c r="AD1928" s="12" t="str">
        <f>_xlfn.IFS(DataSheet!$O1345="Central","Chris",DataSheet!$O1345="East","Erin",DataSheet!$O1345="South","Sam",DataSheet!$O1345="West","William.")</f>
        <v>Chris</v>
      </c>
      <c r="AE1928">
        <f t="shared" si="154"/>
        <v>2</v>
      </c>
    </row>
    <row r="1929" spans="1:31" ht="15.75" customHeight="1" x14ac:dyDescent="0.3">
      <c r="A1929" s="12">
        <v>3386</v>
      </c>
      <c r="B1929" s="12" t="s">
        <v>3004</v>
      </c>
      <c r="C1929" s="12" t="s">
        <v>52</v>
      </c>
      <c r="D1929" s="12">
        <v>0.04</v>
      </c>
      <c r="E1929" s="12">
        <v>25.38</v>
      </c>
      <c r="F1929" s="12">
        <v>8.99</v>
      </c>
      <c r="G1929" s="12" t="s">
        <v>31</v>
      </c>
      <c r="H1929" s="12" t="s">
        <v>32</v>
      </c>
      <c r="I1929" s="12" t="s">
        <v>45</v>
      </c>
      <c r="J1929" s="12" t="s">
        <v>54</v>
      </c>
      <c r="K1929" s="12" t="s">
        <v>55</v>
      </c>
      <c r="L1929" s="12" t="s">
        <v>764</v>
      </c>
      <c r="M1929" s="12">
        <v>0.5</v>
      </c>
      <c r="N1929" s="12" t="s">
        <v>37</v>
      </c>
      <c r="O1929" s="12" t="s">
        <v>57</v>
      </c>
      <c r="P1929" s="12" t="s">
        <v>158</v>
      </c>
      <c r="Q1929" s="12" t="s">
        <v>617</v>
      </c>
      <c r="R1929" s="12">
        <v>43402</v>
      </c>
      <c r="S1929" s="13">
        <v>42127</v>
      </c>
      <c r="T1929" s="9">
        <f t="shared" si="152"/>
        <v>0</v>
      </c>
      <c r="U1929" s="10" t="str">
        <f t="shared" si="153"/>
        <v>no repeat</v>
      </c>
      <c r="V1929" s="11" t="str">
        <f t="shared" si="150"/>
        <v>May</v>
      </c>
      <c r="W1929" s="13">
        <v>42130</v>
      </c>
      <c r="X1929" s="11">
        <f t="shared" si="151"/>
        <v>3</v>
      </c>
      <c r="Y1929" s="12">
        <v>152.482</v>
      </c>
      <c r="Z1929" s="12">
        <v>35</v>
      </c>
      <c r="AA1929" s="12">
        <v>861.3</v>
      </c>
      <c r="AB1929" s="12">
        <v>88746</v>
      </c>
      <c r="AC1929" s="12">
        <f>DataSheet!$E1346-DataSheet!$D1346</f>
        <v>7.04</v>
      </c>
      <c r="AD1929" s="12" t="str">
        <f>_xlfn.IFS(DataSheet!$O1346="Central","Chris",DataSheet!$O1346="East","Erin",DataSheet!$O1346="South","Sam",DataSheet!$O1346="West","William.")</f>
        <v>Chris</v>
      </c>
      <c r="AE1929">
        <f t="shared" si="154"/>
        <v>2</v>
      </c>
    </row>
    <row r="1930" spans="1:31" ht="15.75" customHeight="1" x14ac:dyDescent="0.3">
      <c r="A1930" s="7">
        <v>3393</v>
      </c>
      <c r="B1930" s="7" t="s">
        <v>3005</v>
      </c>
      <c r="C1930" s="7" t="s">
        <v>52</v>
      </c>
      <c r="D1930" s="7">
        <v>0.08</v>
      </c>
      <c r="E1930" s="7">
        <v>4.4800000000000004</v>
      </c>
      <c r="F1930" s="7">
        <v>2.5</v>
      </c>
      <c r="G1930" s="7" t="s">
        <v>53</v>
      </c>
      <c r="H1930" s="7" t="s">
        <v>118</v>
      </c>
      <c r="I1930" s="7" t="s">
        <v>33</v>
      </c>
      <c r="J1930" s="7" t="s">
        <v>73</v>
      </c>
      <c r="K1930" s="7" t="s">
        <v>63</v>
      </c>
      <c r="L1930" s="7" t="s">
        <v>1129</v>
      </c>
      <c r="M1930" s="7">
        <v>0.37</v>
      </c>
      <c r="N1930" s="7" t="s">
        <v>37</v>
      </c>
      <c r="O1930" s="7" t="s">
        <v>38</v>
      </c>
      <c r="P1930" s="7" t="s">
        <v>39</v>
      </c>
      <c r="Q1930" s="7" t="s">
        <v>3006</v>
      </c>
      <c r="R1930" s="7">
        <v>99163</v>
      </c>
      <c r="S1930" s="8">
        <v>42049</v>
      </c>
      <c r="T1930" s="9">
        <f t="shared" si="152"/>
        <v>1</v>
      </c>
      <c r="U1930" s="10">
        <f t="shared" si="153"/>
        <v>74</v>
      </c>
      <c r="V1930" s="11" t="str">
        <f t="shared" si="150"/>
        <v>February</v>
      </c>
      <c r="W1930" s="8">
        <v>42050</v>
      </c>
      <c r="X1930" s="11">
        <f t="shared" si="151"/>
        <v>1</v>
      </c>
      <c r="Y1930" s="7">
        <v>-3.2448000000000001</v>
      </c>
      <c r="Z1930" s="7">
        <v>19</v>
      </c>
      <c r="AA1930" s="7">
        <v>80.2</v>
      </c>
      <c r="AB1930" s="7">
        <v>87909</v>
      </c>
      <c r="AC1930" s="7">
        <f>DataSheet!$E519-DataSheet!$D519</f>
        <v>15.88</v>
      </c>
      <c r="AD1930" s="12" t="str">
        <f>_xlfn.IFS(DataSheet!$O519="Central","Chris",DataSheet!$O519="East","Erin",DataSheet!$O519="South","Sam",DataSheet!$O519="West","William.")</f>
        <v>William.</v>
      </c>
      <c r="AE1930">
        <f t="shared" si="154"/>
        <v>2</v>
      </c>
    </row>
    <row r="1931" spans="1:31" ht="15.75" customHeight="1" x14ac:dyDescent="0.3">
      <c r="A1931" s="12">
        <v>3393</v>
      </c>
      <c r="B1931" s="12" t="s">
        <v>3005</v>
      </c>
      <c r="C1931" s="12" t="s">
        <v>61</v>
      </c>
      <c r="D1931" s="12">
        <v>0.08</v>
      </c>
      <c r="E1931" s="12">
        <v>125.99</v>
      </c>
      <c r="F1931" s="12">
        <v>7.69</v>
      </c>
      <c r="G1931" s="12" t="s">
        <v>53</v>
      </c>
      <c r="H1931" s="12" t="s">
        <v>118</v>
      </c>
      <c r="I1931" s="12" t="s">
        <v>81</v>
      </c>
      <c r="J1931" s="12" t="s">
        <v>82</v>
      </c>
      <c r="K1931" s="12" t="s">
        <v>63</v>
      </c>
      <c r="L1931" s="12" t="s">
        <v>105</v>
      </c>
      <c r="M1931" s="12">
        <v>0.59</v>
      </c>
      <c r="N1931" s="12" t="s">
        <v>37</v>
      </c>
      <c r="O1931" s="12" t="s">
        <v>38</v>
      </c>
      <c r="P1931" s="12" t="s">
        <v>39</v>
      </c>
      <c r="Q1931" s="12" t="s">
        <v>3006</v>
      </c>
      <c r="R1931" s="12">
        <v>99163</v>
      </c>
      <c r="S1931" s="13">
        <v>42123</v>
      </c>
      <c r="T1931" s="9">
        <f t="shared" si="152"/>
        <v>0</v>
      </c>
      <c r="U1931" s="10" t="str">
        <f t="shared" si="153"/>
        <v>no repeat</v>
      </c>
      <c r="V1931" s="11" t="str">
        <f t="shared" si="150"/>
        <v>April</v>
      </c>
      <c r="W1931" s="13">
        <v>42124</v>
      </c>
      <c r="X1931" s="11">
        <f t="shared" si="151"/>
        <v>1</v>
      </c>
      <c r="Y1931" s="12">
        <v>374.625</v>
      </c>
      <c r="Z1931" s="12">
        <v>7</v>
      </c>
      <c r="AA1931" s="12">
        <v>710.36</v>
      </c>
      <c r="AB1931" s="12">
        <v>87908</v>
      </c>
      <c r="AC1931" s="12">
        <f>DataSheet!$E1306-DataSheet!$D1306</f>
        <v>7.28</v>
      </c>
      <c r="AD1931" s="12" t="str">
        <f>_xlfn.IFS(DataSheet!$O1306="Central","Chris",DataSheet!$O1306="East","Erin",DataSheet!$O1306="South","Sam",DataSheet!$O1306="West","William.")</f>
        <v>Sam</v>
      </c>
      <c r="AE1931">
        <f t="shared" si="154"/>
        <v>2</v>
      </c>
    </row>
    <row r="1932" spans="1:31" ht="15.75" customHeight="1" x14ac:dyDescent="0.3">
      <c r="A1932" s="12">
        <v>3397</v>
      </c>
      <c r="B1932" s="12" t="s">
        <v>3007</v>
      </c>
      <c r="C1932" s="12" t="s">
        <v>30</v>
      </c>
      <c r="D1932" s="12">
        <v>0.01</v>
      </c>
      <c r="E1932" s="12">
        <v>10.9</v>
      </c>
      <c r="F1932" s="12">
        <v>7.46</v>
      </c>
      <c r="G1932" s="12" t="s">
        <v>53</v>
      </c>
      <c r="H1932" s="12" t="s">
        <v>62</v>
      </c>
      <c r="I1932" s="12" t="s">
        <v>33</v>
      </c>
      <c r="J1932" s="12" t="s">
        <v>145</v>
      </c>
      <c r="K1932" s="12" t="s">
        <v>63</v>
      </c>
      <c r="L1932" s="12" t="s">
        <v>3008</v>
      </c>
      <c r="M1932" s="12">
        <v>0.59</v>
      </c>
      <c r="N1932" s="12" t="s">
        <v>37</v>
      </c>
      <c r="O1932" s="12" t="s">
        <v>65</v>
      </c>
      <c r="P1932" s="12" t="s">
        <v>182</v>
      </c>
      <c r="Q1932" s="12" t="s">
        <v>1359</v>
      </c>
      <c r="R1932" s="12">
        <v>61832</v>
      </c>
      <c r="S1932" s="13">
        <v>42074</v>
      </c>
      <c r="T1932" s="9">
        <f t="shared" si="152"/>
        <v>1</v>
      </c>
      <c r="U1932" s="10">
        <f t="shared" si="153"/>
        <v>0</v>
      </c>
      <c r="V1932" s="11" t="str">
        <f t="shared" si="150"/>
        <v>March</v>
      </c>
      <c r="W1932" s="13">
        <v>42075</v>
      </c>
      <c r="X1932" s="11">
        <f t="shared" si="151"/>
        <v>1</v>
      </c>
      <c r="Y1932" s="12">
        <v>-116.76</v>
      </c>
      <c r="Z1932" s="12">
        <v>18</v>
      </c>
      <c r="AA1932" s="12">
        <v>207.31</v>
      </c>
      <c r="AB1932" s="12">
        <v>87536</v>
      </c>
      <c r="AC1932" s="12">
        <f>DataSheet!$E768-DataSheet!$D768</f>
        <v>12.92</v>
      </c>
      <c r="AD1932" s="12" t="str">
        <f>_xlfn.IFS(DataSheet!$O768="Central","Chris",DataSheet!$O768="East","Erin",DataSheet!$O768="South","Sam",DataSheet!$O768="West","William.")</f>
        <v>Sam</v>
      </c>
      <c r="AE1932">
        <f t="shared" si="154"/>
        <v>3</v>
      </c>
    </row>
    <row r="1933" spans="1:31" ht="15.75" customHeight="1" x14ac:dyDescent="0.3">
      <c r="A1933" s="7">
        <v>3397</v>
      </c>
      <c r="B1933" s="7" t="s">
        <v>3007</v>
      </c>
      <c r="C1933" s="7" t="s">
        <v>30</v>
      </c>
      <c r="D1933" s="7">
        <v>0.1</v>
      </c>
      <c r="E1933" s="7">
        <v>7.99</v>
      </c>
      <c r="F1933" s="7">
        <v>5.03</v>
      </c>
      <c r="G1933" s="7" t="s">
        <v>53</v>
      </c>
      <c r="H1933" s="7" t="s">
        <v>62</v>
      </c>
      <c r="I1933" s="7" t="s">
        <v>81</v>
      </c>
      <c r="J1933" s="7" t="s">
        <v>82</v>
      </c>
      <c r="K1933" s="7" t="s">
        <v>90</v>
      </c>
      <c r="L1933" s="7" t="s">
        <v>434</v>
      </c>
      <c r="M1933" s="7">
        <v>0.6</v>
      </c>
      <c r="N1933" s="7" t="s">
        <v>37</v>
      </c>
      <c r="O1933" s="7" t="s">
        <v>65</v>
      </c>
      <c r="P1933" s="7" t="s">
        <v>182</v>
      </c>
      <c r="Q1933" s="7" t="s">
        <v>1359</v>
      </c>
      <c r="R1933" s="7">
        <v>61832</v>
      </c>
      <c r="S1933" s="8">
        <v>42074</v>
      </c>
      <c r="T1933" s="9">
        <f t="shared" si="152"/>
        <v>1</v>
      </c>
      <c r="U1933" s="10">
        <f t="shared" si="153"/>
        <v>88</v>
      </c>
      <c r="V1933" s="11" t="str">
        <f t="shared" si="150"/>
        <v>March</v>
      </c>
      <c r="W1933" s="8">
        <v>42075</v>
      </c>
      <c r="X1933" s="11">
        <f t="shared" si="151"/>
        <v>1</v>
      </c>
      <c r="Y1933" s="7">
        <v>-160.952</v>
      </c>
      <c r="Z1933" s="7">
        <v>22</v>
      </c>
      <c r="AA1933" s="7">
        <v>143.12</v>
      </c>
      <c r="AB1933" s="7">
        <v>87536</v>
      </c>
      <c r="AC1933" s="7">
        <f>DataSheet!$E769-DataSheet!$D769</f>
        <v>5.75</v>
      </c>
      <c r="AD1933" s="12" t="str">
        <f>_xlfn.IFS(DataSheet!$O769="Central","Chris",DataSheet!$O769="East","Erin",DataSheet!$O769="South","Sam",DataSheet!$O769="West","William.")</f>
        <v>Sam</v>
      </c>
      <c r="AE1933">
        <f t="shared" si="154"/>
        <v>3</v>
      </c>
    </row>
    <row r="1934" spans="1:31" ht="15.75" customHeight="1" x14ac:dyDescent="0.3">
      <c r="A1934" s="12">
        <v>3397</v>
      </c>
      <c r="B1934" s="12" t="s">
        <v>3007</v>
      </c>
      <c r="C1934" s="12" t="s">
        <v>109</v>
      </c>
      <c r="D1934" s="12">
        <v>0</v>
      </c>
      <c r="E1934" s="12">
        <v>1270.99</v>
      </c>
      <c r="F1934" s="12">
        <v>19.989999999999998</v>
      </c>
      <c r="G1934" s="12" t="s">
        <v>53</v>
      </c>
      <c r="H1934" s="12" t="s">
        <v>62</v>
      </c>
      <c r="I1934" s="12" t="s">
        <v>33</v>
      </c>
      <c r="J1934" s="12" t="s">
        <v>113</v>
      </c>
      <c r="K1934" s="12" t="s">
        <v>63</v>
      </c>
      <c r="L1934" s="12" t="s">
        <v>633</v>
      </c>
      <c r="M1934" s="12">
        <v>0.35</v>
      </c>
      <c r="N1934" s="12" t="s">
        <v>37</v>
      </c>
      <c r="O1934" s="12" t="s">
        <v>65</v>
      </c>
      <c r="P1934" s="12" t="s">
        <v>182</v>
      </c>
      <c r="Q1934" s="12" t="s">
        <v>1359</v>
      </c>
      <c r="R1934" s="12">
        <v>61832</v>
      </c>
      <c r="S1934" s="13">
        <v>42162</v>
      </c>
      <c r="T1934" s="9">
        <f t="shared" si="152"/>
        <v>0</v>
      </c>
      <c r="U1934" s="10" t="str">
        <f t="shared" si="153"/>
        <v>no repeat</v>
      </c>
      <c r="V1934" s="11" t="str">
        <f t="shared" si="150"/>
        <v>June</v>
      </c>
      <c r="W1934" s="13">
        <v>42164</v>
      </c>
      <c r="X1934" s="11">
        <f t="shared" si="151"/>
        <v>2</v>
      </c>
      <c r="Y1934" s="12">
        <v>6384.4389000000001</v>
      </c>
      <c r="Z1934" s="12">
        <v>7</v>
      </c>
      <c r="AA1934" s="12">
        <v>9252.81</v>
      </c>
      <c r="AB1934" s="12">
        <v>87535</v>
      </c>
      <c r="AC1934" s="12">
        <f>DataSheet!$E1710-DataSheet!$D1710</f>
        <v>6.31</v>
      </c>
      <c r="AD1934" s="12" t="str">
        <f>_xlfn.IFS(DataSheet!$O1710="Central","Chris",DataSheet!$O1710="East","Erin",DataSheet!$O1710="South","Sam",DataSheet!$O1710="West","William.")</f>
        <v>Chris</v>
      </c>
      <c r="AE1934">
        <f t="shared" si="154"/>
        <v>3</v>
      </c>
    </row>
    <row r="1935" spans="1:31" ht="15.75" customHeight="1" x14ac:dyDescent="0.3">
      <c r="A1935" s="7">
        <v>3399</v>
      </c>
      <c r="B1935" s="7" t="s">
        <v>3009</v>
      </c>
      <c r="C1935" s="7" t="s">
        <v>42</v>
      </c>
      <c r="D1935" s="7">
        <v>0.08</v>
      </c>
      <c r="E1935" s="7">
        <v>11.97</v>
      </c>
      <c r="F1935" s="7">
        <v>5.81</v>
      </c>
      <c r="G1935" s="7" t="s">
        <v>53</v>
      </c>
      <c r="H1935" s="7" t="s">
        <v>62</v>
      </c>
      <c r="I1935" s="7" t="s">
        <v>33</v>
      </c>
      <c r="J1935" s="7" t="s">
        <v>34</v>
      </c>
      <c r="K1935" s="7" t="s">
        <v>55</v>
      </c>
      <c r="L1935" s="7" t="s">
        <v>2999</v>
      </c>
      <c r="M1935" s="7">
        <v>0.6</v>
      </c>
      <c r="N1935" s="7" t="s">
        <v>37</v>
      </c>
      <c r="O1935" s="7" t="s">
        <v>65</v>
      </c>
      <c r="P1935" s="7" t="s">
        <v>182</v>
      </c>
      <c r="Q1935" s="7" t="s">
        <v>1521</v>
      </c>
      <c r="R1935" s="7">
        <v>60016</v>
      </c>
      <c r="S1935" s="8">
        <v>42092</v>
      </c>
      <c r="T1935" s="9">
        <f t="shared" si="152"/>
        <v>0</v>
      </c>
      <c r="U1935" s="10" t="str">
        <f t="shared" si="153"/>
        <v>no repeat</v>
      </c>
      <c r="V1935" s="11" t="str">
        <f t="shared" si="150"/>
        <v>March</v>
      </c>
      <c r="W1935" s="8">
        <v>42094</v>
      </c>
      <c r="X1935" s="11">
        <f t="shared" si="151"/>
        <v>2</v>
      </c>
      <c r="Y1935" s="7">
        <v>-41.87</v>
      </c>
      <c r="Z1935" s="7">
        <v>5</v>
      </c>
      <c r="AA1935" s="7">
        <v>59.98</v>
      </c>
      <c r="AB1935" s="7">
        <v>87534</v>
      </c>
      <c r="AC1935" s="7">
        <f>DataSheet!$E987-DataSheet!$D987</f>
        <v>60.91</v>
      </c>
      <c r="AD1935" s="12" t="str">
        <f>_xlfn.IFS(DataSheet!$O987="Central","Chris",DataSheet!$O987="East","Erin",DataSheet!$O987="South","Sam",DataSheet!$O987="West","William.")</f>
        <v>Chris</v>
      </c>
      <c r="AE1935">
        <f t="shared" si="154"/>
        <v>1</v>
      </c>
    </row>
    <row r="1936" spans="1:31" ht="15.75" customHeight="1" x14ac:dyDescent="0.3">
      <c r="A1936" s="7">
        <v>3400</v>
      </c>
      <c r="B1936" s="7" t="s">
        <v>3010</v>
      </c>
      <c r="C1936" s="7" t="s">
        <v>61</v>
      </c>
      <c r="D1936" s="7">
        <v>0.1</v>
      </c>
      <c r="E1936" s="7">
        <v>9.3800000000000008</v>
      </c>
      <c r="F1936" s="7">
        <v>4.93</v>
      </c>
      <c r="G1936" s="7" t="s">
        <v>31</v>
      </c>
      <c r="H1936" s="7" t="s">
        <v>62</v>
      </c>
      <c r="I1936" s="7" t="s">
        <v>45</v>
      </c>
      <c r="J1936" s="7" t="s">
        <v>54</v>
      </c>
      <c r="K1936" s="7" t="s">
        <v>63</v>
      </c>
      <c r="L1936" s="7" t="s">
        <v>3011</v>
      </c>
      <c r="M1936" s="7">
        <v>0.56999999999999995</v>
      </c>
      <c r="N1936" s="7" t="s">
        <v>37</v>
      </c>
      <c r="O1936" s="7" t="s">
        <v>57</v>
      </c>
      <c r="P1936" s="7" t="s">
        <v>650</v>
      </c>
      <c r="Q1936" s="7" t="s">
        <v>3012</v>
      </c>
      <c r="R1936" s="7">
        <v>26554</v>
      </c>
      <c r="S1936" s="8">
        <v>42098</v>
      </c>
      <c r="T1936" s="9">
        <f t="shared" si="152"/>
        <v>0</v>
      </c>
      <c r="U1936" s="10" t="str">
        <f t="shared" si="153"/>
        <v>no repeat</v>
      </c>
      <c r="V1936" s="11" t="str">
        <f t="shared" si="150"/>
        <v>April</v>
      </c>
      <c r="W1936" s="8">
        <v>42098</v>
      </c>
      <c r="X1936" s="11">
        <f t="shared" si="151"/>
        <v>0</v>
      </c>
      <c r="Y1936" s="7">
        <v>-24.7104</v>
      </c>
      <c r="Z1936" s="7">
        <v>15</v>
      </c>
      <c r="AA1936" s="7">
        <v>135.78</v>
      </c>
      <c r="AB1936" s="7">
        <v>87537</v>
      </c>
      <c r="AC1936" s="7">
        <f>DataSheet!$E1041-DataSheet!$D1041</f>
        <v>180.95</v>
      </c>
      <c r="AD1936" s="12" t="str">
        <f>_xlfn.IFS(DataSheet!$O1041="Central","Chris",DataSheet!$O1041="East","Erin",DataSheet!$O1041="South","Sam",DataSheet!$O1041="West","William.")</f>
        <v>Chris</v>
      </c>
      <c r="AE1936">
        <f t="shared" si="154"/>
        <v>1</v>
      </c>
    </row>
    <row r="1937" spans="1:31" ht="15.75" customHeight="1" x14ac:dyDescent="0.3">
      <c r="A1937" s="12">
        <v>3403</v>
      </c>
      <c r="B1937" s="12" t="s">
        <v>3013</v>
      </c>
      <c r="C1937" s="12" t="s">
        <v>30</v>
      </c>
      <c r="D1937" s="12">
        <v>0.1</v>
      </c>
      <c r="E1937" s="12">
        <v>105.98</v>
      </c>
      <c r="F1937" s="12">
        <v>13.99</v>
      </c>
      <c r="G1937" s="12" t="s">
        <v>31</v>
      </c>
      <c r="H1937" s="12" t="s">
        <v>118</v>
      </c>
      <c r="I1937" s="12" t="s">
        <v>45</v>
      </c>
      <c r="J1937" s="12" t="s">
        <v>54</v>
      </c>
      <c r="K1937" s="12" t="s">
        <v>90</v>
      </c>
      <c r="L1937" s="12" t="s">
        <v>3014</v>
      </c>
      <c r="M1937" s="12">
        <v>0.65</v>
      </c>
      <c r="N1937" s="12" t="s">
        <v>37</v>
      </c>
      <c r="O1937" s="12" t="s">
        <v>38</v>
      </c>
      <c r="P1937" s="12" t="s">
        <v>2220</v>
      </c>
      <c r="Q1937" s="12" t="s">
        <v>3015</v>
      </c>
      <c r="R1937" s="12">
        <v>82001</v>
      </c>
      <c r="S1937" s="13">
        <v>42043</v>
      </c>
      <c r="T1937" s="9">
        <f t="shared" si="152"/>
        <v>0</v>
      </c>
      <c r="U1937" s="10" t="str">
        <f t="shared" si="153"/>
        <v>no repeat</v>
      </c>
      <c r="V1937" s="11" t="str">
        <f t="shared" si="150"/>
        <v>February</v>
      </c>
      <c r="W1937" s="13">
        <v>42046</v>
      </c>
      <c r="X1937" s="11">
        <f t="shared" si="151"/>
        <v>3</v>
      </c>
      <c r="Y1937" s="12">
        <v>349.48500000000001</v>
      </c>
      <c r="Z1937" s="12">
        <v>5</v>
      </c>
      <c r="AA1937" s="12">
        <v>506.5</v>
      </c>
      <c r="AB1937" s="12">
        <v>87530</v>
      </c>
      <c r="AC1937" s="12">
        <f>DataSheet!$E452-DataSheet!$D452</f>
        <v>9.07</v>
      </c>
      <c r="AD1937" s="12" t="str">
        <f>_xlfn.IFS(DataSheet!$O452="Central","Chris",DataSheet!$O452="East","Erin",DataSheet!$O452="South","Sam",DataSheet!$O452="West","William.")</f>
        <v>William.</v>
      </c>
      <c r="AE1937">
        <f t="shared" si="154"/>
        <v>1</v>
      </c>
    </row>
    <row r="1938" spans="1:31" ht="15.75" customHeight="1" x14ac:dyDescent="0.3">
      <c r="A1938" s="14"/>
      <c r="C1938" s="14"/>
      <c r="D1938" s="14"/>
      <c r="E1938" s="14"/>
      <c r="F1938" s="14"/>
      <c r="G1938" s="14"/>
      <c r="H1938" s="14"/>
      <c r="I1938" s="14"/>
      <c r="J1938" s="14"/>
      <c r="K1938" s="14"/>
      <c r="L1938" s="14"/>
      <c r="M1938" s="14"/>
      <c r="N1938" s="14"/>
      <c r="O1938" s="14"/>
      <c r="P1938" s="14"/>
      <c r="Q1938" s="14"/>
      <c r="R1938" s="14"/>
      <c r="S1938" s="15"/>
      <c r="T1938" s="9"/>
      <c r="U1938" s="10"/>
      <c r="V1938" s="16"/>
      <c r="W1938" s="15"/>
      <c r="X1938" s="16"/>
      <c r="Y1938" s="14"/>
      <c r="Z1938" s="14"/>
      <c r="AA1938" s="14"/>
      <c r="AB1938" s="14"/>
      <c r="AC1938" s="14"/>
      <c r="AD1938" s="14"/>
    </row>
  </sheetData>
  <pageMargins left="0.7" right="0.7" top="0.75" bottom="0.75" header="0" footer="0"/>
  <pageSetup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1ACE4-C0C4-4C25-8C58-2EA68972F8A0}">
  <dimension ref="A3:B8"/>
  <sheetViews>
    <sheetView workbookViewId="0">
      <selection activeCell="S14" sqref="S14"/>
    </sheetView>
  </sheetViews>
  <sheetFormatPr defaultRowHeight="13.8" x14ac:dyDescent="0.3"/>
  <cols>
    <col min="1" max="1" width="12.21875" bestFit="1" customWidth="1"/>
    <col min="2" max="2" width="11" style="21" bestFit="1" customWidth="1"/>
  </cols>
  <sheetData>
    <row r="3" spans="1:2" x14ac:dyDescent="0.3">
      <c r="A3" s="19" t="s">
        <v>3016</v>
      </c>
      <c r="B3" s="21" t="s">
        <v>3027</v>
      </c>
    </row>
    <row r="4" spans="1:2" x14ac:dyDescent="0.3">
      <c r="A4" s="20" t="s">
        <v>57</v>
      </c>
      <c r="B4" s="25">
        <v>0.39799131606426102</v>
      </c>
    </row>
    <row r="5" spans="1:2" x14ac:dyDescent="0.3">
      <c r="A5" s="20" t="s">
        <v>65</v>
      </c>
      <c r="B5" s="25">
        <v>0.36575449632337032</v>
      </c>
    </row>
    <row r="6" spans="1:2" x14ac:dyDescent="0.3">
      <c r="A6" s="20" t="s">
        <v>38</v>
      </c>
      <c r="B6" s="25">
        <v>0.31732143797097395</v>
      </c>
    </row>
    <row r="7" spans="1:2" x14ac:dyDescent="0.3">
      <c r="A7" s="20" t="s">
        <v>140</v>
      </c>
      <c r="B7" s="25">
        <v>-8.1067250358605292E-2</v>
      </c>
    </row>
    <row r="8" spans="1:2" x14ac:dyDescent="0.3">
      <c r="A8" s="20" t="s">
        <v>3017</v>
      </c>
      <c r="B8" s="25">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0A2D2-B97E-4F57-96A0-54D79BDF8440}">
  <dimension ref="A3:B20"/>
  <sheetViews>
    <sheetView zoomScale="60" zoomScaleNormal="60" workbookViewId="0">
      <selection activeCell="A6" sqref="A6"/>
    </sheetView>
  </sheetViews>
  <sheetFormatPr defaultRowHeight="13.8" x14ac:dyDescent="0.3"/>
  <cols>
    <col min="1" max="1" width="24.88671875" bestFit="1" customWidth="1"/>
    <col min="2" max="2" width="14.88671875" style="21" bestFit="1" customWidth="1"/>
  </cols>
  <sheetData>
    <row r="3" spans="1:2" x14ac:dyDescent="0.3">
      <c r="A3" s="19" t="s">
        <v>7</v>
      </c>
      <c r="B3" s="21" t="s">
        <v>3027</v>
      </c>
    </row>
    <row r="4" spans="1:2" x14ac:dyDescent="0.3">
      <c r="A4" s="20" t="s">
        <v>118</v>
      </c>
      <c r="B4" s="21">
        <v>46524.707372599987</v>
      </c>
    </row>
    <row r="5" spans="1:2" x14ac:dyDescent="0.3">
      <c r="A5" s="20" t="s">
        <v>44</v>
      </c>
      <c r="B5" s="21">
        <v>51665.445270919983</v>
      </c>
    </row>
    <row r="6" spans="1:2" x14ac:dyDescent="0.3">
      <c r="A6" s="20" t="s">
        <v>32</v>
      </c>
      <c r="B6" s="21">
        <v>52542.787802400009</v>
      </c>
    </row>
    <row r="7" spans="1:2" x14ac:dyDescent="0.3">
      <c r="A7" s="20" t="s">
        <v>62</v>
      </c>
      <c r="B7" s="21">
        <v>64290.459291230014</v>
      </c>
    </row>
    <row r="8" spans="1:2" x14ac:dyDescent="0.3">
      <c r="A8" s="20" t="s">
        <v>3017</v>
      </c>
      <c r="B8" s="21">
        <v>215023.39973715</v>
      </c>
    </row>
    <row r="9" spans="1:2" x14ac:dyDescent="0.3">
      <c r="B9"/>
    </row>
    <row r="10" spans="1:2" x14ac:dyDescent="0.3">
      <c r="B10"/>
    </row>
    <row r="11" spans="1:2" x14ac:dyDescent="0.3">
      <c r="B11"/>
    </row>
    <row r="12" spans="1:2" x14ac:dyDescent="0.3">
      <c r="B12"/>
    </row>
    <row r="13" spans="1:2" x14ac:dyDescent="0.3">
      <c r="B13"/>
    </row>
    <row r="14" spans="1:2" x14ac:dyDescent="0.3">
      <c r="B14"/>
    </row>
    <row r="15" spans="1:2" x14ac:dyDescent="0.3">
      <c r="B15"/>
    </row>
    <row r="16" spans="1:2" x14ac:dyDescent="0.3">
      <c r="B16"/>
    </row>
    <row r="17" spans="2:2" x14ac:dyDescent="0.3">
      <c r="B17"/>
    </row>
    <row r="18" spans="2:2" x14ac:dyDescent="0.3">
      <c r="B18"/>
    </row>
    <row r="19" spans="2:2" x14ac:dyDescent="0.3">
      <c r="B19"/>
    </row>
    <row r="20" spans="2:2" x14ac:dyDescent="0.3">
      <c r="B20"/>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CD614-69AD-498D-8E0B-737C1D523301}">
  <dimension ref="A3:H57"/>
  <sheetViews>
    <sheetView topLeftCell="A16" workbookViewId="0">
      <selection activeCell="O7" sqref="O7"/>
    </sheetView>
  </sheetViews>
  <sheetFormatPr defaultRowHeight="13.8" x14ac:dyDescent="0.3"/>
  <cols>
    <col min="1" max="1" width="16.5546875" bestFit="1" customWidth="1"/>
    <col min="2" max="2" width="11.109375" style="21" bestFit="1" customWidth="1"/>
    <col min="3" max="3" width="11.109375" bestFit="1" customWidth="1"/>
    <col min="6" max="6" width="6.88671875" bestFit="1" customWidth="1"/>
    <col min="7" max="7" width="16.33203125" bestFit="1" customWidth="1"/>
    <col min="8" max="8" width="11" bestFit="1" customWidth="1"/>
  </cols>
  <sheetData>
    <row r="3" spans="1:8" x14ac:dyDescent="0.3">
      <c r="A3" s="19" t="s">
        <v>15</v>
      </c>
      <c r="B3" s="21" t="s">
        <v>3027</v>
      </c>
      <c r="F3" s="23"/>
      <c r="G3" s="24"/>
      <c r="H3" s="24"/>
    </row>
    <row r="4" spans="1:8" x14ac:dyDescent="0.3">
      <c r="A4" t="s">
        <v>1278</v>
      </c>
      <c r="B4" s="21">
        <v>-2418.0565999999999</v>
      </c>
      <c r="G4" s="21"/>
      <c r="H4" s="21"/>
    </row>
    <row r="5" spans="1:8" x14ac:dyDescent="0.3">
      <c r="A5" t="s">
        <v>382</v>
      </c>
      <c r="B5" s="21">
        <v>3909.7538320000008</v>
      </c>
      <c r="G5" s="21"/>
      <c r="H5" s="21"/>
    </row>
    <row r="6" spans="1:8" x14ac:dyDescent="0.3">
      <c r="A6" t="s">
        <v>960</v>
      </c>
      <c r="B6" s="21">
        <v>-1184.7471999999998</v>
      </c>
      <c r="G6" s="21"/>
      <c r="H6" s="21"/>
    </row>
    <row r="7" spans="1:8" x14ac:dyDescent="0.3">
      <c r="A7" t="s">
        <v>49</v>
      </c>
      <c r="B7" s="21">
        <v>36187.568192000006</v>
      </c>
      <c r="G7" s="21"/>
      <c r="H7" s="21"/>
    </row>
    <row r="8" spans="1:8" x14ac:dyDescent="0.3">
      <c r="A8" t="s">
        <v>260</v>
      </c>
      <c r="B8" s="21">
        <v>6965.4626599999965</v>
      </c>
      <c r="G8" s="21"/>
      <c r="H8" s="21"/>
    </row>
    <row r="9" spans="1:8" x14ac:dyDescent="0.3">
      <c r="A9" t="s">
        <v>232</v>
      </c>
      <c r="B9" s="21">
        <v>-529.10629999999992</v>
      </c>
      <c r="G9" s="21"/>
      <c r="H9" s="21"/>
    </row>
    <row r="10" spans="1:8" x14ac:dyDescent="0.3">
      <c r="A10" t="s">
        <v>1149</v>
      </c>
      <c r="B10" s="21">
        <v>406.74180000000001</v>
      </c>
      <c r="G10" s="21"/>
      <c r="H10" s="21"/>
    </row>
    <row r="11" spans="1:8" x14ac:dyDescent="0.3">
      <c r="A11" t="s">
        <v>1009</v>
      </c>
      <c r="B11" s="21">
        <v>11677.3631</v>
      </c>
      <c r="G11" s="21"/>
      <c r="H11" s="21"/>
    </row>
    <row r="12" spans="1:8" x14ac:dyDescent="0.3">
      <c r="A12" t="s">
        <v>366</v>
      </c>
      <c r="B12" s="21">
        <v>322.07384000000093</v>
      </c>
      <c r="G12" s="21"/>
      <c r="H12" s="21"/>
    </row>
    <row r="13" spans="1:8" x14ac:dyDescent="0.3">
      <c r="A13" t="s">
        <v>391</v>
      </c>
      <c r="B13" s="21">
        <v>8645.2074137500022</v>
      </c>
      <c r="G13" s="21"/>
      <c r="H13" s="21"/>
    </row>
    <row r="14" spans="1:8" x14ac:dyDescent="0.3">
      <c r="A14" t="s">
        <v>1740</v>
      </c>
      <c r="B14" s="21">
        <v>6848.3532999999998</v>
      </c>
      <c r="G14" s="21"/>
      <c r="H14" s="21"/>
    </row>
    <row r="15" spans="1:8" x14ac:dyDescent="0.3">
      <c r="A15" t="s">
        <v>182</v>
      </c>
      <c r="B15" s="21">
        <v>12321.579312</v>
      </c>
      <c r="G15" s="21"/>
      <c r="H15" s="21"/>
    </row>
    <row r="16" spans="1:8" x14ac:dyDescent="0.3">
      <c r="A16" t="s">
        <v>705</v>
      </c>
      <c r="B16" s="21">
        <v>-976.94950500000073</v>
      </c>
      <c r="G16" s="21"/>
      <c r="H16" s="21"/>
    </row>
    <row r="17" spans="1:8" x14ac:dyDescent="0.3">
      <c r="A17" t="s">
        <v>334</v>
      </c>
      <c r="B17" s="21">
        <v>1262.43058</v>
      </c>
      <c r="G17" s="21"/>
      <c r="H17" s="21"/>
    </row>
    <row r="18" spans="1:8" x14ac:dyDescent="0.3">
      <c r="A18" t="s">
        <v>187</v>
      </c>
      <c r="B18" s="21">
        <v>2725.7763600000003</v>
      </c>
      <c r="G18" s="21"/>
      <c r="H18" s="21"/>
    </row>
    <row r="19" spans="1:8" x14ac:dyDescent="0.3">
      <c r="A19" t="s">
        <v>616</v>
      </c>
      <c r="B19" s="21">
        <v>-1982.6450000000002</v>
      </c>
      <c r="G19" s="21"/>
      <c r="H19" s="21"/>
    </row>
    <row r="20" spans="1:8" x14ac:dyDescent="0.3">
      <c r="A20" t="s">
        <v>175</v>
      </c>
      <c r="B20" s="21">
        <v>710.1254200000003</v>
      </c>
      <c r="G20" s="21"/>
      <c r="H20" s="21"/>
    </row>
    <row r="21" spans="1:8" x14ac:dyDescent="0.3">
      <c r="A21" t="s">
        <v>192</v>
      </c>
      <c r="B21" s="21">
        <v>3169.4628929999999</v>
      </c>
      <c r="G21" s="21"/>
      <c r="H21" s="21"/>
    </row>
    <row r="22" spans="1:8" x14ac:dyDescent="0.3">
      <c r="A22" t="s">
        <v>419</v>
      </c>
      <c r="B22" s="21">
        <v>1336.0164600000003</v>
      </c>
      <c r="G22" s="21"/>
      <c r="H22" s="21"/>
    </row>
    <row r="23" spans="1:8" x14ac:dyDescent="0.3">
      <c r="A23" t="s">
        <v>197</v>
      </c>
      <c r="B23" s="21">
        <v>5293.7839799999992</v>
      </c>
      <c r="G23" s="21"/>
      <c r="H23" s="21"/>
    </row>
    <row r="24" spans="1:8" x14ac:dyDescent="0.3">
      <c r="A24" t="s">
        <v>304</v>
      </c>
      <c r="B24" s="21">
        <v>12307.551891600007</v>
      </c>
      <c r="G24" s="21"/>
      <c r="H24" s="21"/>
    </row>
    <row r="25" spans="1:8" x14ac:dyDescent="0.3">
      <c r="A25" t="s">
        <v>66</v>
      </c>
      <c r="B25" s="21">
        <v>6932.4458599999998</v>
      </c>
      <c r="G25" s="21"/>
      <c r="H25" s="21"/>
    </row>
    <row r="26" spans="1:8" x14ac:dyDescent="0.3">
      <c r="A26" t="s">
        <v>673</v>
      </c>
      <c r="B26" s="21">
        <v>-529.91494999999975</v>
      </c>
      <c r="G26" s="21"/>
      <c r="H26" s="21"/>
    </row>
    <row r="27" spans="1:8" x14ac:dyDescent="0.3">
      <c r="A27" t="s">
        <v>509</v>
      </c>
      <c r="B27" s="21">
        <v>2123.2119000000012</v>
      </c>
      <c r="G27" s="21"/>
      <c r="H27" s="21"/>
    </row>
    <row r="28" spans="1:8" x14ac:dyDescent="0.3">
      <c r="A28" t="s">
        <v>86</v>
      </c>
      <c r="B28" s="21">
        <v>-13759.205488000001</v>
      </c>
      <c r="G28" s="21"/>
      <c r="H28" s="21"/>
    </row>
    <row r="29" spans="1:8" x14ac:dyDescent="0.3">
      <c r="A29" t="s">
        <v>499</v>
      </c>
      <c r="B29" s="21">
        <v>4675.6003300000002</v>
      </c>
      <c r="G29" s="21"/>
      <c r="H29" s="21"/>
    </row>
    <row r="30" spans="1:8" x14ac:dyDescent="0.3">
      <c r="A30" t="s">
        <v>536</v>
      </c>
      <c r="B30" s="21">
        <v>3788.8289959999997</v>
      </c>
      <c r="G30" s="21"/>
      <c r="H30" s="21"/>
    </row>
    <row r="31" spans="1:8" x14ac:dyDescent="0.3">
      <c r="A31" t="s">
        <v>201</v>
      </c>
      <c r="B31" s="21">
        <v>3611.0574000000001</v>
      </c>
      <c r="G31" s="21"/>
      <c r="H31" s="21"/>
    </row>
    <row r="32" spans="1:8" x14ac:dyDescent="0.3">
      <c r="A32" t="s">
        <v>58</v>
      </c>
      <c r="B32" s="21">
        <v>770.90868800000067</v>
      </c>
      <c r="G32" s="21"/>
      <c r="H32" s="21"/>
    </row>
    <row r="33" spans="1:8" x14ac:dyDescent="0.3">
      <c r="A33" t="s">
        <v>370</v>
      </c>
      <c r="B33" s="21">
        <v>4215.9194799999996</v>
      </c>
      <c r="G33" s="21"/>
      <c r="H33" s="21"/>
    </row>
    <row r="34" spans="1:8" x14ac:dyDescent="0.3">
      <c r="A34" t="s">
        <v>75</v>
      </c>
      <c r="B34" s="21">
        <v>27611.943318599995</v>
      </c>
      <c r="G34" s="21"/>
      <c r="H34" s="21"/>
    </row>
    <row r="35" spans="1:8" x14ac:dyDescent="0.3">
      <c r="A35" t="s">
        <v>326</v>
      </c>
      <c r="B35" s="21">
        <v>-19337.166840000002</v>
      </c>
      <c r="G35" s="21"/>
      <c r="H35" s="21"/>
    </row>
    <row r="36" spans="1:8" x14ac:dyDescent="0.3">
      <c r="A36" t="s">
        <v>2651</v>
      </c>
      <c r="B36" s="21">
        <v>3012.1560999999997</v>
      </c>
      <c r="G36" s="21"/>
      <c r="H36" s="21"/>
    </row>
    <row r="37" spans="1:8" x14ac:dyDescent="0.3">
      <c r="A37" t="s">
        <v>158</v>
      </c>
      <c r="B37" s="21">
        <v>23410.842026000009</v>
      </c>
      <c r="G37" s="21"/>
      <c r="H37" s="21"/>
    </row>
    <row r="38" spans="1:8" x14ac:dyDescent="0.3">
      <c r="A38" t="s">
        <v>308</v>
      </c>
      <c r="B38" s="21">
        <v>2555.9895200000001</v>
      </c>
      <c r="G38" s="21"/>
      <c r="H38" s="21"/>
    </row>
    <row r="39" spans="1:8" x14ac:dyDescent="0.3">
      <c r="A39" t="s">
        <v>106</v>
      </c>
      <c r="B39" s="21">
        <v>15291.572600000001</v>
      </c>
      <c r="G39" s="21"/>
      <c r="H39" s="21"/>
    </row>
    <row r="40" spans="1:8" x14ac:dyDescent="0.3">
      <c r="A40" t="s">
        <v>238</v>
      </c>
      <c r="B40" s="21">
        <v>-1556.1825246000001</v>
      </c>
      <c r="G40" s="21"/>
      <c r="H40" s="21"/>
    </row>
    <row r="41" spans="1:8" x14ac:dyDescent="0.3">
      <c r="A41" t="s">
        <v>472</v>
      </c>
      <c r="B41" s="21">
        <v>5073.0013999999992</v>
      </c>
      <c r="G41" s="21"/>
      <c r="H41" s="21"/>
    </row>
    <row r="42" spans="1:8" x14ac:dyDescent="0.3">
      <c r="A42" t="s">
        <v>934</v>
      </c>
      <c r="B42" s="21">
        <v>1695.7832367999999</v>
      </c>
      <c r="G42" s="21"/>
      <c r="H42" s="21"/>
    </row>
    <row r="43" spans="1:8" x14ac:dyDescent="0.3">
      <c r="A43" t="s">
        <v>2187</v>
      </c>
      <c r="B43" s="21">
        <v>431.18619999999999</v>
      </c>
      <c r="G43" s="21"/>
      <c r="H43" s="21"/>
    </row>
    <row r="44" spans="1:8" x14ac:dyDescent="0.3">
      <c r="A44" t="s">
        <v>248</v>
      </c>
      <c r="B44" s="21">
        <v>-1603.4633999999999</v>
      </c>
      <c r="G44" s="21"/>
      <c r="H44" s="21"/>
    </row>
    <row r="45" spans="1:8" x14ac:dyDescent="0.3">
      <c r="A45" t="s">
        <v>134</v>
      </c>
      <c r="B45" s="21">
        <v>27288.386659999996</v>
      </c>
      <c r="G45" s="21"/>
      <c r="H45" s="21"/>
    </row>
    <row r="46" spans="1:8" x14ac:dyDescent="0.3">
      <c r="A46" t="s">
        <v>216</v>
      </c>
      <c r="B46" s="21">
        <v>3931.8369799999996</v>
      </c>
      <c r="G46" s="21"/>
      <c r="H46" s="21"/>
    </row>
    <row r="47" spans="1:8" x14ac:dyDescent="0.3">
      <c r="A47" t="s">
        <v>153</v>
      </c>
      <c r="B47" s="21">
        <v>530.14978000000031</v>
      </c>
      <c r="G47" s="21"/>
      <c r="H47" s="21"/>
    </row>
    <row r="48" spans="1:8" x14ac:dyDescent="0.3">
      <c r="A48" t="s">
        <v>141</v>
      </c>
      <c r="B48" s="21">
        <v>-1748.5517000000004</v>
      </c>
      <c r="G48" s="21"/>
      <c r="H48" s="21"/>
    </row>
    <row r="49" spans="1:8" x14ac:dyDescent="0.3">
      <c r="A49" t="s">
        <v>39</v>
      </c>
      <c r="B49" s="21">
        <v>116.21884999999946</v>
      </c>
      <c r="G49" s="21"/>
      <c r="H49" s="21"/>
    </row>
    <row r="50" spans="1:8" x14ac:dyDescent="0.3">
      <c r="A50" t="s">
        <v>650</v>
      </c>
      <c r="B50" s="21">
        <v>4771.4638249999989</v>
      </c>
      <c r="G50" s="21"/>
      <c r="H50" s="21"/>
    </row>
    <row r="51" spans="1:8" x14ac:dyDescent="0.3">
      <c r="A51" t="s">
        <v>1855</v>
      </c>
      <c r="B51" s="21">
        <v>3986.4100599999992</v>
      </c>
      <c r="G51" s="21"/>
      <c r="H51" s="21"/>
    </row>
    <row r="52" spans="1:8" x14ac:dyDescent="0.3">
      <c r="A52" t="s">
        <v>2220</v>
      </c>
      <c r="B52" s="21">
        <v>735.22500000000002</v>
      </c>
      <c r="G52" s="21"/>
      <c r="H52" s="21"/>
    </row>
    <row r="53" spans="1:8" x14ac:dyDescent="0.3">
      <c r="A53" t="s">
        <v>3017</v>
      </c>
      <c r="B53" s="21">
        <v>215023.39973715</v>
      </c>
    </row>
    <row r="54" spans="1:8" x14ac:dyDescent="0.3">
      <c r="B54"/>
    </row>
    <row r="55" spans="1:8" x14ac:dyDescent="0.3">
      <c r="B55"/>
    </row>
    <row r="56" spans="1:8" x14ac:dyDescent="0.3">
      <c r="B56"/>
    </row>
    <row r="57" spans="1:8" x14ac:dyDescent="0.3">
      <c r="B57"/>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6210D-1EE2-4B73-9CF8-D4B4034E6953}">
  <dimension ref="A3:B21"/>
  <sheetViews>
    <sheetView workbookViewId="0">
      <selection activeCell="P26" sqref="P26"/>
    </sheetView>
  </sheetViews>
  <sheetFormatPr defaultRowHeight="13.8" x14ac:dyDescent="0.3"/>
  <cols>
    <col min="1" max="1" width="26.109375" bestFit="1" customWidth="1"/>
    <col min="2" max="2" width="11.109375" style="21" bestFit="1" customWidth="1"/>
  </cols>
  <sheetData>
    <row r="3" spans="1:2" x14ac:dyDescent="0.3">
      <c r="A3" s="19" t="s">
        <v>11</v>
      </c>
      <c r="B3" s="21" t="s">
        <v>3027</v>
      </c>
    </row>
    <row r="4" spans="1:2" x14ac:dyDescent="0.3">
      <c r="A4" s="20" t="s">
        <v>113</v>
      </c>
      <c r="B4" s="21">
        <v>59296.389429999988</v>
      </c>
    </row>
    <row r="5" spans="1:2" x14ac:dyDescent="0.3">
      <c r="A5" s="20" t="s">
        <v>82</v>
      </c>
      <c r="B5" s="21">
        <v>40790.514239999982</v>
      </c>
    </row>
    <row r="6" spans="1:2" x14ac:dyDescent="0.3">
      <c r="A6" s="20" t="s">
        <v>46</v>
      </c>
      <c r="B6" s="21">
        <v>39808.485999999983</v>
      </c>
    </row>
    <row r="7" spans="1:2" x14ac:dyDescent="0.3">
      <c r="A7" s="20" t="s">
        <v>590</v>
      </c>
      <c r="B7" s="21">
        <v>23990.207579999995</v>
      </c>
    </row>
    <row r="8" spans="1:2" x14ac:dyDescent="0.3">
      <c r="A8" s="20" t="s">
        <v>54</v>
      </c>
      <c r="B8" s="21">
        <v>18724.119100000004</v>
      </c>
    </row>
    <row r="9" spans="1:2" x14ac:dyDescent="0.3">
      <c r="A9" s="20" t="s">
        <v>3017</v>
      </c>
      <c r="B9" s="21">
        <v>182609.71634999997</v>
      </c>
    </row>
    <row r="10" spans="1:2" x14ac:dyDescent="0.3">
      <c r="B10"/>
    </row>
    <row r="11" spans="1:2" x14ac:dyDescent="0.3">
      <c r="B11"/>
    </row>
    <row r="12" spans="1:2" x14ac:dyDescent="0.3">
      <c r="B12"/>
    </row>
    <row r="13" spans="1:2" x14ac:dyDescent="0.3">
      <c r="B13"/>
    </row>
    <row r="14" spans="1:2" x14ac:dyDescent="0.3">
      <c r="B14"/>
    </row>
    <row r="15" spans="1:2" x14ac:dyDescent="0.3">
      <c r="B15"/>
    </row>
    <row r="16" spans="1:2" x14ac:dyDescent="0.3">
      <c r="B16"/>
    </row>
    <row r="17" spans="2:2" x14ac:dyDescent="0.3">
      <c r="B17"/>
    </row>
    <row r="18" spans="2:2" x14ac:dyDescent="0.3">
      <c r="B18"/>
    </row>
    <row r="19" spans="2:2" x14ac:dyDescent="0.3">
      <c r="B19"/>
    </row>
    <row r="20" spans="2:2" x14ac:dyDescent="0.3">
      <c r="B20"/>
    </row>
    <row r="21" spans="2:2" x14ac:dyDescent="0.3">
      <c r="B21"/>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57D89-8FF6-41C0-BC7C-673B665EB719}">
  <dimension ref="A1:B8"/>
  <sheetViews>
    <sheetView zoomScale="60" zoomScaleNormal="60" workbookViewId="0">
      <selection activeCell="M36" sqref="M36"/>
    </sheetView>
  </sheetViews>
  <sheetFormatPr defaultRowHeight="13.8" x14ac:dyDescent="0.3"/>
  <cols>
    <col min="1" max="1" width="16.44140625" bestFit="1" customWidth="1"/>
    <col min="2" max="2" width="14.88671875" style="21" bestFit="1" customWidth="1"/>
  </cols>
  <sheetData>
    <row r="1" spans="1:2" x14ac:dyDescent="0.3">
      <c r="A1" s="19" t="s">
        <v>8</v>
      </c>
      <c r="B1" t="s">
        <v>3020</v>
      </c>
    </row>
    <row r="3" spans="1:2" x14ac:dyDescent="0.3">
      <c r="A3" s="19" t="s">
        <v>27</v>
      </c>
      <c r="B3" s="21" t="s">
        <v>3027</v>
      </c>
    </row>
    <row r="4" spans="1:2" x14ac:dyDescent="0.3">
      <c r="A4" s="20" t="s">
        <v>3022</v>
      </c>
      <c r="B4" s="21">
        <v>87409.653615600095</v>
      </c>
    </row>
    <row r="5" spans="1:2" x14ac:dyDescent="0.3">
      <c r="A5" s="20" t="s">
        <v>3023</v>
      </c>
      <c r="B5" s="21">
        <v>48761.706514999991</v>
      </c>
    </row>
    <row r="6" spans="1:2" x14ac:dyDescent="0.3">
      <c r="A6" s="20" t="s">
        <v>3025</v>
      </c>
      <c r="B6" s="21">
        <v>43155.079858800011</v>
      </c>
    </row>
    <row r="7" spans="1:2" x14ac:dyDescent="0.3">
      <c r="A7" s="20" t="s">
        <v>3024</v>
      </c>
      <c r="B7" s="21">
        <v>35696.959747750006</v>
      </c>
    </row>
    <row r="8" spans="1:2" x14ac:dyDescent="0.3">
      <c r="A8" s="20" t="s">
        <v>3017</v>
      </c>
      <c r="B8" s="21">
        <v>215023.39973715009</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FAEE2-F028-4E83-A2C0-26592DCF5062}">
  <dimension ref="A3:E183"/>
  <sheetViews>
    <sheetView workbookViewId="0">
      <selection activeCell="O31" sqref="O31"/>
    </sheetView>
  </sheetViews>
  <sheetFormatPr defaultRowHeight="13.8" x14ac:dyDescent="0.3"/>
  <cols>
    <col min="1" max="1" width="12.21875" bestFit="1" customWidth="1"/>
    <col min="2" max="2" width="11.109375" style="21" bestFit="1" customWidth="1"/>
    <col min="5" max="5" width="10.88671875" bestFit="1" customWidth="1"/>
  </cols>
  <sheetData>
    <row r="3" spans="1:2" x14ac:dyDescent="0.3">
      <c r="A3" s="19" t="s">
        <v>3016</v>
      </c>
      <c r="B3" s="21" t="s">
        <v>3027</v>
      </c>
    </row>
    <row r="4" spans="1:2" x14ac:dyDescent="0.3">
      <c r="A4" s="20" t="s">
        <v>3030</v>
      </c>
      <c r="B4" s="21">
        <v>-657.53850031999866</v>
      </c>
    </row>
    <row r="5" spans="1:2" x14ac:dyDescent="0.3">
      <c r="A5" s="20" t="s">
        <v>3031</v>
      </c>
      <c r="B5" s="21">
        <v>36266.168780320004</v>
      </c>
    </row>
    <row r="6" spans="1:2" x14ac:dyDescent="0.3">
      <c r="A6" s="20" t="s">
        <v>3032</v>
      </c>
      <c r="B6" s="21">
        <v>1881.8305867500042</v>
      </c>
    </row>
    <row r="7" spans="1:2" x14ac:dyDescent="0.3">
      <c r="A7" s="20" t="s">
        <v>3033</v>
      </c>
      <c r="B7" s="21">
        <v>50182.103101999994</v>
      </c>
    </row>
    <row r="8" spans="1:2" x14ac:dyDescent="0.3">
      <c r="A8" s="20" t="s">
        <v>3034</v>
      </c>
      <c r="B8" s="21">
        <v>61026.949158400028</v>
      </c>
    </row>
    <row r="9" spans="1:2" x14ac:dyDescent="0.3">
      <c r="A9" s="20" t="s">
        <v>3035</v>
      </c>
      <c r="B9" s="21">
        <v>66323.88661000003</v>
      </c>
    </row>
    <row r="10" spans="1:2" x14ac:dyDescent="0.3">
      <c r="A10" s="20" t="s">
        <v>3017</v>
      </c>
      <c r="B10" s="21">
        <v>215023.39973715006</v>
      </c>
    </row>
    <row r="11" spans="1:2" x14ac:dyDescent="0.3">
      <c r="B11"/>
    </row>
    <row r="12" spans="1:2" x14ac:dyDescent="0.3">
      <c r="B12"/>
    </row>
    <row r="13" spans="1:2" x14ac:dyDescent="0.3">
      <c r="B13"/>
    </row>
    <row r="14" spans="1:2" x14ac:dyDescent="0.3">
      <c r="B14"/>
    </row>
    <row r="15" spans="1:2" x14ac:dyDescent="0.3">
      <c r="B15"/>
    </row>
    <row r="16" spans="1:2" x14ac:dyDescent="0.3">
      <c r="B16"/>
    </row>
    <row r="17" spans="2:2" x14ac:dyDescent="0.3">
      <c r="B17"/>
    </row>
    <row r="18" spans="2:2" x14ac:dyDescent="0.3">
      <c r="B18"/>
    </row>
    <row r="19" spans="2:2" x14ac:dyDescent="0.3">
      <c r="B19"/>
    </row>
    <row r="20" spans="2:2" x14ac:dyDescent="0.3">
      <c r="B20"/>
    </row>
    <row r="21" spans="2:2" x14ac:dyDescent="0.3">
      <c r="B21"/>
    </row>
    <row r="22" spans="2:2" x14ac:dyDescent="0.3">
      <c r="B22"/>
    </row>
    <row r="23" spans="2:2" x14ac:dyDescent="0.3">
      <c r="B23"/>
    </row>
    <row r="24" spans="2:2" x14ac:dyDescent="0.3">
      <c r="B24"/>
    </row>
    <row r="25" spans="2:2" x14ac:dyDescent="0.3">
      <c r="B25"/>
    </row>
    <row r="26" spans="2:2" x14ac:dyDescent="0.3">
      <c r="B26"/>
    </row>
    <row r="27" spans="2:2" x14ac:dyDescent="0.3">
      <c r="B27"/>
    </row>
    <row r="28" spans="2:2" x14ac:dyDescent="0.3">
      <c r="B28"/>
    </row>
    <row r="29" spans="2:2" x14ac:dyDescent="0.3">
      <c r="B29"/>
    </row>
    <row r="30" spans="2:2" x14ac:dyDescent="0.3">
      <c r="B30"/>
    </row>
    <row r="31" spans="2:2" x14ac:dyDescent="0.3">
      <c r="B31"/>
    </row>
    <row r="32" spans="2:2" x14ac:dyDescent="0.3">
      <c r="B32"/>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row r="45" spans="2:2" x14ac:dyDescent="0.3">
      <c r="B45"/>
    </row>
    <row r="46" spans="2:2" x14ac:dyDescent="0.3">
      <c r="B46"/>
    </row>
    <row r="47" spans="2:2" x14ac:dyDescent="0.3">
      <c r="B47"/>
    </row>
    <row r="48" spans="2:2"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row r="64" spans="2: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row r="121" spans="2:2" x14ac:dyDescent="0.3">
      <c r="B121"/>
    </row>
    <row r="122" spans="2:2" x14ac:dyDescent="0.3">
      <c r="B122"/>
    </row>
    <row r="123" spans="2:2" x14ac:dyDescent="0.3">
      <c r="B123"/>
    </row>
    <row r="124" spans="2:2" x14ac:dyDescent="0.3">
      <c r="B124"/>
    </row>
    <row r="125" spans="2:2" x14ac:dyDescent="0.3">
      <c r="B125"/>
    </row>
    <row r="126" spans="2:2" x14ac:dyDescent="0.3">
      <c r="B126"/>
    </row>
    <row r="127" spans="2:2" x14ac:dyDescent="0.3">
      <c r="B127"/>
    </row>
    <row r="128" spans="2:2"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row r="135" spans="2:2" x14ac:dyDescent="0.3">
      <c r="B135"/>
    </row>
    <row r="136" spans="2:2" x14ac:dyDescent="0.3">
      <c r="B136"/>
    </row>
    <row r="137" spans="2:2" x14ac:dyDescent="0.3">
      <c r="B137"/>
    </row>
    <row r="138" spans="2:2" x14ac:dyDescent="0.3">
      <c r="B138"/>
    </row>
    <row r="139" spans="2:2" x14ac:dyDescent="0.3">
      <c r="B139"/>
    </row>
    <row r="140" spans="2:2" x14ac:dyDescent="0.3">
      <c r="B140"/>
    </row>
    <row r="141" spans="2:2" x14ac:dyDescent="0.3">
      <c r="B141"/>
    </row>
    <row r="142" spans="2:2" x14ac:dyDescent="0.3">
      <c r="B142"/>
    </row>
    <row r="143" spans="2:2" x14ac:dyDescent="0.3">
      <c r="B143"/>
    </row>
    <row r="144" spans="2:2" x14ac:dyDescent="0.3">
      <c r="B144"/>
    </row>
    <row r="145" spans="2:2" x14ac:dyDescent="0.3">
      <c r="B145"/>
    </row>
    <row r="146" spans="2:2" x14ac:dyDescent="0.3">
      <c r="B146"/>
    </row>
    <row r="147" spans="2:2" x14ac:dyDescent="0.3">
      <c r="B147"/>
    </row>
    <row r="148" spans="2:2" x14ac:dyDescent="0.3">
      <c r="B148"/>
    </row>
    <row r="149" spans="2:2" x14ac:dyDescent="0.3">
      <c r="B149"/>
    </row>
    <row r="150" spans="2:2" x14ac:dyDescent="0.3">
      <c r="B150"/>
    </row>
    <row r="151" spans="2:2" x14ac:dyDescent="0.3">
      <c r="B151"/>
    </row>
    <row r="152" spans="2:2" x14ac:dyDescent="0.3">
      <c r="B152"/>
    </row>
    <row r="153" spans="2:2" x14ac:dyDescent="0.3">
      <c r="B153"/>
    </row>
    <row r="154" spans="2:2" x14ac:dyDescent="0.3">
      <c r="B154"/>
    </row>
    <row r="155" spans="2:2" x14ac:dyDescent="0.3">
      <c r="B155"/>
    </row>
    <row r="156" spans="2:2" x14ac:dyDescent="0.3">
      <c r="B156"/>
    </row>
    <row r="157" spans="2:2" x14ac:dyDescent="0.3">
      <c r="B157"/>
    </row>
    <row r="158" spans="2:2" x14ac:dyDescent="0.3">
      <c r="B158"/>
    </row>
    <row r="159" spans="2:2" x14ac:dyDescent="0.3">
      <c r="B159"/>
    </row>
    <row r="160" spans="2:2" x14ac:dyDescent="0.3">
      <c r="B160"/>
    </row>
    <row r="161" spans="2:2" x14ac:dyDescent="0.3">
      <c r="B161"/>
    </row>
    <row r="162" spans="2:2" x14ac:dyDescent="0.3">
      <c r="B162"/>
    </row>
    <row r="163" spans="2:2" x14ac:dyDescent="0.3">
      <c r="B163"/>
    </row>
    <row r="164" spans="2:2" x14ac:dyDescent="0.3">
      <c r="B164"/>
    </row>
    <row r="165" spans="2:2" x14ac:dyDescent="0.3">
      <c r="B165"/>
    </row>
    <row r="166" spans="2:2" x14ac:dyDescent="0.3">
      <c r="B166"/>
    </row>
    <row r="167" spans="2:2" x14ac:dyDescent="0.3">
      <c r="B167"/>
    </row>
    <row r="168" spans="2:2" x14ac:dyDescent="0.3">
      <c r="B168"/>
    </row>
    <row r="169" spans="2:2" x14ac:dyDescent="0.3">
      <c r="B169"/>
    </row>
    <row r="170" spans="2:2" x14ac:dyDescent="0.3">
      <c r="B170"/>
    </row>
    <row r="171" spans="2:2" x14ac:dyDescent="0.3">
      <c r="B171"/>
    </row>
    <row r="172" spans="2:2" x14ac:dyDescent="0.3">
      <c r="B172"/>
    </row>
    <row r="173" spans="2:2" x14ac:dyDescent="0.3">
      <c r="B173"/>
    </row>
    <row r="174" spans="2:2" x14ac:dyDescent="0.3">
      <c r="B174"/>
    </row>
    <row r="175" spans="2:2" x14ac:dyDescent="0.3">
      <c r="B175"/>
    </row>
    <row r="176" spans="2:2" x14ac:dyDescent="0.3">
      <c r="B176"/>
    </row>
    <row r="177" spans="2:5" x14ac:dyDescent="0.3">
      <c r="B177"/>
    </row>
    <row r="178" spans="2:5" x14ac:dyDescent="0.3">
      <c r="B178"/>
    </row>
    <row r="179" spans="2:5" x14ac:dyDescent="0.3">
      <c r="B179"/>
    </row>
    <row r="180" spans="2:5" x14ac:dyDescent="0.3">
      <c r="B180"/>
    </row>
    <row r="181" spans="2:5" x14ac:dyDescent="0.3">
      <c r="B181"/>
    </row>
    <row r="182" spans="2:5" x14ac:dyDescent="0.3">
      <c r="B182"/>
    </row>
    <row r="183" spans="2:5" x14ac:dyDescent="0.3">
      <c r="B183"/>
      <c r="D183" s="22" t="s">
        <v>22</v>
      </c>
      <c r="E183" s="21">
        <f>GETPIVOTDATA("Profit",$A$3)</f>
        <v>215023.39973715006</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850E1-4C5A-4FB2-87C9-E4F58D2691BF}">
  <dimension ref="A1:B9"/>
  <sheetViews>
    <sheetView workbookViewId="0">
      <selection activeCell="O21" sqref="O21"/>
    </sheetView>
  </sheetViews>
  <sheetFormatPr defaultRowHeight="13.8" x14ac:dyDescent="0.3"/>
  <cols>
    <col min="1" max="1" width="26.109375" bestFit="1" customWidth="1"/>
    <col min="2" max="2" width="11.109375" style="26" bestFit="1" customWidth="1"/>
  </cols>
  <sheetData>
    <row r="1" spans="1:2" x14ac:dyDescent="0.3">
      <c r="A1" s="19" t="s">
        <v>8</v>
      </c>
      <c r="B1" s="26" t="s">
        <v>3020</v>
      </c>
    </row>
    <row r="3" spans="1:2" x14ac:dyDescent="0.3">
      <c r="A3" s="19" t="s">
        <v>11</v>
      </c>
      <c r="B3" s="26" t="s">
        <v>3019</v>
      </c>
    </row>
    <row r="4" spans="1:2" x14ac:dyDescent="0.3">
      <c r="A4" s="20" t="s">
        <v>89</v>
      </c>
      <c r="B4" s="26">
        <v>318169.67999999993</v>
      </c>
    </row>
    <row r="5" spans="1:2" x14ac:dyDescent="0.3">
      <c r="A5" s="20" t="s">
        <v>46</v>
      </c>
      <c r="B5" s="26">
        <v>241200.42000000004</v>
      </c>
    </row>
    <row r="6" spans="1:2" x14ac:dyDescent="0.3">
      <c r="A6" s="20" t="s">
        <v>82</v>
      </c>
      <c r="B6" s="26">
        <v>198764.49000000008</v>
      </c>
    </row>
    <row r="7" spans="1:2" x14ac:dyDescent="0.3">
      <c r="A7" s="20" t="s">
        <v>113</v>
      </c>
      <c r="B7" s="26">
        <v>185928.13999999987</v>
      </c>
    </row>
    <row r="8" spans="1:2" x14ac:dyDescent="0.3">
      <c r="A8" s="20" t="s">
        <v>145</v>
      </c>
      <c r="B8" s="26">
        <v>175730.0499999999</v>
      </c>
    </row>
    <row r="9" spans="1:2" x14ac:dyDescent="0.3">
      <c r="A9" s="20" t="s">
        <v>3017</v>
      </c>
      <c r="B9" s="26">
        <v>1119792.7799999998</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2134B-996F-47DC-AAE7-1FF236D29953}">
  <dimension ref="A3:B8"/>
  <sheetViews>
    <sheetView workbookViewId="0">
      <selection sqref="A1:XFD7"/>
    </sheetView>
  </sheetViews>
  <sheetFormatPr defaultRowHeight="13.8" x14ac:dyDescent="0.3"/>
  <cols>
    <col min="1" max="1" width="12.21875" bestFit="1" customWidth="1"/>
    <col min="2" max="2" width="12.6640625" style="21" bestFit="1" customWidth="1"/>
  </cols>
  <sheetData>
    <row r="3" spans="1:2" x14ac:dyDescent="0.3">
      <c r="A3" s="19" t="s">
        <v>3016</v>
      </c>
      <c r="B3" s="21" t="s">
        <v>3019</v>
      </c>
    </row>
    <row r="4" spans="1:2" x14ac:dyDescent="0.3">
      <c r="A4" s="20" t="s">
        <v>3025</v>
      </c>
      <c r="B4" s="21">
        <v>365558.87999999983</v>
      </c>
    </row>
    <row r="5" spans="1:2" x14ac:dyDescent="0.3">
      <c r="A5" s="20" t="s">
        <v>3024</v>
      </c>
      <c r="B5" s="21">
        <v>376155.62000000023</v>
      </c>
    </row>
    <row r="6" spans="1:2" x14ac:dyDescent="0.3">
      <c r="A6" s="20" t="s">
        <v>3023</v>
      </c>
      <c r="B6" s="21">
        <v>410095.33999999985</v>
      </c>
    </row>
    <row r="7" spans="1:2" x14ac:dyDescent="0.3">
      <c r="A7" s="20" t="s">
        <v>3022</v>
      </c>
      <c r="B7" s="21">
        <v>729714.9299999997</v>
      </c>
    </row>
    <row r="8" spans="1:2" x14ac:dyDescent="0.3">
      <c r="A8" s="20" t="s">
        <v>3017</v>
      </c>
      <c r="B8" s="21">
        <v>1881524.7699999996</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D2FAB-A4BB-45AC-A5EE-C9C9AA8BB8A2}">
  <dimension ref="A3:B8"/>
  <sheetViews>
    <sheetView workbookViewId="0">
      <selection activeCell="O19" sqref="O19"/>
    </sheetView>
  </sheetViews>
  <sheetFormatPr defaultRowHeight="13.8" x14ac:dyDescent="0.3"/>
  <cols>
    <col min="1" max="1" width="18.5546875" bestFit="1" customWidth="1"/>
    <col min="2" max="2" width="12.6640625" style="21" bestFit="1" customWidth="1"/>
  </cols>
  <sheetData>
    <row r="3" spans="1:2" x14ac:dyDescent="0.3">
      <c r="A3" s="19" t="s">
        <v>7</v>
      </c>
      <c r="B3" s="21" t="s">
        <v>3019</v>
      </c>
    </row>
    <row r="4" spans="1:2" x14ac:dyDescent="0.3">
      <c r="A4" s="20" t="s">
        <v>62</v>
      </c>
      <c r="B4" s="21">
        <v>391266.01999999996</v>
      </c>
    </row>
    <row r="5" spans="1:2" x14ac:dyDescent="0.3">
      <c r="A5" s="20" t="s">
        <v>118</v>
      </c>
      <c r="B5" s="21">
        <v>394051.70000000024</v>
      </c>
    </row>
    <row r="6" spans="1:2" x14ac:dyDescent="0.3">
      <c r="A6" s="20" t="s">
        <v>44</v>
      </c>
      <c r="B6" s="21">
        <v>461345.73999999947</v>
      </c>
    </row>
    <row r="7" spans="1:2" x14ac:dyDescent="0.3">
      <c r="A7" s="20" t="s">
        <v>32</v>
      </c>
      <c r="B7" s="21">
        <v>634861.3100000011</v>
      </c>
    </row>
    <row r="8" spans="1:2" x14ac:dyDescent="0.3">
      <c r="A8" s="20" t="s">
        <v>3017</v>
      </c>
      <c r="B8" s="21">
        <v>1881524.7700000009</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EA215-6840-4142-9E29-C6841DAC6DE4}">
  <dimension ref="A3:B8"/>
  <sheetViews>
    <sheetView workbookViewId="0">
      <selection activeCell="G8" sqref="G8"/>
    </sheetView>
  </sheetViews>
  <sheetFormatPr defaultRowHeight="13.8" x14ac:dyDescent="0.3"/>
  <cols>
    <col min="1" max="1" width="10" bestFit="1" customWidth="1"/>
    <col min="2" max="2" width="12.6640625" style="21" bestFit="1" customWidth="1"/>
  </cols>
  <sheetData>
    <row r="3" spans="1:2" x14ac:dyDescent="0.3">
      <c r="A3" s="19" t="s">
        <v>14</v>
      </c>
      <c r="B3" s="21" t="s">
        <v>3019</v>
      </c>
    </row>
    <row r="4" spans="1:2" x14ac:dyDescent="0.3">
      <c r="A4" s="20" t="s">
        <v>140</v>
      </c>
      <c r="B4" s="21">
        <v>341328.32000000007</v>
      </c>
    </row>
    <row r="5" spans="1:2" x14ac:dyDescent="0.3">
      <c r="A5" s="20" t="s">
        <v>65</v>
      </c>
      <c r="B5" s="21">
        <v>441445.62</v>
      </c>
    </row>
    <row r="6" spans="1:2" x14ac:dyDescent="0.3">
      <c r="A6" s="20" t="s">
        <v>38</v>
      </c>
      <c r="B6" s="21">
        <v>514026.63999999996</v>
      </c>
    </row>
    <row r="7" spans="1:2" x14ac:dyDescent="0.3">
      <c r="A7" s="20" t="s">
        <v>57</v>
      </c>
      <c r="B7" s="21">
        <v>584724.18999999971</v>
      </c>
    </row>
    <row r="8" spans="1:2" x14ac:dyDescent="0.3">
      <c r="A8" s="20" t="s">
        <v>3017</v>
      </c>
      <c r="B8" s="21">
        <v>1881524.7699999998</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970E8-9770-413A-B7A7-0D2EFCFCE830}">
  <dimension ref="A1:E368"/>
  <sheetViews>
    <sheetView workbookViewId="0">
      <selection activeCell="L21" sqref="L21"/>
    </sheetView>
  </sheetViews>
  <sheetFormatPr defaultRowHeight="13.8" x14ac:dyDescent="0.3"/>
  <cols>
    <col min="1" max="1" width="10" bestFit="1" customWidth="1"/>
    <col min="2" max="2" width="12.6640625" style="21" bestFit="1" customWidth="1"/>
    <col min="5" max="5" width="12.33203125" bestFit="1" customWidth="1"/>
  </cols>
  <sheetData>
    <row r="1" spans="1:2" x14ac:dyDescent="0.3">
      <c r="B1"/>
    </row>
    <row r="2" spans="1:2" x14ac:dyDescent="0.3">
      <c r="B2"/>
    </row>
    <row r="3" spans="1:2" x14ac:dyDescent="0.3">
      <c r="B3"/>
    </row>
    <row r="4" spans="1:2" x14ac:dyDescent="0.3">
      <c r="A4" s="19" t="s">
        <v>3021</v>
      </c>
      <c r="B4" s="21" t="s">
        <v>3019</v>
      </c>
    </row>
    <row r="5" spans="1:2" x14ac:dyDescent="0.3">
      <c r="A5" s="20" t="s">
        <v>3030</v>
      </c>
      <c r="B5" s="21">
        <v>264998.55000000005</v>
      </c>
    </row>
    <row r="6" spans="1:2" x14ac:dyDescent="0.3">
      <c r="A6" s="20" t="s">
        <v>3031</v>
      </c>
      <c r="B6" s="21">
        <v>325502.43999999994</v>
      </c>
    </row>
    <row r="7" spans="1:2" x14ac:dyDescent="0.3">
      <c r="A7" s="20" t="s">
        <v>3032</v>
      </c>
      <c r="B7" s="21">
        <v>265167.13000000006</v>
      </c>
    </row>
    <row r="8" spans="1:2" x14ac:dyDescent="0.3">
      <c r="A8" s="20" t="s">
        <v>3033</v>
      </c>
      <c r="B8" s="21">
        <v>384029.18999999983</v>
      </c>
    </row>
    <row r="9" spans="1:2" x14ac:dyDescent="0.3">
      <c r="A9" s="20" t="s">
        <v>3034</v>
      </c>
      <c r="B9" s="21">
        <v>290230.84999999969</v>
      </c>
    </row>
    <row r="10" spans="1:2" x14ac:dyDescent="0.3">
      <c r="A10" s="20" t="s">
        <v>3035</v>
      </c>
      <c r="B10" s="21">
        <v>351596.60999999964</v>
      </c>
    </row>
    <row r="11" spans="1:2" x14ac:dyDescent="0.3">
      <c r="A11" s="20" t="s">
        <v>3017</v>
      </c>
      <c r="B11" s="21">
        <v>1881524.7699999993</v>
      </c>
    </row>
    <row r="12" spans="1:2" x14ac:dyDescent="0.3">
      <c r="B12"/>
    </row>
    <row r="13" spans="1:2" x14ac:dyDescent="0.3">
      <c r="B13"/>
    </row>
    <row r="14" spans="1:2" x14ac:dyDescent="0.3">
      <c r="B14"/>
    </row>
    <row r="15" spans="1:2" x14ac:dyDescent="0.3">
      <c r="B15"/>
    </row>
    <row r="16" spans="1:2" x14ac:dyDescent="0.3">
      <c r="B16"/>
    </row>
    <row r="17" spans="2:2" x14ac:dyDescent="0.3">
      <c r="B17"/>
    </row>
    <row r="18" spans="2:2" x14ac:dyDescent="0.3">
      <c r="B18"/>
    </row>
    <row r="19" spans="2:2" x14ac:dyDescent="0.3">
      <c r="B19"/>
    </row>
    <row r="20" spans="2:2" x14ac:dyDescent="0.3">
      <c r="B20"/>
    </row>
    <row r="21" spans="2:2" x14ac:dyDescent="0.3">
      <c r="B21"/>
    </row>
    <row r="22" spans="2:2" x14ac:dyDescent="0.3">
      <c r="B22"/>
    </row>
    <row r="23" spans="2:2" x14ac:dyDescent="0.3">
      <c r="B23"/>
    </row>
    <row r="24" spans="2:2" x14ac:dyDescent="0.3">
      <c r="B24"/>
    </row>
    <row r="25" spans="2:2" x14ac:dyDescent="0.3">
      <c r="B25"/>
    </row>
    <row r="26" spans="2:2" x14ac:dyDescent="0.3">
      <c r="B26"/>
    </row>
    <row r="27" spans="2:2" x14ac:dyDescent="0.3">
      <c r="B27"/>
    </row>
    <row r="28" spans="2:2" x14ac:dyDescent="0.3">
      <c r="B28"/>
    </row>
    <row r="29" spans="2:2" x14ac:dyDescent="0.3">
      <c r="B29"/>
    </row>
    <row r="30" spans="2:2" x14ac:dyDescent="0.3">
      <c r="B30"/>
    </row>
    <row r="31" spans="2:2" x14ac:dyDescent="0.3">
      <c r="B31"/>
    </row>
    <row r="32" spans="2:2" x14ac:dyDescent="0.3">
      <c r="B32"/>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row r="45" spans="2:2" x14ac:dyDescent="0.3">
      <c r="B45"/>
    </row>
    <row r="46" spans="2:2" x14ac:dyDescent="0.3">
      <c r="B46"/>
    </row>
    <row r="47" spans="2:2" x14ac:dyDescent="0.3">
      <c r="B47"/>
    </row>
    <row r="48" spans="2:2"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row r="64" spans="2: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row r="121" spans="2:2" x14ac:dyDescent="0.3">
      <c r="B121"/>
    </row>
    <row r="122" spans="2:2" x14ac:dyDescent="0.3">
      <c r="B122"/>
    </row>
    <row r="123" spans="2:2" x14ac:dyDescent="0.3">
      <c r="B123"/>
    </row>
    <row r="124" spans="2:2" x14ac:dyDescent="0.3">
      <c r="B124"/>
    </row>
    <row r="125" spans="2:2" x14ac:dyDescent="0.3">
      <c r="B125"/>
    </row>
    <row r="126" spans="2:2" x14ac:dyDescent="0.3">
      <c r="B126"/>
    </row>
    <row r="127" spans="2:2" x14ac:dyDescent="0.3">
      <c r="B127"/>
    </row>
    <row r="128" spans="2:2"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row r="135" spans="2:2" x14ac:dyDescent="0.3">
      <c r="B135"/>
    </row>
    <row r="136" spans="2:2" x14ac:dyDescent="0.3">
      <c r="B136"/>
    </row>
    <row r="137" spans="2:2" x14ac:dyDescent="0.3">
      <c r="B137"/>
    </row>
    <row r="138" spans="2:2" x14ac:dyDescent="0.3">
      <c r="B138"/>
    </row>
    <row r="139" spans="2:2" x14ac:dyDescent="0.3">
      <c r="B139"/>
    </row>
    <row r="140" spans="2:2" x14ac:dyDescent="0.3">
      <c r="B140"/>
    </row>
    <row r="141" spans="2:2" x14ac:dyDescent="0.3">
      <c r="B141"/>
    </row>
    <row r="142" spans="2:2" x14ac:dyDescent="0.3">
      <c r="B142"/>
    </row>
    <row r="143" spans="2:2" x14ac:dyDescent="0.3">
      <c r="B143"/>
    </row>
    <row r="144" spans="2:2" x14ac:dyDescent="0.3">
      <c r="B144"/>
    </row>
    <row r="145" spans="2:5" x14ac:dyDescent="0.3">
      <c r="B145"/>
    </row>
    <row r="146" spans="2:5" x14ac:dyDescent="0.3">
      <c r="B146"/>
    </row>
    <row r="147" spans="2:5" x14ac:dyDescent="0.3">
      <c r="B147"/>
    </row>
    <row r="148" spans="2:5" x14ac:dyDescent="0.3">
      <c r="B148"/>
    </row>
    <row r="149" spans="2:5" x14ac:dyDescent="0.3">
      <c r="B149"/>
    </row>
    <row r="150" spans="2:5" x14ac:dyDescent="0.3">
      <c r="B150"/>
    </row>
    <row r="151" spans="2:5" x14ac:dyDescent="0.3">
      <c r="B151"/>
    </row>
    <row r="152" spans="2:5" x14ac:dyDescent="0.3">
      <c r="B152"/>
    </row>
    <row r="153" spans="2:5" x14ac:dyDescent="0.3">
      <c r="B153"/>
    </row>
    <row r="154" spans="2:5" x14ac:dyDescent="0.3">
      <c r="B154"/>
    </row>
    <row r="155" spans="2:5" x14ac:dyDescent="0.3">
      <c r="B155"/>
    </row>
    <row r="156" spans="2:5" x14ac:dyDescent="0.3">
      <c r="B156"/>
    </row>
    <row r="157" spans="2:5" x14ac:dyDescent="0.3">
      <c r="B157"/>
    </row>
    <row r="158" spans="2:5" x14ac:dyDescent="0.3">
      <c r="B158"/>
      <c r="D158" s="22" t="s">
        <v>3026</v>
      </c>
      <c r="E158" s="21">
        <f>GETPIVOTDATA("Sales",$A$3)</f>
        <v>1881524.7699999993</v>
      </c>
    </row>
    <row r="159" spans="2:5" x14ac:dyDescent="0.3">
      <c r="B159"/>
    </row>
    <row r="160" spans="2:5" x14ac:dyDescent="0.3">
      <c r="B160"/>
    </row>
    <row r="161" spans="2:2" x14ac:dyDescent="0.3">
      <c r="B161"/>
    </row>
    <row r="162" spans="2:2" x14ac:dyDescent="0.3">
      <c r="B162"/>
    </row>
    <row r="163" spans="2:2" x14ac:dyDescent="0.3">
      <c r="B163"/>
    </row>
    <row r="164" spans="2:2" x14ac:dyDescent="0.3">
      <c r="B164"/>
    </row>
    <row r="165" spans="2:2" x14ac:dyDescent="0.3">
      <c r="B165"/>
    </row>
    <row r="166" spans="2:2" x14ac:dyDescent="0.3">
      <c r="B166"/>
    </row>
    <row r="167" spans="2:2" x14ac:dyDescent="0.3">
      <c r="B167"/>
    </row>
    <row r="168" spans="2:2" x14ac:dyDescent="0.3">
      <c r="B168"/>
    </row>
    <row r="169" spans="2:2" x14ac:dyDescent="0.3">
      <c r="B169"/>
    </row>
    <row r="170" spans="2:2" x14ac:dyDescent="0.3">
      <c r="B170"/>
    </row>
    <row r="171" spans="2:2" x14ac:dyDescent="0.3">
      <c r="B171"/>
    </row>
    <row r="172" spans="2:2" x14ac:dyDescent="0.3">
      <c r="B172"/>
    </row>
    <row r="173" spans="2:2" x14ac:dyDescent="0.3">
      <c r="B173"/>
    </row>
    <row r="174" spans="2:2" x14ac:dyDescent="0.3">
      <c r="B174"/>
    </row>
    <row r="175" spans="2:2" x14ac:dyDescent="0.3">
      <c r="B175"/>
    </row>
    <row r="176" spans="2:2" x14ac:dyDescent="0.3">
      <c r="B176"/>
    </row>
    <row r="177" spans="2:2" x14ac:dyDescent="0.3">
      <c r="B177"/>
    </row>
    <row r="178" spans="2:2" x14ac:dyDescent="0.3">
      <c r="B178"/>
    </row>
    <row r="179" spans="2:2" x14ac:dyDescent="0.3">
      <c r="B179"/>
    </row>
    <row r="180" spans="2:2" x14ac:dyDescent="0.3">
      <c r="B180"/>
    </row>
    <row r="181" spans="2:2" x14ac:dyDescent="0.3">
      <c r="B181"/>
    </row>
    <row r="182" spans="2:2" x14ac:dyDescent="0.3">
      <c r="B182"/>
    </row>
    <row r="183" spans="2:2" x14ac:dyDescent="0.3">
      <c r="B183"/>
    </row>
    <row r="184" spans="2:2" x14ac:dyDescent="0.3">
      <c r="B184"/>
    </row>
    <row r="185" spans="2:2" x14ac:dyDescent="0.3">
      <c r="B185"/>
    </row>
    <row r="186" spans="2:2" x14ac:dyDescent="0.3">
      <c r="B186"/>
    </row>
    <row r="187" spans="2:2" x14ac:dyDescent="0.3">
      <c r="B187"/>
    </row>
    <row r="188" spans="2:2" x14ac:dyDescent="0.3">
      <c r="B188"/>
    </row>
    <row r="189" spans="2:2" x14ac:dyDescent="0.3">
      <c r="B189"/>
    </row>
    <row r="190" spans="2:2" x14ac:dyDescent="0.3">
      <c r="B190"/>
    </row>
    <row r="191" spans="2:2" x14ac:dyDescent="0.3">
      <c r="B191"/>
    </row>
    <row r="192" spans="2:2" x14ac:dyDescent="0.3">
      <c r="B192"/>
    </row>
    <row r="193" spans="2:2" x14ac:dyDescent="0.3">
      <c r="B193"/>
    </row>
    <row r="194" spans="2:2" x14ac:dyDescent="0.3">
      <c r="B194"/>
    </row>
    <row r="195" spans="2:2" x14ac:dyDescent="0.3">
      <c r="B195"/>
    </row>
    <row r="196" spans="2:2" x14ac:dyDescent="0.3">
      <c r="B196"/>
    </row>
    <row r="197" spans="2:2" x14ac:dyDescent="0.3">
      <c r="B197"/>
    </row>
    <row r="198" spans="2:2" x14ac:dyDescent="0.3">
      <c r="B198"/>
    </row>
    <row r="199" spans="2:2" x14ac:dyDescent="0.3">
      <c r="B199"/>
    </row>
    <row r="200" spans="2:2" x14ac:dyDescent="0.3">
      <c r="B200"/>
    </row>
    <row r="201" spans="2:2" x14ac:dyDescent="0.3">
      <c r="B201"/>
    </row>
    <row r="202" spans="2:2" x14ac:dyDescent="0.3">
      <c r="B202"/>
    </row>
    <row r="203" spans="2:2" x14ac:dyDescent="0.3">
      <c r="B203"/>
    </row>
    <row r="204" spans="2:2" x14ac:dyDescent="0.3">
      <c r="B204"/>
    </row>
    <row r="205" spans="2:2" x14ac:dyDescent="0.3">
      <c r="B205"/>
    </row>
    <row r="206" spans="2:2" x14ac:dyDescent="0.3">
      <c r="B206"/>
    </row>
    <row r="207" spans="2:2" x14ac:dyDescent="0.3">
      <c r="B207"/>
    </row>
    <row r="208" spans="2:2" x14ac:dyDescent="0.3">
      <c r="B208"/>
    </row>
    <row r="209" spans="2:2" x14ac:dyDescent="0.3">
      <c r="B209"/>
    </row>
    <row r="210" spans="2:2" x14ac:dyDescent="0.3">
      <c r="B210"/>
    </row>
    <row r="211" spans="2:2" x14ac:dyDescent="0.3">
      <c r="B211"/>
    </row>
    <row r="212" spans="2:2" x14ac:dyDescent="0.3">
      <c r="B212"/>
    </row>
    <row r="213" spans="2:2" x14ac:dyDescent="0.3">
      <c r="B213"/>
    </row>
    <row r="214" spans="2:2" x14ac:dyDescent="0.3">
      <c r="B214"/>
    </row>
    <row r="215" spans="2:2" x14ac:dyDescent="0.3">
      <c r="B215"/>
    </row>
    <row r="216" spans="2:2" x14ac:dyDescent="0.3">
      <c r="B216"/>
    </row>
    <row r="217" spans="2:2" x14ac:dyDescent="0.3">
      <c r="B217"/>
    </row>
    <row r="218" spans="2:2" x14ac:dyDescent="0.3">
      <c r="B218"/>
    </row>
    <row r="219" spans="2:2" x14ac:dyDescent="0.3">
      <c r="B219"/>
    </row>
    <row r="220" spans="2:2" x14ac:dyDescent="0.3">
      <c r="B220"/>
    </row>
    <row r="221" spans="2:2" x14ac:dyDescent="0.3">
      <c r="B221"/>
    </row>
    <row r="222" spans="2:2" x14ac:dyDescent="0.3">
      <c r="B222"/>
    </row>
    <row r="223" spans="2:2" x14ac:dyDescent="0.3">
      <c r="B223"/>
    </row>
    <row r="224" spans="2:2" x14ac:dyDescent="0.3">
      <c r="B224"/>
    </row>
    <row r="225" spans="2:2" x14ac:dyDescent="0.3">
      <c r="B225"/>
    </row>
    <row r="226" spans="2:2" x14ac:dyDescent="0.3">
      <c r="B226"/>
    </row>
    <row r="227" spans="2:2" x14ac:dyDescent="0.3">
      <c r="B227"/>
    </row>
    <row r="228" spans="2:2" x14ac:dyDescent="0.3">
      <c r="B228"/>
    </row>
    <row r="229" spans="2:2" x14ac:dyDescent="0.3">
      <c r="B229"/>
    </row>
    <row r="230" spans="2:2" x14ac:dyDescent="0.3">
      <c r="B230"/>
    </row>
    <row r="231" spans="2:2" x14ac:dyDescent="0.3">
      <c r="B231"/>
    </row>
    <row r="232" spans="2:2" x14ac:dyDescent="0.3">
      <c r="B232"/>
    </row>
    <row r="233" spans="2:2" x14ac:dyDescent="0.3">
      <c r="B233"/>
    </row>
    <row r="234" spans="2:2" x14ac:dyDescent="0.3">
      <c r="B234"/>
    </row>
    <row r="235" spans="2:2" x14ac:dyDescent="0.3">
      <c r="B235"/>
    </row>
    <row r="236" spans="2:2" x14ac:dyDescent="0.3">
      <c r="B236"/>
    </row>
    <row r="237" spans="2:2" x14ac:dyDescent="0.3">
      <c r="B237"/>
    </row>
    <row r="238" spans="2:2" x14ac:dyDescent="0.3">
      <c r="B238"/>
    </row>
    <row r="239" spans="2:2" x14ac:dyDescent="0.3">
      <c r="B239"/>
    </row>
    <row r="240" spans="2:2" x14ac:dyDescent="0.3">
      <c r="B240"/>
    </row>
    <row r="241" spans="2:2" x14ac:dyDescent="0.3">
      <c r="B241"/>
    </row>
    <row r="242" spans="2:2" x14ac:dyDescent="0.3">
      <c r="B242"/>
    </row>
    <row r="243" spans="2:2" x14ac:dyDescent="0.3">
      <c r="B243"/>
    </row>
    <row r="244" spans="2:2" x14ac:dyDescent="0.3">
      <c r="B244"/>
    </row>
    <row r="245" spans="2:2" x14ac:dyDescent="0.3">
      <c r="B245"/>
    </row>
    <row r="246" spans="2:2" x14ac:dyDescent="0.3">
      <c r="B246"/>
    </row>
    <row r="247" spans="2:2" x14ac:dyDescent="0.3">
      <c r="B247"/>
    </row>
    <row r="248" spans="2:2" x14ac:dyDescent="0.3">
      <c r="B248"/>
    </row>
    <row r="249" spans="2:2" x14ac:dyDescent="0.3">
      <c r="B249"/>
    </row>
    <row r="250" spans="2:2" x14ac:dyDescent="0.3">
      <c r="B250"/>
    </row>
    <row r="251" spans="2:2" x14ac:dyDescent="0.3">
      <c r="B251"/>
    </row>
    <row r="252" spans="2:2" x14ac:dyDescent="0.3">
      <c r="B252"/>
    </row>
    <row r="253" spans="2:2" x14ac:dyDescent="0.3">
      <c r="B253"/>
    </row>
    <row r="254" spans="2:2" x14ac:dyDescent="0.3">
      <c r="B254"/>
    </row>
    <row r="255" spans="2:2" x14ac:dyDescent="0.3">
      <c r="B255"/>
    </row>
    <row r="256" spans="2:2" x14ac:dyDescent="0.3">
      <c r="B256"/>
    </row>
    <row r="257" spans="2:2" x14ac:dyDescent="0.3">
      <c r="B257"/>
    </row>
    <row r="258" spans="2:2" x14ac:dyDescent="0.3">
      <c r="B258"/>
    </row>
    <row r="259" spans="2:2" x14ac:dyDescent="0.3">
      <c r="B259"/>
    </row>
    <row r="260" spans="2:2" x14ac:dyDescent="0.3">
      <c r="B260"/>
    </row>
    <row r="261" spans="2:2" x14ac:dyDescent="0.3">
      <c r="B261"/>
    </row>
    <row r="262" spans="2:2" x14ac:dyDescent="0.3">
      <c r="B262"/>
    </row>
    <row r="263" spans="2:2" x14ac:dyDescent="0.3">
      <c r="B263"/>
    </row>
    <row r="264" spans="2:2" x14ac:dyDescent="0.3">
      <c r="B264"/>
    </row>
    <row r="265" spans="2:2" x14ac:dyDescent="0.3">
      <c r="B265"/>
    </row>
    <row r="266" spans="2:2" x14ac:dyDescent="0.3">
      <c r="B266"/>
    </row>
    <row r="267" spans="2:2" x14ac:dyDescent="0.3">
      <c r="B267"/>
    </row>
    <row r="268" spans="2:2" x14ac:dyDescent="0.3">
      <c r="B268"/>
    </row>
    <row r="269" spans="2:2" x14ac:dyDescent="0.3">
      <c r="B269"/>
    </row>
    <row r="270" spans="2:2" x14ac:dyDescent="0.3">
      <c r="B270"/>
    </row>
    <row r="271" spans="2:2" x14ac:dyDescent="0.3">
      <c r="B271"/>
    </row>
    <row r="272" spans="2:2" x14ac:dyDescent="0.3">
      <c r="B272"/>
    </row>
    <row r="273" spans="2:2" x14ac:dyDescent="0.3">
      <c r="B273"/>
    </row>
    <row r="274" spans="2:2" x14ac:dyDescent="0.3">
      <c r="B274"/>
    </row>
    <row r="275" spans="2:2" x14ac:dyDescent="0.3">
      <c r="B275"/>
    </row>
    <row r="276" spans="2:2" x14ac:dyDescent="0.3">
      <c r="B276"/>
    </row>
    <row r="277" spans="2:2" x14ac:dyDescent="0.3">
      <c r="B277"/>
    </row>
    <row r="278" spans="2:2" x14ac:dyDescent="0.3">
      <c r="B278"/>
    </row>
    <row r="279" spans="2:2" x14ac:dyDescent="0.3">
      <c r="B279"/>
    </row>
    <row r="280" spans="2:2" x14ac:dyDescent="0.3">
      <c r="B280"/>
    </row>
    <row r="281" spans="2:2" x14ac:dyDescent="0.3">
      <c r="B281"/>
    </row>
    <row r="282" spans="2:2" x14ac:dyDescent="0.3">
      <c r="B282"/>
    </row>
    <row r="283" spans="2:2" x14ac:dyDescent="0.3">
      <c r="B283"/>
    </row>
    <row r="284" spans="2:2" x14ac:dyDescent="0.3">
      <c r="B284"/>
    </row>
    <row r="285" spans="2:2" x14ac:dyDescent="0.3">
      <c r="B285"/>
    </row>
    <row r="286" spans="2:2" x14ac:dyDescent="0.3">
      <c r="B286"/>
    </row>
    <row r="287" spans="2:2" x14ac:dyDescent="0.3">
      <c r="B287"/>
    </row>
    <row r="288" spans="2:2" x14ac:dyDescent="0.3">
      <c r="B288"/>
    </row>
    <row r="289" spans="2:2" x14ac:dyDescent="0.3">
      <c r="B289"/>
    </row>
    <row r="290" spans="2:2" x14ac:dyDescent="0.3">
      <c r="B290"/>
    </row>
    <row r="291" spans="2:2" x14ac:dyDescent="0.3">
      <c r="B291"/>
    </row>
    <row r="292" spans="2:2" x14ac:dyDescent="0.3">
      <c r="B292"/>
    </row>
    <row r="293" spans="2:2" x14ac:dyDescent="0.3">
      <c r="B293"/>
    </row>
    <row r="294" spans="2:2" x14ac:dyDescent="0.3">
      <c r="B294"/>
    </row>
    <row r="295" spans="2:2" x14ac:dyDescent="0.3">
      <c r="B295"/>
    </row>
    <row r="296" spans="2:2" x14ac:dyDescent="0.3">
      <c r="B296"/>
    </row>
    <row r="297" spans="2:2" x14ac:dyDescent="0.3">
      <c r="B297"/>
    </row>
    <row r="298" spans="2:2" x14ac:dyDescent="0.3">
      <c r="B298"/>
    </row>
    <row r="299" spans="2:2" x14ac:dyDescent="0.3">
      <c r="B299"/>
    </row>
    <row r="300" spans="2:2" x14ac:dyDescent="0.3">
      <c r="B300"/>
    </row>
    <row r="301" spans="2:2" x14ac:dyDescent="0.3">
      <c r="B301"/>
    </row>
    <row r="302" spans="2:2" x14ac:dyDescent="0.3">
      <c r="B302"/>
    </row>
    <row r="303" spans="2:2" x14ac:dyDescent="0.3">
      <c r="B303"/>
    </row>
    <row r="304" spans="2:2" x14ac:dyDescent="0.3">
      <c r="B304"/>
    </row>
    <row r="305" spans="2:2" x14ac:dyDescent="0.3">
      <c r="B305"/>
    </row>
    <row r="306" spans="2:2" x14ac:dyDescent="0.3">
      <c r="B306"/>
    </row>
    <row r="307" spans="2:2" x14ac:dyDescent="0.3">
      <c r="B307"/>
    </row>
    <row r="308" spans="2:2" x14ac:dyDescent="0.3">
      <c r="B308"/>
    </row>
    <row r="309" spans="2:2" x14ac:dyDescent="0.3">
      <c r="B309"/>
    </row>
    <row r="310" spans="2:2" x14ac:dyDescent="0.3">
      <c r="B310"/>
    </row>
    <row r="311" spans="2:2" x14ac:dyDescent="0.3">
      <c r="B311"/>
    </row>
    <row r="312" spans="2:2" x14ac:dyDescent="0.3">
      <c r="B312"/>
    </row>
    <row r="313" spans="2:2" x14ac:dyDescent="0.3">
      <c r="B313"/>
    </row>
    <row r="314" spans="2:2" x14ac:dyDescent="0.3">
      <c r="B314"/>
    </row>
    <row r="315" spans="2:2" x14ac:dyDescent="0.3">
      <c r="B315"/>
    </row>
    <row r="316" spans="2:2" x14ac:dyDescent="0.3">
      <c r="B316"/>
    </row>
    <row r="317" spans="2:2" x14ac:dyDescent="0.3">
      <c r="B317"/>
    </row>
    <row r="318" spans="2:2" x14ac:dyDescent="0.3">
      <c r="B318"/>
    </row>
    <row r="319" spans="2:2" x14ac:dyDescent="0.3">
      <c r="B319"/>
    </row>
    <row r="320" spans="2:2" x14ac:dyDescent="0.3">
      <c r="B320"/>
    </row>
    <row r="321" spans="2:2" x14ac:dyDescent="0.3">
      <c r="B321"/>
    </row>
    <row r="322" spans="2:2" x14ac:dyDescent="0.3">
      <c r="B322"/>
    </row>
    <row r="323" spans="2:2" x14ac:dyDescent="0.3">
      <c r="B323"/>
    </row>
    <row r="324" spans="2:2" x14ac:dyDescent="0.3">
      <c r="B324"/>
    </row>
    <row r="325" spans="2:2" x14ac:dyDescent="0.3">
      <c r="B325"/>
    </row>
    <row r="326" spans="2:2" x14ac:dyDescent="0.3">
      <c r="B326"/>
    </row>
    <row r="327" spans="2:2" x14ac:dyDescent="0.3">
      <c r="B327"/>
    </row>
    <row r="328" spans="2:2" x14ac:dyDescent="0.3">
      <c r="B328"/>
    </row>
    <row r="329" spans="2:2" x14ac:dyDescent="0.3">
      <c r="B329"/>
    </row>
    <row r="330" spans="2:2" x14ac:dyDescent="0.3">
      <c r="B330"/>
    </row>
    <row r="331" spans="2:2" x14ac:dyDescent="0.3">
      <c r="B331"/>
    </row>
    <row r="332" spans="2:2" x14ac:dyDescent="0.3">
      <c r="B332"/>
    </row>
    <row r="333" spans="2:2" x14ac:dyDescent="0.3">
      <c r="B333"/>
    </row>
    <row r="334" spans="2:2" x14ac:dyDescent="0.3">
      <c r="B334"/>
    </row>
    <row r="335" spans="2:2" x14ac:dyDescent="0.3">
      <c r="B335"/>
    </row>
    <row r="336" spans="2:2" x14ac:dyDescent="0.3">
      <c r="B336"/>
    </row>
    <row r="337" spans="2:2" x14ac:dyDescent="0.3">
      <c r="B337"/>
    </row>
    <row r="338" spans="2:2" x14ac:dyDescent="0.3">
      <c r="B338"/>
    </row>
    <row r="339" spans="2:2" x14ac:dyDescent="0.3">
      <c r="B339"/>
    </row>
    <row r="340" spans="2:2" x14ac:dyDescent="0.3">
      <c r="B340"/>
    </row>
    <row r="341" spans="2:2" x14ac:dyDescent="0.3">
      <c r="B341"/>
    </row>
    <row r="342" spans="2:2" x14ac:dyDescent="0.3">
      <c r="B342"/>
    </row>
    <row r="343" spans="2:2" x14ac:dyDescent="0.3">
      <c r="B343"/>
    </row>
    <row r="344" spans="2:2" x14ac:dyDescent="0.3">
      <c r="B344"/>
    </row>
    <row r="345" spans="2:2" x14ac:dyDescent="0.3">
      <c r="B345"/>
    </row>
    <row r="346" spans="2:2" x14ac:dyDescent="0.3">
      <c r="B346"/>
    </row>
    <row r="347" spans="2:2" x14ac:dyDescent="0.3">
      <c r="B347"/>
    </row>
    <row r="348" spans="2:2" x14ac:dyDescent="0.3">
      <c r="B348"/>
    </row>
    <row r="349" spans="2:2" x14ac:dyDescent="0.3">
      <c r="B349"/>
    </row>
    <row r="350" spans="2:2" x14ac:dyDescent="0.3">
      <c r="B350"/>
    </row>
    <row r="351" spans="2:2" x14ac:dyDescent="0.3">
      <c r="B351"/>
    </row>
    <row r="352" spans="2:2" x14ac:dyDescent="0.3">
      <c r="B352"/>
    </row>
    <row r="353" spans="2:2" x14ac:dyDescent="0.3">
      <c r="B353"/>
    </row>
    <row r="354" spans="2:2" x14ac:dyDescent="0.3">
      <c r="B354"/>
    </row>
    <row r="355" spans="2:2" x14ac:dyDescent="0.3">
      <c r="B355"/>
    </row>
    <row r="356" spans="2:2" x14ac:dyDescent="0.3">
      <c r="B356"/>
    </row>
    <row r="357" spans="2:2" x14ac:dyDescent="0.3">
      <c r="B357"/>
    </row>
    <row r="358" spans="2:2" x14ac:dyDescent="0.3">
      <c r="B358"/>
    </row>
    <row r="359" spans="2:2" x14ac:dyDescent="0.3">
      <c r="B359"/>
    </row>
    <row r="360" spans="2:2" x14ac:dyDescent="0.3">
      <c r="B360"/>
    </row>
    <row r="361" spans="2:2" x14ac:dyDescent="0.3">
      <c r="B361"/>
    </row>
    <row r="362" spans="2:2" x14ac:dyDescent="0.3">
      <c r="B362"/>
    </row>
    <row r="363" spans="2:2" x14ac:dyDescent="0.3">
      <c r="B363"/>
    </row>
    <row r="364" spans="2:2" x14ac:dyDescent="0.3">
      <c r="B364"/>
    </row>
    <row r="365" spans="2:2" x14ac:dyDescent="0.3">
      <c r="B365"/>
    </row>
    <row r="366" spans="2:2" x14ac:dyDescent="0.3">
      <c r="B366"/>
    </row>
    <row r="367" spans="2:2" x14ac:dyDescent="0.3">
      <c r="B367"/>
    </row>
    <row r="368" spans="2:2" x14ac:dyDescent="0.3">
      <c r="B368"/>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03EC886B2E0744BADF9B59F61AC9206" ma:contentTypeVersion="4" ma:contentTypeDescription="Create a new document." ma:contentTypeScope="" ma:versionID="ae59bd0a03dcec2c64e060dc356278a8">
  <xsd:schema xmlns:xsd="http://www.w3.org/2001/XMLSchema" xmlns:xs="http://www.w3.org/2001/XMLSchema" xmlns:p="http://schemas.microsoft.com/office/2006/metadata/properties" xmlns:ns3="3e1400f5-ce3f-40a6-971a-31aa20a1c770" targetNamespace="http://schemas.microsoft.com/office/2006/metadata/properties" ma:root="true" ma:fieldsID="26c8febb1c0be2820eb2b9d7e2ee04b5" ns3:_="">
    <xsd:import namespace="3e1400f5-ce3f-40a6-971a-31aa20a1c770"/>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e1400f5-ce3f-40a6-971a-31aa20a1c7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5.xml>��
</file>

<file path=customXml/itemProps1.xml><?xml version="1.0" encoding="utf-8"?>
<ds:datastoreItem xmlns:ds="http://schemas.openxmlformats.org/officeDocument/2006/customXml" ds:itemID="{A3728F42-19BC-4C88-987D-3761F18E87B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e1400f5-ce3f-40a6-971a-31aa20a1c77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ACEF7CF-2321-4DE9-9658-A1F74DDEAC8D}">
  <ds:schemaRefs>
    <ds:schemaRef ds:uri="http://schemas.microsoft.com/sharepoint/v3/contenttype/forms"/>
  </ds:schemaRefs>
</ds:datastoreItem>
</file>

<file path=customXml/itemProps3.xml><?xml version="1.0" encoding="utf-8"?>
<ds:datastoreItem xmlns:ds="http://schemas.openxmlformats.org/officeDocument/2006/customXml" ds:itemID="{7A1D0135-3773-4591-B892-FDB86F0D1D01}">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0A639651-DC3D-4F0B-9728-2EAF58E5058E}">
  <ds:schemaRefs>
    <ds:schemaRef ds:uri="http://purl.org/dc/elements/1.1/"/>
    <ds:schemaRef ds:uri="http://purl.org/dc/terms/"/>
    <ds:schemaRef ds:uri="http://www.w3.org/XML/1998/namespace"/>
    <ds:schemaRef ds:uri="http://schemas.microsoft.com/office/2006/documentManagement/types"/>
    <ds:schemaRef ds:uri="http://schemas.microsoft.com/office/infopath/2007/PartnerControls"/>
    <ds:schemaRef ds:uri="http://schemas.microsoft.com/office/2006/metadata/properties"/>
    <ds:schemaRef ds:uri="http://schemas.openxmlformats.org/package/2006/metadata/core-properties"/>
    <ds:schemaRef ds:uri="3e1400f5-ce3f-40a6-971a-31aa20a1c770"/>
    <ds:schemaRef ds:uri="http://purl.org/dc/dcmitype/"/>
  </ds:schemaRefs>
</ds:datastoreItem>
</file>

<file path=customXml/itemProps5.xml><?xml version="1.0" encoding="utf-8"?>
<ds:datastoreItem xmlns:ds="http://schemas.openxmlformats.org/officeDocument/2006/customXml" ds:itemID="{BA134206-ED94-4B13-A535-7760F7AACE01}">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vt:i4>
      </vt:variant>
    </vt:vector>
  </HeadingPairs>
  <TitlesOfParts>
    <vt:vector size="19" baseType="lpstr">
      <vt:lpstr>EXECUTIVE SUMMARY</vt:lpstr>
      <vt:lpstr>SALES SUMMARY</vt:lpstr>
      <vt:lpstr>PROFIT SUMMARY</vt:lpstr>
      <vt:lpstr>CustomerOrderingTrend</vt:lpstr>
      <vt:lpstr>Executive 1</vt:lpstr>
      <vt:lpstr>SalesOverStates</vt:lpstr>
      <vt:lpstr>DataSheet</vt:lpstr>
      <vt:lpstr>ProfitOverRegion</vt:lpstr>
      <vt:lpstr>ProfitByCustomerSegment</vt:lpstr>
      <vt:lpstr>ProfitByStates</vt:lpstr>
      <vt:lpstr>Profit5Top</vt:lpstr>
      <vt:lpstr>ProftByManager</vt:lpstr>
      <vt:lpstr>ProfitByDays</vt:lpstr>
      <vt:lpstr>SalesTop5</vt:lpstr>
      <vt:lpstr>SalesByManager</vt:lpstr>
      <vt:lpstr>SalesOverCustomerSegment</vt:lpstr>
      <vt:lpstr>SalesOverRegion</vt:lpstr>
      <vt:lpstr>SalesOverMonth</vt:lpstr>
      <vt:lpstr>DataSheet!ExternalData_1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Gurjot Kaur</dc:creator>
  <cp:lastModifiedBy>Amanpreet Kaur Chahal</cp:lastModifiedBy>
  <dcterms:created xsi:type="dcterms:W3CDTF">2024-05-02T00:31:13Z</dcterms:created>
  <dcterms:modified xsi:type="dcterms:W3CDTF">2024-07-23T22:07:15Z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0x010100503EC886B2E0744BADF9B59F61AC9206</vt:lpwstr>
  </property>
</Properties>
</file>