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awei/Documents/Work/2023- redclay westerly/RedClay_jet/data/"/>
    </mc:Choice>
  </mc:AlternateContent>
  <xr:revisionPtr revIDLastSave="0" documentId="13_ncr:1_{39575689-EAD2-7A46-B663-4E1312E344BA}" xr6:coauthVersionLast="47" xr6:coauthVersionMax="47" xr10:uidLastSave="{00000000-0000-0000-0000-000000000000}"/>
  <bookViews>
    <workbookView xWindow="11520" yWindow="2840" windowWidth="24500" windowHeight="17040" xr2:uid="{0C4DC5BA-BDDE-D944-A995-04B415C2673E}"/>
  </bookViews>
  <sheets>
    <sheet name="site" sheetId="2" r:id="rId1"/>
    <sheet name="rainfall-d18O" sheetId="3" r:id="rId2"/>
    <sheet name="rainfall-amount" sheetId="4" r:id="rId3"/>
    <sheet name="5cm-temperature" sheetId="5" r:id="rId4"/>
    <sheet name="soil temperature model" sheetId="6" r:id="rId5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6" l="1"/>
  <c r="G5" i="6"/>
  <c r="H5" i="6"/>
  <c r="I5" i="6"/>
  <c r="J5" i="6"/>
  <c r="K5" i="6"/>
  <c r="L5" i="6"/>
  <c r="M5" i="6"/>
  <c r="N5" i="6"/>
  <c r="O5" i="6"/>
  <c r="P5" i="6"/>
  <c r="E5" i="6"/>
  <c r="F6" i="6"/>
  <c r="G6" i="6"/>
  <c r="H6" i="6"/>
  <c r="I6" i="6"/>
  <c r="J6" i="6"/>
  <c r="K6" i="6"/>
  <c r="L6" i="6"/>
  <c r="M6" i="6"/>
  <c r="N6" i="6"/>
  <c r="O6" i="6"/>
  <c r="P6" i="6"/>
  <c r="E6" i="6"/>
  <c r="P3" i="6"/>
  <c r="P4" i="6"/>
  <c r="P7" i="6"/>
  <c r="P8" i="6"/>
  <c r="P2" i="6"/>
  <c r="G2" i="6"/>
  <c r="H2" i="6"/>
  <c r="F2" i="6"/>
  <c r="K19" i="6"/>
  <c r="F8" i="6"/>
  <c r="G8" i="6"/>
  <c r="E8" i="6"/>
  <c r="F7" i="6"/>
  <c r="G7" i="6"/>
  <c r="E7" i="6"/>
  <c r="F4" i="6"/>
  <c r="G4" i="6"/>
  <c r="E4" i="6"/>
  <c r="F3" i="6"/>
  <c r="G3" i="6"/>
  <c r="G10" i="6"/>
  <c r="G11" i="6"/>
  <c r="G12" i="6"/>
  <c r="E3" i="6"/>
  <c r="E10" i="6"/>
  <c r="E11" i="6"/>
  <c r="E12" i="6"/>
  <c r="F10" i="6"/>
  <c r="F11" i="6"/>
  <c r="F12" i="6"/>
  <c r="H8" i="6"/>
  <c r="H7" i="6"/>
  <c r="I2" i="6"/>
  <c r="H4" i="6"/>
  <c r="H3" i="6"/>
  <c r="H10" i="6"/>
  <c r="H11" i="6"/>
  <c r="H12" i="6"/>
  <c r="I7" i="6"/>
  <c r="I4" i="6"/>
  <c r="I8" i="6"/>
  <c r="I3" i="6"/>
  <c r="I10" i="6"/>
  <c r="I11" i="6"/>
  <c r="I12" i="6"/>
  <c r="J2" i="6"/>
  <c r="J8" i="6"/>
  <c r="J4" i="6"/>
  <c r="J3" i="6"/>
  <c r="J10" i="6"/>
  <c r="J11" i="6"/>
  <c r="J12" i="6"/>
  <c r="J7" i="6"/>
  <c r="K2" i="6"/>
  <c r="L2" i="6"/>
  <c r="K8" i="6"/>
  <c r="K3" i="6"/>
  <c r="K10" i="6"/>
  <c r="K11" i="6"/>
  <c r="K12" i="6"/>
  <c r="K7" i="6"/>
  <c r="K4" i="6"/>
  <c r="L3" i="6"/>
  <c r="L10" i="6"/>
  <c r="L11" i="6"/>
  <c r="L12" i="6"/>
  <c r="L7" i="6"/>
  <c r="M2" i="6"/>
  <c r="L8" i="6"/>
  <c r="L4" i="6"/>
  <c r="M4" i="6"/>
  <c r="M7" i="6"/>
  <c r="M3" i="6"/>
  <c r="M10" i="6"/>
  <c r="M11" i="6"/>
  <c r="M12" i="6"/>
  <c r="N2" i="6"/>
  <c r="M8" i="6"/>
  <c r="N7" i="6"/>
  <c r="N4" i="6"/>
  <c r="N3" i="6"/>
  <c r="N10" i="6"/>
  <c r="N11" i="6"/>
  <c r="N12" i="6"/>
  <c r="O2" i="6"/>
  <c r="N8" i="6"/>
  <c r="O8" i="6"/>
  <c r="O7" i="6"/>
  <c r="O4" i="6"/>
  <c r="O3" i="6"/>
  <c r="O10" i="6"/>
  <c r="O11" i="6"/>
  <c r="O12" i="6"/>
</calcChain>
</file>

<file path=xl/sharedStrings.xml><?xml version="1.0" encoding="utf-8"?>
<sst xmlns="http://schemas.openxmlformats.org/spreadsheetml/2006/main" count="153" uniqueCount="31">
  <si>
    <t>location</t>
  </si>
  <si>
    <t>latitude</t>
  </si>
  <si>
    <t>longitude</t>
  </si>
  <si>
    <t>Jiaxian</t>
  </si>
  <si>
    <t>Shilou</t>
  </si>
  <si>
    <t>Lantian</t>
  </si>
  <si>
    <t>altitude</t>
  </si>
  <si>
    <t>Baode</t>
  </si>
  <si>
    <t>MAT</t>
  </si>
  <si>
    <t>MSAT</t>
  </si>
  <si>
    <t>d</t>
  </si>
  <si>
    <t>AI</t>
  </si>
  <si>
    <t>month</t>
  </si>
  <si>
    <t>d18</t>
  </si>
  <si>
    <t>site</t>
  </si>
  <si>
    <t>MAP</t>
  </si>
  <si>
    <t>ΔT</t>
  </si>
  <si>
    <t>temp</t>
  </si>
  <si>
    <t>Pianguan</t>
  </si>
  <si>
    <t>Lingtai</t>
  </si>
  <si>
    <t>ref</t>
  </si>
  <si>
    <t>this study</t>
  </si>
  <si>
    <t>work</t>
  </si>
  <si>
    <t>T47</t>
  </si>
  <si>
    <t>yes</t>
  </si>
  <si>
    <t>Zunyi</t>
  </si>
  <si>
    <t>Xi'an</t>
  </si>
  <si>
    <t>Guilin</t>
  </si>
  <si>
    <t>Shijiazhuang</t>
  </si>
  <si>
    <t>GNIP</t>
  </si>
  <si>
    <t>Xifeng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</si>
</sst>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0" fontId="0" fillId="2" borderId="0" xfId="0" applyFill="1"/>
    <xf numFmtId="2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</a:t>
            </a:r>
            <a:r>
              <a:rPr lang="en-US" altLang="zh-CN"/>
              <a:t>iaxian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yVal>
            <c:numRef>
              <c:f>'5cm-temperature'!#REF!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BD-1F42-BCA1-668793592200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'soil temperature model'!$E$1:$P$1</c:f>
              <c:numCache>
                <c:formatCode>General</c:formatCode>
                <c:ptCount val="1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</c:numCache>
            </c:numRef>
          </c:xVal>
          <c:yVal>
            <c:numRef>
              <c:f>'soil temperature model'!$E$8:$Q$8</c:f>
              <c:numCache>
                <c:formatCode>0.00</c:formatCode>
                <c:ptCount val="13"/>
                <c:pt idx="0">
                  <c:v>10.447785299495074</c:v>
                </c:pt>
                <c:pt idx="1">
                  <c:v>17.424792280711458</c:v>
                </c:pt>
                <c:pt idx="2">
                  <c:v>22.653486439530383</c:v>
                </c:pt>
                <c:pt idx="3">
                  <c:v>24.732843398626997</c:v>
                </c:pt>
                <c:pt idx="4">
                  <c:v>23.105701140035315</c:v>
                </c:pt>
                <c:pt idx="5">
                  <c:v>18.208051117915538</c:v>
                </c:pt>
                <c:pt idx="6">
                  <c:v>11.352214700504932</c:v>
                </c:pt>
                <c:pt idx="7">
                  <c:v>4.3752077192885483</c:v>
                </c:pt>
                <c:pt idx="8">
                  <c:v>-0.85348643953038383</c:v>
                </c:pt>
                <c:pt idx="9">
                  <c:v>-2.9328433986269946</c:v>
                </c:pt>
                <c:pt idx="10">
                  <c:v>-1.3057011400353105</c:v>
                </c:pt>
                <c:pt idx="11">
                  <c:v>3.5919488820844707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BD-1F42-BCA1-6687935922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978704"/>
        <c:axId val="96511504"/>
      </c:scatterChart>
      <c:valAx>
        <c:axId val="74978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96511504"/>
        <c:crossesAt val="-10"/>
        <c:crossBetween val="midCat"/>
      </c:valAx>
      <c:valAx>
        <c:axId val="9651150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4978704"/>
        <c:crossesAt val="-10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215900</xdr:colOff>
      <xdr:row>13</xdr:row>
      <xdr:rowOff>190500</xdr:rowOff>
    </xdr:from>
    <xdr:to>
      <xdr:col>11</xdr:col>
      <xdr:colOff>660400</xdr:colOff>
      <xdr:row>27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478E5E-8264-004A-80D4-8E90500791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496ACD-C802-A84D-BA3B-CA1055DC7FA6}">
  <dimension ref="A1:K12"/>
  <sheetViews>
    <sheetView tabSelected="1" workbookViewId="0">
      <selection activeCell="F14" sqref="F14"/>
    </sheetView>
  </sheetViews>
  <sheetFormatPr baseColWidth="10" defaultRowHeight="16" x14ac:dyDescent="0.2"/>
  <sheetData>
    <row r="1" spans="1:11" x14ac:dyDescent="0.2">
      <c r="A1" t="s">
        <v>0</v>
      </c>
      <c r="B1" t="s">
        <v>22</v>
      </c>
      <c r="C1" t="s">
        <v>1</v>
      </c>
      <c r="D1" t="s">
        <v>2</v>
      </c>
      <c r="E1" t="s">
        <v>6</v>
      </c>
      <c r="F1" t="s">
        <v>23</v>
      </c>
      <c r="G1" t="s">
        <v>11</v>
      </c>
      <c r="H1" t="s">
        <v>15</v>
      </c>
      <c r="I1" t="s">
        <v>8</v>
      </c>
      <c r="J1" t="s">
        <v>9</v>
      </c>
      <c r="K1" t="s">
        <v>16</v>
      </c>
    </row>
    <row r="2" spans="1:11" x14ac:dyDescent="0.2">
      <c r="A2" t="s">
        <v>3</v>
      </c>
      <c r="B2" t="s">
        <v>21</v>
      </c>
      <c r="C2">
        <v>38</v>
      </c>
      <c r="D2">
        <v>110.5</v>
      </c>
      <c r="E2">
        <v>1000</v>
      </c>
      <c r="F2" t="s">
        <v>24</v>
      </c>
      <c r="G2">
        <v>0.19089309282886055</v>
      </c>
      <c r="H2">
        <v>433.90000000000003</v>
      </c>
      <c r="I2" s="2">
        <v>10.933333333333332</v>
      </c>
      <c r="J2" s="2">
        <v>25.2</v>
      </c>
      <c r="K2" s="2">
        <v>14.266666666666667</v>
      </c>
    </row>
    <row r="3" spans="1:11" x14ac:dyDescent="0.2">
      <c r="A3" t="s">
        <v>4</v>
      </c>
      <c r="B3" t="s">
        <v>21</v>
      </c>
      <c r="C3">
        <v>36.9</v>
      </c>
      <c r="D3">
        <v>110.1</v>
      </c>
      <c r="E3">
        <v>1000</v>
      </c>
      <c r="F3" t="s">
        <v>24</v>
      </c>
      <c r="G3">
        <v>0.29396398399288565</v>
      </c>
      <c r="H3">
        <v>528.9</v>
      </c>
      <c r="I3" s="2">
        <v>9.9749999999999996</v>
      </c>
      <c r="J3" s="2">
        <v>23.566666666666666</v>
      </c>
      <c r="K3" s="2">
        <v>13.591666666666667</v>
      </c>
    </row>
    <row r="4" spans="1:11" x14ac:dyDescent="0.2">
      <c r="A4" t="s">
        <v>5</v>
      </c>
      <c r="B4" t="s">
        <v>21</v>
      </c>
      <c r="C4">
        <v>34.200000000000003</v>
      </c>
      <c r="D4">
        <v>109.3</v>
      </c>
      <c r="E4">
        <v>700</v>
      </c>
      <c r="F4" t="s">
        <v>24</v>
      </c>
      <c r="G4">
        <v>0.52216498585213666</v>
      </c>
      <c r="H4">
        <v>719.7</v>
      </c>
      <c r="I4" s="2">
        <v>14.6</v>
      </c>
      <c r="J4" s="2">
        <v>27.3</v>
      </c>
      <c r="K4" s="2">
        <v>12.700000000000001</v>
      </c>
    </row>
    <row r="5" spans="1:11" x14ac:dyDescent="0.2">
      <c r="A5" t="s">
        <v>18</v>
      </c>
      <c r="B5" t="s">
        <v>20</v>
      </c>
      <c r="C5">
        <v>39.43</v>
      </c>
      <c r="D5">
        <v>111.51</v>
      </c>
      <c r="H5">
        <v>411.3</v>
      </c>
      <c r="I5" s="2">
        <v>7.4</v>
      </c>
    </row>
    <row r="6" spans="1:11" x14ac:dyDescent="0.2">
      <c r="A6" t="s">
        <v>19</v>
      </c>
      <c r="B6" t="s">
        <v>20</v>
      </c>
      <c r="C6">
        <v>35</v>
      </c>
      <c r="D6">
        <v>107.58</v>
      </c>
      <c r="F6" t="s">
        <v>24</v>
      </c>
      <c r="H6">
        <v>637.70000000000005</v>
      </c>
      <c r="I6" s="2">
        <v>8.6</v>
      </c>
    </row>
    <row r="7" spans="1:11" x14ac:dyDescent="0.2">
      <c r="A7" t="s">
        <v>28</v>
      </c>
      <c r="B7" t="s">
        <v>29</v>
      </c>
      <c r="C7">
        <v>38.03</v>
      </c>
      <c r="D7">
        <v>114.51</v>
      </c>
      <c r="E7">
        <v>250</v>
      </c>
    </row>
    <row r="8" spans="1:11" x14ac:dyDescent="0.2">
      <c r="A8" t="s">
        <v>26</v>
      </c>
      <c r="B8" t="s">
        <v>29</v>
      </c>
      <c r="C8">
        <v>34.25</v>
      </c>
      <c r="D8">
        <v>108.95</v>
      </c>
      <c r="E8">
        <v>350</v>
      </c>
    </row>
    <row r="9" spans="1:11" x14ac:dyDescent="0.2">
      <c r="A9" t="s">
        <v>25</v>
      </c>
      <c r="B9" t="s">
        <v>29</v>
      </c>
      <c r="C9">
        <v>27.72</v>
      </c>
      <c r="D9">
        <v>106.92</v>
      </c>
      <c r="E9">
        <v>863</v>
      </c>
    </row>
    <row r="10" spans="1:11" x14ac:dyDescent="0.2">
      <c r="A10" t="s">
        <v>27</v>
      </c>
      <c r="B10" t="s">
        <v>29</v>
      </c>
      <c r="C10">
        <v>25.27</v>
      </c>
      <c r="D10">
        <v>110.28</v>
      </c>
      <c r="E10">
        <v>150</v>
      </c>
    </row>
    <row r="11" spans="1:11" x14ac:dyDescent="0.2">
      <c r="A11" t="s">
        <v>30</v>
      </c>
      <c r="B11" t="s">
        <v>20</v>
      </c>
      <c r="C11">
        <v>35.74</v>
      </c>
      <c r="D11">
        <v>107.66</v>
      </c>
      <c r="H11">
        <v>537</v>
      </c>
      <c r="I11" s="2">
        <v>9.4</v>
      </c>
    </row>
    <row r="12" spans="1:11" x14ac:dyDescent="0.2">
      <c r="A12" t="s">
        <v>7</v>
      </c>
      <c r="B12" t="s">
        <v>20</v>
      </c>
      <c r="C12">
        <v>38.799999999999997</v>
      </c>
      <c r="D12">
        <v>111.2</v>
      </c>
      <c r="E12">
        <v>1300</v>
      </c>
      <c r="F12" t="s">
        <v>24</v>
      </c>
      <c r="G12">
        <v>0.22842733539999072</v>
      </c>
      <c r="H12">
        <v>493.7</v>
      </c>
      <c r="I12" s="2">
        <v>10.175000000000001</v>
      </c>
      <c r="J12" s="2">
        <v>23.433333333333334</v>
      </c>
      <c r="K12" s="2">
        <v>13.258333333333333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82315B-7BF6-FE4C-B13A-2CFD3D096277}">
  <dimension ref="A1:C49"/>
  <sheetViews>
    <sheetView workbookViewId="0">
      <selection activeCell="D25" sqref="D25"/>
    </sheetView>
  </sheetViews>
  <sheetFormatPr baseColWidth="10" defaultRowHeight="16" x14ac:dyDescent="0.2"/>
  <sheetData>
    <row r="1" spans="1:3" x14ac:dyDescent="0.2">
      <c r="A1" t="s">
        <v>12</v>
      </c>
      <c r="B1" t="s">
        <v>13</v>
      </c>
      <c r="C1" t="s">
        <v>14</v>
      </c>
    </row>
    <row r="2" spans="1:3" x14ac:dyDescent="0.2">
      <c r="A2">
        <v>1</v>
      </c>
      <c r="B2">
        <v>-14.9</v>
      </c>
      <c r="C2" t="s">
        <v>3</v>
      </c>
    </row>
    <row r="3" spans="1:3" x14ac:dyDescent="0.2">
      <c r="A3">
        <v>2</v>
      </c>
      <c r="B3">
        <v>-13.8</v>
      </c>
      <c r="C3" t="s">
        <v>3</v>
      </c>
    </row>
    <row r="4" spans="1:3" x14ac:dyDescent="0.2">
      <c r="A4">
        <v>3</v>
      </c>
      <c r="B4">
        <v>-11.5</v>
      </c>
      <c r="C4" t="s">
        <v>3</v>
      </c>
    </row>
    <row r="5" spans="1:3" x14ac:dyDescent="0.2">
      <c r="A5">
        <v>4</v>
      </c>
      <c r="B5">
        <v>-6.7</v>
      </c>
      <c r="C5" t="s">
        <v>3</v>
      </c>
    </row>
    <row r="6" spans="1:3" x14ac:dyDescent="0.2">
      <c r="A6">
        <v>5</v>
      </c>
      <c r="B6">
        <v>-5.7</v>
      </c>
      <c r="C6" t="s">
        <v>3</v>
      </c>
    </row>
    <row r="7" spans="1:3" x14ac:dyDescent="0.2">
      <c r="A7">
        <v>6</v>
      </c>
      <c r="B7">
        <v>-6.7</v>
      </c>
      <c r="C7" t="s">
        <v>3</v>
      </c>
    </row>
    <row r="8" spans="1:3" x14ac:dyDescent="0.2">
      <c r="A8">
        <v>7</v>
      </c>
      <c r="B8">
        <v>-7</v>
      </c>
      <c r="C8" t="s">
        <v>3</v>
      </c>
    </row>
    <row r="9" spans="1:3" x14ac:dyDescent="0.2">
      <c r="A9">
        <v>8</v>
      </c>
      <c r="B9">
        <v>-6.9</v>
      </c>
      <c r="C9" t="s">
        <v>3</v>
      </c>
    </row>
    <row r="10" spans="1:3" x14ac:dyDescent="0.2">
      <c r="A10">
        <v>9</v>
      </c>
      <c r="B10">
        <v>-6.6</v>
      </c>
      <c r="C10" t="s">
        <v>3</v>
      </c>
    </row>
    <row r="11" spans="1:3" x14ac:dyDescent="0.2">
      <c r="A11">
        <v>10</v>
      </c>
      <c r="B11">
        <v>-8.5</v>
      </c>
      <c r="C11" t="s">
        <v>3</v>
      </c>
    </row>
    <row r="12" spans="1:3" x14ac:dyDescent="0.2">
      <c r="A12">
        <v>11</v>
      </c>
      <c r="B12">
        <v>-10.8</v>
      </c>
      <c r="C12" t="s">
        <v>3</v>
      </c>
    </row>
    <row r="13" spans="1:3" x14ac:dyDescent="0.2">
      <c r="A13">
        <v>12</v>
      </c>
      <c r="B13">
        <v>-13.8</v>
      </c>
      <c r="C13" t="s">
        <v>3</v>
      </c>
    </row>
    <row r="14" spans="1:3" x14ac:dyDescent="0.2">
      <c r="A14">
        <v>1</v>
      </c>
      <c r="B14">
        <v>-14</v>
      </c>
      <c r="C14" t="s">
        <v>4</v>
      </c>
    </row>
    <row r="15" spans="1:3" x14ac:dyDescent="0.2">
      <c r="A15">
        <v>2</v>
      </c>
      <c r="B15">
        <v>-13.3</v>
      </c>
      <c r="C15" t="s">
        <v>4</v>
      </c>
    </row>
    <row r="16" spans="1:3" x14ac:dyDescent="0.2">
      <c r="A16">
        <v>3</v>
      </c>
      <c r="B16">
        <v>-10.9</v>
      </c>
      <c r="C16" t="s">
        <v>4</v>
      </c>
    </row>
    <row r="17" spans="1:3" x14ac:dyDescent="0.2">
      <c r="A17">
        <v>4</v>
      </c>
      <c r="B17">
        <v>-6.4</v>
      </c>
      <c r="C17" t="s">
        <v>4</v>
      </c>
    </row>
    <row r="18" spans="1:3" x14ac:dyDescent="0.2">
      <c r="A18">
        <v>5</v>
      </c>
      <c r="B18">
        <v>-5.7</v>
      </c>
      <c r="C18" t="s">
        <v>4</v>
      </c>
    </row>
    <row r="19" spans="1:3" x14ac:dyDescent="0.2">
      <c r="A19">
        <v>6</v>
      </c>
      <c r="B19">
        <v>-6.6</v>
      </c>
      <c r="C19" t="s">
        <v>4</v>
      </c>
    </row>
    <row r="20" spans="1:3" x14ac:dyDescent="0.2">
      <c r="A20">
        <v>7</v>
      </c>
      <c r="B20">
        <v>-7</v>
      </c>
      <c r="C20" t="s">
        <v>4</v>
      </c>
    </row>
    <row r="21" spans="1:3" x14ac:dyDescent="0.2">
      <c r="A21">
        <v>8</v>
      </c>
      <c r="B21">
        <v>-7.2</v>
      </c>
      <c r="C21" t="s">
        <v>4</v>
      </c>
    </row>
    <row r="22" spans="1:3" x14ac:dyDescent="0.2">
      <c r="A22">
        <v>9</v>
      </c>
      <c r="B22">
        <v>-6.7</v>
      </c>
      <c r="C22" t="s">
        <v>4</v>
      </c>
    </row>
    <row r="23" spans="1:3" x14ac:dyDescent="0.2">
      <c r="A23">
        <v>10</v>
      </c>
      <c r="B23">
        <v>-8.3000000000000007</v>
      </c>
      <c r="C23" t="s">
        <v>4</v>
      </c>
    </row>
    <row r="24" spans="1:3" x14ac:dyDescent="0.2">
      <c r="A24">
        <v>11</v>
      </c>
      <c r="B24">
        <v>-10.6</v>
      </c>
      <c r="C24" t="s">
        <v>4</v>
      </c>
    </row>
    <row r="25" spans="1:3" x14ac:dyDescent="0.2">
      <c r="A25">
        <v>12</v>
      </c>
      <c r="B25">
        <v>-13.2</v>
      </c>
      <c r="C25" t="s">
        <v>4</v>
      </c>
    </row>
    <row r="26" spans="1:3" x14ac:dyDescent="0.2">
      <c r="A26">
        <v>1</v>
      </c>
      <c r="B26">
        <v>-11.5</v>
      </c>
      <c r="C26" t="s">
        <v>5</v>
      </c>
    </row>
    <row r="27" spans="1:3" x14ac:dyDescent="0.2">
      <c r="A27">
        <v>2</v>
      </c>
      <c r="B27">
        <v>-11.4</v>
      </c>
      <c r="C27" t="s">
        <v>5</v>
      </c>
    </row>
    <row r="28" spans="1:3" x14ac:dyDescent="0.2">
      <c r="A28">
        <v>3</v>
      </c>
      <c r="B28">
        <v>-9</v>
      </c>
      <c r="C28" t="s">
        <v>5</v>
      </c>
    </row>
    <row r="29" spans="1:3" x14ac:dyDescent="0.2">
      <c r="A29">
        <v>4</v>
      </c>
      <c r="B29">
        <v>-5.3</v>
      </c>
      <c r="C29" t="s">
        <v>5</v>
      </c>
    </row>
    <row r="30" spans="1:3" x14ac:dyDescent="0.2">
      <c r="A30">
        <v>5</v>
      </c>
      <c r="B30">
        <v>-5.0999999999999996</v>
      </c>
      <c r="C30" t="s">
        <v>5</v>
      </c>
    </row>
    <row r="31" spans="1:3" x14ac:dyDescent="0.2">
      <c r="A31">
        <v>6</v>
      </c>
      <c r="B31">
        <v>-5.8</v>
      </c>
      <c r="C31" t="s">
        <v>5</v>
      </c>
    </row>
    <row r="32" spans="1:3" x14ac:dyDescent="0.2">
      <c r="A32">
        <v>7</v>
      </c>
      <c r="B32">
        <v>-7.5</v>
      </c>
      <c r="C32" t="s">
        <v>5</v>
      </c>
    </row>
    <row r="33" spans="1:3" x14ac:dyDescent="0.2">
      <c r="A33">
        <v>8</v>
      </c>
      <c r="B33">
        <v>-7.4</v>
      </c>
      <c r="C33" t="s">
        <v>5</v>
      </c>
    </row>
    <row r="34" spans="1:3" x14ac:dyDescent="0.2">
      <c r="A34">
        <v>9</v>
      </c>
      <c r="B34">
        <v>-7.7</v>
      </c>
      <c r="C34" t="s">
        <v>5</v>
      </c>
    </row>
    <row r="35" spans="1:3" x14ac:dyDescent="0.2">
      <c r="A35">
        <v>10</v>
      </c>
      <c r="B35">
        <v>-7.5</v>
      </c>
      <c r="C35" t="s">
        <v>5</v>
      </c>
    </row>
    <row r="36" spans="1:3" x14ac:dyDescent="0.2">
      <c r="A36">
        <v>11</v>
      </c>
      <c r="B36">
        <v>-9.5</v>
      </c>
      <c r="C36" t="s">
        <v>5</v>
      </c>
    </row>
    <row r="37" spans="1:3" x14ac:dyDescent="0.2">
      <c r="A37">
        <v>12</v>
      </c>
      <c r="B37">
        <v>-11.6</v>
      </c>
      <c r="C37" t="s">
        <v>5</v>
      </c>
    </row>
    <row r="38" spans="1:3" x14ac:dyDescent="0.2">
      <c r="A38">
        <v>1</v>
      </c>
      <c r="B38">
        <v>-16</v>
      </c>
      <c r="C38" t="s">
        <v>7</v>
      </c>
    </row>
    <row r="39" spans="1:3" x14ac:dyDescent="0.2">
      <c r="A39">
        <v>2</v>
      </c>
      <c r="B39">
        <v>-14.9</v>
      </c>
      <c r="C39" t="s">
        <v>7</v>
      </c>
    </row>
    <row r="40" spans="1:3" x14ac:dyDescent="0.2">
      <c r="A40">
        <v>3</v>
      </c>
      <c r="B40">
        <v>-12.5</v>
      </c>
      <c r="C40" t="s">
        <v>7</v>
      </c>
    </row>
    <row r="41" spans="1:3" x14ac:dyDescent="0.2">
      <c r="A41">
        <v>4</v>
      </c>
      <c r="B41">
        <v>-7.4</v>
      </c>
      <c r="C41" t="s">
        <v>7</v>
      </c>
    </row>
    <row r="42" spans="1:3" x14ac:dyDescent="0.2">
      <c r="A42">
        <v>5</v>
      </c>
      <c r="B42">
        <v>-6.2</v>
      </c>
      <c r="C42" t="s">
        <v>7</v>
      </c>
    </row>
    <row r="43" spans="1:3" x14ac:dyDescent="0.2">
      <c r="A43">
        <v>6</v>
      </c>
      <c r="B43">
        <v>-7.4</v>
      </c>
      <c r="C43" t="s">
        <v>7</v>
      </c>
    </row>
    <row r="44" spans="1:3" x14ac:dyDescent="0.2">
      <c r="A44">
        <v>7</v>
      </c>
      <c r="B44">
        <v>-7.4</v>
      </c>
      <c r="C44" t="s">
        <v>7</v>
      </c>
    </row>
    <row r="45" spans="1:3" x14ac:dyDescent="0.2">
      <c r="A45">
        <v>8</v>
      </c>
      <c r="B45">
        <v>-7.2</v>
      </c>
      <c r="C45" t="s">
        <v>7</v>
      </c>
    </row>
    <row r="46" spans="1:3" x14ac:dyDescent="0.2">
      <c r="A46">
        <v>9</v>
      </c>
      <c r="B46">
        <v>-7</v>
      </c>
      <c r="C46" t="s">
        <v>7</v>
      </c>
    </row>
    <row r="47" spans="1:3" x14ac:dyDescent="0.2">
      <c r="A47">
        <v>10</v>
      </c>
      <c r="B47">
        <v>-9.1999999999999993</v>
      </c>
      <c r="C47" t="s">
        <v>7</v>
      </c>
    </row>
    <row r="48" spans="1:3" x14ac:dyDescent="0.2">
      <c r="A48">
        <v>11</v>
      </c>
      <c r="B48">
        <v>-11.4</v>
      </c>
      <c r="C48" t="s">
        <v>7</v>
      </c>
    </row>
    <row r="49" spans="1:3" x14ac:dyDescent="0.2">
      <c r="A49">
        <v>12</v>
      </c>
      <c r="B49">
        <v>-14.6</v>
      </c>
      <c r="C49" t="s">
        <v>7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A3F04-345D-2144-9D06-C630F2593778}">
  <dimension ref="A1:M5"/>
  <sheetViews>
    <sheetView workbookViewId="0">
      <selection activeCell="N2" sqref="N2:N5"/>
    </sheetView>
  </sheetViews>
  <sheetFormatPr baseColWidth="10" defaultRowHeight="16" x14ac:dyDescent="0.2"/>
  <sheetData>
    <row r="1" spans="1:13" x14ac:dyDescent="0.2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3</v>
      </c>
      <c r="B2">
        <v>2.4</v>
      </c>
      <c r="C2">
        <v>5.9</v>
      </c>
      <c r="D2">
        <v>11.9</v>
      </c>
      <c r="E2">
        <v>20.6</v>
      </c>
      <c r="F2">
        <v>20.6</v>
      </c>
      <c r="G2">
        <v>39.6</v>
      </c>
      <c r="H2">
        <v>91.3</v>
      </c>
      <c r="I2">
        <v>129.80000000000001</v>
      </c>
      <c r="J2">
        <v>69.599999999999994</v>
      </c>
      <c r="K2">
        <v>30.3</v>
      </c>
      <c r="L2">
        <v>9.1999999999999993</v>
      </c>
      <c r="M2">
        <v>2.7</v>
      </c>
    </row>
    <row r="3" spans="1:13" x14ac:dyDescent="0.2">
      <c r="A3" t="s">
        <v>4</v>
      </c>
      <c r="B3">
        <v>4.0999999999999996</v>
      </c>
      <c r="C3">
        <v>6.9</v>
      </c>
      <c r="D3">
        <v>15.2</v>
      </c>
      <c r="E3">
        <v>8.8000000000000007</v>
      </c>
      <c r="F3">
        <v>37.4</v>
      </c>
      <c r="G3">
        <v>56.9</v>
      </c>
      <c r="H3">
        <v>143</v>
      </c>
      <c r="I3">
        <v>115.8</v>
      </c>
      <c r="J3">
        <v>83</v>
      </c>
      <c r="K3">
        <v>38.6</v>
      </c>
      <c r="L3">
        <v>15.4</v>
      </c>
      <c r="M3">
        <v>3.8</v>
      </c>
    </row>
    <row r="4" spans="1:13" x14ac:dyDescent="0.2">
      <c r="A4" t="s">
        <v>5</v>
      </c>
      <c r="B4">
        <v>8.6999999999999993</v>
      </c>
      <c r="C4">
        <v>11.9</v>
      </c>
      <c r="D4">
        <v>33.1</v>
      </c>
      <c r="E4">
        <v>62.9</v>
      </c>
      <c r="F4">
        <v>84.3</v>
      </c>
      <c r="G4">
        <v>69.599999999999994</v>
      </c>
      <c r="H4">
        <v>109.1</v>
      </c>
      <c r="I4">
        <v>93.1</v>
      </c>
      <c r="J4">
        <v>121.7</v>
      </c>
      <c r="K4">
        <v>84.8</v>
      </c>
      <c r="L4">
        <v>33.799999999999997</v>
      </c>
      <c r="M4">
        <v>6.7</v>
      </c>
    </row>
    <row r="5" spans="1:13" x14ac:dyDescent="0.2">
      <c r="A5" t="s">
        <v>7</v>
      </c>
      <c r="B5">
        <v>4.0999999999999996</v>
      </c>
      <c r="C5">
        <v>5.6</v>
      </c>
      <c r="D5">
        <v>13.1</v>
      </c>
      <c r="E5">
        <v>19.8</v>
      </c>
      <c r="F5">
        <v>25.6</v>
      </c>
      <c r="G5">
        <v>53.5</v>
      </c>
      <c r="H5">
        <v>122</v>
      </c>
      <c r="I5">
        <v>122.3</v>
      </c>
      <c r="J5">
        <v>81.2</v>
      </c>
      <c r="K5">
        <v>31.8</v>
      </c>
      <c r="L5">
        <v>10.5</v>
      </c>
      <c r="M5">
        <v>4.2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90B04-4E87-214F-BBBC-A2822A9D3E47}">
  <dimension ref="A1:C49"/>
  <sheetViews>
    <sheetView workbookViewId="0">
      <selection activeCell="F9" sqref="F9"/>
    </sheetView>
  </sheetViews>
  <sheetFormatPr baseColWidth="10" defaultRowHeight="16" x14ac:dyDescent="0.2"/>
  <sheetData>
    <row r="1" spans="1:3" x14ac:dyDescent="0.2">
      <c r="A1" t="s">
        <v>12</v>
      </c>
      <c r="B1" t="s">
        <v>17</v>
      </c>
      <c r="C1" t="s">
        <v>14</v>
      </c>
    </row>
    <row r="2" spans="1:3" x14ac:dyDescent="0.2">
      <c r="A2">
        <v>1</v>
      </c>
      <c r="B2">
        <v>-5.7</v>
      </c>
      <c r="C2" t="s">
        <v>3</v>
      </c>
    </row>
    <row r="3" spans="1:3" x14ac:dyDescent="0.2">
      <c r="A3">
        <v>2</v>
      </c>
      <c r="B3">
        <v>-2.8</v>
      </c>
      <c r="C3" t="s">
        <v>3</v>
      </c>
    </row>
    <row r="4" spans="1:3" x14ac:dyDescent="0.2">
      <c r="A4">
        <v>3</v>
      </c>
      <c r="B4">
        <v>3.5</v>
      </c>
      <c r="C4" t="s">
        <v>3</v>
      </c>
    </row>
    <row r="5" spans="1:3" x14ac:dyDescent="0.2">
      <c r="A5">
        <v>4</v>
      </c>
      <c r="B5">
        <v>12.5</v>
      </c>
      <c r="C5" t="s">
        <v>3</v>
      </c>
    </row>
    <row r="6" spans="1:3" x14ac:dyDescent="0.2">
      <c r="A6">
        <v>5</v>
      </c>
      <c r="B6">
        <v>19.899999999999999</v>
      </c>
      <c r="C6" t="s">
        <v>3</v>
      </c>
    </row>
    <row r="7" spans="1:3" x14ac:dyDescent="0.2">
      <c r="A7">
        <v>6</v>
      </c>
      <c r="B7">
        <v>24.9</v>
      </c>
      <c r="C7" t="s">
        <v>3</v>
      </c>
    </row>
    <row r="8" spans="1:3" x14ac:dyDescent="0.2">
      <c r="A8">
        <v>7</v>
      </c>
      <c r="B8">
        <v>26.3</v>
      </c>
      <c r="C8" t="s">
        <v>3</v>
      </c>
    </row>
    <row r="9" spans="1:3" x14ac:dyDescent="0.2">
      <c r="A9">
        <v>8</v>
      </c>
      <c r="B9">
        <v>24.4</v>
      </c>
      <c r="C9" t="s">
        <v>3</v>
      </c>
    </row>
    <row r="10" spans="1:3" x14ac:dyDescent="0.2">
      <c r="A10">
        <v>9</v>
      </c>
      <c r="B10">
        <v>18.3</v>
      </c>
      <c r="C10" t="s">
        <v>3</v>
      </c>
    </row>
    <row r="11" spans="1:3" x14ac:dyDescent="0.2">
      <c r="A11">
        <v>10</v>
      </c>
      <c r="B11">
        <v>11.3</v>
      </c>
      <c r="C11" t="s">
        <v>3</v>
      </c>
    </row>
    <row r="12" spans="1:3" x14ac:dyDescent="0.2">
      <c r="A12">
        <v>11</v>
      </c>
      <c r="B12">
        <v>2.7</v>
      </c>
      <c r="C12" t="s">
        <v>3</v>
      </c>
    </row>
    <row r="13" spans="1:3" x14ac:dyDescent="0.2">
      <c r="A13">
        <v>12</v>
      </c>
      <c r="B13">
        <v>-4.0999999999999996</v>
      </c>
      <c r="C13" t="s">
        <v>3</v>
      </c>
    </row>
    <row r="14" spans="1:3" x14ac:dyDescent="0.2">
      <c r="A14">
        <v>1</v>
      </c>
      <c r="B14">
        <v>-6.2</v>
      </c>
      <c r="C14" t="s">
        <v>4</v>
      </c>
    </row>
    <row r="15" spans="1:3" x14ac:dyDescent="0.2">
      <c r="A15">
        <v>2</v>
      </c>
      <c r="B15">
        <v>-3</v>
      </c>
      <c r="C15" t="s">
        <v>4</v>
      </c>
    </row>
    <row r="16" spans="1:3" x14ac:dyDescent="0.2">
      <c r="A16">
        <v>3</v>
      </c>
      <c r="B16">
        <v>3.3</v>
      </c>
      <c r="C16" t="s">
        <v>4</v>
      </c>
    </row>
    <row r="17" spans="1:3" x14ac:dyDescent="0.2">
      <c r="A17">
        <v>4</v>
      </c>
      <c r="B17">
        <v>11.2</v>
      </c>
      <c r="C17" t="s">
        <v>4</v>
      </c>
    </row>
    <row r="18" spans="1:3" x14ac:dyDescent="0.2">
      <c r="A18">
        <v>5</v>
      </c>
      <c r="B18">
        <v>18.3</v>
      </c>
      <c r="C18" t="s">
        <v>4</v>
      </c>
    </row>
    <row r="19" spans="1:3" x14ac:dyDescent="0.2">
      <c r="A19">
        <v>6</v>
      </c>
      <c r="B19">
        <v>23.2</v>
      </c>
      <c r="C19" t="s">
        <v>4</v>
      </c>
    </row>
    <row r="20" spans="1:3" x14ac:dyDescent="0.2">
      <c r="A20">
        <v>7</v>
      </c>
      <c r="B20">
        <v>24.3</v>
      </c>
      <c r="C20" t="s">
        <v>4</v>
      </c>
    </row>
    <row r="21" spans="1:3" x14ac:dyDescent="0.2">
      <c r="A21">
        <v>8</v>
      </c>
      <c r="B21">
        <v>23.2</v>
      </c>
      <c r="C21" t="s">
        <v>4</v>
      </c>
    </row>
    <row r="22" spans="1:3" x14ac:dyDescent="0.2">
      <c r="A22">
        <v>9</v>
      </c>
      <c r="B22">
        <v>16.899999999999999</v>
      </c>
      <c r="C22" t="s">
        <v>4</v>
      </c>
    </row>
    <row r="23" spans="1:3" x14ac:dyDescent="0.2">
      <c r="A23">
        <v>10</v>
      </c>
      <c r="B23">
        <v>10.1</v>
      </c>
      <c r="C23" t="s">
        <v>4</v>
      </c>
    </row>
    <row r="24" spans="1:3" x14ac:dyDescent="0.2">
      <c r="A24">
        <v>11</v>
      </c>
      <c r="B24">
        <v>2.4</v>
      </c>
      <c r="C24" t="s">
        <v>4</v>
      </c>
    </row>
    <row r="25" spans="1:3" x14ac:dyDescent="0.2">
      <c r="A25">
        <v>12</v>
      </c>
      <c r="B25">
        <v>-4</v>
      </c>
      <c r="C25" t="s">
        <v>4</v>
      </c>
    </row>
    <row r="26" spans="1:3" x14ac:dyDescent="0.2">
      <c r="A26">
        <v>1</v>
      </c>
      <c r="B26">
        <v>0.3</v>
      </c>
      <c r="C26" t="s">
        <v>5</v>
      </c>
    </row>
    <row r="27" spans="1:3" x14ac:dyDescent="0.2">
      <c r="A27">
        <v>2</v>
      </c>
      <c r="B27">
        <v>3.3</v>
      </c>
      <c r="C27" t="s">
        <v>5</v>
      </c>
    </row>
    <row r="28" spans="1:3" x14ac:dyDescent="0.2">
      <c r="A28">
        <v>3</v>
      </c>
      <c r="B28">
        <v>8.9</v>
      </c>
      <c r="C28" t="s">
        <v>5</v>
      </c>
    </row>
    <row r="29" spans="1:3" x14ac:dyDescent="0.2">
      <c r="A29">
        <v>4</v>
      </c>
      <c r="B29">
        <v>15.1</v>
      </c>
      <c r="C29" t="s">
        <v>5</v>
      </c>
    </row>
    <row r="30" spans="1:3" x14ac:dyDescent="0.2">
      <c r="A30">
        <v>5</v>
      </c>
      <c r="B30">
        <v>20.7</v>
      </c>
      <c r="C30" t="s">
        <v>5</v>
      </c>
    </row>
    <row r="31" spans="1:3" x14ac:dyDescent="0.2">
      <c r="A31">
        <v>6</v>
      </c>
      <c r="B31">
        <v>26</v>
      </c>
      <c r="C31" t="s">
        <v>5</v>
      </c>
    </row>
    <row r="32" spans="1:3" x14ac:dyDescent="0.2">
      <c r="A32">
        <v>7</v>
      </c>
      <c r="B32">
        <v>28.1</v>
      </c>
      <c r="C32" t="s">
        <v>5</v>
      </c>
    </row>
    <row r="33" spans="1:3" x14ac:dyDescent="0.2">
      <c r="A33">
        <v>8</v>
      </c>
      <c r="B33">
        <v>27.8</v>
      </c>
      <c r="C33" t="s">
        <v>5</v>
      </c>
    </row>
    <row r="34" spans="1:3" x14ac:dyDescent="0.2">
      <c r="A34">
        <v>9</v>
      </c>
      <c r="B34">
        <v>21</v>
      </c>
      <c r="C34" t="s">
        <v>5</v>
      </c>
    </row>
    <row r="35" spans="1:3" x14ac:dyDescent="0.2">
      <c r="A35">
        <v>10</v>
      </c>
      <c r="B35">
        <v>14.7</v>
      </c>
      <c r="C35" t="s">
        <v>5</v>
      </c>
    </row>
    <row r="36" spans="1:3" x14ac:dyDescent="0.2">
      <c r="A36">
        <v>11</v>
      </c>
      <c r="B36">
        <v>7.6</v>
      </c>
      <c r="C36" t="s">
        <v>5</v>
      </c>
    </row>
    <row r="37" spans="1:3" x14ac:dyDescent="0.2">
      <c r="A37">
        <v>12</v>
      </c>
      <c r="B37">
        <v>1.7</v>
      </c>
      <c r="C37" t="s">
        <v>5</v>
      </c>
    </row>
    <row r="38" spans="1:3" x14ac:dyDescent="0.2">
      <c r="A38">
        <v>1</v>
      </c>
      <c r="B38">
        <v>0</v>
      </c>
      <c r="C38" t="s">
        <v>7</v>
      </c>
    </row>
    <row r="39" spans="1:3" x14ac:dyDescent="0.2">
      <c r="A39">
        <v>2</v>
      </c>
      <c r="B39">
        <v>0</v>
      </c>
      <c r="C39" t="s">
        <v>7</v>
      </c>
    </row>
    <row r="40" spans="1:3" x14ac:dyDescent="0.2">
      <c r="A40">
        <v>3</v>
      </c>
      <c r="B40">
        <v>2.4</v>
      </c>
      <c r="C40" t="s">
        <v>7</v>
      </c>
    </row>
    <row r="41" spans="1:3" x14ac:dyDescent="0.2">
      <c r="A41">
        <v>4</v>
      </c>
      <c r="B41">
        <v>10.6</v>
      </c>
      <c r="C41" t="s">
        <v>7</v>
      </c>
    </row>
    <row r="42" spans="1:3" x14ac:dyDescent="0.2">
      <c r="A42">
        <v>5</v>
      </c>
      <c r="B42">
        <v>8</v>
      </c>
      <c r="C42" t="s">
        <v>7</v>
      </c>
    </row>
    <row r="43" spans="1:3" x14ac:dyDescent="0.2">
      <c r="A43">
        <v>6</v>
      </c>
      <c r="B43">
        <v>22.7</v>
      </c>
      <c r="C43" t="s">
        <v>7</v>
      </c>
    </row>
    <row r="44" spans="1:3" x14ac:dyDescent="0.2">
      <c r="A44">
        <v>7</v>
      </c>
      <c r="B44">
        <v>24.6</v>
      </c>
      <c r="C44" t="s">
        <v>7</v>
      </c>
    </row>
    <row r="45" spans="1:3" x14ac:dyDescent="0.2">
      <c r="A45">
        <v>8</v>
      </c>
      <c r="B45">
        <v>23</v>
      </c>
      <c r="C45" t="s">
        <v>7</v>
      </c>
    </row>
    <row r="46" spans="1:3" x14ac:dyDescent="0.2">
      <c r="A46">
        <v>9</v>
      </c>
      <c r="B46">
        <v>16.600000000000001</v>
      </c>
      <c r="C46" t="s">
        <v>7</v>
      </c>
    </row>
    <row r="47" spans="1:3" x14ac:dyDescent="0.2">
      <c r="A47">
        <v>10</v>
      </c>
      <c r="B47">
        <v>9.5</v>
      </c>
      <c r="C47" t="s">
        <v>7</v>
      </c>
    </row>
    <row r="48" spans="1:3" x14ac:dyDescent="0.2">
      <c r="A48">
        <v>11</v>
      </c>
      <c r="B48">
        <v>-1.1000000000000001</v>
      </c>
      <c r="C48" t="s">
        <v>7</v>
      </c>
    </row>
    <row r="49" spans="1:3" x14ac:dyDescent="0.2">
      <c r="A49">
        <v>12</v>
      </c>
      <c r="B49">
        <v>5.8</v>
      </c>
      <c r="C49" t="s">
        <v>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8D56D-82E4-6140-A15E-770DB9CC844C}">
  <dimension ref="A1:Q19"/>
  <sheetViews>
    <sheetView workbookViewId="0">
      <selection activeCell="L29" sqref="L29"/>
    </sheetView>
  </sheetViews>
  <sheetFormatPr baseColWidth="10" defaultRowHeight="16" x14ac:dyDescent="0.2"/>
  <cols>
    <col min="2" max="3" width="10.83203125" style="2"/>
  </cols>
  <sheetData>
    <row r="1" spans="1:17" x14ac:dyDescent="0.2">
      <c r="E1">
        <v>4</v>
      </c>
      <c r="F1">
        <v>5</v>
      </c>
      <c r="G1" s="4">
        <v>6</v>
      </c>
      <c r="H1" s="4">
        <v>7</v>
      </c>
      <c r="I1" s="4">
        <v>8</v>
      </c>
      <c r="J1" s="4">
        <v>9</v>
      </c>
      <c r="K1">
        <v>10</v>
      </c>
      <c r="L1">
        <v>11</v>
      </c>
      <c r="M1">
        <v>12</v>
      </c>
      <c r="N1">
        <v>1</v>
      </c>
      <c r="O1">
        <v>2</v>
      </c>
      <c r="P1">
        <v>3</v>
      </c>
    </row>
    <row r="2" spans="1:17" x14ac:dyDescent="0.2">
      <c r="A2" t="s">
        <v>0</v>
      </c>
      <c r="B2" s="2" t="s">
        <v>8</v>
      </c>
      <c r="C2" s="2" t="s">
        <v>9</v>
      </c>
      <c r="D2" t="s">
        <v>10</v>
      </c>
      <c r="E2">
        <v>0</v>
      </c>
      <c r="F2">
        <f>E2+1/12</f>
        <v>8.3333333333333329E-2</v>
      </c>
      <c r="G2" s="4">
        <f t="shared" ref="G2:O2" si="0">F2+1/12</f>
        <v>0.16666666666666666</v>
      </c>
      <c r="H2" s="4">
        <f t="shared" si="0"/>
        <v>0.25</v>
      </c>
      <c r="I2" s="4">
        <f t="shared" si="0"/>
        <v>0.33333333333333331</v>
      </c>
      <c r="J2" s="4">
        <f t="shared" si="0"/>
        <v>0.41666666666666663</v>
      </c>
      <c r="K2">
        <f t="shared" si="0"/>
        <v>0.49999999999999994</v>
      </c>
      <c r="L2">
        <f t="shared" si="0"/>
        <v>0.58333333333333326</v>
      </c>
      <c r="M2">
        <f t="shared" si="0"/>
        <v>0.66666666666666663</v>
      </c>
      <c r="N2">
        <f t="shared" si="0"/>
        <v>0.75</v>
      </c>
      <c r="O2">
        <f t="shared" si="0"/>
        <v>0.83333333333333337</v>
      </c>
      <c r="P2">
        <f>O2+1/12</f>
        <v>0.91666666666666674</v>
      </c>
    </row>
    <row r="3" spans="1:17" x14ac:dyDescent="0.2">
      <c r="A3" t="s">
        <v>3</v>
      </c>
      <c r="B3" s="2">
        <v>10.933333333333332</v>
      </c>
      <c r="C3" s="2">
        <v>25.2</v>
      </c>
      <c r="D3">
        <v>50</v>
      </c>
      <c r="E3" s="1">
        <f>10.9+(25.2-10.9)*SIN(2*PI()*E2-50/153)/EXP(50/153)</f>
        <v>7.5892193192295601</v>
      </c>
      <c r="F3" s="1">
        <f t="shared" ref="F3:O3" si="1">10.9+(25.2-10.9)*SIN(2*PI()*F2-50/153)/EXP(50/153)</f>
        <v>12.91665144350203</v>
      </c>
      <c r="G3" s="5">
        <f t="shared" si="1"/>
        <v>17.703723442073073</v>
      </c>
      <c r="H3" s="5">
        <f t="shared" si="1"/>
        <v>20.667743238815937</v>
      </c>
      <c r="I3" s="5">
        <f t="shared" si="1"/>
        <v>21.014504122843512</v>
      </c>
      <c r="J3" s="5">
        <f t="shared" si="1"/>
        <v>18.651091795313913</v>
      </c>
      <c r="K3" s="1">
        <f t="shared" si="1"/>
        <v>14.210780680770448</v>
      </c>
      <c r="L3" s="1">
        <f t="shared" si="1"/>
        <v>8.8833485564979799</v>
      </c>
      <c r="M3" s="1">
        <f t="shared" si="1"/>
        <v>4.0962765579269336</v>
      </c>
      <c r="N3" s="1">
        <f t="shared" si="1"/>
        <v>1.1322567611840633</v>
      </c>
      <c r="O3" s="1">
        <f t="shared" si="1"/>
        <v>0.78549587715648883</v>
      </c>
      <c r="P3" s="1">
        <f t="shared" ref="P3" si="2">10.9+(25.2-10.9)*SIN(2*PI()*P2-50/153)/EXP(50/153)</f>
        <v>3.1489082046860961</v>
      </c>
      <c r="Q3" s="1"/>
    </row>
    <row r="4" spans="1:17" x14ac:dyDescent="0.2">
      <c r="D4">
        <v>40</v>
      </c>
      <c r="E4" s="1">
        <f>10.9+(25.2-10.9)*SIN(2*PI()*E2-40/153)/EXP(40/153)</f>
        <v>8.0541964674982029</v>
      </c>
      <c r="F4" s="1">
        <f t="shared" ref="F4:O4" si="3">10.9+(25.2-10.9)*SIN(2*PI()*F2-40/153)/EXP(40/153)</f>
        <v>13.753492219763139</v>
      </c>
      <c r="G4" s="5">
        <f t="shared" si="3"/>
        <v>18.688197036134049</v>
      </c>
      <c r="H4" s="5">
        <f t="shared" si="3"/>
        <v>21.536060746178379</v>
      </c>
      <c r="I4" s="5">
        <f t="shared" si="3"/>
        <v>21.534000568635847</v>
      </c>
      <c r="J4" s="5">
        <f t="shared" si="3"/>
        <v>18.682568526415245</v>
      </c>
      <c r="K4" s="1">
        <f t="shared" si="3"/>
        <v>13.745803532501803</v>
      </c>
      <c r="L4" s="1">
        <f t="shared" si="3"/>
        <v>8.046507780236869</v>
      </c>
      <c r="M4" s="1">
        <f t="shared" si="3"/>
        <v>3.1118029638659541</v>
      </c>
      <c r="N4" s="1">
        <f t="shared" si="3"/>
        <v>0.26393925382162209</v>
      </c>
      <c r="O4" s="1">
        <f t="shared" si="3"/>
        <v>0.26599943136415227</v>
      </c>
      <c r="P4" s="1">
        <f t="shared" ref="P4" si="4">10.9+(25.2-10.9)*SIN(2*PI()*P2-40/153)/EXP(40/153)</f>
        <v>3.1174314735847632</v>
      </c>
      <c r="Q4" s="1"/>
    </row>
    <row r="5" spans="1:17" x14ac:dyDescent="0.2">
      <c r="D5">
        <v>30</v>
      </c>
      <c r="E5" s="1">
        <f>10.9+(25.2-10.9)*SIN(2*PI()*E2-30/153)/EXP(30/153)</f>
        <v>8.610062459679714</v>
      </c>
      <c r="F5" s="1">
        <f t="shared" ref="F5:P5" si="5">10.9+(25.2-10.9)*SIN(2*PI()*F2-30/153)/EXP(30/153)</f>
        <v>14.681169569923634</v>
      </c>
      <c r="G5" s="5">
        <f t="shared" si="5"/>
        <v>19.739115347461379</v>
      </c>
      <c r="H5" s="5">
        <f t="shared" si="5"/>
        <v>22.42862730584131</v>
      </c>
      <c r="I5" s="5">
        <f t="shared" si="5"/>
        <v>22.02905288778167</v>
      </c>
      <c r="J5" s="5">
        <f t="shared" si="5"/>
        <v>18.647457735917683</v>
      </c>
      <c r="K5" s="1">
        <f t="shared" si="5"/>
        <v>13.189937540320296</v>
      </c>
      <c r="L5" s="1">
        <f t="shared" si="5"/>
        <v>7.1188304300763754</v>
      </c>
      <c r="M5" s="1">
        <f t="shared" si="5"/>
        <v>2.0608846525386237</v>
      </c>
      <c r="N5" s="1">
        <f t="shared" si="5"/>
        <v>-0.62862730584130944</v>
      </c>
      <c r="O5" s="1">
        <f t="shared" si="5"/>
        <v>-0.22905288778166977</v>
      </c>
      <c r="P5" s="1">
        <f t="shared" si="5"/>
        <v>3.1525422640823262</v>
      </c>
      <c r="Q5" s="1"/>
    </row>
    <row r="6" spans="1:17" x14ac:dyDescent="0.2">
      <c r="D6">
        <v>20</v>
      </c>
      <c r="E6" s="1">
        <f>10.9+(25.2-10.9)*SIN(2*PI()*E2-20/153)/EXP(20/153)</f>
        <v>9.2644397539309313</v>
      </c>
      <c r="F6" s="1">
        <f t="shared" ref="F6:P6" si="6">10.9+(25.2-10.9)*SIN(2*PI()*F2-20/153)/EXP(20/153)</f>
        <v>15.703907439764837</v>
      </c>
      <c r="G6" s="5">
        <f t="shared" si="6"/>
        <v>20.856172006599891</v>
      </c>
      <c r="H6" s="5">
        <f t="shared" si="6"/>
        <v>23.340688324561157</v>
      </c>
      <c r="I6" s="5">
        <f t="shared" si="6"/>
        <v>22.491732252668964</v>
      </c>
      <c r="J6" s="5">
        <f t="shared" si="6"/>
        <v>18.536780884796325</v>
      </c>
      <c r="K6" s="1">
        <f t="shared" si="6"/>
        <v>12.535560246069076</v>
      </c>
      <c r="L6" s="1">
        <f t="shared" si="6"/>
        <v>6.0960925602351717</v>
      </c>
      <c r="M6" s="1">
        <f t="shared" si="6"/>
        <v>0.94382799340011481</v>
      </c>
      <c r="N6" s="1">
        <f t="shared" si="6"/>
        <v>-1.540688324561156</v>
      </c>
      <c r="O6" s="1">
        <f t="shared" si="6"/>
        <v>-0.69173225266896488</v>
      </c>
      <c r="P6" s="1">
        <f t="shared" si="6"/>
        <v>3.2632191152036789</v>
      </c>
      <c r="Q6" s="1"/>
    </row>
    <row r="7" spans="1:17" x14ac:dyDescent="0.2">
      <c r="D7">
        <v>10</v>
      </c>
      <c r="E7" s="1">
        <f>10.9+(25.2-10.9)*SIN(2*PI()*E2-10/153)/EXP(10/153)</f>
        <v>10.025116764385782</v>
      </c>
      <c r="F7" s="1">
        <f t="shared" ref="F7:O7" si="7">10.9+(25.2-10.9)*SIN(2*PI()*F2-10/153)/EXP(10/153)</f>
        <v>16.825652611339731</v>
      </c>
      <c r="G7" s="5">
        <f t="shared" si="7"/>
        <v>22.038414626457826</v>
      </c>
      <c r="H7" s="5">
        <f t="shared" si="7"/>
        <v>24.266647437453543</v>
      </c>
      <c r="I7" s="5">
        <f t="shared" si="7"/>
        <v>22.913297862072046</v>
      </c>
      <c r="J7" s="5">
        <f t="shared" si="7"/>
        <v>18.340994826113818</v>
      </c>
      <c r="K7" s="1">
        <f t="shared" si="7"/>
        <v>11.774883235614228</v>
      </c>
      <c r="L7" s="1">
        <f t="shared" si="7"/>
        <v>4.9743473886602798</v>
      </c>
      <c r="M7" s="1">
        <f t="shared" si="7"/>
        <v>-0.23841462645782308</v>
      </c>
      <c r="N7" s="1">
        <f t="shared" si="7"/>
        <v>-2.4666474374535401</v>
      </c>
      <c r="O7" s="1">
        <f t="shared" si="7"/>
        <v>-1.1132978620720415</v>
      </c>
      <c r="P7" s="1">
        <f t="shared" ref="P7" si="8">10.9+(25.2-10.9)*SIN(2*PI()*P2-10/153)/EXP(10/153)</f>
        <v>3.4590051738861973</v>
      </c>
      <c r="Q7" s="1"/>
    </row>
    <row r="8" spans="1:17" x14ac:dyDescent="0.2">
      <c r="D8">
        <v>5</v>
      </c>
      <c r="E8" s="1">
        <f>10.9+(25.2-10.9)*SIN(2*PI()*E2-5/153)/EXP(5/153)</f>
        <v>10.447785299495074</v>
      </c>
      <c r="F8" s="1">
        <f t="shared" ref="F8:O8" si="9">10.9+(25.2-10.9)*SIN(2*PI()*F2-5/153)/EXP(5/153)</f>
        <v>17.424792280711458</v>
      </c>
      <c r="G8" s="5">
        <f t="shared" si="9"/>
        <v>22.653486439530383</v>
      </c>
      <c r="H8" s="5">
        <f t="shared" si="9"/>
        <v>24.732843398626997</v>
      </c>
      <c r="I8" s="5">
        <f t="shared" si="9"/>
        <v>23.105701140035315</v>
      </c>
      <c r="J8" s="5">
        <f t="shared" si="9"/>
        <v>18.208051117915538</v>
      </c>
      <c r="K8" s="1">
        <f t="shared" si="9"/>
        <v>11.352214700504932</v>
      </c>
      <c r="L8" s="1">
        <f t="shared" si="9"/>
        <v>4.3752077192885483</v>
      </c>
      <c r="M8" s="1">
        <f t="shared" si="9"/>
        <v>-0.85348643953038383</v>
      </c>
      <c r="N8" s="1">
        <f t="shared" si="9"/>
        <v>-2.9328433986269946</v>
      </c>
      <c r="O8" s="1">
        <f t="shared" si="9"/>
        <v>-1.3057011400353105</v>
      </c>
      <c r="P8" s="1">
        <f t="shared" ref="P8" si="10">10.9+(25.2-10.9)*SIN(2*PI()*P2-5/153)/EXP(5/153)</f>
        <v>3.5919488820844707</v>
      </c>
      <c r="Q8" s="1"/>
    </row>
    <row r="9" spans="1:17" x14ac:dyDescent="0.2">
      <c r="E9" s="3"/>
      <c r="F9" s="3"/>
      <c r="G9" s="3"/>
      <c r="H9" s="3"/>
      <c r="I9" s="3"/>
      <c r="J9" s="3"/>
      <c r="K9" s="3"/>
      <c r="L9" s="3"/>
      <c r="M9" s="3"/>
      <c r="N9" s="3"/>
      <c r="O9" s="3"/>
    </row>
    <row r="10" spans="1:17" x14ac:dyDescent="0.2">
      <c r="A10" t="s">
        <v>4</v>
      </c>
      <c r="B10" s="2">
        <v>9.9749999999999996</v>
      </c>
      <c r="C10" s="2">
        <v>23.566666666666666</v>
      </c>
      <c r="D10">
        <v>50</v>
      </c>
      <c r="E10" s="3">
        <f t="shared" ref="E10:O10" si="11">10.9+(10.9-25.2)*SIN(2*PI()*E3-50/153)/EXP(50/153)</f>
        <v>13.289249304507079</v>
      </c>
      <c r="F10" s="3">
        <f t="shared" si="11"/>
        <v>18.651742535760786</v>
      </c>
      <c r="G10" s="3">
        <f t="shared" si="11"/>
        <v>19.308593699607663</v>
      </c>
      <c r="H10" s="3">
        <f t="shared" si="11"/>
        <v>17.755998116115748</v>
      </c>
      <c r="I10" s="3">
        <f t="shared" si="11"/>
        <v>13.308118828832916</v>
      </c>
      <c r="J10" s="3">
        <f t="shared" si="11"/>
        <v>16.913861136578952</v>
      </c>
      <c r="K10" s="3">
        <f t="shared" si="11"/>
        <v>2.2349450445662278</v>
      </c>
      <c r="L10" s="3">
        <f t="shared" si="11"/>
        <v>19.895803035301327</v>
      </c>
      <c r="M10" s="3">
        <f t="shared" si="11"/>
        <v>8.0683612456735307</v>
      </c>
      <c r="N10" s="3">
        <f t="shared" si="11"/>
        <v>5.9174653548532383</v>
      </c>
      <c r="O10" s="3">
        <f t="shared" si="11"/>
        <v>21.158107129612414</v>
      </c>
    </row>
    <row r="11" spans="1:17" x14ac:dyDescent="0.2">
      <c r="A11" t="s">
        <v>5</v>
      </c>
      <c r="B11" s="2">
        <v>14.6</v>
      </c>
      <c r="C11" s="2">
        <v>27.3</v>
      </c>
      <c r="D11">
        <v>50</v>
      </c>
      <c r="E11" s="3">
        <f t="shared" ref="E11:E12" si="12">10.9+(10.9-25.2)*SIN(2*PI()*E10-50/153)/EXP(50/153)</f>
        <v>0.61955297093272321</v>
      </c>
      <c r="F11" s="3">
        <f t="shared" ref="F11:F12" si="13">10.9+(10.9-25.2)*SIN(2*PI()*F10-50/153)/EXP(50/153)</f>
        <v>16.948069182896614</v>
      </c>
      <c r="G11" s="3">
        <f t="shared" ref="G11:G12" si="14">10.9+(10.9-25.2)*SIN(2*PI()*G10-50/153)/EXP(50/153)</f>
        <v>0.59523222823588462</v>
      </c>
      <c r="H11" s="3">
        <f t="shared" ref="H11:H12" si="15">10.9+(10.9-25.2)*SIN(2*PI()*H10-50/153)/EXP(50/153)</f>
        <v>20.785552114459605</v>
      </c>
      <c r="I11" s="3">
        <f t="shared" ref="I11:I12" si="16">10.9+(10.9-25.2)*SIN(2*PI()*I10-50/153)/EXP(50/153)</f>
        <v>0.59400577576462865</v>
      </c>
      <c r="J11" s="3">
        <f t="shared" ref="J11:J12" si="17">10.9+(10.9-25.2)*SIN(2*PI()*J10-50/153)/EXP(50/153)</f>
        <v>18.769815109661387</v>
      </c>
      <c r="K11" s="3">
        <f t="shared" ref="K11:K12" si="18">10.9+(10.9-25.2)*SIN(2*PI()*K10-50/153)/EXP(50/153)</f>
        <v>1.4886344254625552</v>
      </c>
      <c r="L11" s="3">
        <f t="shared" ref="L11:L12" si="19">10.9+(10.9-25.2)*SIN(2*PI()*L10-50/153)/EXP(50/153)</f>
        <v>19.473935621128561</v>
      </c>
      <c r="M11" s="3">
        <f t="shared" ref="M11:M12" si="20">10.9+(10.9-25.2)*SIN(2*PI()*M10-50/153)/EXP(50/153)</f>
        <v>9.8423581892011303</v>
      </c>
      <c r="N11" s="3">
        <f t="shared" ref="N11:N12" si="21">10.9+(10.9-25.2)*SIN(2*PI()*N10-50/153)/EXP(50/153)</f>
        <v>18.616851174078814</v>
      </c>
      <c r="O11" s="3">
        <f t="shared" ref="O11:O12" si="22">10.9+(10.9-25.2)*SIN(2*PI()*O10-50/153)/EXP(50/153)</f>
        <v>4.5227755360466952</v>
      </c>
    </row>
    <row r="12" spans="1:17" x14ac:dyDescent="0.2">
      <c r="A12" t="s">
        <v>7</v>
      </c>
      <c r="B12" s="2">
        <v>10.175000000000001</v>
      </c>
      <c r="C12" s="2">
        <v>23.433333333333334</v>
      </c>
      <c r="D12">
        <v>50</v>
      </c>
      <c r="E12" s="3">
        <f t="shared" si="12"/>
        <v>15.146643069239715</v>
      </c>
      <c r="F12" s="3">
        <f t="shared" si="13"/>
        <v>17.16696952929297</v>
      </c>
      <c r="G12" s="3">
        <f t="shared" si="14"/>
        <v>13.666504057283843</v>
      </c>
      <c r="H12" s="3">
        <f t="shared" si="15"/>
        <v>21.158483980629072</v>
      </c>
      <c r="I12" s="3">
        <f t="shared" si="16"/>
        <v>13.589858511557267</v>
      </c>
      <c r="J12" s="3">
        <f t="shared" si="17"/>
        <v>21.003272068877131</v>
      </c>
      <c r="K12" s="3">
        <f t="shared" si="18"/>
        <v>6.9007162135956257</v>
      </c>
      <c r="L12" s="3">
        <f t="shared" si="19"/>
        <v>6.0410208825254141</v>
      </c>
      <c r="M12" s="3">
        <f t="shared" si="20"/>
        <v>20.883954565817604</v>
      </c>
      <c r="N12" s="3">
        <f t="shared" si="21"/>
        <v>14.986487060843228</v>
      </c>
      <c r="O12" s="3">
        <f t="shared" si="22"/>
        <v>9.0160879541126384</v>
      </c>
    </row>
    <row r="19" spans="11:11" x14ac:dyDescent="0.2">
      <c r="K19">
        <f>1/12</f>
        <v>8.3333333333333329E-2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site</vt:lpstr>
      <vt:lpstr>rainfall-d18O</vt:lpstr>
      <vt:lpstr>rainfall-amount</vt:lpstr>
      <vt:lpstr>5cm-temperature</vt:lpstr>
      <vt:lpstr>soil temperature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Da, Jiawei</dc:creator>
  <cp:lastModifiedBy>Da, Jiawei</cp:lastModifiedBy>
  <dcterms:created xsi:type="dcterms:W3CDTF">2023-10-24T19:53:24Z</dcterms:created>
  <dcterms:modified xsi:type="dcterms:W3CDTF">2025-01-22T02:10:33Z</dcterms:modified>
</cp:coreProperties>
</file>