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data/"/>
    </mc:Choice>
  </mc:AlternateContent>
  <xr:revisionPtr revIDLastSave="0" documentId="13_ncr:1_{05B4C9BA-8DE1-7D40-9978-EEDB64C790D9}" xr6:coauthVersionLast="47" xr6:coauthVersionMax="47" xr10:uidLastSave="{00000000-0000-0000-0000-000000000000}"/>
  <bookViews>
    <workbookView xWindow="220" yWindow="1520" windowWidth="30240" windowHeight="17180" xr2:uid="{00000000-000D-0000-FFFF-FFFF00000000}"/>
  </bookViews>
  <sheets>
    <sheet name="tabula-Tian et al. - 2019 - Spa" sheetId="1" r:id="rId1"/>
  </sheets>
  <definedNames>
    <definedName name="_xlnm._FilterDatabase" localSheetId="0" hidden="1">'tabula-Tian et al. - 2019 - Spa'!$A$1:$O$27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13" i="1"/>
  <c r="H7" i="1"/>
  <c r="H2" i="1"/>
  <c r="H4" i="1"/>
  <c r="H5" i="1"/>
  <c r="H16" i="1"/>
  <c r="H18" i="1"/>
  <c r="H19" i="1"/>
  <c r="H15" i="1"/>
  <c r="H23" i="1"/>
  <c r="H22" i="1"/>
  <c r="H20" i="1"/>
  <c r="H14" i="1"/>
  <c r="H27" i="1"/>
  <c r="H24" i="1"/>
  <c r="H25" i="1"/>
  <c r="H26" i="1"/>
  <c r="H21" i="1"/>
  <c r="H17" i="1"/>
  <c r="H10" i="1"/>
  <c r="H8" i="1"/>
  <c r="H12" i="1"/>
  <c r="H9" i="1"/>
  <c r="H11" i="1"/>
  <c r="H3" i="1"/>
  <c r="E6" i="1"/>
  <c r="F6" i="1" s="1"/>
  <c r="E13" i="1"/>
  <c r="F13" i="1" s="1"/>
  <c r="E7" i="1"/>
  <c r="F7" i="1" s="1"/>
  <c r="E2" i="1"/>
  <c r="F2" i="1" s="1"/>
  <c r="E4" i="1"/>
  <c r="F4" i="1" s="1"/>
  <c r="E5" i="1"/>
  <c r="F5" i="1" s="1"/>
  <c r="E16" i="1"/>
  <c r="F16" i="1" s="1"/>
  <c r="E18" i="1"/>
  <c r="F18" i="1" s="1"/>
  <c r="E19" i="1"/>
  <c r="F19" i="1" s="1"/>
  <c r="E15" i="1"/>
  <c r="F15" i="1" s="1"/>
  <c r="E23" i="1"/>
  <c r="F23" i="1" s="1"/>
  <c r="E22" i="1"/>
  <c r="F22" i="1" s="1"/>
  <c r="E20" i="1"/>
  <c r="F20" i="1" s="1"/>
  <c r="E14" i="1"/>
  <c r="F14" i="1" s="1"/>
  <c r="E27" i="1"/>
  <c r="F27" i="1" s="1"/>
  <c r="E24" i="1"/>
  <c r="F24" i="1" s="1"/>
  <c r="E25" i="1"/>
  <c r="F25" i="1" s="1"/>
  <c r="E26" i="1"/>
  <c r="F26" i="1" s="1"/>
  <c r="E21" i="1"/>
  <c r="F21" i="1" s="1"/>
  <c r="E17" i="1"/>
  <c r="F17" i="1" s="1"/>
  <c r="E10" i="1"/>
  <c r="F10" i="1" s="1"/>
  <c r="E8" i="1"/>
  <c r="F8" i="1" s="1"/>
  <c r="E12" i="1"/>
  <c r="F12" i="1" s="1"/>
  <c r="E9" i="1"/>
  <c r="F9" i="1" s="1"/>
  <c r="E11" i="1"/>
  <c r="F11" i="1" s="1"/>
  <c r="E3" i="1"/>
  <c r="F3" i="1" s="1"/>
</calcChain>
</file>

<file path=xl/sharedStrings.xml><?xml version="1.0" encoding="utf-8"?>
<sst xmlns="http://schemas.openxmlformats.org/spreadsheetml/2006/main" count="67" uniqueCount="47">
  <si>
    <t>d-excess</t>
  </si>
  <si>
    <t>d18O</t>
  </si>
  <si>
    <t>Heihe</t>
  </si>
  <si>
    <t>NE</t>
  </si>
  <si>
    <t>Changchun</t>
  </si>
  <si>
    <t>Hanzhong</t>
  </si>
  <si>
    <t>N</t>
  </si>
  <si>
    <t>Gannan</t>
  </si>
  <si>
    <t>QP</t>
  </si>
  <si>
    <t>Lhasa</t>
  </si>
  <si>
    <t>Nyingchi</t>
  </si>
  <si>
    <t>Urumqi</t>
  </si>
  <si>
    <t>NW</t>
  </si>
  <si>
    <t>Enshi</t>
  </si>
  <si>
    <t>SE</t>
  </si>
  <si>
    <t>Nantong</t>
  </si>
  <si>
    <t>Quzhou</t>
  </si>
  <si>
    <t>Lishui</t>
  </si>
  <si>
    <t>Fuzhou</t>
  </si>
  <si>
    <t>Longyan</t>
  </si>
  <si>
    <t>Shaoguan</t>
  </si>
  <si>
    <t>Nanning</t>
  </si>
  <si>
    <t>Changsha</t>
  </si>
  <si>
    <t>Guilin</t>
  </si>
  <si>
    <t>Liuzhou</t>
  </si>
  <si>
    <t>Guangzhou</t>
  </si>
  <si>
    <t>Haikou</t>
  </si>
  <si>
    <t>Tongren</t>
  </si>
  <si>
    <t>SW</t>
  </si>
  <si>
    <t>Bose</t>
  </si>
  <si>
    <t>Baoshan</t>
  </si>
  <si>
    <t>Simao</t>
  </si>
  <si>
    <t>Wenshan</t>
  </si>
  <si>
    <t>Bijie</t>
  </si>
  <si>
    <t>city</t>
  </si>
  <si>
    <t>region</t>
  </si>
  <si>
    <t>longitude</t>
  </si>
  <si>
    <t>latitude</t>
  </si>
  <si>
    <t>altitude</t>
  </si>
  <si>
    <t>MAP</t>
  </si>
  <si>
    <t>RH</t>
  </si>
  <si>
    <t>MAT</t>
  </si>
  <si>
    <t>AI</t>
  </si>
  <si>
    <t>dp18O</t>
  </si>
  <si>
    <t>dp17O</t>
  </si>
  <si>
    <t>Dp17O</t>
  </si>
  <si>
    <t>d2H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</si>
</sst>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'tabula-Tian et al. - 2019 - Spa'!$E$1</c:f>
              <c:strCache>
                <c:ptCount val="1"/>
                <c:pt idx="0">
                  <c:v>dp18O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'tabula-Tian et al. - 2019 - Spa'!$D$2:$D$27</c:f>
              <c:numCache>
                <c:formatCode>General</c:formatCode>
                <c:ptCount val="26"/>
                <c:pt idx="0">
                  <c:v>-17.3</c:v>
                </c:pt>
                <c:pt idx="1">
                  <c:v>-14.45</c:v>
                </c:pt>
                <c:pt idx="2">
                  <c:v>-13.81</c:v>
                </c:pt>
                <c:pt idx="3">
                  <c:v>-10.7</c:v>
                </c:pt>
                <c:pt idx="4">
                  <c:v>-10.36</c:v>
                </c:pt>
                <c:pt idx="5">
                  <c:v>-10.15</c:v>
                </c:pt>
                <c:pt idx="6">
                  <c:v>-9.7100000000000009</c:v>
                </c:pt>
                <c:pt idx="7">
                  <c:v>-9.07</c:v>
                </c:pt>
                <c:pt idx="8">
                  <c:v>-8.91</c:v>
                </c:pt>
                <c:pt idx="9">
                  <c:v>-8.8699999999999992</c:v>
                </c:pt>
                <c:pt idx="10">
                  <c:v>-8.6999999999999993</c:v>
                </c:pt>
                <c:pt idx="11">
                  <c:v>-8.43</c:v>
                </c:pt>
                <c:pt idx="12">
                  <c:v>-8.06</c:v>
                </c:pt>
                <c:pt idx="13">
                  <c:v>-7.37</c:v>
                </c:pt>
                <c:pt idx="14">
                  <c:v>-7.37</c:v>
                </c:pt>
                <c:pt idx="15">
                  <c:v>-7.24</c:v>
                </c:pt>
                <c:pt idx="16">
                  <c:v>-7.09</c:v>
                </c:pt>
                <c:pt idx="17">
                  <c:v>-6.76</c:v>
                </c:pt>
                <c:pt idx="18">
                  <c:v>-6.6</c:v>
                </c:pt>
                <c:pt idx="19">
                  <c:v>-6.6</c:v>
                </c:pt>
                <c:pt idx="20">
                  <c:v>-6.59</c:v>
                </c:pt>
                <c:pt idx="21">
                  <c:v>-6.56</c:v>
                </c:pt>
                <c:pt idx="22">
                  <c:v>-6.32</c:v>
                </c:pt>
                <c:pt idx="23">
                  <c:v>-6.17</c:v>
                </c:pt>
                <c:pt idx="24">
                  <c:v>-5.99</c:v>
                </c:pt>
                <c:pt idx="25">
                  <c:v>-5.18</c:v>
                </c:pt>
              </c:numCache>
            </c:numRef>
          </c:xVal>
          <c:yVal>
            <c:numRef>
              <c:f>'tabula-Tian et al. - 2019 - Spa'!$H$2:$H$27</c:f>
              <c:numCache>
                <c:formatCode>General</c:formatCode>
                <c:ptCount val="26"/>
                <c:pt idx="0">
                  <c:v>-129.20000000000002</c:v>
                </c:pt>
                <c:pt idx="1">
                  <c:v>-106.89999999999999</c:v>
                </c:pt>
                <c:pt idx="2">
                  <c:v>-98.38000000000001</c:v>
                </c:pt>
                <c:pt idx="3">
                  <c:v>-72.599999999999994</c:v>
                </c:pt>
                <c:pt idx="4">
                  <c:v>-79.97999999999999</c:v>
                </c:pt>
                <c:pt idx="5">
                  <c:v>-68.100000000000009</c:v>
                </c:pt>
                <c:pt idx="6">
                  <c:v>-68.48</c:v>
                </c:pt>
                <c:pt idx="7">
                  <c:v>-64.86</c:v>
                </c:pt>
                <c:pt idx="8">
                  <c:v>-60.28</c:v>
                </c:pt>
                <c:pt idx="9">
                  <c:v>-59.16</c:v>
                </c:pt>
                <c:pt idx="10">
                  <c:v>-62.499999999999993</c:v>
                </c:pt>
                <c:pt idx="11">
                  <c:v>-54.54</c:v>
                </c:pt>
                <c:pt idx="12">
                  <c:v>-55.680000000000007</c:v>
                </c:pt>
                <c:pt idx="13">
                  <c:v>-46.36</c:v>
                </c:pt>
                <c:pt idx="14">
                  <c:v>-46.66</c:v>
                </c:pt>
                <c:pt idx="15">
                  <c:v>-43.52</c:v>
                </c:pt>
                <c:pt idx="16">
                  <c:v>-46.42</c:v>
                </c:pt>
                <c:pt idx="17">
                  <c:v>-41.879999999999995</c:v>
                </c:pt>
                <c:pt idx="18">
                  <c:v>-39.199999999999996</c:v>
                </c:pt>
                <c:pt idx="19">
                  <c:v>-44.599999999999994</c:v>
                </c:pt>
                <c:pt idx="20">
                  <c:v>-39.119999999999997</c:v>
                </c:pt>
                <c:pt idx="21">
                  <c:v>-40.679999999999993</c:v>
                </c:pt>
                <c:pt idx="22">
                  <c:v>-37.160000000000004</c:v>
                </c:pt>
                <c:pt idx="23">
                  <c:v>-35.26</c:v>
                </c:pt>
                <c:pt idx="24">
                  <c:v>-37.22</c:v>
                </c:pt>
                <c:pt idx="25">
                  <c:v>-30.04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4-1848-BF27-ABEC8A7E4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584463"/>
        <c:axId val="1417501231"/>
      </c:scatterChart>
      <c:valAx>
        <c:axId val="141758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01231"/>
        <c:crosses val="autoZero"/>
        <c:crossBetween val="midCat"/>
      </c:valAx>
      <c:valAx>
        <c:axId val="14175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8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469900</xdr:colOff>
      <xdr:row>1</xdr:row>
      <xdr:rowOff>76200</xdr:rowOff>
    </xdr:from>
    <xdr:to>
      <xdr:col>19</xdr:col>
      <xdr:colOff>635000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406DE-5A94-10EA-962A-143724D87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I10" sqref="I10"/>
    </sheetView>
  </sheetViews>
  <sheetFormatPr baseColWidth="10" defaultRowHeight="16" x14ac:dyDescent="0.2"/>
  <sheetData>
    <row r="1" spans="1:15" x14ac:dyDescent="0.2">
      <c r="A1" t="s">
        <v>34</v>
      </c>
      <c r="B1" t="s">
        <v>35</v>
      </c>
      <c r="C1" t="s">
        <v>45</v>
      </c>
      <c r="D1" t="s">
        <v>1</v>
      </c>
      <c r="E1" t="s">
        <v>43</v>
      </c>
      <c r="F1" t="s">
        <v>44</v>
      </c>
      <c r="G1" t="s">
        <v>0</v>
      </c>
      <c r="H1" t="s">
        <v>46</v>
      </c>
      <c r="I1" t="s">
        <v>36</v>
      </c>
      <c r="J1" t="s">
        <v>37</v>
      </c>
      <c r="K1" t="s">
        <v>38</v>
      </c>
      <c r="L1" t="s">
        <v>41</v>
      </c>
      <c r="M1" t="s">
        <v>39</v>
      </c>
      <c r="N1" t="s">
        <v>40</v>
      </c>
      <c r="O1" t="s">
        <v>42</v>
      </c>
    </row>
    <row r="2" spans="1:15" x14ac:dyDescent="0.2">
      <c r="A2" t="s">
        <v>9</v>
      </c>
      <c r="B2" t="s">
        <v>8</v>
      </c>
      <c r="C2">
        <v>31</v>
      </c>
      <c r="D2">
        <v>-17.3</v>
      </c>
      <c r="E2" s="1">
        <f>1000*LN(D2/1000+1)</f>
        <v>-17.451393613755858</v>
      </c>
      <c r="F2" s="1">
        <f>C2/1000+0.528*E2</f>
        <v>-9.1833358280630932</v>
      </c>
      <c r="G2">
        <v>9.1999999999999993</v>
      </c>
      <c r="H2">
        <f>G2+8*D2</f>
        <v>-129.20000000000002</v>
      </c>
      <c r="I2">
        <v>91.13</v>
      </c>
      <c r="J2">
        <v>29.66</v>
      </c>
      <c r="K2">
        <v>3657</v>
      </c>
      <c r="L2">
        <v>9.5</v>
      </c>
      <c r="M2">
        <v>340</v>
      </c>
      <c r="N2">
        <v>34.299999999999997</v>
      </c>
    </row>
    <row r="3" spans="1:15" x14ac:dyDescent="0.2">
      <c r="A3" t="s">
        <v>2</v>
      </c>
      <c r="B3" t="s">
        <v>3</v>
      </c>
      <c r="C3">
        <v>26</v>
      </c>
      <c r="D3">
        <v>-14.45</v>
      </c>
      <c r="E3" s="1">
        <f>1000*LN(D3/1000+1)</f>
        <v>-14.555418009198528</v>
      </c>
      <c r="F3" s="1">
        <f>C3/1000+0.528*E3</f>
        <v>-7.6592607088568228</v>
      </c>
      <c r="G3">
        <v>8.6999999999999993</v>
      </c>
      <c r="H3">
        <f>G3+8*D3</f>
        <v>-106.89999999999999</v>
      </c>
      <c r="I3">
        <v>127.49</v>
      </c>
      <c r="J3">
        <v>50.24</v>
      </c>
      <c r="K3">
        <v>139</v>
      </c>
      <c r="L3">
        <v>2</v>
      </c>
      <c r="M3">
        <v>679</v>
      </c>
      <c r="N3">
        <v>66.2</v>
      </c>
      <c r="O3">
        <v>0.56000000000000005</v>
      </c>
    </row>
    <row r="4" spans="1:15" x14ac:dyDescent="0.2">
      <c r="A4" t="s">
        <v>10</v>
      </c>
      <c r="B4" t="s">
        <v>8</v>
      </c>
      <c r="C4">
        <v>33</v>
      </c>
      <c r="D4">
        <v>-13.81</v>
      </c>
      <c r="E4" s="1">
        <f>1000*LN(D4/1000+1)</f>
        <v>-13.906245174569221</v>
      </c>
      <c r="F4" s="1">
        <f>C4/1000+0.528*E4</f>
        <v>-7.3094974521725486</v>
      </c>
      <c r="G4">
        <v>12.1</v>
      </c>
      <c r="H4">
        <f>G4+8*D4</f>
        <v>-98.38000000000001</v>
      </c>
      <c r="I4">
        <v>94.48</v>
      </c>
      <c r="J4">
        <v>29.58</v>
      </c>
      <c r="K4">
        <v>3300</v>
      </c>
      <c r="L4">
        <v>9.5</v>
      </c>
      <c r="M4">
        <v>934</v>
      </c>
      <c r="N4">
        <v>62.7</v>
      </c>
      <c r="O4">
        <v>0.51</v>
      </c>
    </row>
    <row r="5" spans="1:15" x14ac:dyDescent="0.2">
      <c r="A5" t="s">
        <v>11</v>
      </c>
      <c r="B5" t="s">
        <v>12</v>
      </c>
      <c r="C5">
        <v>43</v>
      </c>
      <c r="D5">
        <v>-10.7</v>
      </c>
      <c r="E5" s="1">
        <f>1000*LN(D5/1000+1)</f>
        <v>-10.757656652960208</v>
      </c>
      <c r="F5" s="1">
        <f>C5/1000+0.528*E5</f>
        <v>-5.6370427127629901</v>
      </c>
      <c r="G5">
        <v>13</v>
      </c>
      <c r="H5">
        <f>G5+8*D5</f>
        <v>-72.599999999999994</v>
      </c>
      <c r="I5">
        <v>87.61</v>
      </c>
      <c r="J5">
        <v>43.79</v>
      </c>
      <c r="K5">
        <v>883</v>
      </c>
      <c r="L5">
        <v>3.5</v>
      </c>
      <c r="M5">
        <v>586</v>
      </c>
      <c r="N5">
        <v>59.7</v>
      </c>
    </row>
    <row r="6" spans="1:15" x14ac:dyDescent="0.2">
      <c r="A6" t="s">
        <v>4</v>
      </c>
      <c r="B6" t="s">
        <v>3</v>
      </c>
      <c r="C6">
        <v>48</v>
      </c>
      <c r="D6">
        <v>-10.36</v>
      </c>
      <c r="E6" s="1">
        <f>1000*LN(D6/1000+1)</f>
        <v>-10.414038348872742</v>
      </c>
      <c r="F6" s="1">
        <f>C6/1000+0.528*E6</f>
        <v>-5.4506122482048083</v>
      </c>
      <c r="G6">
        <v>2.9</v>
      </c>
      <c r="H6">
        <f>G6+8*D6</f>
        <v>-79.97999999999999</v>
      </c>
      <c r="I6">
        <v>125.32</v>
      </c>
      <c r="J6">
        <v>43.89</v>
      </c>
      <c r="K6">
        <v>227</v>
      </c>
      <c r="L6">
        <v>6.9</v>
      </c>
      <c r="M6">
        <v>521</v>
      </c>
      <c r="N6">
        <v>59.8</v>
      </c>
      <c r="O6">
        <v>0.53</v>
      </c>
    </row>
    <row r="7" spans="1:15" x14ac:dyDescent="0.2">
      <c r="A7" t="s">
        <v>7</v>
      </c>
      <c r="B7" t="s">
        <v>8</v>
      </c>
      <c r="C7">
        <v>40</v>
      </c>
      <c r="D7">
        <v>-10.15</v>
      </c>
      <c r="E7" s="1">
        <f>1000*LN(D7/1000+1)</f>
        <v>-10.201862484596722</v>
      </c>
      <c r="F7" s="1">
        <f>C7/1000+0.528*E7</f>
        <v>-5.3465833918670693</v>
      </c>
      <c r="G7">
        <v>13.1</v>
      </c>
      <c r="H7">
        <f>G7+8*D7</f>
        <v>-68.100000000000009</v>
      </c>
      <c r="I7">
        <v>102.51</v>
      </c>
      <c r="J7">
        <v>35.200000000000003</v>
      </c>
      <c r="K7">
        <v>3012</v>
      </c>
      <c r="L7">
        <v>3.6</v>
      </c>
      <c r="M7">
        <v>447</v>
      </c>
      <c r="N7">
        <v>62.9</v>
      </c>
      <c r="O7">
        <v>0.51</v>
      </c>
    </row>
    <row r="8" spans="1:15" x14ac:dyDescent="0.2">
      <c r="A8" t="s">
        <v>30</v>
      </c>
      <c r="B8" t="s">
        <v>28</v>
      </c>
      <c r="C8">
        <v>40</v>
      </c>
      <c r="D8">
        <v>-9.7100000000000009</v>
      </c>
      <c r="E8" s="1">
        <f>1000*LN(D8/1000+1)</f>
        <v>-9.7574494559807956</v>
      </c>
      <c r="F8" s="1">
        <f>C8/1000+0.528*E8</f>
        <v>-5.1119333127578601</v>
      </c>
      <c r="G8">
        <v>9.1999999999999993</v>
      </c>
      <c r="H8">
        <f>G8+8*D8</f>
        <v>-68.48</v>
      </c>
      <c r="I8">
        <v>99.17</v>
      </c>
      <c r="J8">
        <v>25.12</v>
      </c>
      <c r="K8">
        <v>1667</v>
      </c>
      <c r="L8">
        <v>17.3</v>
      </c>
      <c r="M8">
        <v>832</v>
      </c>
      <c r="N8">
        <v>66</v>
      </c>
      <c r="O8">
        <v>0.74</v>
      </c>
    </row>
    <row r="9" spans="1:15" x14ac:dyDescent="0.2">
      <c r="A9" t="s">
        <v>32</v>
      </c>
      <c r="B9" t="s">
        <v>28</v>
      </c>
      <c r="C9">
        <v>33</v>
      </c>
      <c r="D9">
        <v>-9.07</v>
      </c>
      <c r="E9" s="1">
        <f>1000*LN(D9/1000+1)</f>
        <v>-9.1113828684625844</v>
      </c>
      <c r="F9" s="1">
        <f>C9/1000+0.528*E9</f>
        <v>-4.7778101545482441</v>
      </c>
      <c r="G9">
        <v>7.7</v>
      </c>
      <c r="H9">
        <f>G9+8*D9</f>
        <v>-64.86</v>
      </c>
      <c r="I9">
        <v>104.24</v>
      </c>
      <c r="J9">
        <v>23.37</v>
      </c>
      <c r="K9">
        <v>1268</v>
      </c>
      <c r="L9">
        <v>18.600000000000001</v>
      </c>
      <c r="M9">
        <v>1103</v>
      </c>
      <c r="N9">
        <v>78</v>
      </c>
      <c r="O9">
        <v>1.1000000000000001</v>
      </c>
    </row>
    <row r="10" spans="1:15" x14ac:dyDescent="0.2">
      <c r="A10" t="s">
        <v>29</v>
      </c>
      <c r="B10" t="s">
        <v>28</v>
      </c>
      <c r="C10">
        <v>41</v>
      </c>
      <c r="D10">
        <v>-8.91</v>
      </c>
      <c r="E10" s="1">
        <f>1000*LN(D10/1000+1)</f>
        <v>-8.9499314195896122</v>
      </c>
      <c r="F10" s="1">
        <f>C10/1000+0.528*E10</f>
        <v>-4.684563789543315</v>
      </c>
      <c r="G10">
        <v>11</v>
      </c>
      <c r="H10">
        <f>G10+8*D10</f>
        <v>-60.28</v>
      </c>
      <c r="I10">
        <v>106.61</v>
      </c>
      <c r="J10">
        <v>23.9</v>
      </c>
      <c r="K10">
        <v>141</v>
      </c>
      <c r="L10">
        <v>22.6</v>
      </c>
      <c r="M10">
        <v>1450</v>
      </c>
      <c r="N10">
        <v>76.7</v>
      </c>
      <c r="O10">
        <v>1.01</v>
      </c>
    </row>
    <row r="11" spans="1:15" x14ac:dyDescent="0.2">
      <c r="A11" t="s">
        <v>33</v>
      </c>
      <c r="B11" t="s">
        <v>28</v>
      </c>
      <c r="C11">
        <v>39</v>
      </c>
      <c r="D11">
        <v>-8.8699999999999992</v>
      </c>
      <c r="E11" s="1">
        <f>1000*LN(D11/1000+1)</f>
        <v>-8.9095726299443072</v>
      </c>
      <c r="F11" s="1">
        <f>C11/1000+0.528*E11</f>
        <v>-4.6652543486105946</v>
      </c>
      <c r="G11">
        <v>11.8</v>
      </c>
      <c r="H11">
        <f>G11+8*D11</f>
        <v>-59.16</v>
      </c>
      <c r="I11">
        <v>105.28</v>
      </c>
      <c r="J11">
        <v>27.31</v>
      </c>
      <c r="K11">
        <v>1478</v>
      </c>
      <c r="L11">
        <v>13.9</v>
      </c>
      <c r="M11">
        <v>1044</v>
      </c>
      <c r="N11">
        <v>81.3</v>
      </c>
      <c r="O11">
        <v>1.01</v>
      </c>
    </row>
    <row r="12" spans="1:15" x14ac:dyDescent="0.2">
      <c r="A12" t="s">
        <v>31</v>
      </c>
      <c r="B12" t="s">
        <v>28</v>
      </c>
      <c r="C12">
        <v>36</v>
      </c>
      <c r="D12">
        <v>-8.6999999999999993</v>
      </c>
      <c r="E12" s="1">
        <f>1000*LN(D12/1000+1)</f>
        <v>-8.7380659432852994</v>
      </c>
      <c r="F12" s="1">
        <f>C12/1000+0.528*E12</f>
        <v>-4.577698818054639</v>
      </c>
      <c r="G12">
        <v>7.1</v>
      </c>
      <c r="H12">
        <f>G12+8*D12</f>
        <v>-62.499999999999993</v>
      </c>
      <c r="I12">
        <v>100.98</v>
      </c>
      <c r="J12">
        <v>22.8</v>
      </c>
      <c r="K12">
        <v>1336</v>
      </c>
      <c r="L12">
        <v>19.5</v>
      </c>
      <c r="M12">
        <v>1482</v>
      </c>
      <c r="N12">
        <v>76.099999999999994</v>
      </c>
      <c r="O12">
        <v>1.05</v>
      </c>
    </row>
    <row r="13" spans="1:15" x14ac:dyDescent="0.2">
      <c r="A13" t="s">
        <v>5</v>
      </c>
      <c r="B13" t="s">
        <v>6</v>
      </c>
      <c r="C13">
        <v>42</v>
      </c>
      <c r="D13">
        <v>-8.43</v>
      </c>
      <c r="E13" s="1">
        <f>1000*LN(D13/1000+1)</f>
        <v>-8.4657334134989739</v>
      </c>
      <c r="F13" s="1">
        <f>C13/1000+0.528*E13</f>
        <v>-4.4279072423274588</v>
      </c>
      <c r="G13">
        <v>12.9</v>
      </c>
      <c r="H13">
        <f>G13+8*D13</f>
        <v>-54.54</v>
      </c>
      <c r="I13">
        <v>107.03</v>
      </c>
      <c r="J13">
        <v>33.08</v>
      </c>
      <c r="K13">
        <v>515</v>
      </c>
      <c r="L13">
        <v>15.8</v>
      </c>
      <c r="M13">
        <v>839</v>
      </c>
      <c r="N13">
        <v>75.599999999999994</v>
      </c>
      <c r="O13">
        <v>0.79</v>
      </c>
    </row>
    <row r="14" spans="1:15" x14ac:dyDescent="0.2">
      <c r="A14" t="s">
        <v>21</v>
      </c>
      <c r="B14" t="s">
        <v>14</v>
      </c>
      <c r="C14">
        <v>42</v>
      </c>
      <c r="D14">
        <v>-8.06</v>
      </c>
      <c r="E14" s="1">
        <f>1000*LN(D14/1000+1)</f>
        <v>-8.0926573974550386</v>
      </c>
      <c r="F14" s="1">
        <f>C14/1000+0.528*E14</f>
        <v>-4.2309231058562604</v>
      </c>
      <c r="G14">
        <v>8.8000000000000007</v>
      </c>
      <c r="H14">
        <f>G14+8*D14</f>
        <v>-55.680000000000007</v>
      </c>
      <c r="I14">
        <v>108.31</v>
      </c>
      <c r="J14">
        <v>22.81</v>
      </c>
      <c r="K14">
        <v>80</v>
      </c>
      <c r="L14">
        <v>22.1</v>
      </c>
      <c r="M14">
        <v>1136</v>
      </c>
      <c r="N14">
        <v>82.3</v>
      </c>
      <c r="O14">
        <v>1.03</v>
      </c>
    </row>
    <row r="15" spans="1:15" x14ac:dyDescent="0.2">
      <c r="A15" t="s">
        <v>17</v>
      </c>
      <c r="B15" t="s">
        <v>14</v>
      </c>
      <c r="C15">
        <v>42</v>
      </c>
      <c r="D15">
        <v>-7.37</v>
      </c>
      <c r="E15" s="1">
        <f>1000*LN(D15/1000+1)</f>
        <v>-7.3972926304747189</v>
      </c>
      <c r="F15" s="1">
        <f>C15/1000+0.528*E15</f>
        <v>-3.863770508890652</v>
      </c>
      <c r="G15">
        <v>12.6</v>
      </c>
      <c r="H15">
        <f>G15+8*D15</f>
        <v>-46.36</v>
      </c>
      <c r="I15">
        <v>119.92</v>
      </c>
      <c r="J15">
        <v>28.45</v>
      </c>
      <c r="K15">
        <v>64</v>
      </c>
      <c r="L15">
        <v>18.899999999999999</v>
      </c>
      <c r="M15">
        <v>1523</v>
      </c>
      <c r="N15">
        <v>74</v>
      </c>
      <c r="O15">
        <v>1.1399999999999999</v>
      </c>
    </row>
    <row r="16" spans="1:15" x14ac:dyDescent="0.2">
      <c r="A16" t="s">
        <v>13</v>
      </c>
      <c r="B16" t="s">
        <v>14</v>
      </c>
      <c r="C16">
        <v>46</v>
      </c>
      <c r="D16">
        <v>-7.37</v>
      </c>
      <c r="E16" s="1">
        <f>1000*LN(D16/1000+1)</f>
        <v>-7.3972926304747189</v>
      </c>
      <c r="F16" s="1">
        <f>C16/1000+0.528*E16</f>
        <v>-3.859770508890652</v>
      </c>
      <c r="G16">
        <v>12.3</v>
      </c>
      <c r="H16">
        <f>G16+8*D16</f>
        <v>-46.66</v>
      </c>
      <c r="I16">
        <v>109.48</v>
      </c>
      <c r="J16">
        <v>30.27</v>
      </c>
      <c r="K16">
        <v>421</v>
      </c>
      <c r="L16">
        <v>17.2</v>
      </c>
      <c r="M16">
        <v>1193</v>
      </c>
      <c r="N16">
        <v>78.099999999999994</v>
      </c>
      <c r="O16">
        <v>1.29</v>
      </c>
    </row>
    <row r="17" spans="1:15" x14ac:dyDescent="0.2">
      <c r="A17" t="s">
        <v>27</v>
      </c>
      <c r="B17" t="s">
        <v>28</v>
      </c>
      <c r="C17">
        <v>42</v>
      </c>
      <c r="D17">
        <v>-7.24</v>
      </c>
      <c r="E17" s="1">
        <f>1000*LN(D17/1000+1)</f>
        <v>-7.2663359920452404</v>
      </c>
      <c r="F17" s="1">
        <f>C17/1000+0.528*E17</f>
        <v>-3.7946254037998872</v>
      </c>
      <c r="G17">
        <v>14.4</v>
      </c>
      <c r="H17">
        <f>G17+8*D17</f>
        <v>-43.52</v>
      </c>
      <c r="I17">
        <v>109.19</v>
      </c>
      <c r="J17">
        <v>27.72</v>
      </c>
      <c r="K17">
        <v>274</v>
      </c>
      <c r="L17">
        <v>17.399999999999999</v>
      </c>
      <c r="M17">
        <v>1195</v>
      </c>
      <c r="N17">
        <v>77.099999999999994</v>
      </c>
      <c r="O17">
        <v>1.0900000000000001</v>
      </c>
    </row>
    <row r="18" spans="1:15" x14ac:dyDescent="0.2">
      <c r="A18" t="s">
        <v>15</v>
      </c>
      <c r="B18" t="s">
        <v>14</v>
      </c>
      <c r="C18">
        <v>36</v>
      </c>
      <c r="D18">
        <v>-7.09</v>
      </c>
      <c r="E18" s="1">
        <f>1000*LN(D18/1000+1)</f>
        <v>-7.1152534856012615</v>
      </c>
      <c r="F18" s="1">
        <f>C18/1000+0.528*E18</f>
        <v>-3.7208538403974663</v>
      </c>
      <c r="G18">
        <v>10.3</v>
      </c>
      <c r="H18">
        <f>G18+8*D18</f>
        <v>-46.42</v>
      </c>
      <c r="I18">
        <v>120.86</v>
      </c>
      <c r="J18">
        <v>32.020000000000003</v>
      </c>
      <c r="K18">
        <v>11</v>
      </c>
      <c r="L18">
        <v>15.8</v>
      </c>
      <c r="M18">
        <v>1705</v>
      </c>
      <c r="N18">
        <v>76.599999999999994</v>
      </c>
      <c r="O18">
        <v>0.88</v>
      </c>
    </row>
    <row r="19" spans="1:15" x14ac:dyDescent="0.2">
      <c r="A19" t="s">
        <v>16</v>
      </c>
      <c r="B19" t="s">
        <v>14</v>
      </c>
      <c r="C19">
        <v>40</v>
      </c>
      <c r="D19">
        <v>-6.76</v>
      </c>
      <c r="E19" s="1">
        <f>1000*LN(D19/1000+1)</f>
        <v>-6.782952296832323</v>
      </c>
      <c r="F19" s="1">
        <f>C19/1000+0.528*E19</f>
        <v>-3.5413988127274667</v>
      </c>
      <c r="G19">
        <v>12.2</v>
      </c>
      <c r="H19">
        <f>G19+8*D19</f>
        <v>-41.879999999999995</v>
      </c>
      <c r="I19">
        <v>118.87</v>
      </c>
      <c r="J19">
        <v>28.96</v>
      </c>
      <c r="K19">
        <v>79</v>
      </c>
      <c r="L19">
        <v>17.8</v>
      </c>
      <c r="M19">
        <v>2446</v>
      </c>
      <c r="N19">
        <v>80.400000000000006</v>
      </c>
      <c r="O19">
        <v>1.23</v>
      </c>
    </row>
    <row r="20" spans="1:15" x14ac:dyDescent="0.2">
      <c r="A20" t="s">
        <v>20</v>
      </c>
      <c r="B20" t="s">
        <v>14</v>
      </c>
      <c r="C20">
        <v>45</v>
      </c>
      <c r="D20">
        <v>-6.6</v>
      </c>
      <c r="E20" s="1">
        <f>1000*LN(D20/1000+1)</f>
        <v>-6.6218763088869697</v>
      </c>
      <c r="F20" s="1">
        <f>C20/1000+0.528*E20</f>
        <v>-3.4513506910923204</v>
      </c>
      <c r="G20">
        <v>13.6</v>
      </c>
      <c r="H20">
        <f>G20+8*D20</f>
        <v>-39.199999999999996</v>
      </c>
      <c r="I20">
        <v>113.61</v>
      </c>
      <c r="J20">
        <v>24.81</v>
      </c>
      <c r="K20">
        <v>65</v>
      </c>
      <c r="L20">
        <v>20.7</v>
      </c>
      <c r="M20">
        <v>1954</v>
      </c>
      <c r="N20">
        <v>80</v>
      </c>
      <c r="O20">
        <v>1.1499999999999999</v>
      </c>
    </row>
    <row r="21" spans="1:15" x14ac:dyDescent="0.2">
      <c r="A21" t="s">
        <v>26</v>
      </c>
      <c r="B21" t="s">
        <v>14</v>
      </c>
      <c r="C21">
        <v>44</v>
      </c>
      <c r="D21">
        <v>-6.6</v>
      </c>
      <c r="E21" s="1">
        <f>1000*LN(D21/1000+1)</f>
        <v>-6.6218763088869697</v>
      </c>
      <c r="F21" s="1">
        <f>C21/1000+0.528*E21</f>
        <v>-3.4523506910923203</v>
      </c>
      <c r="G21">
        <v>8.1999999999999993</v>
      </c>
      <c r="H21">
        <f>G21+8*D21</f>
        <v>-44.599999999999994</v>
      </c>
      <c r="I21">
        <v>110.35</v>
      </c>
      <c r="J21">
        <v>20.03</v>
      </c>
      <c r="K21">
        <v>15</v>
      </c>
      <c r="L21">
        <v>25.1</v>
      </c>
      <c r="M21">
        <v>1646</v>
      </c>
      <c r="N21">
        <v>81.2</v>
      </c>
    </row>
    <row r="22" spans="1:15" x14ac:dyDescent="0.2">
      <c r="A22" t="s">
        <v>19</v>
      </c>
      <c r="B22" t="s">
        <v>14</v>
      </c>
      <c r="C22">
        <v>46</v>
      </c>
      <c r="D22">
        <v>-6.59</v>
      </c>
      <c r="E22" s="1">
        <f>1000*LN(D22/1000+1)</f>
        <v>-6.6118099210590948</v>
      </c>
      <c r="F22" s="1">
        <f>C22/1000+0.528*E22</f>
        <v>-3.4450356383192022</v>
      </c>
      <c r="G22">
        <v>13.6</v>
      </c>
      <c r="H22">
        <f>G22+8*D22</f>
        <v>-39.119999999999997</v>
      </c>
      <c r="I22">
        <v>117.03</v>
      </c>
      <c r="J22">
        <v>25.11</v>
      </c>
      <c r="K22">
        <v>365</v>
      </c>
      <c r="L22">
        <v>20.7</v>
      </c>
      <c r="M22">
        <v>1975</v>
      </c>
      <c r="N22">
        <v>75.3</v>
      </c>
      <c r="O22">
        <v>1.1000000000000001</v>
      </c>
    </row>
    <row r="23" spans="1:15" x14ac:dyDescent="0.2">
      <c r="A23" t="s">
        <v>18</v>
      </c>
      <c r="B23" t="s">
        <v>14</v>
      </c>
      <c r="C23">
        <v>41</v>
      </c>
      <c r="D23">
        <v>-6.56</v>
      </c>
      <c r="E23" s="1">
        <f>1000*LN(D23/1000+1)</f>
        <v>-6.5816113655543971</v>
      </c>
      <c r="F23" s="1">
        <f>C23/1000+0.528*E23</f>
        <v>-3.4340908010127218</v>
      </c>
      <c r="G23">
        <v>11.8</v>
      </c>
      <c r="H23">
        <f>G23+8*D23</f>
        <v>-40.679999999999993</v>
      </c>
      <c r="I23">
        <v>119.3</v>
      </c>
      <c r="J23">
        <v>26.08</v>
      </c>
      <c r="K23">
        <v>18</v>
      </c>
      <c r="L23">
        <v>20.5</v>
      </c>
      <c r="M23">
        <v>1655</v>
      </c>
      <c r="N23">
        <v>73.8</v>
      </c>
      <c r="O23">
        <v>1.02</v>
      </c>
    </row>
    <row r="24" spans="1:15" x14ac:dyDescent="0.2">
      <c r="A24" t="s">
        <v>23</v>
      </c>
      <c r="B24" t="s">
        <v>14</v>
      </c>
      <c r="C24">
        <v>41</v>
      </c>
      <c r="D24">
        <v>-6.32</v>
      </c>
      <c r="E24" s="1">
        <f>1000*LN(D24/1000+1)</f>
        <v>-6.3400557461987468</v>
      </c>
      <c r="F24" s="1">
        <f>C24/1000+0.528*E24</f>
        <v>-3.3065494339929384</v>
      </c>
      <c r="G24">
        <v>13.4</v>
      </c>
      <c r="H24">
        <f>G24+8*D24</f>
        <v>-37.160000000000004</v>
      </c>
      <c r="I24">
        <v>110.29</v>
      </c>
      <c r="J24">
        <v>25.28</v>
      </c>
      <c r="K24">
        <v>160</v>
      </c>
      <c r="L24">
        <v>19.899999999999999</v>
      </c>
      <c r="M24">
        <v>2895</v>
      </c>
      <c r="N24">
        <v>74.8</v>
      </c>
    </row>
    <row r="25" spans="1:15" x14ac:dyDescent="0.2">
      <c r="A25" t="s">
        <v>24</v>
      </c>
      <c r="B25" t="s">
        <v>14</v>
      </c>
      <c r="C25">
        <v>36</v>
      </c>
      <c r="D25">
        <v>-6.17</v>
      </c>
      <c r="E25" s="1">
        <f>1000*LN(D25/1000+1)</f>
        <v>-6.1891131091455698</v>
      </c>
      <c r="F25" s="1">
        <f>C25/1000+0.528*E25</f>
        <v>-3.2318517216288609</v>
      </c>
      <c r="G25">
        <v>14.1</v>
      </c>
      <c r="H25">
        <f>G25+8*D25</f>
        <v>-35.26</v>
      </c>
      <c r="I25">
        <v>109.4</v>
      </c>
      <c r="J25">
        <v>24.31</v>
      </c>
      <c r="K25">
        <v>65</v>
      </c>
      <c r="L25">
        <v>21.5</v>
      </c>
      <c r="M25">
        <v>1889</v>
      </c>
      <c r="N25">
        <v>74.900000000000006</v>
      </c>
    </row>
    <row r="26" spans="1:15" x14ac:dyDescent="0.2">
      <c r="A26" t="s">
        <v>25</v>
      </c>
      <c r="B26" t="s">
        <v>14</v>
      </c>
      <c r="C26">
        <v>47</v>
      </c>
      <c r="D26">
        <v>-5.99</v>
      </c>
      <c r="E26" s="1">
        <f>1000*LN(D26/1000+1)</f>
        <v>-6.008012013995133</v>
      </c>
      <c r="F26" s="1">
        <f>C26/1000+0.528*E26</f>
        <v>-3.1252303433894304</v>
      </c>
      <c r="G26">
        <v>10.7</v>
      </c>
      <c r="H26">
        <f>G26+8*D26</f>
        <v>-37.22</v>
      </c>
      <c r="I26">
        <v>113.26</v>
      </c>
      <c r="J26">
        <v>23.12</v>
      </c>
      <c r="K26">
        <v>28</v>
      </c>
      <c r="L26">
        <v>22.1</v>
      </c>
      <c r="M26">
        <v>2424</v>
      </c>
      <c r="N26">
        <v>77.2</v>
      </c>
    </row>
    <row r="27" spans="1:15" x14ac:dyDescent="0.2">
      <c r="A27" t="s">
        <v>22</v>
      </c>
      <c r="B27" t="s">
        <v>14</v>
      </c>
      <c r="C27">
        <v>45</v>
      </c>
      <c r="D27">
        <v>-5.18</v>
      </c>
      <c r="E27" s="1">
        <f>1000*LN(D27/1000+1)</f>
        <v>-5.193462711354182</v>
      </c>
      <c r="F27" s="1">
        <f>C27/1000+0.528*E27</f>
        <v>-2.6971483115950083</v>
      </c>
      <c r="G27">
        <v>11.4</v>
      </c>
      <c r="H27">
        <f>G27+8*D27</f>
        <v>-30.04</v>
      </c>
      <c r="I27">
        <v>112.98</v>
      </c>
      <c r="J27">
        <v>28.2</v>
      </c>
      <c r="K27">
        <v>54</v>
      </c>
      <c r="L27">
        <v>17.5</v>
      </c>
      <c r="M27">
        <v>1453</v>
      </c>
      <c r="N27">
        <v>79.900000000000006</v>
      </c>
    </row>
  </sheetData>
  <autoFilter ref="A1:O27" xr:uid="{00000000-0001-0000-0000-000000000000}">
    <sortState xmlns:xlrd2="http://schemas.microsoft.com/office/spreadsheetml/2017/richdata2" ref="A2:O27">
      <sortCondition ref="E1:E27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tabula-Tian et al. - 2019 - 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Da, Jiawei</cp:lastModifiedBy>
  <dcterms:created xsi:type="dcterms:W3CDTF">2023-08-14T16:29:21Z</dcterms:created>
  <dcterms:modified xsi:type="dcterms:W3CDTF">2024-02-09T04:08:39Z</dcterms:modified>
</cp:coreProperties>
</file>