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wei/Documents/Work/2023- redclay aridity/RedClay_jet/data/"/>
    </mc:Choice>
  </mc:AlternateContent>
  <xr:revisionPtr revIDLastSave="0" documentId="13_ncr:1_{7210F45A-FFF7-6E40-B64E-B81371B21665}" xr6:coauthVersionLast="47" xr6:coauthVersionMax="47" xr10:uidLastSave="{00000000-0000-0000-0000-000000000000}"/>
  <bookViews>
    <workbookView xWindow="1340" yWindow="960" windowWidth="28040" windowHeight="17080" xr2:uid="{00000000-000D-0000-FFFF-FFFF00000000}"/>
  </bookViews>
  <sheets>
    <sheet name="isotope" sheetId="3" r:id="rId1"/>
    <sheet name="data" sheetId="4" r:id="rId2"/>
    <sheet name="tabula-Kelson et al. - 2023 - T" sheetId="1" r:id="rId3"/>
    <sheet name="Sheet4" sheetId="5" r:id="rId4"/>
    <sheet name="Sheet1" sheetId="2" r:id="rId5"/>
  </sheets>
  <definedNames>
    <definedName name="_xlnm._FilterDatabase" localSheetId="1" hidden="1">data!$A$1:$AF$48</definedName>
    <definedName name="_xlnm._FilterDatabase" localSheetId="3" hidden="1">Sheet4!$A$1:$E$1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6" i="4" l="1"/>
  <c r="W46" i="4"/>
  <c r="X46" i="4"/>
  <c r="V47" i="4"/>
  <c r="W47" i="4"/>
  <c r="X47" i="4"/>
  <c r="V48" i="4"/>
  <c r="W48" i="4"/>
  <c r="X48" i="4"/>
  <c r="V3" i="4"/>
  <c r="W3" i="4"/>
  <c r="X3" i="4"/>
  <c r="V20" i="4"/>
  <c r="W20" i="4"/>
  <c r="X20" i="4"/>
  <c r="V38" i="4"/>
  <c r="W38" i="4"/>
  <c r="X38" i="4"/>
  <c r="V27" i="4"/>
  <c r="W27" i="4"/>
  <c r="X27" i="4"/>
  <c r="V28" i="4"/>
  <c r="W28" i="4"/>
  <c r="X28" i="4"/>
  <c r="V21" i="4"/>
  <c r="W21" i="4"/>
  <c r="X21" i="4"/>
  <c r="V29" i="4"/>
  <c r="W29" i="4"/>
  <c r="X29" i="4"/>
  <c r="V30" i="4"/>
  <c r="W30" i="4"/>
  <c r="X30" i="4"/>
  <c r="V16" i="4"/>
  <c r="W16" i="4"/>
  <c r="X16" i="4"/>
  <c r="V17" i="4"/>
  <c r="W17" i="4"/>
  <c r="X17" i="4"/>
  <c r="V18" i="4"/>
  <c r="W18" i="4"/>
  <c r="X18" i="4"/>
  <c r="V19" i="4"/>
  <c r="W19" i="4"/>
  <c r="X19" i="4"/>
  <c r="V14" i="4"/>
  <c r="W14" i="4"/>
  <c r="X14" i="4"/>
  <c r="V15" i="4"/>
  <c r="W15" i="4"/>
  <c r="X15" i="4"/>
  <c r="V12" i="4"/>
  <c r="W12" i="4"/>
  <c r="X12" i="4"/>
  <c r="V7" i="4"/>
  <c r="W7" i="4"/>
  <c r="X7" i="4"/>
  <c r="V36" i="4"/>
  <c r="W36" i="4"/>
  <c r="X36" i="4"/>
  <c r="V37" i="4"/>
  <c r="W37" i="4"/>
  <c r="X37" i="4"/>
  <c r="V13" i="4"/>
  <c r="W13" i="4"/>
  <c r="X13" i="4"/>
  <c r="V10" i="4"/>
  <c r="W10" i="4"/>
  <c r="X10" i="4"/>
  <c r="V43" i="4"/>
  <c r="W43" i="4"/>
  <c r="X43" i="4"/>
  <c r="V45" i="4"/>
  <c r="W45" i="4"/>
  <c r="X45" i="4"/>
  <c r="V8" i="4"/>
  <c r="W8" i="4"/>
  <c r="X8" i="4"/>
  <c r="V9" i="4"/>
  <c r="W9" i="4"/>
  <c r="X9" i="4"/>
  <c r="V4" i="4"/>
  <c r="W4" i="4"/>
  <c r="X4" i="4"/>
  <c r="V5" i="4"/>
  <c r="W5" i="4"/>
  <c r="X5" i="4"/>
  <c r="V2" i="4"/>
  <c r="W2" i="4"/>
  <c r="X2" i="4"/>
  <c r="V11" i="4"/>
  <c r="W11" i="4"/>
  <c r="X11" i="4"/>
  <c r="V6" i="4"/>
  <c r="W6" i="4"/>
  <c r="X6" i="4"/>
  <c r="V33" i="4"/>
  <c r="W33" i="4"/>
  <c r="X33" i="4"/>
  <c r="V34" i="4"/>
  <c r="W34" i="4"/>
  <c r="X34" i="4"/>
  <c r="V31" i="4"/>
  <c r="W31" i="4"/>
  <c r="X31" i="4"/>
  <c r="V32" i="4"/>
  <c r="W32" i="4"/>
  <c r="X32" i="4"/>
  <c r="V22" i="4"/>
  <c r="W22" i="4"/>
  <c r="X22" i="4"/>
  <c r="V23" i="4"/>
  <c r="W23" i="4"/>
  <c r="X23" i="4"/>
  <c r="V24" i="4"/>
  <c r="W24" i="4"/>
  <c r="X24" i="4"/>
  <c r="V25" i="4"/>
  <c r="W25" i="4"/>
  <c r="X25" i="4"/>
  <c r="V26" i="4"/>
  <c r="W26" i="4"/>
  <c r="X26" i="4"/>
  <c r="V35" i="4"/>
  <c r="W35" i="4"/>
  <c r="X35" i="4"/>
  <c r="V39" i="4"/>
  <c r="W39" i="4"/>
  <c r="X39" i="4"/>
  <c r="V40" i="4"/>
  <c r="W40" i="4"/>
  <c r="X40" i="4"/>
  <c r="V41" i="4"/>
  <c r="W41" i="4"/>
  <c r="X41" i="4"/>
  <c r="V42" i="4"/>
  <c r="W42" i="4"/>
  <c r="X42" i="4"/>
  <c r="V44" i="4"/>
  <c r="W44" i="4"/>
  <c r="X44" i="4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G38" i="2"/>
  <c r="H38" i="2"/>
  <c r="G39" i="2"/>
  <c r="H39" i="2"/>
  <c r="G40" i="2"/>
  <c r="H40" i="2"/>
  <c r="G41" i="2"/>
  <c r="H41" i="2"/>
  <c r="G42" i="2"/>
  <c r="G43" i="2"/>
  <c r="H43" i="2"/>
  <c r="G44" i="2"/>
  <c r="H44" i="2"/>
  <c r="H2" i="2"/>
  <c r="G2" i="2"/>
  <c r="D36" i="2"/>
  <c r="E36" i="2"/>
  <c r="D37" i="2"/>
  <c r="D38" i="2"/>
  <c r="E38" i="2"/>
  <c r="D39" i="2"/>
  <c r="E39" i="2"/>
  <c r="D40" i="2"/>
  <c r="E40" i="2"/>
  <c r="D41" i="2"/>
  <c r="E41" i="2"/>
  <c r="D42" i="2"/>
  <c r="D43" i="2"/>
  <c r="E43" i="2"/>
  <c r="D44" i="2"/>
  <c r="E4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3" i="2"/>
  <c r="E24" i="2"/>
  <c r="E25" i="2"/>
  <c r="E26" i="2"/>
  <c r="E27" i="2"/>
  <c r="E28" i="2"/>
  <c r="E29" i="2"/>
  <c r="E31" i="2"/>
  <c r="E32" i="2"/>
  <c r="E33" i="2"/>
  <c r="E34" i="2"/>
  <c r="E3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" i="2"/>
</calcChain>
</file>

<file path=xl/sharedStrings.xml><?xml version="1.0" encoding="utf-8"?>
<sst xmlns="http://schemas.openxmlformats.org/spreadsheetml/2006/main" count="1594" uniqueCount="623">
  <si>
    <t>Sample Name</t>
  </si>
  <si>
    <t>Depth</t>
  </si>
  <si>
    <t>Latitudea</t>
  </si>
  <si>
    <t>Longitude Elev-</t>
  </si>
  <si>
    <t>Location</t>
  </si>
  <si>
    <t>Relevant</t>
  </si>
  <si>
    <t>MAAT (</t>
  </si>
  <si>
    <t>MAP</t>
  </si>
  <si>
    <t>PET</t>
  </si>
  <si>
    <t>Aridity</t>
  </si>
  <si>
    <t>Œ¥18O ann</t>
  </si>
  <si>
    <t>c</t>
  </si>
  <si>
    <t>(cm)</t>
  </si>
  <si>
    <t>ation</t>
  </si>
  <si>
    <t>publications</t>
  </si>
  <si>
    <t>‚ó¶C)b</t>
  </si>
  <si>
    <t>(mm/</t>
  </si>
  <si>
    <t>Index</t>
  </si>
  <si>
    <t>(m)</t>
  </si>
  <si>
    <t>year)b</t>
  </si>
  <si>
    <t>(MAP/</t>
  </si>
  <si>
    <t>PET)b</t>
  </si>
  <si>
    <t>GONJQ-305-1</t>
  </si>
  <si>
    <t>40.3357 694</t>
  </si>
  <si>
    <t>Afar,</t>
  </si>
  <si>
    <t>Passey et al., 2014</t>
  </si>
  <si>
    <t>‚àí 1.3</t>
  </si>
  <si>
    <t>Ethiopia</t>
  </si>
  <si>
    <t>(Œî‚Ä≤17O); Passey</t>
  </si>
  <si>
    <t>et al., 2010 (Œî47)</t>
  </si>
  <si>
    <t>GON07-4.3.1</t>
  </si>
  <si>
    <t>40.4950 637</t>
  </si>
  <si>
    <t>GON07-4.6.2</t>
  </si>
  <si>
    <t>GON07-4.7.1</t>
  </si>
  <si>
    <t>Passey et al., 2014;</t>
  </si>
  <si>
    <t>CN2008-DM-164-130-1</t>
  </si>
  <si>
    <t>111.5743 1306</t>
  </si>
  <si>
    <t>Inner</t>
  </si>
  <si>
    <t>‚àí 8.6</t>
  </si>
  <si>
    <t>Mongolia</t>
  </si>
  <si>
    <t>CA08-005-1</t>
  </si>
  <si>
    <t>‚àí 116.7890 982</t>
  </si>
  <si>
    <t>California,</t>
  </si>
  <si>
    <t>‚àí 7.5</t>
  </si>
  <si>
    <t>USA</t>
  </si>
  <si>
    <t>ET05-AWSH-48-1</t>
  </si>
  <si>
    <t>39.6617 1259</t>
  </si>
  <si>
    <t>BUR MH 30 Buff</t>
  </si>
  <si>
    <t>‚àí 96.4677 70</t>
  </si>
  <si>
    <t>Texas, USA</t>
  </si>
  <si>
    <t>Ji, 2016 (Œî‚Ä≤17O)</t>
  </si>
  <si>
    <t>‚àí 3.5</t>
  </si>
  <si>
    <t>SHP 80 XTLN</t>
  </si>
  <si>
    <t>‚àí 96.3000 90</t>
  </si>
  <si>
    <t>RCWMA LD 129-140E</t>
  </si>
  <si>
    <t>Ji, 2016 (Œî‚Ä≤17‚àí 96.0563 90</t>
  </si>
  <si>
    <t>O);</t>
  </si>
  <si>
    <t>‚àí 3.9</t>
  </si>
  <si>
    <t>Michel et al., 2013</t>
  </si>
  <si>
    <t>BUR MH 70 White</t>
  </si>
  <si>
    <t>SHP 100 Buff</t>
  </si>
  <si>
    <t>CAN01-10</t>
  </si>
  <si>
    <t>‚Äì32.5919</t>
  </si>
  <si>
    <t>‚àí 68.9053 1000</t>
  </si>
  <si>
    <t>Mendoza,</t>
  </si>
  <si>
    <t>Ringham et al.,</t>
  </si>
  <si>
    <t>‚àí 6.2</t>
  </si>
  <si>
    <t>Argentina</t>
  </si>
  <si>
    <t>2016 (Œî47)</t>
  </si>
  <si>
    <t>CAN01-100</t>
  </si>
  <si>
    <t>NAC-50</t>
  </si>
  <si>
    <t>‚àí 34.0500</t>
  </si>
  <si>
    <t>‚àí 67.9028 600</t>
  </si>
  <si>
    <t>‚àí 5.9</t>
  </si>
  <si>
    <t>NAC-100</t>
  </si>
  <si>
    <t>Diablo 50</t>
  </si>
  <si>
    <t>‚àí 121.8370 180</t>
  </si>
  <si>
    <t>this work</t>
  </si>
  <si>
    <t>‚àí 7.9</t>
  </si>
  <si>
    <t>Diablo 80</t>
  </si>
  <si>
    <t>LH2-40</t>
  </si>
  <si>
    <t>‚àí 119.0663 1274</t>
  </si>
  <si>
    <t>Nevada, USA</t>
  </si>
  <si>
    <t>‚àí 13.8</t>
  </si>
  <si>
    <t>Loyalton2-40</t>
  </si>
  <si>
    <t>‚àí 120.3155 1500</t>
  </si>
  <si>
    <t>‚àí 14</t>
  </si>
  <si>
    <t>20MOJ-righthand-100</t>
  </si>
  <si>
    <t>‚àí 116.1401 380</t>
  </si>
  <si>
    <t>‚àí 7.6</t>
  </si>
  <si>
    <t>20MOJ-righthand-50</t>
  </si>
  <si>
    <t>TB1701</t>
  </si>
  <si>
    <t>48.8046 2190</t>
  </si>
  <si>
    <t>Zanjan</t>
  </si>
  <si>
    <t>this work; Paolo</t>
  </si>
  <si>
    <t>Province,</t>
  </si>
  <si>
    <t>Ballato pers.</t>
  </si>
  <si>
    <t>Iran</t>
  </si>
  <si>
    <t>Comm</t>
  </si>
  <si>
    <t>AN1702</t>
  </si>
  <si>
    <t>47.4441 695</t>
  </si>
  <si>
    <t>‚àí 9.5</t>
  </si>
  <si>
    <t>19NOD04</t>
  </si>
  <si>
    <t>94.3559 120</t>
  </si>
  <si>
    <t>Myanmar</t>
  </si>
  <si>
    <t>Licht et al., 2022</t>
  </si>
  <si>
    <t>‚àí 5.2</t>
  </si>
  <si>
    <t>(Œî47)</t>
  </si>
  <si>
    <t>20ND03</t>
  </si>
  <si>
    <t>94.7243 300</t>
  </si>
  <si>
    <t>NM140809-1B</t>
  </si>
  <si>
    <t>NA</t>
  </si>
  <si>
    <t>‚àí 105.7338 2053</t>
  </si>
  <si>
    <t>New Mexico,</t>
  </si>
  <si>
    <t>‚àí 9.7</t>
  </si>
  <si>
    <t>PDJ 4055 115a</t>
  </si>
  <si>
    <t>‚Äì22.9386</t>
  </si>
  <si>
    <t>‚àí 67.9482 4055</t>
  </si>
  <si>
    <t>Atacama</t>
  </si>
  <si>
    <t>Quade et al.,</t>
  </si>
  <si>
    <t>‚àí 12.4</t>
  </si>
  <si>
    <t>Desert, Chile</t>
  </si>
  <si>
    <t>2007a,b</t>
  </si>
  <si>
    <t>cp3 5‚Äì7</t>
  </si>
  <si>
    <t>87.3847 3741</t>
  </si>
  <si>
    <t>Tibet</t>
  </si>
  <si>
    <t>Breecker, 2008</t>
  </si>
  <si>
    <t>‚àí 12.2</t>
  </si>
  <si>
    <t>cp3 65‚Äì68</t>
  </si>
  <si>
    <t>cp4-75</t>
  </si>
  <si>
    <t>87.0838 4825</t>
  </si>
  <si>
    <t>‚àí 14.4</t>
  </si>
  <si>
    <t>FLV-Site-B-84‚Äì94 cm</t>
  </si>
  <si>
    <t>84 to</t>
  </si>
  <si>
    <t>‚àí 118.1804 1745</t>
  </si>
  <si>
    <t>Oerter &amp;</t>
  </si>
  <si>
    <t>‚àí 13.5</t>
  </si>
  <si>
    <t>Amundson 2016</t>
  </si>
  <si>
    <t>FLV-Site-C-74‚Äì100 cm</t>
  </si>
  <si>
    <t>74 to</t>
  </si>
  <si>
    <t>‚àí 118.2301 2140</t>
  </si>
  <si>
    <t>‚àí 14.3</t>
  </si>
  <si>
    <t>18-SS-215A</t>
  </si>
  <si>
    <t>‚àí 2.9603</t>
  </si>
  <si>
    <t>35.4363 1354</t>
  </si>
  <si>
    <t>Serengeti,</t>
  </si>
  <si>
    <t>Beverly et al.,</t>
  </si>
  <si>
    <t>‚àí 0.6</t>
  </si>
  <si>
    <t>Tanzania</t>
  </si>
  <si>
    <t>2021 (Œî‚Ä≤17O)</t>
  </si>
  <si>
    <t>18-SS-215(D-G)</t>
  </si>
  <si>
    <t>Longitude</t>
  </si>
  <si>
    <t>Elev-</t>
  </si>
  <si>
    <t>18-SS-235</t>
  </si>
  <si>
    <t>‚àí 2.9355</t>
  </si>
  <si>
    <t>‚àí 1</t>
  </si>
  <si>
    <t>18-SS-236(A-C)</t>
  </si>
  <si>
    <t>18-SS-69A</t>
  </si>
  <si>
    <t>‚àí 2.6169</t>
  </si>
  <si>
    <t>‚àí 0.7</t>
  </si>
  <si>
    <t>18-SS-70A</t>
  </si>
  <si>
    <t>18-SS-71A</t>
  </si>
  <si>
    <t>18-SS-72B</t>
  </si>
  <si>
    <t>18-SS-73B</t>
  </si>
  <si>
    <t>18-SS-49A</t>
  </si>
  <si>
    <t>‚àí 2.3290</t>
  </si>
  <si>
    <t>‚àí 0.1</t>
  </si>
  <si>
    <t>18-SS-78B</t>
  </si>
  <si>
    <t>‚àí 2.1654</t>
  </si>
  <si>
    <t>‚àí 0.3</t>
  </si>
  <si>
    <t>18-SS-79A</t>
  </si>
  <si>
    <t>18-SS-80B</t>
  </si>
  <si>
    <t>18-SS-81A</t>
  </si>
  <si>
    <t>Number of</t>
  </si>
  <si>
    <t>Œ¥‚Ä≤17Ocarb ¬± 1œÉ (O2/CaCO ) Œ¥‚Ä≤183</t>
  </si>
  <si>
    <t>Ocarb ¬± 1œÉ (O2/CaCO3)</t>
  </si>
  <si>
    <t>Œî‚Ä≤17Ocarb ¬± ERR (O2/CaCO3) (per</t>
  </si>
  <si>
    <t>Œî‚Ä≤17Orsw ¬± ERR 3 (O 2/CaCO3) (per</t>
  </si>
  <si>
    <t>Œ¥‚Ä≤ 18</t>
  </si>
  <si>
    <t>Orsw ¬± ERR (‚Ä∞,</t>
  </si>
  <si>
    <t>Reference for Œî‚Ä≤17O</t>
  </si>
  <si>
    <t>analyses via O2</t>
  </si>
  <si>
    <t>(‚Ä∞, VSMOW-SLAP)</t>
  </si>
  <si>
    <t>meg, VSMOW-SLAP)a</t>
  </si>
  <si>
    <t>meg, VSMOW-SLAP)b</t>
  </si>
  <si>
    <t>VSMOW)c</t>
  </si>
  <si>
    <t>valuesd</t>
  </si>
  <si>
    <t>13.078 ¬± 0.086</t>
  </si>
  <si>
    <t>24.927 ¬± 0.168</t>
  </si>
  <si>
    <t>‚àí 83 ¬± 9</t>
  </si>
  <si>
    <t>‚àí 1 ¬± 9</t>
  </si>
  <si>
    <t>‚àí 2 ¬± 0</t>
  </si>
  <si>
    <t>Passey et al. (2014)</t>
  </si>
  <si>
    <t>GON07-4.3-1</t>
  </si>
  <si>
    <t>14.756 ¬± 0.428</t>
  </si>
  <si>
    <t>28.139 ¬± 0.817</t>
  </si>
  <si>
    <t>‚àí 101 ¬± 9</t>
  </si>
  <si>
    <t>‚àí 24 ¬± 10</t>
  </si>
  <si>
    <t>2 ¬± 1</t>
  </si>
  <si>
    <t>G0N07-4.6-2</t>
  </si>
  <si>
    <t>14.925 ¬± 0.008</t>
  </si>
  <si>
    <t>28.440 ¬± 0.02</t>
  </si>
  <si>
    <t>‚àí 92 ¬± 9</t>
  </si>
  <si>
    <t>‚àí 16 ¬± 10</t>
  </si>
  <si>
    <t>3 ¬± 1</t>
  </si>
  <si>
    <t>G0N07-4.7-1</t>
  </si>
  <si>
    <t>14.144 ¬± 0.268</t>
  </si>
  <si>
    <t>26.936 ¬± 0.511</t>
  </si>
  <si>
    <t>‚àí 78 ¬± 9</t>
  </si>
  <si>
    <t>4 ¬± 10</t>
  </si>
  <si>
    <t>0 ¬± 0</t>
  </si>
  <si>
    <t>CN200-DM-164-130-1</t>
  </si>
  <si>
    <t>11.941 ¬± 0.962</t>
  </si>
  <si>
    <t>22.813 ¬± 1.824</t>
  </si>
  <si>
    <t>‚àí 104 ¬± 9</t>
  </si>
  <si>
    <t>‚àí 19 ¬± 10</t>
  </si>
  <si>
    <t>‚àí 6 ¬± 1</t>
  </si>
  <si>
    <t>10.585 ¬± 0.199</t>
  </si>
  <si>
    <t>20.190 ¬± 0.368</t>
  </si>
  <si>
    <t>‚àí 75 ¬± 9</t>
  </si>
  <si>
    <t>9 ¬± 9</t>
  </si>
  <si>
    <t>‚àí 8 ¬± 1</t>
  </si>
  <si>
    <t>13.354 ¬± 0.106</t>
  </si>
  <si>
    <t>25.429 ¬± 0.182</t>
  </si>
  <si>
    <t>‚àí 73 ¬± 9</t>
  </si>
  <si>
    <t>11 ¬± 10</t>
  </si>
  <si>
    <t>‚àí 3 ¬± 1</t>
  </si>
  <si>
    <t>BUR MH 30Buff</t>
  </si>
  <si>
    <t>14.299 ¬± 1.127</t>
  </si>
  <si>
    <t>27.237 ¬± 2.135</t>
  </si>
  <si>
    <t>‚àí 82 ¬± 9</t>
  </si>
  <si>
    <t>2 ¬± 9</t>
  </si>
  <si>
    <t>‚àí 1 ¬± 1</t>
  </si>
  <si>
    <t>Ji, 2016</t>
  </si>
  <si>
    <t>14.193 ¬± 0.072</t>
  </si>
  <si>
    <t>27.036 ¬± 0.142</t>
  </si>
  <si>
    <t>‚àí 2 ¬± 10</t>
  </si>
  <si>
    <t>0 ¬± 1</t>
  </si>
  <si>
    <t>13.986 ¬± 0.251</t>
  </si>
  <si>
    <t>26.635 ¬± 0.442</t>
  </si>
  <si>
    <t>‚àí 77 ¬± 13</t>
  </si>
  <si>
    <t>3 ¬± 13</t>
  </si>
  <si>
    <t>14.306 ¬± 0.43</t>
  </si>
  <si>
    <t>27.237 ¬± 0.823</t>
  </si>
  <si>
    <t>10 ¬± 10</t>
  </si>
  <si>
    <t>14.252 ¬± 0.522</t>
  </si>
  <si>
    <t>27.136 ¬± 0.990</t>
  </si>
  <si>
    <t>‚àí 76 ¬± 9</t>
  </si>
  <si>
    <t>8 ¬± 10</t>
  </si>
  <si>
    <t>CAN01 ‚àí 10</t>
  </si>
  <si>
    <t>13.967 ¬± 0.268</t>
  </si>
  <si>
    <t>26.635 ¬± 0.508</t>
  </si>
  <si>
    <t>‚àí 96 ¬± 7</t>
  </si>
  <si>
    <t>‚Äì22 ¬± 7</t>
  </si>
  <si>
    <t>This work</t>
  </si>
  <si>
    <t>CAN01 ‚àí 100</t>
  </si>
  <si>
    <t>14.233 ¬± 0.593</t>
  </si>
  <si>
    <t>27.136 ¬± 1.122</t>
  </si>
  <si>
    <t>‚àí 95 ¬± 7</t>
  </si>
  <si>
    <t>‚àí 13 ¬± 11</t>
  </si>
  <si>
    <t>0 ¬± 3</t>
  </si>
  <si>
    <t>11.474 ¬± 0.560</t>
  </si>
  <si>
    <t>21.895 ¬± 1.065</t>
  </si>
  <si>
    <t>‚àí 87 ¬± 8</t>
  </si>
  <si>
    <t>‚àí 8 ¬± 8</t>
  </si>
  <si>
    <t>‚àí 4 ¬± 1</t>
  </si>
  <si>
    <t>11.433 ¬± 0.165</t>
  </si>
  <si>
    <t>21.795 ¬± 0.292</t>
  </si>
  <si>
    <t>‚àí 75 ¬± 7</t>
  </si>
  <si>
    <t>8 ¬± 7</t>
  </si>
  <si>
    <t>13.445 ¬± 0.487</t>
  </si>
  <si>
    <t>25.590 ¬± 0.918</t>
  </si>
  <si>
    <t>‚àí 67 ¬± 8</t>
  </si>
  <si>
    <t>26 ¬± 8</t>
  </si>
  <si>
    <t>‚àí 5 ¬± 0</t>
  </si>
  <si>
    <t>13.443 ¬± 0.768</t>
  </si>
  <si>
    <t>25.600 ¬± 1.445</t>
  </si>
  <si>
    <t>‚àí 73 ¬± 7</t>
  </si>
  <si>
    <t>17 ¬± 7</t>
  </si>
  <si>
    <t>‚àí 5 ¬± 1</t>
  </si>
  <si>
    <t>11.321 ¬± 0.034</t>
  </si>
  <si>
    <t>21.643 ¬± 0.067</t>
  </si>
  <si>
    <t>‚àí 106 ¬± 9</t>
  </si>
  <si>
    <t>‚àí 12 ¬± 9</t>
  </si>
  <si>
    <t>‚àí 10 ¬± 1</t>
  </si>
  <si>
    <t>9.555 ¬± 0.291</t>
  </si>
  <si>
    <t>18.228 ¬± 0.560</t>
  </si>
  <si>
    <t>‚àí 69 ¬± 9</t>
  </si>
  <si>
    <t>24 ¬± 10</t>
  </si>
  <si>
    <t>‚àí 13 ¬± 1</t>
  </si>
  <si>
    <t>MOJ-righthand-100</t>
  </si>
  <si>
    <t>14.968 ¬± NA</t>
  </si>
  <si>
    <t>28.640 ¬± NA</t>
  </si>
  <si>
    <t>‚àí 154 ¬± 13</t>
  </si>
  <si>
    <t>‚àí 67 ¬± 14</t>
  </si>
  <si>
    <t>MOJ-righthand-50</t>
  </si>
  <si>
    <t>12.735 ¬± 0.009</t>
  </si>
  <si>
    <t>24.323 ¬± 0.019</t>
  </si>
  <si>
    <t>‚àí 107 ¬± 9</t>
  </si>
  <si>
    <t>‚àí 17 ¬± 10</t>
  </si>
  <si>
    <t>11.493 ¬± 0.498</t>
  </si>
  <si>
    <t>21.946 ¬± 0.942</t>
  </si>
  <si>
    <t>‚àí 94 ¬± 7</t>
  </si>
  <si>
    <t>‚àí 11 ¬± 7</t>
  </si>
  <si>
    <t>11.578 ¬± 0.485</t>
  </si>
  <si>
    <t>22.097 ¬± 0.915</t>
  </si>
  <si>
    <t>‚àí 90 ¬± 7</t>
  </si>
  <si>
    <t>‚àí 3 ¬± 8</t>
  </si>
  <si>
    <t>‚àí 7 ¬± 1</t>
  </si>
  <si>
    <t>19ND04</t>
  </si>
  <si>
    <t>13.880 ¬± 0.098</t>
  </si>
  <si>
    <t>26.434 ¬± 0.167</t>
  </si>
  <si>
    <t>‚àí 77 ¬± 8</t>
  </si>
  <si>
    <t>6 ¬± 8</t>
  </si>
  <si>
    <t>12.229 ¬± 0.459</t>
  </si>
  <si>
    <t>23.317 ¬± 0.854</t>
  </si>
  <si>
    <t>‚àí 82 ¬± 7</t>
  </si>
  <si>
    <t>5 ¬± 7</t>
  </si>
  <si>
    <t>‚àí 6 ¬± 0</t>
  </si>
  <si>
    <t>12.762 ¬± 0.632</t>
  </si>
  <si>
    <t>24.384 ¬± 1.181</t>
  </si>
  <si>
    <t>‚àí 112 ¬± 6</t>
  </si>
  <si>
    <t>‚àí 24 ¬± 7</t>
  </si>
  <si>
    <t>13.684 ¬± 0.496</t>
  </si>
  <si>
    <t>26.092 ¬± 0.952</t>
  </si>
  <si>
    <t>‚àí 93 ¬± 8</t>
  </si>
  <si>
    <t>7 ¬± 9</t>
  </si>
  <si>
    <t>11.757 ¬± NA</t>
  </si>
  <si>
    <t>22.511 ¬± NA</t>
  </si>
  <si>
    <t>‚àí 128 ¬± 13</t>
  </si>
  <si>
    <t>‚àí 29 ¬± 14</t>
  </si>
  <si>
    <t>‚àí 11 ¬± 1</t>
  </si>
  <si>
    <t>6.946 ¬± 0.184</t>
  </si>
  <si>
    <t>13.296 ¬± 0.340</t>
  </si>
  <si>
    <t>‚àí 74 ¬± 9</t>
  </si>
  <si>
    <t>25 ¬± 10</t>
  </si>
  <si>
    <t>‚àí 20 ¬± 1</t>
  </si>
  <si>
    <t>cp4 75</t>
  </si>
  <si>
    <t>7.485 ¬± 0.326</t>
  </si>
  <si>
    <t>14.333 ¬± 0.610</t>
  </si>
  <si>
    <t>17 ¬± 10</t>
  </si>
  <si>
    <t>‚àí 19 ¬± 1</t>
  </si>
  <si>
    <t>11.252 ¬± 0.105</t>
  </si>
  <si>
    <t>21.512 ¬± 0.182</t>
  </si>
  <si>
    <t>‚àí 18 ¬± 10</t>
  </si>
  <si>
    <t>8.780 ¬± 0.081</t>
  </si>
  <si>
    <t>16.820 ¬± 0.167</t>
  </si>
  <si>
    <t>‚àí 10 ¬± 10</t>
  </si>
  <si>
    <t>15.521 ¬± 1.179</t>
  </si>
  <si>
    <t>29.602 ¬± 2.227</t>
  </si>
  <si>
    <t>‚àí 108 ¬± 9</t>
  </si>
  <si>
    <t>‚Äì23 ¬± 11</t>
  </si>
  <si>
    <t>1 ¬± 2</t>
  </si>
  <si>
    <t>Beverly et al.</t>
  </si>
  <si>
    <t>15.941 ¬± 0.691</t>
  </si>
  <si>
    <t>30.412 ¬± 1.338</t>
  </si>
  <si>
    <t>‚àí 116 ¬± 9</t>
  </si>
  <si>
    <t>‚àí 36 ¬± 10</t>
  </si>
  <si>
    <t>4 ¬± 1</t>
  </si>
  <si>
    <t>17.616 ¬± NA</t>
  </si>
  <si>
    <t>33.587 ¬± NA</t>
  </si>
  <si>
    <t>‚àí 118 ¬± 13</t>
  </si>
  <si>
    <t>‚àí 35 ¬± 14</t>
  </si>
  <si>
    <t>6 ¬± 2</t>
  </si>
  <si>
    <t>18.225 ¬± 0.408</t>
  </si>
  <si>
    <t>34.733 ¬± 0.777</t>
  </si>
  <si>
    <t>‚àí 114 ¬± 11</t>
  </si>
  <si>
    <t>‚àí 25 ¬± 12</t>
  </si>
  <si>
    <t>5 ¬± 1</t>
  </si>
  <si>
    <t>14.739 ¬± 0.623</t>
  </si>
  <si>
    <t>28.049 ¬± 1.176</t>
  </si>
  <si>
    <t>‚àí 71 ¬± 8</t>
  </si>
  <si>
    <t>16 ¬± 9</t>
  </si>
  <si>
    <t>14.042 ¬± 0.700</t>
  </si>
  <si>
    <t>26.725 ¬± 1.329</t>
  </si>
  <si>
    <t>15 ¬± 10</t>
  </si>
  <si>
    <t>14.317 ¬± 0.776</t>
  </si>
  <si>
    <t>27.247 ¬± 1.49</t>
  </si>
  <si>
    <t>22 ¬± 12</t>
  </si>
  <si>
    <t>‚àí 3 ¬± 2</t>
  </si>
  <si>
    <t>14.297 ¬± NA</t>
  </si>
  <si>
    <t>27.217 ¬± NA</t>
  </si>
  <si>
    <t>‚àí 74 ¬± 13</t>
  </si>
  <si>
    <t>10 ¬± 14</t>
  </si>
  <si>
    <t>14.360 ¬± 0.325</t>
  </si>
  <si>
    <t>27.327 ¬± 0.623</t>
  </si>
  <si>
    <t>16 ¬± 10</t>
  </si>
  <si>
    <t>14.589 ¬± 0.353</t>
  </si>
  <si>
    <t>27.758 ¬± 0.676</t>
  </si>
  <si>
    <t>‚àí 67 ¬± 9</t>
  </si>
  <si>
    <t>17 ¬± 9</t>
  </si>
  <si>
    <t>ble 2 (continued )</t>
  </si>
  <si>
    <t>Sample Name Number of</t>
  </si>
  <si>
    <t>Œ¥‚Ä≤17Ocarb ¬± 1œÉ (O2</t>
  </si>
  <si>
    <t>(‚Ä∞, VSMOW-S</t>
  </si>
  <si>
    <t>18-SS-78B 3</t>
  </si>
  <si>
    <t>15.163 ¬± 0.0</t>
  </si>
  <si>
    <t>18-SS-79A 3</t>
  </si>
  <si>
    <t>15.055 ¬± 0.2</t>
  </si>
  <si>
    <t>18-SS-80B 2</t>
  </si>
  <si>
    <t>14.687 ¬± 0.2</t>
  </si>
  <si>
    <t>18-SS-81A 3</t>
  </si>
  <si>
    <t>14.273 ¬± 0.7</t>
  </si>
  <si>
    <t>a Œî‚Ä≤17O is reported as a carbonate mineral value (i.e., O2/CaCO3</t>
  </si>
  <si>
    <t>lue is 1 standard error (S.E.). S.E. is calculated using whichever</t>
  </si>
  <si>
    <t>b Œî‚Ä≤17O of water reconstructed from carbonate. Calculated using</t>
  </si>
  <si>
    <t>ror in the Œî‚Ä≤17Ocarb value, external error in the growth tempera</t>
  </si>
  <si>
    <t>c Reconstructed Œ¥18O values are calculated using the Œ¥18O of c</t>
  </si>
  <si>
    <t>mperature estimate and uncertainty in the carbonate-water frac</t>
  </si>
  <si>
    <t>d Samples originally reported in Beverly et al. (2021), Passey e</t>
  </si>
  <si>
    <t>Number of analyses</t>
  </si>
  <si>
    <t>Œ¥13C (‚Ä∞,</t>
  </si>
  <si>
    <t>Œ¥18O (via CO2) (‚Ä∞,</t>
  </si>
  <si>
    <t>Œî47 ICDES25 ¬±</t>
  </si>
  <si>
    <t>TŒî47 ¬± ERR</t>
  </si>
  <si>
    <t>Other Growth</t>
  </si>
  <si>
    <t>Reference for Œî47 or Temp.</t>
  </si>
  <si>
    <t>via CO2</t>
  </si>
  <si>
    <t>VPDB)</t>
  </si>
  <si>
    <t>ERR (‚Ä∞)a</t>
  </si>
  <si>
    <t>(‚ó¶C)</t>
  </si>
  <si>
    <t>Temp.</t>
  </si>
  <si>
    <t>‚àí 2.5</t>
  </si>
  <si>
    <t>‚àí 5.5</t>
  </si>
  <si>
    <t>0.628 ¬± 0.008</t>
  </si>
  <si>
    <t>29 ¬± 1.8</t>
  </si>
  <si>
    <t>‚Äì</t>
  </si>
  <si>
    <t>Passey et al. (2010)</t>
  </si>
  <si>
    <t>‚àí 0.2</t>
  </si>
  <si>
    <t>‚àí 2.3</t>
  </si>
  <si>
    <t>0.600 ¬± 0.013</t>
  </si>
  <si>
    <t>35.9 ¬± 3.4</t>
  </si>
  <si>
    <t>‚àí 2.9</t>
  </si>
  <si>
    <t>‚àí 2.0</t>
  </si>
  <si>
    <t>0.582 ¬± 0.013</t>
  </si>
  <si>
    <t>40.3 ¬± 3.5</t>
  </si>
  <si>
    <t>‚àí 1.5</t>
  </si>
  <si>
    <t>0.629 ¬± 0.009</t>
  </si>
  <si>
    <t>28.9 ¬± 2.4</t>
  </si>
  <si>
    <t>‚àí 3.0</t>
  </si>
  <si>
    <t>0.653 ¬± 0.013</t>
  </si>
  <si>
    <t>23.4 ¬± 3</t>
  </si>
  <si>
    <t>‚àí 3.4</t>
  </si>
  <si>
    <t>‚àí 10.2</t>
  </si>
  <si>
    <t>0.646 ¬± 0.009</t>
  </si>
  <si>
    <t>24.9 ¬± 2.5</t>
  </si>
  <si>
    <t>‚àí 5.0</t>
  </si>
  <si>
    <t>0.645 ¬± 0.013</t>
  </si>
  <si>
    <t>25.2 ¬± 3.1</t>
  </si>
  <si>
    <t>‚àí 3.2</t>
  </si>
  <si>
    <t>0.690 ¬± 0.013</t>
  </si>
  <si>
    <t>25.6 ¬± 4.5</t>
  </si>
  <si>
    <t>Ji (2016)</t>
  </si>
  <si>
    <t>‚àí 10.5</t>
  </si>
  <si>
    <t>0.671 ¬± 0.013</t>
  </si>
  <si>
    <t>32 ¬± 4.5</t>
  </si>
  <si>
    <t>‚àí 3.8</t>
  </si>
  <si>
    <t>0.674 ¬± 0.013</t>
  </si>
  <si>
    <t>31.1 ¬± 4.5</t>
  </si>
  <si>
    <t>‚àí 2.4</t>
  </si>
  <si>
    <t>0.694 ¬± 0.013</t>
  </si>
  <si>
    <t>24.2 ¬± 4.5</t>
  </si>
  <si>
    <t>‚àí 10.1</t>
  </si>
  <si>
    <t>‚àí 3.3</t>
  </si>
  <si>
    <t>0.688 ¬± 0.013</t>
  </si>
  <si>
    <t>25.8 ¬± 4.5</t>
  </si>
  <si>
    <t>‚àí 1.88</t>
  </si>
  <si>
    <t>‚àí 3.80</t>
  </si>
  <si>
    <t>0.646 ¬± 0.011</t>
  </si>
  <si>
    <t>42 ¬± 4.1</t>
  </si>
  <si>
    <t>Ringham et al. (2016), reprocessed in Kelson et al. (2020)</t>
  </si>
  <si>
    <t>‚àí 2.66</t>
  </si>
  <si>
    <t>‚àí 3.30</t>
  </si>
  <si>
    <t>0.687 ¬± 0.045</t>
  </si>
  <si>
    <t>28 ¬± 13.7</t>
  </si>
  <si>
    <t>‚àí 5.83</t>
  </si>
  <si>
    <t>‚àí 8.61</t>
  </si>
  <si>
    <t>0.668 ¬± 0.012</t>
  </si>
  <si>
    <t>34 ¬± 4.1</t>
  </si>
  <si>
    <t>‚àí 5.51</t>
  </si>
  <si>
    <t>‚àí 8.51</t>
  </si>
  <si>
    <t>27 ¬± 4.1</t>
  </si>
  <si>
    <t>‚àí 8.91</t>
  </si>
  <si>
    <t>‚àí 4.84</t>
  </si>
  <si>
    <t>0.724 ¬± 0.008</t>
  </si>
  <si>
    <t>11.7 ¬± 2.2</t>
  </si>
  <si>
    <t>This work; SCIPP at UM</t>
  </si>
  <si>
    <t>‚àí 9.91</t>
  </si>
  <si>
    <t>‚àí 4.83</t>
  </si>
  <si>
    <t>0.713 ¬± 0.01</t>
  </si>
  <si>
    <t>15 ¬± 2.8</t>
  </si>
  <si>
    <t>‚àí 3.19</t>
  </si>
  <si>
    <t>‚àí 8.76</t>
  </si>
  <si>
    <t>11.7 ¬± 2.5</t>
  </si>
  <si>
    <t>This work; IPL at UM</t>
  </si>
  <si>
    <t>‚àí 8.41</t>
  </si>
  <si>
    <t>‚àí 12.14</t>
  </si>
  <si>
    <t>0.728 ¬± 0.011</t>
  </si>
  <si>
    <t>10.6 ¬± 3.3</t>
  </si>
  <si>
    <t>‚àí 2.35</t>
  </si>
  <si>
    <t>‚àí 1.80</t>
  </si>
  <si>
    <t>0.712 ¬± 0.013</t>
  </si>
  <si>
    <t>15.3 ¬± 4</t>
  </si>
  <si>
    <t>‚àí 3.94</t>
  </si>
  <si>
    <t>‚àí 6.10</t>
  </si>
  <si>
    <t>0.696 ¬± 0.009</t>
  </si>
  <si>
    <t>20.4 ¬± 3</t>
  </si>
  <si>
    <t>‚àí 7.21</t>
  </si>
  <si>
    <t>‚àí 8.46</t>
  </si>
  <si>
    <t>27.4 ¬± 4.5</t>
  </si>
  <si>
    <t>Mean warm quarter air temperature (Jun, Jul, Aug, Sep) from Takab climate station;</t>
  </si>
  <si>
    <t>Islamic Republic of Iran Meteorological Organization</t>
  </si>
  <si>
    <t>‚àí 6.95</t>
  </si>
  <si>
    <t>‚àí 8.31</t>
  </si>
  <si>
    <t>21.6 ¬± 5.5</t>
  </si>
  <si>
    <t>Mean warm quarter air temperature (Jun, Jul, Aug, Sep) from Abbar climate station</t>
  </si>
  <si>
    <t>‚àí 13.9</t>
  </si>
  <si>
    <t>‚àí 4.0</t>
  </si>
  <si>
    <t>0.680 ¬± 0.007</t>
  </si>
  <si>
    <t>25.7 ¬± 2.2</t>
  </si>
  <si>
    <t>Licht et al. (2022) (SCIPP at UM)</t>
  </si>
  <si>
    <t>‚àí 9.2</t>
  </si>
  <si>
    <t>‚àí 7.1</t>
  </si>
  <si>
    <t>0.696 ¬± 0.007</t>
  </si>
  <si>
    <t>20.5 ¬± 2.3</t>
  </si>
  <si>
    <t>‚àí 3.17</t>
  </si>
  <si>
    <t>‚àí 6.04</t>
  </si>
  <si>
    <t>Mean warm quarter air temperature from NOAA climate normals in Taos (USC00298668)</t>
  </si>
  <si>
    <t>‚àí 3.63</t>
  </si>
  <si>
    <t>‚àí 4.34</t>
  </si>
  <si>
    <t>0.761 ¬± 0.01</t>
  </si>
  <si>
    <t>1 ¬± 2.6</t>
  </si>
  <si>
    <t>2.3 ¬± 2.8</t>
  </si>
  <si>
    <t>Œî47-Temp from cp4</t>
  </si>
  <si>
    <t>‚àí 17</t>
  </si>
  <si>
    <t>‚àí 6.78</t>
  </si>
  <si>
    <t>‚àí 17.39</t>
  </si>
  <si>
    <t>0.758 ¬± 0.011</t>
  </si>
  <si>
    <t>‚àí 2.72</t>
  </si>
  <si>
    <t>‚àí 8.89</t>
  </si>
  <si>
    <t>17.6 ¬± 5</t>
  </si>
  <si>
    <t>Average of soil temperatures measured in May, Aug, and Apr</t>
  </si>
  <si>
    <t>‚àí 2.71</t>
  </si>
  <si>
    <t>‚àí 13.53</t>
  </si>
  <si>
    <t>14.5 ¬± 5</t>
  </si>
  <si>
    <t>‚àí 0.07</t>
  </si>
  <si>
    <t>‚àí 0.84</t>
  </si>
  <si>
    <t>0.690 ¬± 0.028</t>
  </si>
  <si>
    <t>23 ¬± 9</t>
  </si>
  <si>
    <t>Beverly et al. (2021)</t>
  </si>
  <si>
    <t>‚àí 0.03</t>
  </si>
  <si>
    <t>0.665 ¬± 0.002</t>
  </si>
  <si>
    <t>31 ¬± 4.9</t>
  </si>
  <si>
    <t>0.677 ¬± 0.024</t>
  </si>
  <si>
    <t>27 ¬± 8</t>
  </si>
  <si>
    <t>0.708 ¬± 0.02</t>
  </si>
  <si>
    <t>17 ¬± 6</t>
  </si>
  <si>
    <t>‚àí 2.39</t>
  </si>
  <si>
    <t>0.694 ¬± 0.008</t>
  </si>
  <si>
    <t>21 ¬± 5.2</t>
  </si>
  <si>
    <t>‚àí 3.71</t>
  </si>
  <si>
    <t>0.685 ¬± 0.002</t>
  </si>
  <si>
    <t>25 ¬± 4.1</t>
  </si>
  <si>
    <t>0.718 ¬± 0.017</t>
  </si>
  <si>
    <t>14 ¬± 10.7</t>
  </si>
  <si>
    <t>‚àí 3.22</t>
  </si>
  <si>
    <t>0.680 ¬± 0.011</t>
  </si>
  <si>
    <t>26 ¬± 6.5</t>
  </si>
  <si>
    <t>‚àí 3.11</t>
  </si>
  <si>
    <t>0.689 ¬± 0.008</t>
  </si>
  <si>
    <t>23 ¬± 4.8</t>
  </si>
  <si>
    <t>‚àí 2.68</t>
  </si>
  <si>
    <t>0.680 ¬± 0.002</t>
  </si>
  <si>
    <t>26 ¬± 4.8</t>
  </si>
  <si>
    <t>‚àí 1.56</t>
  </si>
  <si>
    <t>0.669 ¬± 0.01</t>
  </si>
  <si>
    <t>29 ¬± 5.5</t>
  </si>
  <si>
    <t>‚àí 1.81</t>
  </si>
  <si>
    <t>0.684 ¬± 0.011</t>
  </si>
  <si>
    <t>25 ¬± 3.2</t>
  </si>
  <si>
    <t>‚àí 2.49</t>
  </si>
  <si>
    <t>0.699 ¬± 0.014</t>
  </si>
  <si>
    <t>20 ¬± 4.7</t>
  </si>
  <si>
    <t>‚àí 3.29</t>
  </si>
  <si>
    <t>0.703 ¬± 0.011</t>
  </si>
  <si>
    <t>19 ¬± 3.2</t>
  </si>
  <si>
    <t>SID</t>
  </si>
  <si>
    <t>number</t>
  </si>
  <si>
    <t>d'17Ocarb</t>
  </si>
  <si>
    <t>sd</t>
  </si>
  <si>
    <t>d'18Ocarb</t>
  </si>
  <si>
    <t>Δ'17Ocarb</t>
  </si>
  <si>
    <t>84 to 94</t>
  </si>
  <si>
    <t>74 to 100</t>
  </si>
  <si>
    <t>Elevation</t>
  </si>
  <si>
    <t>MAAT</t>
  </si>
  <si>
    <t>AI</t>
  </si>
  <si>
    <t>Number</t>
  </si>
  <si>
    <t>Beverly et al. 2021</t>
  </si>
  <si>
    <t>Latitude</t>
  </si>
  <si>
    <t>d18Oa</t>
  </si>
  <si>
    <t>D47</t>
  </si>
  <si>
    <t>D47.sd</t>
  </si>
  <si>
    <t>TD47</t>
  </si>
  <si>
    <t>TD47.sd</t>
  </si>
  <si>
    <t>d13c</t>
  </si>
  <si>
    <t>d18c</t>
  </si>
  <si>
    <t>dp17cc</t>
  </si>
  <si>
    <t>dp17cc.sd</t>
  </si>
  <si>
    <t>dp18cc.smow</t>
  </si>
  <si>
    <t>d18cc.smow</t>
  </si>
  <si>
    <t>d18cc.pdb</t>
  </si>
  <si>
    <t>dp18Occ</t>
  </si>
  <si>
    <t>dp18Occ.sd</t>
  </si>
  <si>
    <t>Dp17cc</t>
  </si>
  <si>
    <t>D17cc.sd</t>
  </si>
  <si>
    <t>Dp17sw</t>
  </si>
  <si>
    <t>Dp17sw.sd</t>
  </si>
  <si>
    <t>ref</t>
  </si>
  <si>
    <t>dp18sw</t>
  </si>
  <si>
    <t>dp18sw.sd</t>
  </si>
  <si>
    <t>Dp17c</t>
  </si>
  <si>
    <t>dp18c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</si>
</sst>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33" borderId="0" xfId="0" applyNumberFormat="1" applyFill="1"/>
    <xf numFmtId="165" fontId="0" fillId="33" borderId="0" xfId="0" applyNumberFormat="1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4"/>
  <sheetViews>
    <sheetView tabSelected="1" workbookViewId="0">
      <selection activeCell="F4" sqref="F4"/>
    </sheetView>
  </sheetViews>
  <sheetFormatPr baseColWidth="10" defaultRowHeight="16" x14ac:dyDescent="0.2"/>
  <cols>
    <col min="1" max="1" width="21.5" customWidth="1"/>
  </cols>
  <sheetData>
    <row r="1" spans="1:8" x14ac:dyDescent="0.2">
      <c r="A1" t="s">
        <v>586</v>
      </c>
      <c r="B1" t="s">
        <v>1</v>
      </c>
      <c r="C1" t="s">
        <v>2</v>
      </c>
      <c r="D1" t="s">
        <v>151</v>
      </c>
      <c r="E1" t="s">
        <v>622</v>
      </c>
      <c r="F1" t="s">
        <v>589</v>
      </c>
      <c r="G1" t="s">
        <v>621</v>
      </c>
      <c r="H1" t="s">
        <v>589</v>
      </c>
    </row>
    <row r="2" spans="1:8" x14ac:dyDescent="0.2">
      <c r="A2" t="s">
        <v>22</v>
      </c>
      <c r="B2">
        <v>50</v>
      </c>
      <c r="C2">
        <v>11.148099999999999</v>
      </c>
      <c r="D2">
        <v>40.335700000000003</v>
      </c>
      <c r="E2">
        <v>24.927</v>
      </c>
      <c r="F2">
        <v>0.16800000000000001</v>
      </c>
      <c r="G2">
        <v>-83</v>
      </c>
      <c r="H2">
        <v>9</v>
      </c>
    </row>
    <row r="3" spans="1:8" x14ac:dyDescent="0.2">
      <c r="A3" t="s">
        <v>193</v>
      </c>
      <c r="B3">
        <v>13</v>
      </c>
      <c r="C3">
        <v>11.1653</v>
      </c>
      <c r="D3">
        <v>40.494999999999997</v>
      </c>
      <c r="E3">
        <v>28.138999999999999</v>
      </c>
      <c r="F3">
        <v>0.81699999999999995</v>
      </c>
      <c r="G3">
        <v>-101</v>
      </c>
      <c r="H3">
        <v>9</v>
      </c>
    </row>
    <row r="4" spans="1:8" x14ac:dyDescent="0.2">
      <c r="A4" t="s">
        <v>199</v>
      </c>
      <c r="B4">
        <v>35</v>
      </c>
      <c r="C4">
        <v>11.1653</v>
      </c>
      <c r="D4">
        <v>40.494999999999997</v>
      </c>
      <c r="E4">
        <v>28.44</v>
      </c>
      <c r="F4">
        <v>0.02</v>
      </c>
      <c r="G4">
        <v>-92</v>
      </c>
      <c r="H4">
        <v>9</v>
      </c>
    </row>
    <row r="5" spans="1:8" x14ac:dyDescent="0.2">
      <c r="A5" t="s">
        <v>205</v>
      </c>
      <c r="B5">
        <v>45</v>
      </c>
      <c r="C5">
        <v>11.1653</v>
      </c>
      <c r="D5">
        <v>40.494999999999997</v>
      </c>
      <c r="E5">
        <v>26.936</v>
      </c>
      <c r="F5">
        <v>0.51100000000000001</v>
      </c>
      <c r="G5">
        <v>-78</v>
      </c>
      <c r="H5">
        <v>9</v>
      </c>
    </row>
    <row r="6" spans="1:8" x14ac:dyDescent="0.2">
      <c r="A6" t="s">
        <v>211</v>
      </c>
      <c r="B6">
        <v>130</v>
      </c>
      <c r="C6">
        <v>42.015300000000003</v>
      </c>
      <c r="D6">
        <v>111.57429999999999</v>
      </c>
      <c r="E6">
        <v>22.812999999999999</v>
      </c>
      <c r="F6">
        <v>1.8240000000000001</v>
      </c>
      <c r="G6">
        <v>-104</v>
      </c>
      <c r="H6">
        <v>9</v>
      </c>
    </row>
    <row r="7" spans="1:8" x14ac:dyDescent="0.2">
      <c r="A7" t="s">
        <v>40</v>
      </c>
      <c r="B7">
        <v>140</v>
      </c>
      <c r="C7">
        <v>34.421199999999999</v>
      </c>
      <c r="D7">
        <v>116.789</v>
      </c>
      <c r="E7">
        <v>20.190000000000001</v>
      </c>
      <c r="F7">
        <v>0.36799999999999999</v>
      </c>
      <c r="G7">
        <v>-75</v>
      </c>
      <c r="H7">
        <v>9</v>
      </c>
    </row>
    <row r="8" spans="1:8" x14ac:dyDescent="0.2">
      <c r="A8" t="s">
        <v>45</v>
      </c>
      <c r="B8">
        <v>130</v>
      </c>
      <c r="C8">
        <v>8.7883999999999993</v>
      </c>
      <c r="D8">
        <v>39.661700000000003</v>
      </c>
      <c r="E8">
        <v>25.428999999999998</v>
      </c>
      <c r="F8">
        <v>0.182</v>
      </c>
      <c r="G8">
        <v>-73</v>
      </c>
      <c r="H8">
        <v>9</v>
      </c>
    </row>
    <row r="9" spans="1:8" x14ac:dyDescent="0.2">
      <c r="A9" t="s">
        <v>227</v>
      </c>
      <c r="B9">
        <v>30</v>
      </c>
      <c r="C9">
        <v>30.4909</v>
      </c>
      <c r="D9">
        <v>96.467699999999994</v>
      </c>
      <c r="E9">
        <v>27.236999999999998</v>
      </c>
      <c r="F9">
        <v>2.1349999999999998</v>
      </c>
      <c r="G9">
        <v>-82</v>
      </c>
      <c r="H9">
        <v>9</v>
      </c>
    </row>
    <row r="10" spans="1:8" x14ac:dyDescent="0.2">
      <c r="A10" t="s">
        <v>52</v>
      </c>
      <c r="B10">
        <v>80</v>
      </c>
      <c r="C10">
        <v>30.6174</v>
      </c>
      <c r="D10">
        <v>96.3</v>
      </c>
      <c r="E10">
        <v>27.036000000000001</v>
      </c>
      <c r="F10">
        <v>0.14199999999999999</v>
      </c>
      <c r="G10">
        <v>-82</v>
      </c>
      <c r="H10">
        <v>9</v>
      </c>
    </row>
    <row r="11" spans="1:8" x14ac:dyDescent="0.2">
      <c r="A11" t="s">
        <v>54</v>
      </c>
      <c r="B11">
        <v>130</v>
      </c>
      <c r="C11">
        <v>31.945799999999998</v>
      </c>
      <c r="D11">
        <v>96.056299999999993</v>
      </c>
      <c r="E11">
        <v>26.635000000000002</v>
      </c>
      <c r="F11">
        <v>0.442</v>
      </c>
      <c r="G11">
        <v>-77</v>
      </c>
      <c r="H11">
        <v>13</v>
      </c>
    </row>
    <row r="12" spans="1:8" x14ac:dyDescent="0.2">
      <c r="A12" t="s">
        <v>59</v>
      </c>
      <c r="B12">
        <v>70</v>
      </c>
      <c r="C12">
        <v>30.4909</v>
      </c>
      <c r="D12">
        <v>96.467699999999994</v>
      </c>
      <c r="E12">
        <v>27.236999999999998</v>
      </c>
      <c r="F12">
        <v>0.82299999999999995</v>
      </c>
      <c r="G12">
        <v>-75</v>
      </c>
      <c r="H12">
        <v>9</v>
      </c>
    </row>
    <row r="13" spans="1:8" x14ac:dyDescent="0.2">
      <c r="A13" t="s">
        <v>60</v>
      </c>
      <c r="B13">
        <v>100</v>
      </c>
      <c r="C13">
        <v>30.6174</v>
      </c>
      <c r="D13">
        <v>96.3</v>
      </c>
      <c r="E13">
        <v>27.135999999999999</v>
      </c>
      <c r="F13">
        <v>0.99</v>
      </c>
      <c r="G13">
        <v>-76</v>
      </c>
      <c r="H13">
        <v>9</v>
      </c>
    </row>
    <row r="14" spans="1:8" x14ac:dyDescent="0.2">
      <c r="A14" t="s">
        <v>249</v>
      </c>
      <c r="B14">
        <v>10</v>
      </c>
      <c r="C14">
        <v>-32.591900000000003</v>
      </c>
      <c r="D14">
        <v>68.905299999999997</v>
      </c>
      <c r="E14">
        <v>26.635000000000002</v>
      </c>
      <c r="F14">
        <v>0.50800000000000001</v>
      </c>
      <c r="G14">
        <v>-96</v>
      </c>
      <c r="H14">
        <v>7</v>
      </c>
    </row>
    <row r="15" spans="1:8" x14ac:dyDescent="0.2">
      <c r="A15" t="s">
        <v>255</v>
      </c>
      <c r="B15">
        <v>100</v>
      </c>
      <c r="C15">
        <v>-32.591900000000003</v>
      </c>
      <c r="D15">
        <v>68.905299999999997</v>
      </c>
      <c r="E15">
        <v>27.135999999999999</v>
      </c>
      <c r="F15">
        <v>1.1220000000000001</v>
      </c>
      <c r="G15">
        <v>-95</v>
      </c>
      <c r="H15">
        <v>7</v>
      </c>
    </row>
    <row r="16" spans="1:8" x14ac:dyDescent="0.2">
      <c r="A16" t="s">
        <v>70</v>
      </c>
      <c r="B16">
        <v>50</v>
      </c>
      <c r="C16">
        <v>-34.049999999999997</v>
      </c>
      <c r="D16">
        <v>67.902799999999999</v>
      </c>
      <c r="E16">
        <v>21.895</v>
      </c>
      <c r="F16">
        <v>1.0649999999999999</v>
      </c>
      <c r="G16">
        <v>-87</v>
      </c>
      <c r="H16">
        <v>8</v>
      </c>
    </row>
    <row r="17" spans="1:8" x14ac:dyDescent="0.2">
      <c r="A17" t="s">
        <v>74</v>
      </c>
      <c r="B17">
        <v>100</v>
      </c>
      <c r="C17">
        <v>-34.049999999999997</v>
      </c>
      <c r="D17">
        <v>67.902799999999999</v>
      </c>
      <c r="E17">
        <v>21.795000000000002</v>
      </c>
      <c r="F17">
        <v>0.29199999999999998</v>
      </c>
      <c r="G17">
        <v>-75</v>
      </c>
      <c r="H17">
        <v>7</v>
      </c>
    </row>
    <row r="18" spans="1:8" x14ac:dyDescent="0.2">
      <c r="A18" t="s">
        <v>75</v>
      </c>
      <c r="B18">
        <v>50</v>
      </c>
      <c r="C18">
        <v>37.739699999999999</v>
      </c>
      <c r="D18">
        <v>121.837</v>
      </c>
      <c r="E18">
        <v>25.59</v>
      </c>
      <c r="F18">
        <v>0.91800000000000004</v>
      </c>
      <c r="G18">
        <v>-67</v>
      </c>
      <c r="H18">
        <v>8</v>
      </c>
    </row>
    <row r="19" spans="1:8" x14ac:dyDescent="0.2">
      <c r="A19" t="s">
        <v>79</v>
      </c>
      <c r="B19">
        <v>80</v>
      </c>
      <c r="C19">
        <v>37.739699999999999</v>
      </c>
      <c r="D19">
        <v>121.837</v>
      </c>
      <c r="E19">
        <v>25.6</v>
      </c>
      <c r="F19">
        <v>1.4450000000000001</v>
      </c>
      <c r="G19">
        <v>-73</v>
      </c>
      <c r="H19">
        <v>7</v>
      </c>
    </row>
    <row r="20" spans="1:8" x14ac:dyDescent="0.2">
      <c r="A20" t="s">
        <v>80</v>
      </c>
      <c r="B20">
        <v>40</v>
      </c>
      <c r="C20">
        <v>39.4373</v>
      </c>
      <c r="D20">
        <v>119.0663</v>
      </c>
      <c r="E20">
        <v>21.643000000000001</v>
      </c>
      <c r="F20">
        <v>6.7000000000000004E-2</v>
      </c>
      <c r="G20">
        <v>-106</v>
      </c>
      <c r="H20">
        <v>9</v>
      </c>
    </row>
    <row r="21" spans="1:8" x14ac:dyDescent="0.2">
      <c r="A21" t="s">
        <v>84</v>
      </c>
      <c r="B21">
        <v>40</v>
      </c>
      <c r="C21">
        <v>39.6631</v>
      </c>
      <c r="D21">
        <v>120.3155</v>
      </c>
      <c r="E21">
        <v>18.228000000000002</v>
      </c>
      <c r="F21">
        <v>0.56000000000000005</v>
      </c>
      <c r="G21">
        <v>-69</v>
      </c>
      <c r="H21">
        <v>9</v>
      </c>
    </row>
    <row r="22" spans="1:8" x14ac:dyDescent="0.2">
      <c r="A22" t="s">
        <v>290</v>
      </c>
      <c r="B22">
        <v>100</v>
      </c>
      <c r="C22">
        <v>35.191400000000002</v>
      </c>
      <c r="D22">
        <v>116.1401</v>
      </c>
      <c r="E22">
        <v>28.64</v>
      </c>
      <c r="G22">
        <v>-54</v>
      </c>
      <c r="H22">
        <v>13</v>
      </c>
    </row>
    <row r="23" spans="1:8" x14ac:dyDescent="0.2">
      <c r="A23" t="s">
        <v>295</v>
      </c>
      <c r="B23">
        <v>50</v>
      </c>
      <c r="C23">
        <v>35.191400000000002</v>
      </c>
      <c r="D23">
        <v>116.1401</v>
      </c>
      <c r="E23">
        <v>24.323</v>
      </c>
      <c r="F23">
        <v>1.9E-2</v>
      </c>
      <c r="G23">
        <v>-107</v>
      </c>
      <c r="H23">
        <v>9</v>
      </c>
    </row>
    <row r="24" spans="1:8" x14ac:dyDescent="0.2">
      <c r="A24" t="s">
        <v>91</v>
      </c>
      <c r="B24">
        <v>50</v>
      </c>
      <c r="C24">
        <v>36.908799999999999</v>
      </c>
      <c r="D24">
        <v>48.804600000000001</v>
      </c>
      <c r="E24">
        <v>21.946000000000002</v>
      </c>
      <c r="F24">
        <v>0.94199999999999995</v>
      </c>
      <c r="G24">
        <v>-94</v>
      </c>
      <c r="H24">
        <v>7</v>
      </c>
    </row>
    <row r="25" spans="1:8" x14ac:dyDescent="0.2">
      <c r="A25" t="s">
        <v>99</v>
      </c>
      <c r="B25">
        <v>110</v>
      </c>
      <c r="C25">
        <v>36.912399999999998</v>
      </c>
      <c r="D25">
        <v>47.444099999999999</v>
      </c>
      <c r="E25">
        <v>22.097000000000001</v>
      </c>
      <c r="F25">
        <v>0.91500000000000004</v>
      </c>
      <c r="G25">
        <v>-90</v>
      </c>
      <c r="H25">
        <v>7</v>
      </c>
    </row>
    <row r="26" spans="1:8" x14ac:dyDescent="0.2">
      <c r="A26" t="s">
        <v>309</v>
      </c>
      <c r="B26">
        <v>90</v>
      </c>
      <c r="C26">
        <v>22.8508</v>
      </c>
      <c r="D26">
        <v>94.355900000000005</v>
      </c>
      <c r="E26">
        <v>26.434000000000001</v>
      </c>
      <c r="F26">
        <v>0.16700000000000001</v>
      </c>
      <c r="G26">
        <v>-77</v>
      </c>
      <c r="H26">
        <v>8</v>
      </c>
    </row>
    <row r="27" spans="1:8" x14ac:dyDescent="0.2">
      <c r="A27" t="s">
        <v>108</v>
      </c>
      <c r="B27">
        <v>170</v>
      </c>
      <c r="C27">
        <v>21.410699999999999</v>
      </c>
      <c r="D27">
        <v>94.724299999999999</v>
      </c>
      <c r="E27">
        <v>23.317</v>
      </c>
      <c r="F27">
        <v>0.85399999999999998</v>
      </c>
      <c r="G27">
        <v>-82</v>
      </c>
      <c r="H27">
        <v>7</v>
      </c>
    </row>
    <row r="28" spans="1:8" x14ac:dyDescent="0.2">
      <c r="A28" t="s">
        <v>110</v>
      </c>
      <c r="B28" t="s">
        <v>111</v>
      </c>
      <c r="C28">
        <v>36.356699999999996</v>
      </c>
      <c r="D28">
        <v>105.7338</v>
      </c>
      <c r="E28">
        <v>24.384</v>
      </c>
      <c r="F28">
        <v>1.181</v>
      </c>
      <c r="G28">
        <v>-112</v>
      </c>
      <c r="H28">
        <v>6</v>
      </c>
    </row>
    <row r="29" spans="1:8" x14ac:dyDescent="0.2">
      <c r="A29" t="s">
        <v>115</v>
      </c>
      <c r="B29">
        <v>115</v>
      </c>
      <c r="C29">
        <v>-22.938600000000001</v>
      </c>
      <c r="D29">
        <v>-67.9482</v>
      </c>
      <c r="E29">
        <v>26.091999999999999</v>
      </c>
      <c r="F29">
        <v>0.95199999999999996</v>
      </c>
      <c r="G29">
        <v>-93</v>
      </c>
      <c r="H29">
        <v>8</v>
      </c>
    </row>
    <row r="30" spans="1:8" x14ac:dyDescent="0.2">
      <c r="A30" t="s">
        <v>123</v>
      </c>
      <c r="B30">
        <v>5</v>
      </c>
      <c r="C30">
        <v>28.285</v>
      </c>
      <c r="D30">
        <v>87.384699999999995</v>
      </c>
      <c r="E30">
        <v>22.510999999999999</v>
      </c>
      <c r="G30">
        <v>-28</v>
      </c>
      <c r="H30">
        <v>13</v>
      </c>
    </row>
    <row r="31" spans="1:8" x14ac:dyDescent="0.2">
      <c r="A31" t="s">
        <v>128</v>
      </c>
      <c r="B31">
        <v>65</v>
      </c>
      <c r="C31">
        <v>28.285</v>
      </c>
      <c r="D31">
        <v>87.384699999999995</v>
      </c>
      <c r="E31">
        <v>13.295999999999999</v>
      </c>
      <c r="F31">
        <v>0.34</v>
      </c>
      <c r="G31">
        <v>-74</v>
      </c>
      <c r="H31">
        <v>9</v>
      </c>
    </row>
    <row r="32" spans="1:8" x14ac:dyDescent="0.2">
      <c r="A32" t="s">
        <v>337</v>
      </c>
      <c r="B32">
        <v>75</v>
      </c>
      <c r="C32">
        <v>28.255600000000001</v>
      </c>
      <c r="D32">
        <v>87.083799999999997</v>
      </c>
      <c r="E32">
        <v>14.333</v>
      </c>
      <c r="F32">
        <v>0.61</v>
      </c>
      <c r="G32">
        <v>-82</v>
      </c>
      <c r="H32">
        <v>9</v>
      </c>
    </row>
    <row r="33" spans="1:8" x14ac:dyDescent="0.2">
      <c r="A33" t="s">
        <v>132</v>
      </c>
      <c r="B33" t="s">
        <v>592</v>
      </c>
      <c r="C33">
        <v>37.8812</v>
      </c>
      <c r="D33">
        <v>118.18040000000001</v>
      </c>
      <c r="E33">
        <v>21.512</v>
      </c>
      <c r="F33">
        <v>0.182</v>
      </c>
      <c r="G33">
        <v>-107</v>
      </c>
      <c r="H33">
        <v>9</v>
      </c>
    </row>
    <row r="34" spans="1:8" x14ac:dyDescent="0.2">
      <c r="A34" t="s">
        <v>138</v>
      </c>
      <c r="B34" t="s">
        <v>593</v>
      </c>
      <c r="C34">
        <v>37.855400000000003</v>
      </c>
      <c r="D34">
        <v>118.23009999999999</v>
      </c>
      <c r="E34">
        <v>16.82</v>
      </c>
      <c r="F34">
        <v>0.16700000000000001</v>
      </c>
      <c r="G34">
        <v>-101</v>
      </c>
      <c r="H34">
        <v>9</v>
      </c>
    </row>
    <row r="35" spans="1:8" x14ac:dyDescent="0.2">
      <c r="A35" t="s">
        <v>142</v>
      </c>
      <c r="B35">
        <v>80</v>
      </c>
      <c r="C35">
        <v>-2.9603000000000002</v>
      </c>
      <c r="D35">
        <v>35.436300000000003</v>
      </c>
      <c r="E35">
        <v>29.602</v>
      </c>
      <c r="F35">
        <v>2.2269999999999999</v>
      </c>
      <c r="G35">
        <v>-108</v>
      </c>
      <c r="H35">
        <v>9</v>
      </c>
    </row>
    <row r="36" spans="1:8" x14ac:dyDescent="0.2">
      <c r="A36" t="s">
        <v>150</v>
      </c>
      <c r="B36">
        <v>80</v>
      </c>
      <c r="C36">
        <v>-2.9603000000000002</v>
      </c>
      <c r="D36">
        <v>35.436300000000003</v>
      </c>
      <c r="E36">
        <v>30.411999999999999</v>
      </c>
      <c r="F36">
        <v>1.3380000000000001</v>
      </c>
      <c r="G36">
        <v>-116</v>
      </c>
      <c r="H36">
        <v>9</v>
      </c>
    </row>
    <row r="37" spans="1:8" x14ac:dyDescent="0.2">
      <c r="A37" t="s">
        <v>153</v>
      </c>
      <c r="B37">
        <v>50</v>
      </c>
      <c r="C37">
        <v>-2.9355000000000002</v>
      </c>
      <c r="D37">
        <v>35.247300000000003</v>
      </c>
      <c r="E37">
        <v>33.587000000000003</v>
      </c>
      <c r="G37">
        <v>-18</v>
      </c>
      <c r="H37">
        <v>13</v>
      </c>
    </row>
    <row r="38" spans="1:8" x14ac:dyDescent="0.2">
      <c r="A38" t="s">
        <v>156</v>
      </c>
      <c r="B38">
        <v>50</v>
      </c>
      <c r="C38">
        <v>-2.9355000000000002</v>
      </c>
      <c r="D38">
        <v>35.247300000000003</v>
      </c>
      <c r="E38">
        <v>34.732999999999997</v>
      </c>
      <c r="F38">
        <v>0.77700000000000002</v>
      </c>
      <c r="G38">
        <v>-14</v>
      </c>
      <c r="H38">
        <v>11</v>
      </c>
    </row>
    <row r="39" spans="1:8" x14ac:dyDescent="0.2">
      <c r="A39" t="s">
        <v>157</v>
      </c>
      <c r="B39">
        <v>60</v>
      </c>
      <c r="C39">
        <v>-2.6168999999999998</v>
      </c>
      <c r="D39">
        <v>34.896599999999999</v>
      </c>
      <c r="E39">
        <v>28.048999999999999</v>
      </c>
      <c r="F39">
        <v>1.1759999999999999</v>
      </c>
      <c r="G39">
        <v>-71</v>
      </c>
      <c r="H39">
        <v>8</v>
      </c>
    </row>
    <row r="40" spans="1:8" x14ac:dyDescent="0.2">
      <c r="A40" t="s">
        <v>160</v>
      </c>
      <c r="B40">
        <v>80</v>
      </c>
      <c r="C40">
        <v>-2.6168999999999998</v>
      </c>
      <c r="D40">
        <v>34.896599999999999</v>
      </c>
      <c r="E40">
        <v>26.725000000000001</v>
      </c>
      <c r="F40">
        <v>1.329</v>
      </c>
      <c r="G40">
        <v>-69</v>
      </c>
      <c r="H40">
        <v>9</v>
      </c>
    </row>
    <row r="41" spans="1:8" x14ac:dyDescent="0.2">
      <c r="A41" t="s">
        <v>161</v>
      </c>
      <c r="B41">
        <v>100</v>
      </c>
      <c r="C41">
        <v>-2.6168999999999998</v>
      </c>
      <c r="D41">
        <v>34.896599999999999</v>
      </c>
      <c r="E41">
        <v>27.247</v>
      </c>
      <c r="F41">
        <v>1.49</v>
      </c>
      <c r="G41">
        <v>-69</v>
      </c>
      <c r="H41">
        <v>9</v>
      </c>
    </row>
    <row r="42" spans="1:8" x14ac:dyDescent="0.2">
      <c r="A42" t="s">
        <v>162</v>
      </c>
      <c r="B42">
        <v>120</v>
      </c>
      <c r="C42">
        <v>-2.6168999999999998</v>
      </c>
      <c r="D42">
        <v>34.896599999999999</v>
      </c>
      <c r="E42">
        <v>27.216999999999999</v>
      </c>
      <c r="G42">
        <v>-74</v>
      </c>
      <c r="H42">
        <v>13</v>
      </c>
    </row>
    <row r="43" spans="1:8" x14ac:dyDescent="0.2">
      <c r="A43" t="s">
        <v>163</v>
      </c>
      <c r="B43">
        <v>140</v>
      </c>
      <c r="C43">
        <v>-2.6168999999999998</v>
      </c>
      <c r="D43">
        <v>34.896599999999999</v>
      </c>
      <c r="E43">
        <v>27.327000000000002</v>
      </c>
      <c r="F43">
        <v>0.623</v>
      </c>
      <c r="G43">
        <v>-69</v>
      </c>
      <c r="H43">
        <v>9</v>
      </c>
    </row>
    <row r="44" spans="1:8" x14ac:dyDescent="0.2">
      <c r="A44" t="s">
        <v>164</v>
      </c>
      <c r="B44">
        <v>60</v>
      </c>
      <c r="C44">
        <v>-2.3290000000000002</v>
      </c>
      <c r="D44">
        <v>34.847799999999999</v>
      </c>
      <c r="E44">
        <v>27.757999999999999</v>
      </c>
      <c r="F44">
        <v>0.67600000000000005</v>
      </c>
      <c r="G44">
        <v>-67</v>
      </c>
      <c r="H44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8"/>
  <sheetViews>
    <sheetView topLeftCell="L1" workbookViewId="0">
      <selection activeCell="R27" sqref="R27"/>
    </sheetView>
  </sheetViews>
  <sheetFormatPr baseColWidth="10" defaultRowHeight="16" x14ac:dyDescent="0.2"/>
  <cols>
    <col min="2" max="2" width="24.1640625" customWidth="1"/>
    <col min="11" max="17" width="10.83203125" style="4"/>
    <col min="19" max="25" width="10.83203125" style="3"/>
    <col min="27" max="27" width="9.33203125" customWidth="1"/>
  </cols>
  <sheetData>
    <row r="1" spans="1:32" x14ac:dyDescent="0.2">
      <c r="B1" t="s">
        <v>0</v>
      </c>
      <c r="C1" t="s">
        <v>1</v>
      </c>
      <c r="D1" t="s">
        <v>599</v>
      </c>
      <c r="E1" t="s">
        <v>151</v>
      </c>
      <c r="F1" t="s">
        <v>595</v>
      </c>
      <c r="G1" t="s">
        <v>7</v>
      </c>
      <c r="H1" t="s">
        <v>8</v>
      </c>
      <c r="I1" t="s">
        <v>596</v>
      </c>
      <c r="J1" t="s">
        <v>600</v>
      </c>
      <c r="K1" s="4" t="s">
        <v>587</v>
      </c>
      <c r="L1" s="4" t="s">
        <v>605</v>
      </c>
      <c r="M1" s="4" t="s">
        <v>606</v>
      </c>
      <c r="N1" s="4" t="s">
        <v>601</v>
      </c>
      <c r="O1" s="4" t="s">
        <v>602</v>
      </c>
      <c r="P1" s="4" t="s">
        <v>603</v>
      </c>
      <c r="Q1" s="4" t="s">
        <v>604</v>
      </c>
      <c r="R1" t="s">
        <v>597</v>
      </c>
      <c r="S1" s="1" t="s">
        <v>607</v>
      </c>
      <c r="T1" s="1" t="s">
        <v>608</v>
      </c>
      <c r="U1" s="1" t="s">
        <v>609</v>
      </c>
      <c r="V1" s="1" t="s">
        <v>610</v>
      </c>
      <c r="W1" s="1" t="s">
        <v>611</v>
      </c>
      <c r="X1" s="1" t="s">
        <v>612</v>
      </c>
      <c r="Y1" s="1" t="s">
        <v>613</v>
      </c>
      <c r="Z1" t="s">
        <v>614</v>
      </c>
      <c r="AA1" t="s">
        <v>615</v>
      </c>
      <c r="AB1" t="s">
        <v>616</v>
      </c>
      <c r="AC1" t="s">
        <v>617</v>
      </c>
      <c r="AD1" t="s">
        <v>619</v>
      </c>
      <c r="AE1" t="s">
        <v>620</v>
      </c>
      <c r="AF1" t="s">
        <v>618</v>
      </c>
    </row>
    <row r="2" spans="1:32" x14ac:dyDescent="0.2">
      <c r="A2">
        <v>63</v>
      </c>
      <c r="B2" t="s">
        <v>129</v>
      </c>
      <c r="C2">
        <v>75</v>
      </c>
      <c r="D2">
        <v>28.255600000000001</v>
      </c>
      <c r="E2">
        <v>87.083799999999997</v>
      </c>
      <c r="F2">
        <v>0</v>
      </c>
      <c r="G2">
        <v>385</v>
      </c>
      <c r="H2">
        <v>1130</v>
      </c>
      <c r="I2">
        <v>0.34060000000000001</v>
      </c>
      <c r="J2">
        <v>-14.4</v>
      </c>
      <c r="K2" s="4">
        <v>4</v>
      </c>
      <c r="L2" s="4">
        <v>-6.78</v>
      </c>
      <c r="M2" s="4">
        <v>-17.39</v>
      </c>
      <c r="N2" s="4">
        <v>0.75800000000000001</v>
      </c>
      <c r="O2" s="4">
        <v>1.0999999999999999E-2</v>
      </c>
      <c r="P2" s="4">
        <v>2.2999999999999998</v>
      </c>
      <c r="Q2" s="4">
        <v>2.8</v>
      </c>
      <c r="R2">
        <v>2</v>
      </c>
      <c r="S2" s="1">
        <v>7.4850000000000003</v>
      </c>
      <c r="T2" s="1">
        <v>0.32600000000000001</v>
      </c>
      <c r="U2" s="1">
        <v>14.333</v>
      </c>
      <c r="V2" s="1">
        <f t="shared" ref="V2:V48" si="0">(EXP(U2/1000)-1)*1000</f>
        <v>14.436209957742419</v>
      </c>
      <c r="W2" s="2">
        <f t="shared" ref="W2:W48" si="1">(V2-30.91)/1.03091</f>
        <v>-15.979852792443165</v>
      </c>
      <c r="X2" s="2">
        <f t="shared" ref="X2:X48" si="2">1000*LN(W2/1000+1)</f>
        <v>-16.108907335061918</v>
      </c>
      <c r="Y2" s="1">
        <v>0.61</v>
      </c>
      <c r="Z2">
        <v>-82</v>
      </c>
      <c r="AA2">
        <v>9</v>
      </c>
      <c r="AB2">
        <v>17</v>
      </c>
      <c r="AC2">
        <v>10</v>
      </c>
      <c r="AD2">
        <v>-19</v>
      </c>
      <c r="AE2">
        <v>1</v>
      </c>
      <c r="AF2" t="s">
        <v>254</v>
      </c>
    </row>
    <row r="3" spans="1:32" x14ac:dyDescent="0.2">
      <c r="A3">
        <v>13</v>
      </c>
      <c r="B3" t="s">
        <v>35</v>
      </c>
      <c r="C3">
        <v>130</v>
      </c>
      <c r="D3">
        <v>42.015300000000003</v>
      </c>
      <c r="E3">
        <v>111.57429999999999</v>
      </c>
      <c r="F3">
        <v>4</v>
      </c>
      <c r="G3">
        <v>227</v>
      </c>
      <c r="H3">
        <v>1444</v>
      </c>
      <c r="I3">
        <v>0.15709999999999999</v>
      </c>
      <c r="J3">
        <v>-8.6</v>
      </c>
      <c r="K3" s="4">
        <v>1</v>
      </c>
      <c r="L3" s="4">
        <v>-3</v>
      </c>
      <c r="M3" s="4">
        <v>-7.6</v>
      </c>
      <c r="N3" s="4">
        <v>0.65300000000000002</v>
      </c>
      <c r="O3" s="4">
        <v>1.2999999999999999E-2</v>
      </c>
      <c r="P3" s="4">
        <v>23.4</v>
      </c>
      <c r="Q3" s="4">
        <v>3</v>
      </c>
      <c r="R3">
        <v>2</v>
      </c>
      <c r="S3" s="1">
        <v>11.941000000000001</v>
      </c>
      <c r="T3" s="1">
        <v>0.96199999999999997</v>
      </c>
      <c r="U3" s="1">
        <v>22.812999999999999</v>
      </c>
      <c r="V3" s="1">
        <f t="shared" si="0"/>
        <v>23.075206594510789</v>
      </c>
      <c r="W3" s="2">
        <f t="shared" si="1"/>
        <v>-7.5998810812672408</v>
      </c>
      <c r="X3" s="2">
        <f t="shared" si="2"/>
        <v>-7.628907335061764</v>
      </c>
      <c r="Y3" s="1">
        <v>1.8240000000000001</v>
      </c>
      <c r="Z3">
        <v>-104</v>
      </c>
      <c r="AA3">
        <v>9</v>
      </c>
      <c r="AB3">
        <v>-19</v>
      </c>
      <c r="AC3">
        <v>10</v>
      </c>
      <c r="AD3">
        <v>-6</v>
      </c>
      <c r="AE3">
        <v>1</v>
      </c>
      <c r="AF3" t="s">
        <v>192</v>
      </c>
    </row>
    <row r="4" spans="1:32" x14ac:dyDescent="0.2">
      <c r="A4">
        <v>61</v>
      </c>
      <c r="B4" t="s">
        <v>123</v>
      </c>
      <c r="C4">
        <v>5</v>
      </c>
      <c r="D4">
        <v>28.285</v>
      </c>
      <c r="E4">
        <v>87.384699999999995</v>
      </c>
      <c r="F4">
        <v>6</v>
      </c>
      <c r="G4">
        <v>893</v>
      </c>
      <c r="H4">
        <v>1342</v>
      </c>
      <c r="I4">
        <v>0.66500000000000004</v>
      </c>
      <c r="J4">
        <v>-12.2</v>
      </c>
      <c r="L4" s="4">
        <v>0.55000000000000004</v>
      </c>
      <c r="M4" s="4">
        <v>-7.9</v>
      </c>
      <c r="R4">
        <v>1</v>
      </c>
      <c r="S4" s="1">
        <v>11.757</v>
      </c>
      <c r="T4" s="1" t="s">
        <v>111</v>
      </c>
      <c r="U4" s="1">
        <v>22.510999999999999</v>
      </c>
      <c r="V4" s="1">
        <f t="shared" si="0"/>
        <v>22.766284531698709</v>
      </c>
      <c r="W4" s="2">
        <f t="shared" si="1"/>
        <v>-7.8995406663057794</v>
      </c>
      <c r="X4" s="2">
        <f t="shared" si="2"/>
        <v>-7.9309073350617973</v>
      </c>
      <c r="Y4" s="1" t="s">
        <v>111</v>
      </c>
      <c r="Z4">
        <v>-128</v>
      </c>
      <c r="AA4">
        <v>13</v>
      </c>
      <c r="AB4">
        <v>-29</v>
      </c>
      <c r="AC4">
        <v>14</v>
      </c>
      <c r="AD4">
        <v>-11</v>
      </c>
      <c r="AE4">
        <v>1</v>
      </c>
      <c r="AF4" t="s">
        <v>254</v>
      </c>
    </row>
    <row r="5" spans="1:32" x14ac:dyDescent="0.2">
      <c r="A5">
        <v>62</v>
      </c>
      <c r="B5" t="s">
        <v>128</v>
      </c>
      <c r="C5">
        <v>65</v>
      </c>
      <c r="D5">
        <v>28.285</v>
      </c>
      <c r="E5">
        <v>87.384699999999995</v>
      </c>
      <c r="F5">
        <v>6</v>
      </c>
      <c r="G5">
        <v>893</v>
      </c>
      <c r="H5">
        <v>1342</v>
      </c>
      <c r="I5">
        <v>0.66500000000000004</v>
      </c>
      <c r="J5">
        <v>-12.2</v>
      </c>
      <c r="L5" s="4">
        <v>1.5</v>
      </c>
      <c r="M5" s="4">
        <v>-17</v>
      </c>
      <c r="R5">
        <v>2</v>
      </c>
      <c r="S5" s="1">
        <v>6.9459999999999997</v>
      </c>
      <c r="T5" s="1">
        <v>0.184</v>
      </c>
      <c r="U5" s="1">
        <v>13.295999999999999</v>
      </c>
      <c r="V5" s="1">
        <f t="shared" si="0"/>
        <v>13.384784866148802</v>
      </c>
      <c r="W5" s="2">
        <f t="shared" si="1"/>
        <v>-16.999752775558679</v>
      </c>
      <c r="X5" s="2">
        <f t="shared" si="2"/>
        <v>-17.145907335061793</v>
      </c>
      <c r="Y5" s="1">
        <v>0.34</v>
      </c>
      <c r="Z5">
        <v>-74</v>
      </c>
      <c r="AA5">
        <v>9</v>
      </c>
      <c r="AB5">
        <v>25</v>
      </c>
      <c r="AC5">
        <v>10</v>
      </c>
      <c r="AD5">
        <v>-20</v>
      </c>
      <c r="AE5">
        <v>1</v>
      </c>
      <c r="AF5" t="s">
        <v>254</v>
      </c>
    </row>
    <row r="6" spans="1:32" x14ac:dyDescent="0.2">
      <c r="A6">
        <v>66</v>
      </c>
      <c r="B6" t="s">
        <v>138</v>
      </c>
      <c r="C6">
        <v>74</v>
      </c>
      <c r="D6">
        <v>37.855400000000003</v>
      </c>
      <c r="E6">
        <v>118.23009999999999</v>
      </c>
      <c r="F6">
        <v>8</v>
      </c>
      <c r="G6">
        <v>204</v>
      </c>
      <c r="H6">
        <v>1965</v>
      </c>
      <c r="I6">
        <v>0.1038</v>
      </c>
      <c r="J6">
        <v>-14.3</v>
      </c>
      <c r="L6" s="4">
        <v>-2.71</v>
      </c>
      <c r="M6" s="4">
        <v>-13.53</v>
      </c>
      <c r="R6">
        <v>2</v>
      </c>
      <c r="S6" s="1">
        <v>8.7799999999999994</v>
      </c>
      <c r="T6" s="1">
        <v>8.1000000000000003E-2</v>
      </c>
      <c r="U6" s="1">
        <v>16.82</v>
      </c>
      <c r="V6" s="1">
        <f t="shared" si="0"/>
        <v>16.962252643987874</v>
      </c>
      <c r="W6" s="2">
        <f t="shared" si="1"/>
        <v>-13.529548996529403</v>
      </c>
      <c r="X6" s="2">
        <f t="shared" si="2"/>
        <v>-13.621907335061712</v>
      </c>
      <c r="Y6" s="1">
        <v>0.16700000000000001</v>
      </c>
      <c r="Z6">
        <v>-101</v>
      </c>
      <c r="AA6">
        <v>9</v>
      </c>
      <c r="AB6">
        <v>-10</v>
      </c>
      <c r="AC6">
        <v>10</v>
      </c>
      <c r="AD6">
        <v>-13</v>
      </c>
      <c r="AE6">
        <v>1</v>
      </c>
      <c r="AF6" t="s">
        <v>254</v>
      </c>
    </row>
    <row r="7" spans="1:32" x14ac:dyDescent="0.2">
      <c r="A7">
        <v>41</v>
      </c>
      <c r="B7" t="s">
        <v>84</v>
      </c>
      <c r="C7">
        <v>40</v>
      </c>
      <c r="D7">
        <v>39.6631</v>
      </c>
      <c r="E7">
        <v>120.3155</v>
      </c>
      <c r="F7">
        <v>9</v>
      </c>
      <c r="G7">
        <v>565</v>
      </c>
      <c r="H7">
        <v>1662</v>
      </c>
      <c r="I7">
        <v>0.33979999999999999</v>
      </c>
      <c r="J7">
        <v>-14</v>
      </c>
      <c r="K7" s="4">
        <v>4</v>
      </c>
      <c r="L7" s="4">
        <v>-8.41</v>
      </c>
      <c r="M7" s="4">
        <v>-12.14</v>
      </c>
      <c r="N7" s="4">
        <v>0.72799999999999998</v>
      </c>
      <c r="O7" s="4">
        <v>1.0999999999999999E-2</v>
      </c>
      <c r="P7" s="4">
        <v>10.6</v>
      </c>
      <c r="Q7" s="4">
        <v>3.3</v>
      </c>
      <c r="R7">
        <v>2</v>
      </c>
      <c r="S7" s="1">
        <v>9.5549999999999997</v>
      </c>
      <c r="T7" s="1">
        <v>0.29099999999999998</v>
      </c>
      <c r="U7" s="1">
        <v>18.228000000000002</v>
      </c>
      <c r="V7" s="1">
        <f t="shared" si="0"/>
        <v>18.395144014514031</v>
      </c>
      <c r="W7" s="2">
        <f t="shared" si="1"/>
        <v>-12.13962032135295</v>
      </c>
      <c r="X7" s="2">
        <f t="shared" si="2"/>
        <v>-12.213907335061903</v>
      </c>
      <c r="Y7" s="1">
        <v>0.56000000000000005</v>
      </c>
      <c r="Z7">
        <v>-69</v>
      </c>
      <c r="AA7">
        <v>9</v>
      </c>
      <c r="AB7">
        <v>24</v>
      </c>
      <c r="AC7">
        <v>10</v>
      </c>
      <c r="AD7">
        <v>-13</v>
      </c>
      <c r="AE7">
        <v>1</v>
      </c>
      <c r="AF7" t="s">
        <v>254</v>
      </c>
    </row>
    <row r="8" spans="1:32" x14ac:dyDescent="0.2">
      <c r="A8">
        <v>57</v>
      </c>
      <c r="B8" t="s">
        <v>110</v>
      </c>
      <c r="C8" t="s">
        <v>111</v>
      </c>
      <c r="D8">
        <v>36.356699999999996</v>
      </c>
      <c r="E8">
        <v>105.7338</v>
      </c>
      <c r="F8">
        <v>9</v>
      </c>
      <c r="G8">
        <v>295</v>
      </c>
      <c r="H8">
        <v>1770</v>
      </c>
      <c r="I8">
        <v>0.1666</v>
      </c>
      <c r="J8">
        <v>-9.6999999999999993</v>
      </c>
      <c r="L8" s="4">
        <v>-3.17</v>
      </c>
      <c r="M8" s="4">
        <v>-6.04</v>
      </c>
      <c r="R8">
        <v>5</v>
      </c>
      <c r="S8" s="1">
        <v>12.762</v>
      </c>
      <c r="T8" s="1">
        <v>0.63200000000000001</v>
      </c>
      <c r="U8" s="1">
        <v>24.384</v>
      </c>
      <c r="V8" s="1">
        <f t="shared" si="0"/>
        <v>24.683720901235382</v>
      </c>
      <c r="W8" s="2">
        <f t="shared" si="1"/>
        <v>-6.0395952107988258</v>
      </c>
      <c r="X8" s="2">
        <f t="shared" si="2"/>
        <v>-6.0579073350618202</v>
      </c>
      <c r="Y8" s="1">
        <v>1.181</v>
      </c>
      <c r="Z8">
        <v>-112</v>
      </c>
      <c r="AA8">
        <v>6</v>
      </c>
      <c r="AB8">
        <v>-24</v>
      </c>
      <c r="AC8">
        <v>7</v>
      </c>
      <c r="AD8">
        <v>-5</v>
      </c>
      <c r="AE8">
        <v>1</v>
      </c>
      <c r="AF8" t="s">
        <v>254</v>
      </c>
    </row>
    <row r="9" spans="1:32" x14ac:dyDescent="0.2">
      <c r="A9">
        <v>59</v>
      </c>
      <c r="B9" t="s">
        <v>115</v>
      </c>
      <c r="C9">
        <v>115</v>
      </c>
      <c r="D9">
        <v>-22.938600000000001</v>
      </c>
      <c r="E9">
        <v>-67.9482</v>
      </c>
      <c r="F9">
        <v>9</v>
      </c>
      <c r="G9">
        <v>49</v>
      </c>
      <c r="H9">
        <v>2104</v>
      </c>
      <c r="I9">
        <v>2.3199999999999998E-2</v>
      </c>
      <c r="J9">
        <v>-12.4</v>
      </c>
      <c r="K9" s="4">
        <v>2</v>
      </c>
      <c r="L9" s="4">
        <v>-3.63</v>
      </c>
      <c r="M9" s="4">
        <v>-4.34</v>
      </c>
      <c r="N9" s="4">
        <v>0.76100000000000001</v>
      </c>
      <c r="O9" s="4">
        <v>0.01</v>
      </c>
      <c r="P9" s="4">
        <v>1</v>
      </c>
      <c r="Q9" s="4">
        <v>2.6</v>
      </c>
      <c r="R9">
        <v>3</v>
      </c>
      <c r="S9" s="1">
        <v>13.683999999999999</v>
      </c>
      <c r="T9" s="1">
        <v>0.496</v>
      </c>
      <c r="U9" s="1">
        <v>26.091999999999999</v>
      </c>
      <c r="V9" s="1">
        <f t="shared" si="0"/>
        <v>26.435376184309689</v>
      </c>
      <c r="W9" s="2">
        <f t="shared" si="1"/>
        <v>-4.3404601911809095</v>
      </c>
      <c r="X9" s="2">
        <f t="shared" si="2"/>
        <v>-4.3499073350619391</v>
      </c>
      <c r="Y9" s="1">
        <v>0.95199999999999996</v>
      </c>
      <c r="Z9">
        <v>-93</v>
      </c>
      <c r="AA9">
        <v>8</v>
      </c>
      <c r="AB9">
        <v>7</v>
      </c>
      <c r="AC9">
        <v>9</v>
      </c>
      <c r="AD9">
        <v>-7</v>
      </c>
      <c r="AE9">
        <v>1</v>
      </c>
      <c r="AF9" t="s">
        <v>254</v>
      </c>
    </row>
    <row r="10" spans="1:32" x14ac:dyDescent="0.2">
      <c r="A10">
        <v>50</v>
      </c>
      <c r="B10" t="s">
        <v>99</v>
      </c>
      <c r="C10">
        <v>110</v>
      </c>
      <c r="D10">
        <v>36.912399999999998</v>
      </c>
      <c r="E10">
        <v>47.444099999999999</v>
      </c>
      <c r="F10">
        <v>11</v>
      </c>
      <c r="G10">
        <v>305</v>
      </c>
      <c r="H10">
        <v>1629</v>
      </c>
      <c r="I10">
        <v>0.18709999999999999</v>
      </c>
      <c r="J10">
        <v>-9.5</v>
      </c>
      <c r="L10" s="4">
        <v>-6.95</v>
      </c>
      <c r="M10" s="4">
        <v>-8.31</v>
      </c>
      <c r="R10">
        <v>4</v>
      </c>
      <c r="S10" s="1">
        <v>11.577999999999999</v>
      </c>
      <c r="T10" s="1">
        <v>0.48499999999999999</v>
      </c>
      <c r="U10" s="1">
        <v>22.097000000000001</v>
      </c>
      <c r="V10" s="1">
        <f t="shared" si="0"/>
        <v>22.34294692683325</v>
      </c>
      <c r="W10" s="2">
        <f t="shared" si="1"/>
        <v>-8.3101852471765234</v>
      </c>
      <c r="X10" s="2">
        <f t="shared" si="2"/>
        <v>-8.3449073350618246</v>
      </c>
      <c r="Y10" s="1">
        <v>0.91500000000000004</v>
      </c>
      <c r="Z10">
        <v>-90</v>
      </c>
      <c r="AA10">
        <v>7</v>
      </c>
      <c r="AB10">
        <v>-3</v>
      </c>
      <c r="AC10">
        <v>8</v>
      </c>
      <c r="AD10">
        <v>-7</v>
      </c>
      <c r="AE10">
        <v>1</v>
      </c>
      <c r="AF10" t="s">
        <v>254</v>
      </c>
    </row>
    <row r="11" spans="1:32" x14ac:dyDescent="0.2">
      <c r="A11">
        <v>64</v>
      </c>
      <c r="B11" t="s">
        <v>132</v>
      </c>
      <c r="C11">
        <v>84</v>
      </c>
      <c r="D11">
        <v>37.8812</v>
      </c>
      <c r="E11">
        <v>118.18040000000001</v>
      </c>
      <c r="F11">
        <v>11</v>
      </c>
      <c r="G11">
        <v>156</v>
      </c>
      <c r="H11">
        <v>2136</v>
      </c>
      <c r="I11">
        <v>7.2999999999999995E-2</v>
      </c>
      <c r="J11">
        <v>-13.5</v>
      </c>
      <c r="L11" s="4">
        <v>-2.72</v>
      </c>
      <c r="M11" s="4">
        <v>-8.89</v>
      </c>
      <c r="R11">
        <v>2</v>
      </c>
      <c r="S11" s="1">
        <v>11.252000000000001</v>
      </c>
      <c r="T11" s="1">
        <v>0.105</v>
      </c>
      <c r="U11" s="1">
        <v>21.512</v>
      </c>
      <c r="V11" s="1">
        <f t="shared" si="0"/>
        <v>21.745051204431043</v>
      </c>
      <c r="W11" s="2">
        <f t="shared" si="1"/>
        <v>-8.8901541313683605</v>
      </c>
      <c r="X11" s="2">
        <f t="shared" si="2"/>
        <v>-8.9299073350619089</v>
      </c>
      <c r="Y11" s="1">
        <v>0.182</v>
      </c>
      <c r="Z11">
        <v>-107</v>
      </c>
      <c r="AA11">
        <v>9</v>
      </c>
      <c r="AB11">
        <v>-18</v>
      </c>
      <c r="AC11">
        <v>10</v>
      </c>
      <c r="AD11">
        <v>-8</v>
      </c>
      <c r="AE11">
        <v>1</v>
      </c>
      <c r="AF11" t="s">
        <v>254</v>
      </c>
    </row>
    <row r="12" spans="1:32" x14ac:dyDescent="0.2">
      <c r="A12">
        <v>40</v>
      </c>
      <c r="B12" t="s">
        <v>80</v>
      </c>
      <c r="C12">
        <v>40</v>
      </c>
      <c r="D12">
        <v>39.4373</v>
      </c>
      <c r="E12">
        <v>119.0663</v>
      </c>
      <c r="F12">
        <v>12</v>
      </c>
      <c r="G12">
        <v>131</v>
      </c>
      <c r="H12">
        <v>1998</v>
      </c>
      <c r="I12">
        <v>6.5500000000000003E-2</v>
      </c>
      <c r="J12">
        <v>-13.8</v>
      </c>
      <c r="K12" s="4">
        <v>3</v>
      </c>
      <c r="L12" s="4">
        <v>-3.19</v>
      </c>
      <c r="M12" s="4">
        <v>-8.76</v>
      </c>
      <c r="N12" s="4">
        <v>0.72399999999999998</v>
      </c>
      <c r="O12" s="4">
        <v>8.0000000000000002E-3</v>
      </c>
      <c r="P12" s="4">
        <v>11.7</v>
      </c>
      <c r="Q12" s="4">
        <v>2.5</v>
      </c>
      <c r="R12">
        <v>2</v>
      </c>
      <c r="S12" s="1">
        <v>11.321</v>
      </c>
      <c r="T12" s="1">
        <v>3.4000000000000002E-2</v>
      </c>
      <c r="U12" s="1">
        <v>21.643000000000001</v>
      </c>
      <c r="V12" s="1">
        <f t="shared" si="0"/>
        <v>21.878908573605081</v>
      </c>
      <c r="W12" s="2">
        <f t="shared" si="1"/>
        <v>-8.760310236970172</v>
      </c>
      <c r="X12" s="2">
        <f t="shared" si="2"/>
        <v>-8.7989073350619105</v>
      </c>
      <c r="Y12" s="1">
        <v>6.7000000000000004E-2</v>
      </c>
      <c r="Z12">
        <v>-106</v>
      </c>
      <c r="AA12">
        <v>9</v>
      </c>
      <c r="AB12">
        <v>-12</v>
      </c>
      <c r="AC12">
        <v>9</v>
      </c>
      <c r="AD12">
        <v>-10</v>
      </c>
      <c r="AE12">
        <v>1</v>
      </c>
      <c r="AF12" t="s">
        <v>254</v>
      </c>
    </row>
    <row r="13" spans="1:32" x14ac:dyDescent="0.2">
      <c r="A13">
        <v>47</v>
      </c>
      <c r="B13" t="s">
        <v>91</v>
      </c>
      <c r="C13">
        <v>50</v>
      </c>
      <c r="D13">
        <v>36.908799999999999</v>
      </c>
      <c r="E13">
        <v>48.804600000000001</v>
      </c>
      <c r="F13">
        <v>14</v>
      </c>
      <c r="G13">
        <v>371</v>
      </c>
      <c r="H13">
        <v>1452</v>
      </c>
      <c r="I13">
        <v>0.25540000000000002</v>
      </c>
      <c r="J13">
        <v>-5.9</v>
      </c>
      <c r="L13" s="4">
        <v>-7.21</v>
      </c>
      <c r="M13" s="4">
        <v>-8.4600000000000009</v>
      </c>
      <c r="R13">
        <v>4</v>
      </c>
      <c r="S13" s="1">
        <v>11.493</v>
      </c>
      <c r="T13" s="1">
        <v>0.498</v>
      </c>
      <c r="U13" s="1">
        <v>21.946000000000002</v>
      </c>
      <c r="V13" s="1">
        <f t="shared" si="0"/>
        <v>22.188584796481337</v>
      </c>
      <c r="W13" s="2">
        <f t="shared" si="1"/>
        <v>-8.4599191040136024</v>
      </c>
      <c r="X13" s="2">
        <f t="shared" si="2"/>
        <v>-8.4959073350618777</v>
      </c>
      <c r="Y13" s="1">
        <v>0.94199999999999995</v>
      </c>
      <c r="Z13">
        <v>-94</v>
      </c>
      <c r="AA13">
        <v>7</v>
      </c>
      <c r="AB13">
        <v>-11</v>
      </c>
      <c r="AC13">
        <v>7</v>
      </c>
      <c r="AD13">
        <v>-6</v>
      </c>
      <c r="AE13">
        <v>1</v>
      </c>
      <c r="AF13" t="s">
        <v>254</v>
      </c>
    </row>
    <row r="14" spans="1:32" x14ac:dyDescent="0.2">
      <c r="A14">
        <v>36</v>
      </c>
      <c r="B14" t="s">
        <v>75</v>
      </c>
      <c r="C14">
        <v>50</v>
      </c>
      <c r="D14">
        <v>37.739699999999999</v>
      </c>
      <c r="E14">
        <v>121.837</v>
      </c>
      <c r="F14">
        <v>15</v>
      </c>
      <c r="G14">
        <v>442</v>
      </c>
      <c r="H14">
        <v>1726</v>
      </c>
      <c r="I14">
        <v>0.25600000000000001</v>
      </c>
      <c r="J14">
        <v>-7.9</v>
      </c>
      <c r="K14" s="4">
        <v>3</v>
      </c>
      <c r="L14" s="4">
        <v>-8.91</v>
      </c>
      <c r="M14" s="4">
        <v>-4.84</v>
      </c>
      <c r="N14" s="4">
        <v>0.72399999999999998</v>
      </c>
      <c r="O14" s="4">
        <v>8.0000000000000002E-3</v>
      </c>
      <c r="P14" s="4">
        <v>11.7</v>
      </c>
      <c r="Q14" s="4">
        <v>2.2000000000000002</v>
      </c>
      <c r="R14">
        <v>3</v>
      </c>
      <c r="S14" s="1">
        <v>13.445</v>
      </c>
      <c r="T14" s="1">
        <v>0.48699999999999999</v>
      </c>
      <c r="U14" s="1">
        <v>25.59</v>
      </c>
      <c r="V14" s="1">
        <f t="shared" si="0"/>
        <v>25.920234936736453</v>
      </c>
      <c r="W14" s="2">
        <f t="shared" si="1"/>
        <v>-4.8401558460617782</v>
      </c>
      <c r="X14" s="2">
        <f t="shared" si="2"/>
        <v>-4.8519073350619006</v>
      </c>
      <c r="Y14" s="1">
        <v>0.91800000000000004</v>
      </c>
      <c r="Z14">
        <v>-67</v>
      </c>
      <c r="AA14">
        <v>8</v>
      </c>
      <c r="AB14">
        <v>26</v>
      </c>
      <c r="AC14">
        <v>8</v>
      </c>
      <c r="AD14">
        <v>-5</v>
      </c>
      <c r="AE14">
        <v>0</v>
      </c>
      <c r="AF14" t="s">
        <v>254</v>
      </c>
    </row>
    <row r="15" spans="1:32" x14ac:dyDescent="0.2">
      <c r="A15">
        <v>38</v>
      </c>
      <c r="B15" t="s">
        <v>79</v>
      </c>
      <c r="C15">
        <v>80</v>
      </c>
      <c r="D15">
        <v>37.739699999999999</v>
      </c>
      <c r="E15">
        <v>121.837</v>
      </c>
      <c r="F15">
        <v>15</v>
      </c>
      <c r="G15">
        <v>442</v>
      </c>
      <c r="H15">
        <v>1726</v>
      </c>
      <c r="I15">
        <v>0.25600000000000001</v>
      </c>
      <c r="J15">
        <v>-7.9</v>
      </c>
      <c r="K15" s="4">
        <v>2</v>
      </c>
      <c r="L15" s="4">
        <v>-9.91</v>
      </c>
      <c r="M15" s="4">
        <v>-4.83</v>
      </c>
      <c r="N15" s="4">
        <v>0.71299999999999997</v>
      </c>
      <c r="O15" s="4">
        <v>0.01</v>
      </c>
      <c r="P15" s="4">
        <v>15</v>
      </c>
      <c r="Q15" s="4">
        <v>2.8</v>
      </c>
      <c r="R15">
        <v>4</v>
      </c>
      <c r="S15" s="1">
        <v>13.443</v>
      </c>
      <c r="T15" s="1">
        <v>0.76800000000000002</v>
      </c>
      <c r="U15" s="1">
        <v>25.6</v>
      </c>
      <c r="V15" s="1">
        <f t="shared" si="0"/>
        <v>25.930494190382181</v>
      </c>
      <c r="W15" s="2">
        <f t="shared" si="1"/>
        <v>-4.8302041978619084</v>
      </c>
      <c r="X15" s="2">
        <f t="shared" si="2"/>
        <v>-4.8419073350617623</v>
      </c>
      <c r="Y15" s="1">
        <v>1.4450000000000001</v>
      </c>
      <c r="Z15">
        <v>-73</v>
      </c>
      <c r="AA15">
        <v>7</v>
      </c>
      <c r="AB15">
        <v>17</v>
      </c>
      <c r="AC15">
        <v>7</v>
      </c>
      <c r="AD15">
        <v>-5</v>
      </c>
      <c r="AE15">
        <v>1</v>
      </c>
      <c r="AF15" t="s">
        <v>254</v>
      </c>
    </row>
    <row r="16" spans="1:32" x14ac:dyDescent="0.2">
      <c r="A16">
        <v>28</v>
      </c>
      <c r="B16" t="s">
        <v>61</v>
      </c>
      <c r="C16">
        <v>10</v>
      </c>
      <c r="D16">
        <v>-32.591900000000003</v>
      </c>
      <c r="E16">
        <v>68.905299999999997</v>
      </c>
      <c r="F16">
        <v>16</v>
      </c>
      <c r="G16">
        <v>245</v>
      </c>
      <c r="H16">
        <v>1861</v>
      </c>
      <c r="I16">
        <v>0.13159999999999999</v>
      </c>
      <c r="J16">
        <v>-6.2</v>
      </c>
      <c r="K16" s="4">
        <v>3</v>
      </c>
      <c r="L16" s="4">
        <v>-1.88</v>
      </c>
      <c r="M16" s="4">
        <v>-3.8</v>
      </c>
      <c r="N16" s="4">
        <v>0.64600000000000002</v>
      </c>
      <c r="O16" s="4">
        <v>1.0999999999999999E-2</v>
      </c>
      <c r="P16" s="4">
        <v>42</v>
      </c>
      <c r="Q16" s="4">
        <v>4.0999999999999996</v>
      </c>
      <c r="R16">
        <v>4</v>
      </c>
      <c r="S16" s="1">
        <v>13.967000000000001</v>
      </c>
      <c r="T16" s="1">
        <v>0.26800000000000002</v>
      </c>
      <c r="U16" s="1">
        <v>26.635000000000002</v>
      </c>
      <c r="V16" s="1">
        <f t="shared" si="0"/>
        <v>26.992881942693003</v>
      </c>
      <c r="W16" s="2">
        <f t="shared" si="1"/>
        <v>-3.7996702498831101</v>
      </c>
      <c r="X16" s="2">
        <f t="shared" si="2"/>
        <v>-3.8069073350617719</v>
      </c>
      <c r="Y16" s="1">
        <v>0.50800000000000001</v>
      </c>
      <c r="Z16">
        <v>-96</v>
      </c>
      <c r="AA16">
        <v>7</v>
      </c>
      <c r="AB16">
        <v>-22</v>
      </c>
      <c r="AC16">
        <v>7</v>
      </c>
      <c r="AD16">
        <v>2</v>
      </c>
      <c r="AE16">
        <v>1</v>
      </c>
      <c r="AF16" t="s">
        <v>254</v>
      </c>
    </row>
    <row r="17" spans="1:32" x14ac:dyDescent="0.2">
      <c r="A17">
        <v>30</v>
      </c>
      <c r="B17" t="s">
        <v>69</v>
      </c>
      <c r="C17">
        <v>100</v>
      </c>
      <c r="D17">
        <v>-32.591900000000003</v>
      </c>
      <c r="E17">
        <v>68.905299999999997</v>
      </c>
      <c r="F17">
        <v>16</v>
      </c>
      <c r="G17">
        <v>245</v>
      </c>
      <c r="H17">
        <v>1861</v>
      </c>
      <c r="I17">
        <v>0.13159999999999999</v>
      </c>
      <c r="J17">
        <v>-6.2</v>
      </c>
      <c r="K17" s="4">
        <v>3</v>
      </c>
      <c r="L17" s="4">
        <v>-2.66</v>
      </c>
      <c r="M17" s="4">
        <v>-3.3</v>
      </c>
      <c r="N17" s="4">
        <v>0.68700000000000006</v>
      </c>
      <c r="O17" s="4">
        <v>4.4999999999999998E-2</v>
      </c>
      <c r="P17" s="4">
        <v>28</v>
      </c>
      <c r="Q17" s="4">
        <v>13.7</v>
      </c>
      <c r="R17">
        <v>4</v>
      </c>
      <c r="S17" s="1">
        <v>14.233000000000001</v>
      </c>
      <c r="T17" s="1">
        <v>0.59299999999999997</v>
      </c>
      <c r="U17" s="1">
        <v>27.135999999999999</v>
      </c>
      <c r="V17" s="1">
        <f t="shared" si="0"/>
        <v>27.507534286193458</v>
      </c>
      <c r="W17" s="2">
        <f t="shared" si="1"/>
        <v>-3.3004488401572805</v>
      </c>
      <c r="X17" s="2">
        <f t="shared" si="2"/>
        <v>-3.305907335061713</v>
      </c>
      <c r="Y17" s="1">
        <v>1.1220000000000001</v>
      </c>
      <c r="Z17">
        <v>-95</v>
      </c>
      <c r="AA17">
        <v>7</v>
      </c>
      <c r="AB17">
        <v>-13</v>
      </c>
      <c r="AC17">
        <v>11</v>
      </c>
      <c r="AD17">
        <v>0</v>
      </c>
      <c r="AE17">
        <v>3</v>
      </c>
      <c r="AF17" t="s">
        <v>254</v>
      </c>
    </row>
    <row r="18" spans="1:32" x14ac:dyDescent="0.2">
      <c r="A18">
        <v>32</v>
      </c>
      <c r="B18" t="s">
        <v>70</v>
      </c>
      <c r="C18">
        <v>50</v>
      </c>
      <c r="D18">
        <v>-34.049999999999997</v>
      </c>
      <c r="E18">
        <v>67.902799999999999</v>
      </c>
      <c r="F18">
        <v>16</v>
      </c>
      <c r="G18">
        <v>271</v>
      </c>
      <c r="H18">
        <v>1787</v>
      </c>
      <c r="I18">
        <v>0.15160000000000001</v>
      </c>
      <c r="J18">
        <v>-5.9</v>
      </c>
      <c r="K18" s="4">
        <v>4</v>
      </c>
      <c r="L18" s="4">
        <v>-5.83</v>
      </c>
      <c r="M18" s="4">
        <v>-8.61</v>
      </c>
      <c r="N18" s="4">
        <v>0.66800000000000004</v>
      </c>
      <c r="O18" s="4">
        <v>1.2E-2</v>
      </c>
      <c r="P18" s="4">
        <v>34</v>
      </c>
      <c r="Q18" s="4">
        <v>4.0999999999999996</v>
      </c>
      <c r="R18">
        <v>3</v>
      </c>
      <c r="S18" s="1">
        <v>11.474</v>
      </c>
      <c r="T18" s="1">
        <v>0.56000000000000005</v>
      </c>
      <c r="U18" s="1">
        <v>21.895</v>
      </c>
      <c r="V18" s="1">
        <f t="shared" si="0"/>
        <v>22.136454507990511</v>
      </c>
      <c r="W18" s="2">
        <f t="shared" si="1"/>
        <v>-8.5104863586632096</v>
      </c>
      <c r="X18" s="2">
        <f t="shared" si="2"/>
        <v>-8.5469073350618263</v>
      </c>
      <c r="Y18" s="1">
        <v>1.0649999999999999</v>
      </c>
      <c r="Z18">
        <v>-87</v>
      </c>
      <c r="AA18">
        <v>8</v>
      </c>
      <c r="AB18">
        <v>-8</v>
      </c>
      <c r="AC18">
        <v>8</v>
      </c>
      <c r="AD18">
        <v>-4</v>
      </c>
      <c r="AE18">
        <v>1</v>
      </c>
      <c r="AF18" t="s">
        <v>254</v>
      </c>
    </row>
    <row r="19" spans="1:32" x14ac:dyDescent="0.2">
      <c r="A19">
        <v>34</v>
      </c>
      <c r="B19" t="s">
        <v>74</v>
      </c>
      <c r="C19">
        <v>100</v>
      </c>
      <c r="D19">
        <v>-34.049999999999997</v>
      </c>
      <c r="E19">
        <v>67.902799999999999</v>
      </c>
      <c r="F19">
        <v>16</v>
      </c>
      <c r="G19">
        <v>271</v>
      </c>
      <c r="H19">
        <v>1787</v>
      </c>
      <c r="I19">
        <v>0.15160000000000001</v>
      </c>
      <c r="J19">
        <v>-5.9</v>
      </c>
      <c r="K19" s="4">
        <v>2</v>
      </c>
      <c r="L19" s="4">
        <v>-5.51</v>
      </c>
      <c r="M19" s="4">
        <v>-8.51</v>
      </c>
      <c r="N19" s="4">
        <v>0.69</v>
      </c>
      <c r="O19" s="4">
        <v>1.2999999999999999E-2</v>
      </c>
      <c r="P19" s="4">
        <v>27</v>
      </c>
      <c r="Q19" s="4">
        <v>4.0999999999999996</v>
      </c>
      <c r="R19">
        <v>4</v>
      </c>
      <c r="S19" s="1">
        <v>11.433</v>
      </c>
      <c r="T19" s="1">
        <v>0.16500000000000001</v>
      </c>
      <c r="U19" s="1">
        <v>21.795000000000002</v>
      </c>
      <c r="V19" s="1">
        <f t="shared" si="0"/>
        <v>22.03424597305159</v>
      </c>
      <c r="W19" s="2">
        <f t="shared" si="1"/>
        <v>-8.6096303527450608</v>
      </c>
      <c r="X19" s="2">
        <f t="shared" si="2"/>
        <v>-8.6469073350618597</v>
      </c>
      <c r="Y19" s="1">
        <v>0.29199999999999998</v>
      </c>
      <c r="Z19">
        <v>-75</v>
      </c>
      <c r="AA19">
        <v>7</v>
      </c>
      <c r="AB19">
        <v>8</v>
      </c>
      <c r="AC19">
        <v>7</v>
      </c>
      <c r="AD19">
        <v>-6</v>
      </c>
      <c r="AE19">
        <v>1</v>
      </c>
      <c r="AF19" t="s">
        <v>254</v>
      </c>
    </row>
    <row r="20" spans="1:32" x14ac:dyDescent="0.2">
      <c r="A20">
        <v>16</v>
      </c>
      <c r="B20" t="s">
        <v>40</v>
      </c>
      <c r="C20">
        <v>140</v>
      </c>
      <c r="D20">
        <v>34.421199999999999</v>
      </c>
      <c r="E20">
        <v>116.789</v>
      </c>
      <c r="F20">
        <v>17</v>
      </c>
      <c r="G20">
        <v>238</v>
      </c>
      <c r="H20">
        <v>2604</v>
      </c>
      <c r="I20">
        <v>9.1300000000000006E-2</v>
      </c>
      <c r="J20">
        <v>-7.5</v>
      </c>
      <c r="K20" s="4">
        <v>2</v>
      </c>
      <c r="L20" s="4">
        <v>-3.4</v>
      </c>
      <c r="M20" s="4">
        <v>-10.199999999999999</v>
      </c>
      <c r="N20" s="4">
        <v>0.64600000000000002</v>
      </c>
      <c r="O20" s="4">
        <v>8.9999999999999993E-3</v>
      </c>
      <c r="P20" s="4">
        <v>24.9</v>
      </c>
      <c r="Q20" s="4">
        <v>2.5</v>
      </c>
      <c r="R20">
        <v>2</v>
      </c>
      <c r="S20" s="1">
        <v>10.585000000000001</v>
      </c>
      <c r="T20" s="1">
        <v>0.19900000000000001</v>
      </c>
      <c r="U20" s="1">
        <v>20.190000000000001</v>
      </c>
      <c r="V20" s="1">
        <f t="shared" si="0"/>
        <v>20.395196697161388</v>
      </c>
      <c r="W20" s="2">
        <f t="shared" si="1"/>
        <v>-10.199535655720297</v>
      </c>
      <c r="X20" s="2">
        <f t="shared" si="2"/>
        <v>-10.251907335061825</v>
      </c>
      <c r="Y20" s="1">
        <v>0.36799999999999999</v>
      </c>
      <c r="Z20">
        <v>-75</v>
      </c>
      <c r="AA20">
        <v>9</v>
      </c>
      <c r="AB20">
        <v>9</v>
      </c>
      <c r="AC20">
        <v>9</v>
      </c>
      <c r="AD20">
        <v>-8</v>
      </c>
      <c r="AE20">
        <v>1</v>
      </c>
      <c r="AF20" t="s">
        <v>192</v>
      </c>
    </row>
    <row r="21" spans="1:32" x14ac:dyDescent="0.2">
      <c r="A21">
        <v>24</v>
      </c>
      <c r="B21" t="s">
        <v>54</v>
      </c>
      <c r="C21">
        <v>130</v>
      </c>
      <c r="D21">
        <v>31.945799999999998</v>
      </c>
      <c r="E21">
        <v>96.056299999999993</v>
      </c>
      <c r="F21">
        <v>19</v>
      </c>
      <c r="G21">
        <v>1015</v>
      </c>
      <c r="H21">
        <v>1689</v>
      </c>
      <c r="I21">
        <v>0.60060000000000002</v>
      </c>
      <c r="J21">
        <v>-3.9</v>
      </c>
      <c r="K21" s="4">
        <v>1</v>
      </c>
      <c r="L21" s="4">
        <v>-3.9</v>
      </c>
      <c r="M21" s="4">
        <v>-3.8</v>
      </c>
      <c r="N21" s="4">
        <v>0.67400000000000004</v>
      </c>
      <c r="O21" s="4">
        <v>1.2999999999999999E-2</v>
      </c>
      <c r="P21" s="4">
        <v>31.1</v>
      </c>
      <c r="Q21" s="4">
        <v>4.5</v>
      </c>
      <c r="R21">
        <v>2</v>
      </c>
      <c r="S21" s="1">
        <v>13.986000000000001</v>
      </c>
      <c r="T21" s="1">
        <v>0.251</v>
      </c>
      <c r="U21" s="1">
        <v>26.635000000000002</v>
      </c>
      <c r="V21" s="1">
        <f t="shared" si="0"/>
        <v>26.992881942693003</v>
      </c>
      <c r="W21" s="2">
        <f t="shared" si="1"/>
        <v>-3.7996702498831101</v>
      </c>
      <c r="X21" s="2">
        <f t="shared" si="2"/>
        <v>-3.8069073350617719</v>
      </c>
      <c r="Y21" s="1">
        <v>0.442</v>
      </c>
      <c r="Z21">
        <v>-77</v>
      </c>
      <c r="AA21">
        <v>13</v>
      </c>
      <c r="AB21">
        <v>3</v>
      </c>
      <c r="AC21">
        <v>13</v>
      </c>
      <c r="AD21">
        <v>0</v>
      </c>
      <c r="AE21">
        <v>1</v>
      </c>
      <c r="AF21" t="s">
        <v>233</v>
      </c>
    </row>
    <row r="22" spans="1:32" x14ac:dyDescent="0.2">
      <c r="A22">
        <v>75</v>
      </c>
      <c r="B22" t="s">
        <v>157</v>
      </c>
      <c r="C22">
        <v>60</v>
      </c>
      <c r="D22">
        <v>-2.6168999999999998</v>
      </c>
      <c r="E22">
        <v>34.896599999999999</v>
      </c>
      <c r="F22">
        <v>19</v>
      </c>
      <c r="G22">
        <v>805</v>
      </c>
      <c r="H22">
        <v>1749</v>
      </c>
      <c r="I22">
        <v>0.46</v>
      </c>
      <c r="J22">
        <v>-0.7</v>
      </c>
      <c r="K22" s="4">
        <v>3</v>
      </c>
      <c r="L22" s="4">
        <v>0.91</v>
      </c>
      <c r="M22" s="4">
        <v>-2.39</v>
      </c>
      <c r="N22" s="4">
        <v>0.69399999999999995</v>
      </c>
      <c r="O22" s="4">
        <v>8.0000000000000002E-3</v>
      </c>
      <c r="P22" s="4">
        <v>21</v>
      </c>
      <c r="Q22" s="4">
        <v>5.2</v>
      </c>
      <c r="R22">
        <v>3</v>
      </c>
      <c r="S22" s="1">
        <v>14.739000000000001</v>
      </c>
      <c r="T22" s="1">
        <v>0.623</v>
      </c>
      <c r="U22" s="1">
        <v>28.048999999999999</v>
      </c>
      <c r="V22" s="1">
        <f t="shared" si="0"/>
        <v>28.446077044570917</v>
      </c>
      <c r="W22" s="2">
        <f t="shared" si="1"/>
        <v>-2.3900466145726433</v>
      </c>
      <c r="X22" s="2">
        <f t="shared" si="2"/>
        <v>-2.3929073350617904</v>
      </c>
      <c r="Y22" s="1">
        <v>1.1759999999999999</v>
      </c>
      <c r="Z22">
        <v>-71</v>
      </c>
      <c r="AA22">
        <v>8</v>
      </c>
      <c r="AB22">
        <v>16</v>
      </c>
      <c r="AC22">
        <v>9</v>
      </c>
      <c r="AD22">
        <v>-1</v>
      </c>
      <c r="AE22">
        <v>1</v>
      </c>
      <c r="AF22" t="s">
        <v>598</v>
      </c>
    </row>
    <row r="23" spans="1:32" x14ac:dyDescent="0.2">
      <c r="A23">
        <v>77</v>
      </c>
      <c r="B23" t="s">
        <v>160</v>
      </c>
      <c r="C23">
        <v>80</v>
      </c>
      <c r="D23">
        <v>-2.6168999999999998</v>
      </c>
      <c r="E23">
        <v>34.896599999999999</v>
      </c>
      <c r="F23">
        <v>19</v>
      </c>
      <c r="G23">
        <v>805</v>
      </c>
      <c r="H23">
        <v>1749</v>
      </c>
      <c r="I23">
        <v>0.46</v>
      </c>
      <c r="J23">
        <v>-0.7</v>
      </c>
      <c r="K23" s="4">
        <v>2</v>
      </c>
      <c r="L23" s="4">
        <v>1.1599999999999999</v>
      </c>
      <c r="M23" s="4">
        <v>-3.71</v>
      </c>
      <c r="N23" s="4">
        <v>0.68500000000000005</v>
      </c>
      <c r="O23" s="4">
        <v>2E-3</v>
      </c>
      <c r="P23" s="4">
        <v>25</v>
      </c>
      <c r="Q23" s="4">
        <v>4.0999999999999996</v>
      </c>
      <c r="R23">
        <v>2</v>
      </c>
      <c r="S23" s="1">
        <v>14.042</v>
      </c>
      <c r="T23" s="1">
        <v>0.7</v>
      </c>
      <c r="U23" s="1">
        <v>26.725000000000001</v>
      </c>
      <c r="V23" s="1">
        <f t="shared" si="0"/>
        <v>27.085315461513602</v>
      </c>
      <c r="W23" s="2">
        <f t="shared" si="1"/>
        <v>-3.710008185473415</v>
      </c>
      <c r="X23" s="2">
        <f t="shared" si="2"/>
        <v>-3.7169073350619137</v>
      </c>
      <c r="Y23" s="1">
        <v>1.329</v>
      </c>
      <c r="Z23">
        <v>-69</v>
      </c>
      <c r="AA23">
        <v>9</v>
      </c>
      <c r="AB23">
        <v>15</v>
      </c>
      <c r="AC23">
        <v>10</v>
      </c>
      <c r="AD23">
        <v>-1</v>
      </c>
      <c r="AE23">
        <v>1</v>
      </c>
      <c r="AF23" t="s">
        <v>598</v>
      </c>
    </row>
    <row r="24" spans="1:32" x14ac:dyDescent="0.2">
      <c r="A24">
        <v>79</v>
      </c>
      <c r="B24" t="s">
        <v>161</v>
      </c>
      <c r="C24">
        <v>100</v>
      </c>
      <c r="D24">
        <v>-2.6168999999999998</v>
      </c>
      <c r="E24">
        <v>34.896599999999999</v>
      </c>
      <c r="F24">
        <v>19</v>
      </c>
      <c r="G24">
        <v>805</v>
      </c>
      <c r="H24">
        <v>1749</v>
      </c>
      <c r="I24">
        <v>0.46</v>
      </c>
      <c r="J24">
        <v>-0.7</v>
      </c>
      <c r="K24" s="4">
        <v>4</v>
      </c>
      <c r="L24" s="4">
        <v>0.83</v>
      </c>
      <c r="M24" s="4">
        <v>-3.19</v>
      </c>
      <c r="N24" s="4">
        <v>0.71799999999999997</v>
      </c>
      <c r="O24" s="4">
        <v>1.7000000000000001E-2</v>
      </c>
      <c r="P24" s="4">
        <v>14</v>
      </c>
      <c r="Q24" s="4">
        <v>10.7</v>
      </c>
      <c r="R24">
        <v>2</v>
      </c>
      <c r="S24" s="1">
        <v>14.317</v>
      </c>
      <c r="T24" s="1">
        <v>0.77600000000000002</v>
      </c>
      <c r="U24" s="1">
        <v>27.247</v>
      </c>
      <c r="V24" s="1">
        <f t="shared" si="0"/>
        <v>27.621593952693591</v>
      </c>
      <c r="W24" s="2">
        <f t="shared" si="1"/>
        <v>-3.1898090495837752</v>
      </c>
      <c r="X24" s="2">
        <f t="shared" si="2"/>
        <v>-3.19490733506177</v>
      </c>
      <c r="Y24" s="1">
        <v>1.49</v>
      </c>
      <c r="Z24">
        <v>-69</v>
      </c>
      <c r="AA24">
        <v>9</v>
      </c>
      <c r="AB24">
        <v>22</v>
      </c>
      <c r="AC24">
        <v>12</v>
      </c>
      <c r="AD24">
        <v>-3</v>
      </c>
      <c r="AE24">
        <v>2</v>
      </c>
      <c r="AF24" t="s">
        <v>598</v>
      </c>
    </row>
    <row r="25" spans="1:32" x14ac:dyDescent="0.2">
      <c r="A25">
        <v>81</v>
      </c>
      <c r="B25" t="s">
        <v>162</v>
      </c>
      <c r="C25">
        <v>120</v>
      </c>
      <c r="D25">
        <v>-2.6168999999999998</v>
      </c>
      <c r="E25">
        <v>34.896599999999999</v>
      </c>
      <c r="F25">
        <v>19</v>
      </c>
      <c r="G25">
        <v>805</v>
      </c>
      <c r="H25">
        <v>1749</v>
      </c>
      <c r="I25">
        <v>0.46</v>
      </c>
      <c r="J25">
        <v>-0.7</v>
      </c>
      <c r="K25" s="4">
        <v>3</v>
      </c>
      <c r="L25" s="4">
        <v>0.94</v>
      </c>
      <c r="M25" s="4">
        <v>-3.22</v>
      </c>
      <c r="N25" s="4">
        <v>0.68</v>
      </c>
      <c r="O25" s="4">
        <v>1.0999999999999999E-2</v>
      </c>
      <c r="P25" s="4">
        <v>26</v>
      </c>
      <c r="Q25" s="4">
        <v>6.5</v>
      </c>
      <c r="R25">
        <v>1</v>
      </c>
      <c r="S25" s="1">
        <v>14.297000000000001</v>
      </c>
      <c r="T25" s="1" t="s">
        <v>111</v>
      </c>
      <c r="U25" s="1">
        <v>27.216999999999999</v>
      </c>
      <c r="V25" s="1">
        <f t="shared" si="0"/>
        <v>27.59076576730002</v>
      </c>
      <c r="W25" s="2">
        <f t="shared" si="1"/>
        <v>-3.2197129067522674</v>
      </c>
      <c r="X25" s="2">
        <f t="shared" si="2"/>
        <v>-3.2249073350618582</v>
      </c>
      <c r="Y25" s="1" t="s">
        <v>111</v>
      </c>
      <c r="Z25">
        <v>-74</v>
      </c>
      <c r="AA25">
        <v>13</v>
      </c>
      <c r="AB25">
        <v>10</v>
      </c>
      <c r="AC25">
        <v>14</v>
      </c>
      <c r="AD25">
        <v>-1</v>
      </c>
      <c r="AE25">
        <v>1</v>
      </c>
      <c r="AF25" t="s">
        <v>598</v>
      </c>
    </row>
    <row r="26" spans="1:32" x14ac:dyDescent="0.2">
      <c r="A26">
        <v>83</v>
      </c>
      <c r="B26" t="s">
        <v>163</v>
      </c>
      <c r="C26">
        <v>140</v>
      </c>
      <c r="D26">
        <v>-2.6168999999999998</v>
      </c>
      <c r="E26">
        <v>34.896599999999999</v>
      </c>
      <c r="F26">
        <v>19</v>
      </c>
      <c r="G26">
        <v>805</v>
      </c>
      <c r="H26">
        <v>1749</v>
      </c>
      <c r="I26">
        <v>0.46</v>
      </c>
      <c r="J26">
        <v>-0.7</v>
      </c>
      <c r="K26" s="4">
        <v>3</v>
      </c>
      <c r="L26" s="4">
        <v>1.22</v>
      </c>
      <c r="M26" s="4">
        <v>-3.11</v>
      </c>
      <c r="N26" s="4">
        <v>0.68899999999999995</v>
      </c>
      <c r="O26" s="4">
        <v>8.0000000000000002E-3</v>
      </c>
      <c r="P26" s="4">
        <v>23</v>
      </c>
      <c r="Q26" s="4">
        <v>4.8</v>
      </c>
      <c r="R26">
        <v>2</v>
      </c>
      <c r="S26" s="1">
        <v>14.36</v>
      </c>
      <c r="T26" s="1">
        <v>0.32500000000000001</v>
      </c>
      <c r="U26" s="1">
        <v>27.327000000000002</v>
      </c>
      <c r="V26" s="1">
        <f t="shared" si="0"/>
        <v>27.703806968686571</v>
      </c>
      <c r="W26" s="2">
        <f t="shared" si="1"/>
        <v>-3.1100610444300947</v>
      </c>
      <c r="X26" s="2">
        <f t="shared" si="2"/>
        <v>-3.1149073350618313</v>
      </c>
      <c r="Y26" s="1">
        <v>0.623</v>
      </c>
      <c r="Z26">
        <v>-69</v>
      </c>
      <c r="AA26">
        <v>9</v>
      </c>
      <c r="AB26">
        <v>16</v>
      </c>
      <c r="AC26">
        <v>10</v>
      </c>
      <c r="AD26">
        <v>-1</v>
      </c>
      <c r="AE26">
        <v>1</v>
      </c>
      <c r="AF26" t="s">
        <v>598</v>
      </c>
    </row>
    <row r="27" spans="1:32" x14ac:dyDescent="0.2">
      <c r="A27">
        <v>22</v>
      </c>
      <c r="B27" t="s">
        <v>47</v>
      </c>
      <c r="C27">
        <v>30</v>
      </c>
      <c r="D27">
        <v>30.4909</v>
      </c>
      <c r="E27">
        <v>96.467699999999994</v>
      </c>
      <c r="F27">
        <v>20</v>
      </c>
      <c r="G27">
        <v>1010</v>
      </c>
      <c r="H27">
        <v>1721</v>
      </c>
      <c r="I27">
        <v>0.58679999999999999</v>
      </c>
      <c r="J27">
        <v>-3.5</v>
      </c>
      <c r="K27" s="4">
        <v>1</v>
      </c>
      <c r="L27" s="4">
        <v>-3.4</v>
      </c>
      <c r="M27" s="4">
        <v>-3.2</v>
      </c>
      <c r="N27" s="4">
        <v>0.69</v>
      </c>
      <c r="O27" s="4">
        <v>1.2999999999999999E-2</v>
      </c>
      <c r="P27" s="4">
        <v>25.6</v>
      </c>
      <c r="Q27" s="4">
        <v>4.5</v>
      </c>
      <c r="R27">
        <v>2</v>
      </c>
      <c r="S27" s="1">
        <v>14.298999999999999</v>
      </c>
      <c r="T27" s="1">
        <v>1.127</v>
      </c>
      <c r="U27" s="1">
        <v>27.236999999999998</v>
      </c>
      <c r="V27" s="1">
        <f t="shared" si="0"/>
        <v>27.611317788134969</v>
      </c>
      <c r="W27" s="2">
        <f t="shared" si="1"/>
        <v>-3.1997771016529395</v>
      </c>
      <c r="X27" s="2">
        <f t="shared" si="2"/>
        <v>-3.2049073350618182</v>
      </c>
      <c r="Y27" s="1">
        <v>2.1349999999999998</v>
      </c>
      <c r="Z27">
        <v>-82</v>
      </c>
      <c r="AA27">
        <v>9</v>
      </c>
      <c r="AB27">
        <v>2</v>
      </c>
      <c r="AC27">
        <v>9</v>
      </c>
      <c r="AD27">
        <v>-1</v>
      </c>
      <c r="AE27">
        <v>1</v>
      </c>
      <c r="AF27" t="s">
        <v>233</v>
      </c>
    </row>
    <row r="28" spans="1:32" x14ac:dyDescent="0.2">
      <c r="A28">
        <v>23</v>
      </c>
      <c r="B28" t="s">
        <v>52</v>
      </c>
      <c r="C28">
        <v>80</v>
      </c>
      <c r="D28">
        <v>30.6174</v>
      </c>
      <c r="E28">
        <v>96.3</v>
      </c>
      <c r="F28">
        <v>20</v>
      </c>
      <c r="G28">
        <v>1022</v>
      </c>
      <c r="H28">
        <v>1728</v>
      </c>
      <c r="I28">
        <v>0.59119999999999995</v>
      </c>
      <c r="J28">
        <v>-3.5</v>
      </c>
      <c r="K28" s="4">
        <v>1</v>
      </c>
      <c r="L28" s="4">
        <v>-10.5</v>
      </c>
      <c r="M28" s="4">
        <v>-3.4</v>
      </c>
      <c r="N28" s="4">
        <v>0.67100000000000004</v>
      </c>
      <c r="O28" s="4">
        <v>1.2999999999999999E-2</v>
      </c>
      <c r="P28" s="4">
        <v>32</v>
      </c>
      <c r="Q28" s="4">
        <v>4.5</v>
      </c>
      <c r="R28">
        <v>2</v>
      </c>
      <c r="S28" s="1">
        <v>14.193</v>
      </c>
      <c r="T28" s="1">
        <v>7.1999999999999995E-2</v>
      </c>
      <c r="U28" s="1">
        <v>27.036000000000001</v>
      </c>
      <c r="V28" s="1">
        <f t="shared" si="0"/>
        <v>27.404788670131186</v>
      </c>
      <c r="W28" s="2">
        <f t="shared" si="1"/>
        <v>-3.4001138119416963</v>
      </c>
      <c r="X28" s="2">
        <f t="shared" si="2"/>
        <v>-3.4059073350618583</v>
      </c>
      <c r="Y28" s="1">
        <v>0.14199999999999999</v>
      </c>
      <c r="Z28">
        <v>-82</v>
      </c>
      <c r="AA28">
        <v>9</v>
      </c>
      <c r="AB28">
        <v>-2</v>
      </c>
      <c r="AC28">
        <v>10</v>
      </c>
      <c r="AD28">
        <v>0</v>
      </c>
      <c r="AE28">
        <v>1</v>
      </c>
      <c r="AF28" t="s">
        <v>233</v>
      </c>
    </row>
    <row r="29" spans="1:32" x14ac:dyDescent="0.2">
      <c r="A29">
        <v>26</v>
      </c>
      <c r="B29" t="s">
        <v>59</v>
      </c>
      <c r="C29">
        <v>70</v>
      </c>
      <c r="D29">
        <v>30.4909</v>
      </c>
      <c r="E29">
        <v>96.467699999999994</v>
      </c>
      <c r="F29">
        <v>20</v>
      </c>
      <c r="G29">
        <v>1010</v>
      </c>
      <c r="H29">
        <v>1721</v>
      </c>
      <c r="I29">
        <v>0.58679999999999999</v>
      </c>
      <c r="J29">
        <v>-3.5</v>
      </c>
      <c r="K29" s="4">
        <v>1</v>
      </c>
      <c r="L29" s="4">
        <v>-2.4</v>
      </c>
      <c r="M29" s="4">
        <v>-3.2</v>
      </c>
      <c r="N29" s="4">
        <v>0.69399999999999995</v>
      </c>
      <c r="O29" s="4">
        <v>1.2999999999999999E-2</v>
      </c>
      <c r="P29" s="4">
        <v>24.2</v>
      </c>
      <c r="Q29" s="4">
        <v>4.5</v>
      </c>
      <c r="R29">
        <v>2</v>
      </c>
      <c r="S29" s="1">
        <v>14.305999999999999</v>
      </c>
      <c r="T29" s="1">
        <v>0.43</v>
      </c>
      <c r="U29" s="1">
        <v>27.236999999999998</v>
      </c>
      <c r="V29" s="1">
        <f t="shared" si="0"/>
        <v>27.611317788134969</v>
      </c>
      <c r="W29" s="2">
        <f t="shared" si="1"/>
        <v>-3.1997771016529395</v>
      </c>
      <c r="X29" s="2">
        <f t="shared" si="2"/>
        <v>-3.2049073350618182</v>
      </c>
      <c r="Y29" s="1">
        <v>0.82299999999999995</v>
      </c>
      <c r="Z29">
        <v>-75</v>
      </c>
      <c r="AA29">
        <v>9</v>
      </c>
      <c r="AB29">
        <v>10</v>
      </c>
      <c r="AC29">
        <v>10</v>
      </c>
      <c r="AD29">
        <v>-1</v>
      </c>
      <c r="AE29">
        <v>1</v>
      </c>
      <c r="AF29" t="s">
        <v>233</v>
      </c>
    </row>
    <row r="30" spans="1:32" x14ac:dyDescent="0.2">
      <c r="A30">
        <v>27</v>
      </c>
      <c r="B30" t="s">
        <v>60</v>
      </c>
      <c r="C30">
        <v>100</v>
      </c>
      <c r="D30">
        <v>30.6174</v>
      </c>
      <c r="E30">
        <v>96.3</v>
      </c>
      <c r="F30">
        <v>20</v>
      </c>
      <c r="G30">
        <v>1022</v>
      </c>
      <c r="H30">
        <v>1728</v>
      </c>
      <c r="I30">
        <v>0.59119999999999995</v>
      </c>
      <c r="J30">
        <v>-3.5</v>
      </c>
      <c r="K30" s="4">
        <v>1</v>
      </c>
      <c r="L30" s="4">
        <v>-10.1</v>
      </c>
      <c r="M30" s="4">
        <v>-3.3</v>
      </c>
      <c r="N30" s="4">
        <v>0.68799999999999994</v>
      </c>
      <c r="O30" s="4">
        <v>1.2999999999999999E-2</v>
      </c>
      <c r="P30" s="4">
        <v>25.8</v>
      </c>
      <c r="Q30" s="4">
        <v>4.5</v>
      </c>
      <c r="R30">
        <v>2</v>
      </c>
      <c r="S30" s="1">
        <v>14.252000000000001</v>
      </c>
      <c r="T30" s="1">
        <v>0.52200000000000002</v>
      </c>
      <c r="U30" s="1">
        <v>27.135999999999999</v>
      </c>
      <c r="V30" s="1">
        <f t="shared" si="0"/>
        <v>27.507534286193458</v>
      </c>
      <c r="W30" s="2">
        <f t="shared" si="1"/>
        <v>-3.3004488401572805</v>
      </c>
      <c r="X30" s="2">
        <f t="shared" si="2"/>
        <v>-3.305907335061713</v>
      </c>
      <c r="Y30" s="1">
        <v>0.99</v>
      </c>
      <c r="Z30">
        <v>-76</v>
      </c>
      <c r="AA30">
        <v>9</v>
      </c>
      <c r="AB30">
        <v>8</v>
      </c>
      <c r="AC30">
        <v>10</v>
      </c>
      <c r="AD30">
        <v>-1</v>
      </c>
      <c r="AE30">
        <v>1</v>
      </c>
      <c r="AF30" t="s">
        <v>233</v>
      </c>
    </row>
    <row r="31" spans="1:32" x14ac:dyDescent="0.2">
      <c r="A31">
        <v>71</v>
      </c>
      <c r="B31" t="s">
        <v>153</v>
      </c>
      <c r="C31">
        <v>50</v>
      </c>
      <c r="D31">
        <v>-2.9355000000000002</v>
      </c>
      <c r="E31">
        <v>35.247300000000003</v>
      </c>
      <c r="F31">
        <v>20</v>
      </c>
      <c r="G31">
        <v>558</v>
      </c>
      <c r="H31">
        <v>1862</v>
      </c>
      <c r="I31">
        <v>0.29949999999999999</v>
      </c>
      <c r="J31">
        <v>-1</v>
      </c>
      <c r="K31" s="4">
        <v>5</v>
      </c>
      <c r="L31" s="4">
        <v>1.89</v>
      </c>
      <c r="M31" s="4">
        <v>3.15</v>
      </c>
      <c r="N31" s="4">
        <v>0.67700000000000005</v>
      </c>
      <c r="O31" s="4">
        <v>2.4E-2</v>
      </c>
      <c r="P31" s="4">
        <v>27</v>
      </c>
      <c r="Q31" s="4">
        <v>8</v>
      </c>
      <c r="R31">
        <v>1</v>
      </c>
      <c r="S31" s="1">
        <v>17.616</v>
      </c>
      <c r="T31" s="1" t="s">
        <v>111</v>
      </c>
      <c r="U31" s="1">
        <v>33.587000000000003</v>
      </c>
      <c r="V31" s="1">
        <f t="shared" si="0"/>
        <v>34.157411507424349</v>
      </c>
      <c r="W31" s="2">
        <f t="shared" si="1"/>
        <v>3.1500436579569016</v>
      </c>
      <c r="X31" s="2">
        <f t="shared" si="2"/>
        <v>3.1450926649379798</v>
      </c>
      <c r="Y31" s="1" t="s">
        <v>111</v>
      </c>
      <c r="Z31">
        <v>-118</v>
      </c>
      <c r="AA31">
        <v>13</v>
      </c>
      <c r="AB31">
        <v>-35</v>
      </c>
      <c r="AC31">
        <v>14</v>
      </c>
      <c r="AD31">
        <v>6</v>
      </c>
      <c r="AE31">
        <v>2</v>
      </c>
      <c r="AF31" t="s">
        <v>598</v>
      </c>
    </row>
    <row r="32" spans="1:32" x14ac:dyDescent="0.2">
      <c r="A32">
        <v>73</v>
      </c>
      <c r="B32" t="s">
        <v>156</v>
      </c>
      <c r="C32">
        <v>50</v>
      </c>
      <c r="D32">
        <v>-2.9355000000000002</v>
      </c>
      <c r="E32">
        <v>35.247300000000003</v>
      </c>
      <c r="F32">
        <v>20</v>
      </c>
      <c r="G32">
        <v>558</v>
      </c>
      <c r="H32">
        <v>1862</v>
      </c>
      <c r="I32">
        <v>0.29949999999999999</v>
      </c>
      <c r="J32">
        <v>-1</v>
      </c>
      <c r="K32" s="4">
        <v>5</v>
      </c>
      <c r="L32" s="4">
        <v>1.75</v>
      </c>
      <c r="M32" s="4">
        <v>4.3</v>
      </c>
      <c r="N32" s="4">
        <v>0.70799999999999996</v>
      </c>
      <c r="O32" s="4">
        <v>0.02</v>
      </c>
      <c r="P32" s="4">
        <v>17</v>
      </c>
      <c r="Q32" s="4">
        <v>6</v>
      </c>
      <c r="R32">
        <v>4</v>
      </c>
      <c r="S32" s="1">
        <v>18.225000000000001</v>
      </c>
      <c r="T32" s="1">
        <v>0.40799999999999997</v>
      </c>
      <c r="U32" s="1">
        <v>34.732999999999997</v>
      </c>
      <c r="V32" s="1">
        <f t="shared" si="0"/>
        <v>35.343235248235239</v>
      </c>
      <c r="W32" s="2">
        <f t="shared" si="1"/>
        <v>4.3003125861959228</v>
      </c>
      <c r="X32" s="2">
        <f t="shared" si="2"/>
        <v>4.2910926649381764</v>
      </c>
      <c r="Y32" s="1">
        <v>0.77700000000000002</v>
      </c>
      <c r="Z32">
        <v>-114</v>
      </c>
      <c r="AA32">
        <v>11</v>
      </c>
      <c r="AB32">
        <v>-25</v>
      </c>
      <c r="AC32">
        <v>12</v>
      </c>
      <c r="AD32">
        <v>5</v>
      </c>
      <c r="AE32">
        <v>1</v>
      </c>
      <c r="AF32" t="s">
        <v>598</v>
      </c>
    </row>
    <row r="33" spans="1:32" x14ac:dyDescent="0.2">
      <c r="A33">
        <v>68</v>
      </c>
      <c r="B33" t="s">
        <v>142</v>
      </c>
      <c r="C33">
        <v>80</v>
      </c>
      <c r="D33">
        <v>-2.9603000000000002</v>
      </c>
      <c r="E33">
        <v>35.436300000000003</v>
      </c>
      <c r="F33">
        <v>21</v>
      </c>
      <c r="G33">
        <v>499</v>
      </c>
      <c r="H33">
        <v>1911</v>
      </c>
      <c r="I33">
        <v>0.26100000000000001</v>
      </c>
      <c r="J33">
        <v>-0.6</v>
      </c>
      <c r="K33" s="4">
        <v>4</v>
      </c>
      <c r="L33" s="4">
        <v>-7.0000000000000007E-2</v>
      </c>
      <c r="M33" s="4">
        <v>-0.84</v>
      </c>
      <c r="N33" s="4">
        <v>0.69</v>
      </c>
      <c r="O33" s="4">
        <v>2.8000000000000001E-2</v>
      </c>
      <c r="P33" s="4">
        <v>23</v>
      </c>
      <c r="Q33" s="4">
        <v>9</v>
      </c>
      <c r="R33">
        <v>2</v>
      </c>
      <c r="S33" s="1">
        <v>15.521000000000001</v>
      </c>
      <c r="T33" s="1">
        <v>1.179</v>
      </c>
      <c r="U33" s="1">
        <v>29.602</v>
      </c>
      <c r="V33" s="1">
        <f t="shared" si="0"/>
        <v>30.044494652236907</v>
      </c>
      <c r="W33" s="2">
        <f t="shared" si="1"/>
        <v>-0.83955471162671191</v>
      </c>
      <c r="X33" s="2">
        <f t="shared" si="2"/>
        <v>-0.83990733506183257</v>
      </c>
      <c r="Y33" s="1">
        <v>2.2269999999999999</v>
      </c>
      <c r="Z33">
        <v>-108</v>
      </c>
      <c r="AA33">
        <v>9</v>
      </c>
      <c r="AB33">
        <v>-23</v>
      </c>
      <c r="AC33">
        <v>11</v>
      </c>
      <c r="AD33">
        <v>1</v>
      </c>
      <c r="AE33">
        <v>2</v>
      </c>
      <c r="AF33" t="s">
        <v>598</v>
      </c>
    </row>
    <row r="34" spans="1:32" x14ac:dyDescent="0.2">
      <c r="A34">
        <v>70</v>
      </c>
      <c r="B34" t="s">
        <v>150</v>
      </c>
      <c r="C34">
        <v>80</v>
      </c>
      <c r="D34">
        <v>-2.9603000000000002</v>
      </c>
      <c r="E34">
        <v>35.436300000000003</v>
      </c>
      <c r="F34">
        <v>21</v>
      </c>
      <c r="G34">
        <v>499</v>
      </c>
      <c r="H34">
        <v>1911</v>
      </c>
      <c r="I34">
        <v>0.26100000000000001</v>
      </c>
      <c r="J34">
        <v>-0.6</v>
      </c>
      <c r="K34" s="4">
        <v>2</v>
      </c>
      <c r="L34" s="4">
        <v>2.12</v>
      </c>
      <c r="M34" s="4">
        <v>-0.03</v>
      </c>
      <c r="N34" s="4">
        <v>0.66500000000000004</v>
      </c>
      <c r="O34" s="4">
        <v>2E-3</v>
      </c>
      <c r="P34" s="4">
        <v>31</v>
      </c>
      <c r="Q34" s="4">
        <v>4.9000000000000004</v>
      </c>
      <c r="R34">
        <v>3</v>
      </c>
      <c r="S34" s="1">
        <v>15.941000000000001</v>
      </c>
      <c r="T34" s="1">
        <v>0.69099999999999995</v>
      </c>
      <c r="U34" s="1">
        <v>30.411999999999999</v>
      </c>
      <c r="V34" s="1">
        <f t="shared" si="0"/>
        <v>30.879168690254978</v>
      </c>
      <c r="W34" s="2">
        <f t="shared" si="1"/>
        <v>-2.9906887841830699E-2</v>
      </c>
      <c r="X34" s="2">
        <f t="shared" si="2"/>
        <v>-2.9907335061766412E-2</v>
      </c>
      <c r="Y34" s="1">
        <v>1.3380000000000001</v>
      </c>
      <c r="Z34">
        <v>-116</v>
      </c>
      <c r="AA34">
        <v>9</v>
      </c>
      <c r="AB34">
        <v>-36</v>
      </c>
      <c r="AC34">
        <v>10</v>
      </c>
      <c r="AD34">
        <v>4</v>
      </c>
      <c r="AE34">
        <v>1</v>
      </c>
      <c r="AF34" t="s">
        <v>598</v>
      </c>
    </row>
    <row r="35" spans="1:32" x14ac:dyDescent="0.2">
      <c r="A35">
        <v>85</v>
      </c>
      <c r="B35" t="s">
        <v>164</v>
      </c>
      <c r="C35">
        <v>60</v>
      </c>
      <c r="D35">
        <v>-2.3290000000000002</v>
      </c>
      <c r="E35">
        <v>34.847799999999999</v>
      </c>
      <c r="F35">
        <v>21</v>
      </c>
      <c r="G35">
        <v>819</v>
      </c>
      <c r="H35">
        <v>1886</v>
      </c>
      <c r="I35">
        <v>0.434</v>
      </c>
      <c r="J35">
        <v>-0.1</v>
      </c>
      <c r="K35" s="4">
        <v>2</v>
      </c>
      <c r="L35" s="4">
        <v>0.66</v>
      </c>
      <c r="M35" s="4">
        <v>-2.68</v>
      </c>
      <c r="N35" s="4">
        <v>0.68</v>
      </c>
      <c r="O35" s="4">
        <v>2E-3</v>
      </c>
      <c r="P35" s="4">
        <v>26</v>
      </c>
      <c r="Q35" s="4">
        <v>4.8</v>
      </c>
      <c r="R35">
        <v>2</v>
      </c>
      <c r="S35" s="1">
        <v>14.589</v>
      </c>
      <c r="T35" s="1">
        <v>0.35299999999999998</v>
      </c>
      <c r="U35" s="1">
        <v>27.757999999999999</v>
      </c>
      <c r="V35" s="1">
        <f t="shared" si="0"/>
        <v>28.146842776848537</v>
      </c>
      <c r="W35" s="2">
        <f t="shared" si="1"/>
        <v>-2.6803088758004705</v>
      </c>
      <c r="X35" s="2">
        <f t="shared" si="2"/>
        <v>-2.6839073350618063</v>
      </c>
      <c r="Y35" s="1">
        <v>0.67600000000000005</v>
      </c>
      <c r="Z35">
        <v>-67</v>
      </c>
      <c r="AA35">
        <v>9</v>
      </c>
      <c r="AB35">
        <v>17</v>
      </c>
      <c r="AC35">
        <v>9</v>
      </c>
      <c r="AD35">
        <v>0</v>
      </c>
      <c r="AE35">
        <v>1</v>
      </c>
      <c r="AF35" t="s">
        <v>598</v>
      </c>
    </row>
    <row r="36" spans="1:32" x14ac:dyDescent="0.2">
      <c r="A36">
        <v>43</v>
      </c>
      <c r="B36" t="s">
        <v>87</v>
      </c>
      <c r="C36">
        <v>100</v>
      </c>
      <c r="D36">
        <v>35.191400000000002</v>
      </c>
      <c r="E36">
        <v>116.1401</v>
      </c>
      <c r="F36">
        <v>22</v>
      </c>
      <c r="G36">
        <v>79</v>
      </c>
      <c r="H36">
        <v>3162</v>
      </c>
      <c r="I36">
        <v>2.4899999999999999E-2</v>
      </c>
      <c r="J36">
        <v>-7.6</v>
      </c>
      <c r="K36" s="4">
        <v>1</v>
      </c>
      <c r="L36" s="4">
        <v>-2.35</v>
      </c>
      <c r="M36" s="4">
        <v>-1.8</v>
      </c>
      <c r="N36" s="4">
        <v>0.71199999999999997</v>
      </c>
      <c r="O36" s="4">
        <v>1.2999999999999999E-2</v>
      </c>
      <c r="P36" s="4">
        <v>15.3</v>
      </c>
      <c r="Q36" s="4">
        <v>4</v>
      </c>
      <c r="R36">
        <v>1</v>
      </c>
      <c r="S36" s="1">
        <v>14.968</v>
      </c>
      <c r="T36" s="1" t="s">
        <v>111</v>
      </c>
      <c r="U36" s="1">
        <v>28.64</v>
      </c>
      <c r="V36" s="1">
        <f t="shared" si="0"/>
        <v>29.054068319829483</v>
      </c>
      <c r="W36" s="2">
        <f t="shared" si="1"/>
        <v>-1.8002848746937339</v>
      </c>
      <c r="X36" s="2">
        <f t="shared" si="2"/>
        <v>-1.8019073350617623</v>
      </c>
      <c r="Y36" s="1" t="s">
        <v>111</v>
      </c>
      <c r="Z36">
        <v>-154</v>
      </c>
      <c r="AA36">
        <v>13</v>
      </c>
      <c r="AB36">
        <v>-67</v>
      </c>
      <c r="AC36">
        <v>14</v>
      </c>
      <c r="AD36">
        <v>0</v>
      </c>
      <c r="AE36">
        <v>1</v>
      </c>
      <c r="AF36" t="s">
        <v>254</v>
      </c>
    </row>
    <row r="37" spans="1:32" x14ac:dyDescent="0.2">
      <c r="A37">
        <v>45</v>
      </c>
      <c r="B37" t="s">
        <v>90</v>
      </c>
      <c r="C37">
        <v>50</v>
      </c>
      <c r="D37">
        <v>35.191400000000002</v>
      </c>
      <c r="E37">
        <v>116.1401</v>
      </c>
      <c r="F37">
        <v>22</v>
      </c>
      <c r="G37">
        <v>79</v>
      </c>
      <c r="H37">
        <v>3162</v>
      </c>
      <c r="I37">
        <v>2.4899999999999999E-2</v>
      </c>
      <c r="J37">
        <v>-7.6</v>
      </c>
      <c r="K37" s="4">
        <v>2</v>
      </c>
      <c r="L37" s="4">
        <v>-3.94</v>
      </c>
      <c r="M37" s="4">
        <v>-6.1</v>
      </c>
      <c r="N37" s="4">
        <v>0.69599999999999995</v>
      </c>
      <c r="O37" s="4">
        <v>8.9999999999999993E-3</v>
      </c>
      <c r="P37" s="4">
        <v>20.399999999999999</v>
      </c>
      <c r="Q37" s="4">
        <v>3</v>
      </c>
      <c r="R37">
        <v>2</v>
      </c>
      <c r="S37" s="1">
        <v>12.734999999999999</v>
      </c>
      <c r="T37" s="1">
        <v>8.9999999999999993E-3</v>
      </c>
      <c r="U37" s="1">
        <v>24.323</v>
      </c>
      <c r="V37" s="1">
        <f t="shared" si="0"/>
        <v>24.621217100645687</v>
      </c>
      <c r="W37" s="2">
        <f t="shared" si="1"/>
        <v>-6.1002249462652545</v>
      </c>
      <c r="X37" s="2">
        <f t="shared" si="2"/>
        <v>-6.1189073350619108</v>
      </c>
      <c r="Y37" s="1">
        <v>1.9E-2</v>
      </c>
      <c r="Z37">
        <v>-107</v>
      </c>
      <c r="AA37">
        <v>9</v>
      </c>
      <c r="AB37">
        <v>-17</v>
      </c>
      <c r="AC37">
        <v>10</v>
      </c>
      <c r="AD37">
        <v>-6</v>
      </c>
      <c r="AE37">
        <v>1</v>
      </c>
      <c r="AF37" t="s">
        <v>254</v>
      </c>
    </row>
    <row r="38" spans="1:32" x14ac:dyDescent="0.2">
      <c r="A38">
        <v>19</v>
      </c>
      <c r="B38" t="s">
        <v>45</v>
      </c>
      <c r="C38">
        <v>130</v>
      </c>
      <c r="D38">
        <v>8.7883999999999993</v>
      </c>
      <c r="E38">
        <v>39.661700000000003</v>
      </c>
      <c r="F38">
        <v>23</v>
      </c>
      <c r="G38">
        <v>726</v>
      </c>
      <c r="H38">
        <v>2134</v>
      </c>
      <c r="I38">
        <v>0.34</v>
      </c>
      <c r="J38">
        <v>-1.3</v>
      </c>
      <c r="K38" s="4">
        <v>1</v>
      </c>
      <c r="L38" s="4">
        <v>0.5</v>
      </c>
      <c r="M38" s="4">
        <v>-5</v>
      </c>
      <c r="N38" s="4">
        <v>0.64500000000000002</v>
      </c>
      <c r="O38" s="4">
        <v>1.2999999999999999E-2</v>
      </c>
      <c r="P38" s="4">
        <v>25.2</v>
      </c>
      <c r="Q38" s="4">
        <v>3.1</v>
      </c>
      <c r="R38">
        <v>2</v>
      </c>
      <c r="S38" s="1">
        <v>13.353999999999999</v>
      </c>
      <c r="T38" s="1">
        <v>0.106</v>
      </c>
      <c r="U38" s="1">
        <v>25.428999999999998</v>
      </c>
      <c r="V38" s="1">
        <f t="shared" si="0"/>
        <v>25.755075074637368</v>
      </c>
      <c r="W38" s="2">
        <f t="shared" si="1"/>
        <v>-5.0003636838934842</v>
      </c>
      <c r="X38" s="2">
        <f t="shared" si="2"/>
        <v>-5.0129073350617848</v>
      </c>
      <c r="Y38" s="1">
        <v>0.182</v>
      </c>
      <c r="Z38">
        <v>-73</v>
      </c>
      <c r="AA38">
        <v>9</v>
      </c>
      <c r="AB38">
        <v>11</v>
      </c>
      <c r="AC38">
        <v>10</v>
      </c>
      <c r="AD38">
        <v>-3</v>
      </c>
      <c r="AE38">
        <v>1</v>
      </c>
      <c r="AF38" t="s">
        <v>192</v>
      </c>
    </row>
    <row r="39" spans="1:32" x14ac:dyDescent="0.2">
      <c r="A39">
        <v>87</v>
      </c>
      <c r="B39" t="s">
        <v>167</v>
      </c>
      <c r="C39">
        <v>70</v>
      </c>
      <c r="D39">
        <v>-2.1654</v>
      </c>
      <c r="E39">
        <v>33.973399999999998</v>
      </c>
      <c r="F39">
        <v>23</v>
      </c>
      <c r="G39">
        <v>846</v>
      </c>
      <c r="H39">
        <v>1982</v>
      </c>
      <c r="I39">
        <v>0.42680000000000001</v>
      </c>
      <c r="J39">
        <v>-0.3</v>
      </c>
      <c r="K39" s="4">
        <v>3</v>
      </c>
      <c r="L39" s="4">
        <v>1.47</v>
      </c>
      <c r="M39" s="4">
        <v>-1.56</v>
      </c>
      <c r="N39" s="4">
        <v>0.66900000000000004</v>
      </c>
      <c r="O39" s="4">
        <v>0.01</v>
      </c>
      <c r="P39" s="4">
        <v>29</v>
      </c>
      <c r="Q39" s="4">
        <v>5.5</v>
      </c>
      <c r="R39">
        <v>3</v>
      </c>
      <c r="S39" s="1">
        <v>15.163</v>
      </c>
      <c r="T39" s="1">
        <v>5.7000000000000002E-2</v>
      </c>
      <c r="U39" s="1">
        <v>28.881</v>
      </c>
      <c r="V39" s="1">
        <f t="shared" si="0"/>
        <v>29.302100236940021</v>
      </c>
      <c r="W39" s="2">
        <f t="shared" si="1"/>
        <v>-1.5596897528009035</v>
      </c>
      <c r="X39" s="2">
        <f t="shared" si="2"/>
        <v>-1.5609073350617539</v>
      </c>
      <c r="Y39" s="1">
        <v>7.9000000000000001E-2</v>
      </c>
      <c r="Z39">
        <v>-86</v>
      </c>
      <c r="AA39">
        <v>10</v>
      </c>
      <c r="AB39">
        <v>-4</v>
      </c>
      <c r="AC39">
        <v>11</v>
      </c>
      <c r="AD39">
        <v>2</v>
      </c>
      <c r="AE39">
        <v>1</v>
      </c>
      <c r="AF39" t="s">
        <v>598</v>
      </c>
    </row>
    <row r="40" spans="1:32" x14ac:dyDescent="0.2">
      <c r="A40">
        <v>89</v>
      </c>
      <c r="B40" t="s">
        <v>170</v>
      </c>
      <c r="C40">
        <v>90</v>
      </c>
      <c r="D40">
        <v>-2.1654</v>
      </c>
      <c r="E40">
        <v>33.973399999999998</v>
      </c>
      <c r="F40">
        <v>23</v>
      </c>
      <c r="G40">
        <v>846</v>
      </c>
      <c r="H40">
        <v>1982</v>
      </c>
      <c r="I40">
        <v>0.42680000000000001</v>
      </c>
      <c r="J40">
        <v>-0.3</v>
      </c>
      <c r="K40" s="4">
        <v>3</v>
      </c>
      <c r="L40" s="4">
        <v>1.02</v>
      </c>
      <c r="M40" s="4">
        <v>-1.81</v>
      </c>
      <c r="N40" s="4">
        <v>0.68400000000000005</v>
      </c>
      <c r="O40" s="4">
        <v>1.0999999999999999E-2</v>
      </c>
      <c r="P40" s="4">
        <v>25</v>
      </c>
      <c r="Q40" s="4">
        <v>3.2</v>
      </c>
      <c r="R40">
        <v>3</v>
      </c>
      <c r="S40" s="1">
        <v>15.055</v>
      </c>
      <c r="T40" s="1">
        <v>0.29899999999999999</v>
      </c>
      <c r="U40" s="1">
        <v>28.63</v>
      </c>
      <c r="V40" s="1">
        <f t="shared" si="0"/>
        <v>29.043777830598749</v>
      </c>
      <c r="W40" s="2">
        <f t="shared" si="1"/>
        <v>-1.8102668219352329</v>
      </c>
      <c r="X40" s="2">
        <f t="shared" si="2"/>
        <v>-1.8119073350617729</v>
      </c>
      <c r="Y40" s="1">
        <v>0.54700000000000004</v>
      </c>
      <c r="Z40">
        <v>-61</v>
      </c>
      <c r="AA40">
        <v>8</v>
      </c>
      <c r="AB40">
        <v>23</v>
      </c>
      <c r="AC40">
        <v>8</v>
      </c>
      <c r="AD40">
        <v>1</v>
      </c>
      <c r="AE40">
        <v>1</v>
      </c>
      <c r="AF40" t="s">
        <v>598</v>
      </c>
    </row>
    <row r="41" spans="1:32" x14ac:dyDescent="0.2">
      <c r="A41">
        <v>91</v>
      </c>
      <c r="B41" t="s">
        <v>171</v>
      </c>
      <c r="C41">
        <v>100</v>
      </c>
      <c r="D41">
        <v>-2.1654</v>
      </c>
      <c r="E41">
        <v>33.973399999999998</v>
      </c>
      <c r="F41">
        <v>23</v>
      </c>
      <c r="G41">
        <v>846</v>
      </c>
      <c r="H41">
        <v>1982</v>
      </c>
      <c r="I41">
        <v>0.42680000000000001</v>
      </c>
      <c r="J41">
        <v>-0.3</v>
      </c>
      <c r="K41" s="4">
        <v>3</v>
      </c>
      <c r="L41" s="4">
        <v>1.1200000000000001</v>
      </c>
      <c r="M41" s="4">
        <v>-2.4900000000000002</v>
      </c>
      <c r="N41" s="4">
        <v>0.69899999999999995</v>
      </c>
      <c r="O41" s="4">
        <v>1.4E-2</v>
      </c>
      <c r="P41" s="4">
        <v>20</v>
      </c>
      <c r="Q41" s="4">
        <v>4.7</v>
      </c>
      <c r="R41">
        <v>2</v>
      </c>
      <c r="S41" s="1">
        <v>14.686999999999999</v>
      </c>
      <c r="T41" s="1">
        <v>0.21</v>
      </c>
      <c r="U41" s="1">
        <v>27.949000000000002</v>
      </c>
      <c r="V41" s="1">
        <f t="shared" si="0"/>
        <v>28.343237578925429</v>
      </c>
      <c r="W41" s="2">
        <f t="shared" si="1"/>
        <v>-2.4898026220276952</v>
      </c>
      <c r="X41" s="2">
        <f t="shared" si="2"/>
        <v>-2.4929073350617932</v>
      </c>
      <c r="Y41" s="1">
        <v>0.39400000000000002</v>
      </c>
      <c r="Z41">
        <v>-70</v>
      </c>
      <c r="AA41">
        <v>9</v>
      </c>
      <c r="AB41">
        <v>18</v>
      </c>
      <c r="AC41">
        <v>10</v>
      </c>
      <c r="AD41">
        <v>-1</v>
      </c>
      <c r="AE41">
        <v>1</v>
      </c>
      <c r="AF41" t="s">
        <v>598</v>
      </c>
    </row>
    <row r="42" spans="1:32" x14ac:dyDescent="0.2">
      <c r="A42">
        <v>93</v>
      </c>
      <c r="B42" t="s">
        <v>172</v>
      </c>
      <c r="C42">
        <v>130</v>
      </c>
      <c r="D42">
        <v>-2.1654</v>
      </c>
      <c r="E42">
        <v>33.973399999999998</v>
      </c>
      <c r="F42">
        <v>23</v>
      </c>
      <c r="G42">
        <v>846</v>
      </c>
      <c r="H42">
        <v>1982</v>
      </c>
      <c r="I42">
        <v>0.42680000000000001</v>
      </c>
      <c r="J42">
        <v>-0.3</v>
      </c>
      <c r="K42" s="4">
        <v>3</v>
      </c>
      <c r="L42" s="4">
        <v>0.37</v>
      </c>
      <c r="M42" s="4">
        <v>-3.29</v>
      </c>
      <c r="N42" s="4">
        <v>0.70299999999999996</v>
      </c>
      <c r="O42" s="4">
        <v>1.0999999999999999E-2</v>
      </c>
      <c r="P42" s="4">
        <v>19</v>
      </c>
      <c r="Q42" s="4">
        <v>3.2</v>
      </c>
      <c r="R42">
        <v>3</v>
      </c>
      <c r="S42" s="1">
        <v>14.273</v>
      </c>
      <c r="T42" s="1">
        <v>0.71</v>
      </c>
      <c r="U42" s="1">
        <v>27.146000000000001</v>
      </c>
      <c r="V42" s="1">
        <f t="shared" si="0"/>
        <v>27.51780941291182</v>
      </c>
      <c r="W42" s="2">
        <f t="shared" si="1"/>
        <v>-3.2904817948105851</v>
      </c>
      <c r="X42" s="2">
        <f t="shared" si="2"/>
        <v>-3.2959073350618406</v>
      </c>
      <c r="Y42" s="1">
        <v>1.351</v>
      </c>
      <c r="Z42">
        <v>-60</v>
      </c>
      <c r="AA42">
        <v>8</v>
      </c>
      <c r="AB42">
        <v>27</v>
      </c>
      <c r="AC42">
        <v>8</v>
      </c>
      <c r="AD42">
        <v>-2</v>
      </c>
      <c r="AE42">
        <v>1</v>
      </c>
      <c r="AF42" t="s">
        <v>598</v>
      </c>
    </row>
    <row r="43" spans="1:32" x14ac:dyDescent="0.2">
      <c r="A43">
        <v>53</v>
      </c>
      <c r="B43" t="s">
        <v>102</v>
      </c>
      <c r="C43">
        <v>90</v>
      </c>
      <c r="D43">
        <v>22.8508</v>
      </c>
      <c r="E43">
        <v>94.355900000000005</v>
      </c>
      <c r="F43">
        <v>25</v>
      </c>
      <c r="G43">
        <v>1414</v>
      </c>
      <c r="H43">
        <v>1658</v>
      </c>
      <c r="I43">
        <v>0.85240000000000005</v>
      </c>
      <c r="J43">
        <v>-5.2</v>
      </c>
      <c r="K43" s="4">
        <v>4</v>
      </c>
      <c r="L43" s="4">
        <v>-13.9</v>
      </c>
      <c r="M43" s="4">
        <v>-4</v>
      </c>
      <c r="N43" s="4">
        <v>0.68</v>
      </c>
      <c r="O43" s="4">
        <v>7.0000000000000001E-3</v>
      </c>
      <c r="P43" s="4">
        <v>25.7</v>
      </c>
      <c r="Q43" s="4">
        <v>2.2000000000000002</v>
      </c>
      <c r="R43">
        <v>3</v>
      </c>
      <c r="S43" s="1">
        <v>13.88</v>
      </c>
      <c r="T43" s="1">
        <v>9.8000000000000004E-2</v>
      </c>
      <c r="U43" s="1">
        <v>26.434000000000001</v>
      </c>
      <c r="V43" s="1">
        <f t="shared" si="0"/>
        <v>26.786477117802356</v>
      </c>
      <c r="W43" s="2">
        <f t="shared" si="1"/>
        <v>-3.9998863937663272</v>
      </c>
      <c r="X43" s="2">
        <f t="shared" si="2"/>
        <v>-4.0079073350617502</v>
      </c>
      <c r="Y43" s="1">
        <v>0.16700000000000001</v>
      </c>
      <c r="Z43">
        <v>-77</v>
      </c>
      <c r="AA43">
        <v>8</v>
      </c>
      <c r="AB43">
        <v>6</v>
      </c>
      <c r="AC43">
        <v>8</v>
      </c>
      <c r="AD43">
        <v>-2</v>
      </c>
      <c r="AE43">
        <v>0</v>
      </c>
      <c r="AF43" t="s">
        <v>254</v>
      </c>
    </row>
    <row r="44" spans="1:32" x14ac:dyDescent="0.2">
      <c r="A44">
        <v>1</v>
      </c>
      <c r="B44" t="s">
        <v>22</v>
      </c>
      <c r="C44">
        <v>50</v>
      </c>
      <c r="D44">
        <v>11.148099999999999</v>
      </c>
      <c r="E44">
        <v>40.335700000000003</v>
      </c>
      <c r="F44">
        <v>26</v>
      </c>
      <c r="G44">
        <v>461</v>
      </c>
      <c r="H44">
        <v>2284</v>
      </c>
      <c r="I44">
        <v>0.20180000000000001</v>
      </c>
      <c r="J44">
        <v>-1.3</v>
      </c>
      <c r="K44" s="4">
        <v>2</v>
      </c>
      <c r="L44" s="4">
        <v>-2.5</v>
      </c>
      <c r="M44" s="4">
        <v>-5.5</v>
      </c>
      <c r="N44" s="4">
        <v>0.628</v>
      </c>
      <c r="O44" s="4">
        <v>8.0000000000000002E-3</v>
      </c>
      <c r="P44" s="4">
        <v>29</v>
      </c>
      <c r="Q44" s="4">
        <v>1.8</v>
      </c>
      <c r="R44">
        <v>2</v>
      </c>
      <c r="S44" s="1">
        <v>13.077999999999999</v>
      </c>
      <c r="T44" s="1">
        <v>8.5999999999999993E-2</v>
      </c>
      <c r="U44" s="1">
        <v>24.927</v>
      </c>
      <c r="V44" s="1">
        <f t="shared" si="0"/>
        <v>25.240275252516263</v>
      </c>
      <c r="W44" s="2">
        <f t="shared" si="1"/>
        <v>-5.4997281503562263</v>
      </c>
      <c r="X44" s="2">
        <f t="shared" si="2"/>
        <v>-5.5149073350618165</v>
      </c>
      <c r="Y44" s="1">
        <v>0.16800000000000001</v>
      </c>
      <c r="Z44">
        <v>-83</v>
      </c>
      <c r="AA44">
        <v>9</v>
      </c>
      <c r="AB44">
        <v>-1</v>
      </c>
      <c r="AC44">
        <v>9</v>
      </c>
      <c r="AD44">
        <v>-2</v>
      </c>
      <c r="AE44">
        <v>0</v>
      </c>
      <c r="AF44" t="s">
        <v>192</v>
      </c>
    </row>
    <row r="45" spans="1:32" x14ac:dyDescent="0.2">
      <c r="A45">
        <v>55</v>
      </c>
      <c r="B45" t="s">
        <v>108</v>
      </c>
      <c r="C45">
        <v>170</v>
      </c>
      <c r="D45">
        <v>21.410699999999999</v>
      </c>
      <c r="E45">
        <v>94.724299999999999</v>
      </c>
      <c r="F45">
        <v>26</v>
      </c>
      <c r="G45">
        <v>751</v>
      </c>
      <c r="H45">
        <v>1778</v>
      </c>
      <c r="I45">
        <v>0.42230000000000001</v>
      </c>
      <c r="J45">
        <v>-6.2</v>
      </c>
      <c r="K45" s="4">
        <v>4</v>
      </c>
      <c r="L45" s="4">
        <v>-9.1999999999999993</v>
      </c>
      <c r="M45" s="4">
        <v>-7.1</v>
      </c>
      <c r="N45" s="4">
        <v>0.69599999999999995</v>
      </c>
      <c r="O45" s="4">
        <v>7.0000000000000001E-3</v>
      </c>
      <c r="P45" s="4">
        <v>20.5</v>
      </c>
      <c r="Q45" s="4">
        <v>2.2999999999999998</v>
      </c>
      <c r="R45">
        <v>4</v>
      </c>
      <c r="S45" s="1">
        <v>12.228999999999999</v>
      </c>
      <c r="T45" s="1">
        <v>0.45900000000000002</v>
      </c>
      <c r="U45" s="1">
        <v>23.317</v>
      </c>
      <c r="V45" s="1">
        <f t="shared" si="0"/>
        <v>23.590966459202669</v>
      </c>
      <c r="W45" s="2">
        <f t="shared" si="1"/>
        <v>-7.0995853574000947</v>
      </c>
      <c r="X45" s="2">
        <f t="shared" si="2"/>
        <v>-7.1249073350618435</v>
      </c>
      <c r="Y45" s="1">
        <v>0.85399999999999998</v>
      </c>
      <c r="Z45">
        <v>-82</v>
      </c>
      <c r="AA45">
        <v>7</v>
      </c>
      <c r="AB45">
        <v>5</v>
      </c>
      <c r="AC45">
        <v>7</v>
      </c>
      <c r="AD45">
        <v>-6</v>
      </c>
      <c r="AE45">
        <v>0</v>
      </c>
      <c r="AF45" t="s">
        <v>254</v>
      </c>
    </row>
    <row r="46" spans="1:32" x14ac:dyDescent="0.2">
      <c r="A46">
        <v>4</v>
      </c>
      <c r="B46" t="s">
        <v>30</v>
      </c>
      <c r="C46">
        <v>13</v>
      </c>
      <c r="D46">
        <v>11.1653</v>
      </c>
      <c r="E46">
        <v>40.494999999999997</v>
      </c>
      <c r="F46">
        <v>27</v>
      </c>
      <c r="G46">
        <v>403</v>
      </c>
      <c r="H46">
        <v>2318</v>
      </c>
      <c r="I46">
        <v>0.17380000000000001</v>
      </c>
      <c r="J46">
        <v>-1.3</v>
      </c>
      <c r="K46" s="4">
        <v>1</v>
      </c>
      <c r="L46" s="4">
        <v>-0.2</v>
      </c>
      <c r="M46" s="4">
        <v>-2.2999999999999998</v>
      </c>
      <c r="N46" s="4">
        <v>0.6</v>
      </c>
      <c r="O46" s="4">
        <v>1.2999999999999999E-2</v>
      </c>
      <c r="P46" s="4">
        <v>35.9</v>
      </c>
      <c r="Q46" s="4">
        <v>3.4</v>
      </c>
      <c r="R46">
        <v>2</v>
      </c>
      <c r="S46" s="1">
        <v>14.756</v>
      </c>
      <c r="T46" s="1">
        <v>0.42799999999999999</v>
      </c>
      <c r="U46" s="1">
        <v>28.138999999999999</v>
      </c>
      <c r="V46" s="1">
        <f t="shared" si="0"/>
        <v>28.538641356836479</v>
      </c>
      <c r="W46" s="2">
        <f t="shared" si="1"/>
        <v>-2.3002576783264508</v>
      </c>
      <c r="X46" s="2">
        <f t="shared" si="2"/>
        <v>-2.3029073350617755</v>
      </c>
      <c r="Y46" s="1">
        <v>0.81699999999999995</v>
      </c>
      <c r="Z46">
        <v>-101</v>
      </c>
      <c r="AA46">
        <v>9</v>
      </c>
      <c r="AB46">
        <v>-24</v>
      </c>
      <c r="AC46">
        <v>10</v>
      </c>
      <c r="AD46">
        <v>2</v>
      </c>
      <c r="AE46">
        <v>1</v>
      </c>
      <c r="AF46" t="s">
        <v>192</v>
      </c>
    </row>
    <row r="47" spans="1:32" x14ac:dyDescent="0.2">
      <c r="A47">
        <v>7</v>
      </c>
      <c r="B47" t="s">
        <v>32</v>
      </c>
      <c r="C47">
        <v>35</v>
      </c>
      <c r="D47">
        <v>11.1653</v>
      </c>
      <c r="E47">
        <v>40.494999999999997</v>
      </c>
      <c r="F47">
        <v>27</v>
      </c>
      <c r="G47">
        <v>403</v>
      </c>
      <c r="H47">
        <v>2318</v>
      </c>
      <c r="I47">
        <v>0.17380000000000001</v>
      </c>
      <c r="J47">
        <v>-1.3</v>
      </c>
      <c r="K47" s="4">
        <v>1</v>
      </c>
      <c r="L47" s="4">
        <v>-2.9</v>
      </c>
      <c r="M47" s="4">
        <v>-2</v>
      </c>
      <c r="N47" s="4">
        <v>0.58199999999999996</v>
      </c>
      <c r="O47" s="4">
        <v>1.2999999999999999E-2</v>
      </c>
      <c r="P47" s="4">
        <v>40.299999999999997</v>
      </c>
      <c r="Q47" s="4">
        <v>3.5</v>
      </c>
      <c r="R47">
        <v>2</v>
      </c>
      <c r="S47" s="1">
        <v>14.925000000000001</v>
      </c>
      <c r="T47" s="1">
        <v>8.0000000000000002E-3</v>
      </c>
      <c r="U47" s="1">
        <v>28.44</v>
      </c>
      <c r="V47" s="1">
        <f t="shared" si="0"/>
        <v>28.848278085874757</v>
      </c>
      <c r="W47" s="2">
        <f t="shared" si="1"/>
        <v>-1.9999048550554785</v>
      </c>
      <c r="X47" s="2">
        <f t="shared" si="2"/>
        <v>-2.0019073350619134</v>
      </c>
      <c r="Y47" s="1">
        <v>0.02</v>
      </c>
      <c r="Z47">
        <v>-92</v>
      </c>
      <c r="AA47">
        <v>9</v>
      </c>
      <c r="AB47">
        <v>-16</v>
      </c>
      <c r="AC47">
        <v>10</v>
      </c>
      <c r="AD47">
        <v>3</v>
      </c>
      <c r="AE47">
        <v>1</v>
      </c>
      <c r="AF47" t="s">
        <v>192</v>
      </c>
    </row>
    <row r="48" spans="1:32" x14ac:dyDescent="0.2">
      <c r="A48">
        <v>10</v>
      </c>
      <c r="B48" t="s">
        <v>33</v>
      </c>
      <c r="C48">
        <v>45</v>
      </c>
      <c r="D48">
        <v>11.1653</v>
      </c>
      <c r="E48">
        <v>40.494999999999997</v>
      </c>
      <c r="F48">
        <v>27</v>
      </c>
      <c r="G48">
        <v>403</v>
      </c>
      <c r="H48">
        <v>2318</v>
      </c>
      <c r="I48">
        <v>0.17380000000000001</v>
      </c>
      <c r="J48">
        <v>-1.3</v>
      </c>
      <c r="K48" s="4">
        <v>2</v>
      </c>
      <c r="L48" s="4">
        <v>-1.5</v>
      </c>
      <c r="M48" s="4">
        <v>-3.5</v>
      </c>
      <c r="N48" s="4">
        <v>0.629</v>
      </c>
      <c r="O48" s="4">
        <v>8.9999999999999993E-3</v>
      </c>
      <c r="P48" s="4">
        <v>28.9</v>
      </c>
      <c r="Q48" s="4">
        <v>2.4</v>
      </c>
      <c r="R48">
        <v>2</v>
      </c>
      <c r="S48" s="1">
        <v>14.144</v>
      </c>
      <c r="T48" s="1">
        <v>0.26800000000000002</v>
      </c>
      <c r="U48" s="1">
        <v>26.936</v>
      </c>
      <c r="V48" s="1">
        <f t="shared" si="0"/>
        <v>27.302053328116969</v>
      </c>
      <c r="W48" s="2">
        <f t="shared" si="1"/>
        <v>-3.4997688177270869</v>
      </c>
      <c r="X48" s="2">
        <f t="shared" si="2"/>
        <v>-3.5059073350617354</v>
      </c>
      <c r="Y48" s="1">
        <v>0.51100000000000001</v>
      </c>
      <c r="Z48">
        <v>-78</v>
      </c>
      <c r="AA48">
        <v>9</v>
      </c>
      <c r="AB48">
        <v>4</v>
      </c>
      <c r="AC48">
        <v>10</v>
      </c>
      <c r="AD48">
        <v>0</v>
      </c>
      <c r="AE48">
        <v>0</v>
      </c>
      <c r="AF48" t="s">
        <v>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1"/>
  <sheetViews>
    <sheetView topLeftCell="A81" workbookViewId="0">
      <selection activeCell="L101" sqref="A5:L10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</row>
    <row r="2" spans="1:14" x14ac:dyDescent="0.2">
      <c r="B2" t="s">
        <v>12</v>
      </c>
      <c r="D2" t="s">
        <v>13</v>
      </c>
      <c r="F2" t="s">
        <v>14</v>
      </c>
      <c r="H2" t="s">
        <v>15</v>
      </c>
      <c r="I2" t="s">
        <v>16</v>
      </c>
      <c r="J2" t="s">
        <v>16</v>
      </c>
      <c r="K2" t="s">
        <v>17</v>
      </c>
    </row>
    <row r="3" spans="1:14" x14ac:dyDescent="0.2">
      <c r="D3" t="s">
        <v>18</v>
      </c>
      <c r="I3" t="s">
        <v>19</v>
      </c>
      <c r="J3" t="s">
        <v>19</v>
      </c>
      <c r="K3" t="s">
        <v>20</v>
      </c>
    </row>
    <row r="4" spans="1:14" x14ac:dyDescent="0.2">
      <c r="K4" t="s">
        <v>21</v>
      </c>
    </row>
    <row r="5" spans="1:14" x14ac:dyDescent="0.2">
      <c r="A5" t="s">
        <v>22</v>
      </c>
      <c r="B5">
        <v>50</v>
      </c>
      <c r="C5">
        <v>11.148099999999999</v>
      </c>
      <c r="D5" t="s">
        <v>23</v>
      </c>
      <c r="E5" t="s">
        <v>24</v>
      </c>
      <c r="F5" t="s">
        <v>25</v>
      </c>
      <c r="H5">
        <v>26</v>
      </c>
      <c r="I5">
        <v>461</v>
      </c>
      <c r="J5">
        <v>2284</v>
      </c>
      <c r="K5">
        <v>0.20180000000000001</v>
      </c>
      <c r="L5" t="s">
        <v>26</v>
      </c>
    </row>
    <row r="6" spans="1:14" x14ac:dyDescent="0.2">
      <c r="E6" t="s">
        <v>27</v>
      </c>
      <c r="F6" t="s">
        <v>28</v>
      </c>
    </row>
    <row r="7" spans="1:14" x14ac:dyDescent="0.2">
      <c r="F7" t="s">
        <v>29</v>
      </c>
    </row>
    <row r="8" spans="1:14" x14ac:dyDescent="0.2">
      <c r="A8" t="s">
        <v>30</v>
      </c>
      <c r="B8">
        <v>13</v>
      </c>
      <c r="C8">
        <v>11.1653</v>
      </c>
      <c r="D8" t="s">
        <v>31</v>
      </c>
      <c r="E8" t="s">
        <v>24</v>
      </c>
      <c r="F8" t="s">
        <v>25</v>
      </c>
      <c r="H8">
        <v>27</v>
      </c>
      <c r="I8">
        <v>403</v>
      </c>
      <c r="J8">
        <v>2318</v>
      </c>
      <c r="K8">
        <v>0.17380000000000001</v>
      </c>
      <c r="L8" t="s">
        <v>26</v>
      </c>
    </row>
    <row r="9" spans="1:14" x14ac:dyDescent="0.2">
      <c r="E9" t="s">
        <v>27</v>
      </c>
      <c r="F9" t="s">
        <v>28</v>
      </c>
    </row>
    <row r="10" spans="1:14" x14ac:dyDescent="0.2">
      <c r="F10" t="s">
        <v>29</v>
      </c>
    </row>
    <row r="11" spans="1:14" x14ac:dyDescent="0.2">
      <c r="A11" t="s">
        <v>32</v>
      </c>
      <c r="B11">
        <v>35</v>
      </c>
      <c r="C11">
        <v>11.1653</v>
      </c>
      <c r="D11" t="s">
        <v>31</v>
      </c>
      <c r="E11" t="s">
        <v>24</v>
      </c>
      <c r="F11" t="s">
        <v>25</v>
      </c>
      <c r="H11">
        <v>27</v>
      </c>
      <c r="I11">
        <v>403</v>
      </c>
      <c r="J11">
        <v>2318</v>
      </c>
      <c r="K11">
        <v>0.17380000000000001</v>
      </c>
      <c r="L11" t="s">
        <v>26</v>
      </c>
    </row>
    <row r="12" spans="1:14" x14ac:dyDescent="0.2">
      <c r="E12" t="s">
        <v>27</v>
      </c>
      <c r="F12" t="s">
        <v>28</v>
      </c>
    </row>
    <row r="13" spans="1:14" x14ac:dyDescent="0.2">
      <c r="F13" t="s">
        <v>29</v>
      </c>
    </row>
    <row r="14" spans="1:14" x14ac:dyDescent="0.2">
      <c r="A14" t="s">
        <v>33</v>
      </c>
      <c r="B14">
        <v>45</v>
      </c>
      <c r="C14">
        <v>11.1653</v>
      </c>
      <c r="D14" t="s">
        <v>31</v>
      </c>
      <c r="E14" t="s">
        <v>24</v>
      </c>
      <c r="F14" t="s">
        <v>34</v>
      </c>
      <c r="H14">
        <v>27</v>
      </c>
      <c r="I14">
        <v>403</v>
      </c>
      <c r="J14">
        <v>2318</v>
      </c>
      <c r="K14">
        <v>0.17380000000000001</v>
      </c>
      <c r="L14" t="s">
        <v>26</v>
      </c>
    </row>
    <row r="15" spans="1:14" x14ac:dyDescent="0.2">
      <c r="E15" t="s">
        <v>27</v>
      </c>
      <c r="F15" t="s">
        <v>28</v>
      </c>
    </row>
    <row r="16" spans="1:14" x14ac:dyDescent="0.2">
      <c r="F16" t="s">
        <v>29</v>
      </c>
    </row>
    <row r="17" spans="1:12" x14ac:dyDescent="0.2">
      <c r="A17" t="s">
        <v>35</v>
      </c>
      <c r="B17">
        <v>130</v>
      </c>
      <c r="C17">
        <v>42.015300000000003</v>
      </c>
      <c r="D17" t="s">
        <v>36</v>
      </c>
      <c r="E17" t="s">
        <v>37</v>
      </c>
      <c r="F17" t="s">
        <v>25</v>
      </c>
      <c r="H17">
        <v>4</v>
      </c>
      <c r="I17">
        <v>227</v>
      </c>
      <c r="J17">
        <v>1444</v>
      </c>
      <c r="K17">
        <v>0.15709999999999999</v>
      </c>
      <c r="L17" t="s">
        <v>38</v>
      </c>
    </row>
    <row r="18" spans="1:12" x14ac:dyDescent="0.2">
      <c r="E18" t="s">
        <v>39</v>
      </c>
      <c r="F18" t="s">
        <v>28</v>
      </c>
    </row>
    <row r="19" spans="1:12" x14ac:dyDescent="0.2">
      <c r="F19" t="s">
        <v>29</v>
      </c>
    </row>
    <row r="20" spans="1:12" x14ac:dyDescent="0.2">
      <c r="A20" t="s">
        <v>40</v>
      </c>
      <c r="B20">
        <v>140</v>
      </c>
      <c r="C20">
        <v>34.421199999999999</v>
      </c>
      <c r="D20" t="s">
        <v>41</v>
      </c>
      <c r="E20" t="s">
        <v>42</v>
      </c>
      <c r="F20" t="s">
        <v>25</v>
      </c>
      <c r="H20">
        <v>17</v>
      </c>
      <c r="I20">
        <v>238</v>
      </c>
      <c r="J20">
        <v>2604</v>
      </c>
      <c r="K20">
        <v>9.1300000000000006E-2</v>
      </c>
      <c r="L20" t="s">
        <v>43</v>
      </c>
    </row>
    <row r="21" spans="1:12" x14ac:dyDescent="0.2">
      <c r="E21" t="s">
        <v>44</v>
      </c>
      <c r="F21" t="s">
        <v>28</v>
      </c>
    </row>
    <row r="22" spans="1:12" x14ac:dyDescent="0.2">
      <c r="F22" t="s">
        <v>29</v>
      </c>
    </row>
    <row r="23" spans="1:12" x14ac:dyDescent="0.2">
      <c r="A23" t="s">
        <v>45</v>
      </c>
      <c r="B23">
        <v>130</v>
      </c>
      <c r="C23">
        <v>8.7883999999999993</v>
      </c>
      <c r="D23" t="s">
        <v>46</v>
      </c>
      <c r="E23" t="s">
        <v>24</v>
      </c>
      <c r="F23" t="s">
        <v>25</v>
      </c>
      <c r="H23">
        <v>23</v>
      </c>
      <c r="I23">
        <v>726</v>
      </c>
      <c r="J23">
        <v>2134</v>
      </c>
      <c r="K23">
        <v>0.34</v>
      </c>
      <c r="L23" t="s">
        <v>26</v>
      </c>
    </row>
    <row r="24" spans="1:12" x14ac:dyDescent="0.2">
      <c r="E24" t="s">
        <v>27</v>
      </c>
      <c r="F24" t="s">
        <v>28</v>
      </c>
    </row>
    <row r="25" spans="1:12" x14ac:dyDescent="0.2">
      <c r="F25" t="s">
        <v>29</v>
      </c>
    </row>
    <row r="26" spans="1:12" x14ac:dyDescent="0.2">
      <c r="A26" t="s">
        <v>47</v>
      </c>
      <c r="B26">
        <v>30</v>
      </c>
      <c r="C26">
        <v>30.4909</v>
      </c>
      <c r="D26" t="s">
        <v>48</v>
      </c>
      <c r="E26" t="s">
        <v>49</v>
      </c>
      <c r="F26" t="s">
        <v>50</v>
      </c>
      <c r="H26">
        <v>20</v>
      </c>
      <c r="I26">
        <v>1010</v>
      </c>
      <c r="J26">
        <v>1721</v>
      </c>
      <c r="K26">
        <v>0.58679999999999999</v>
      </c>
      <c r="L26" t="s">
        <v>51</v>
      </c>
    </row>
    <row r="27" spans="1:12" x14ac:dyDescent="0.2">
      <c r="A27" t="s">
        <v>52</v>
      </c>
      <c r="B27">
        <v>80</v>
      </c>
      <c r="C27">
        <v>30.6174</v>
      </c>
      <c r="D27" t="s">
        <v>53</v>
      </c>
      <c r="E27" t="s">
        <v>49</v>
      </c>
      <c r="F27" t="s">
        <v>50</v>
      </c>
      <c r="H27">
        <v>20</v>
      </c>
      <c r="I27">
        <v>1022</v>
      </c>
      <c r="J27">
        <v>1728</v>
      </c>
      <c r="K27">
        <v>0.59119999999999995</v>
      </c>
      <c r="L27" t="s">
        <v>51</v>
      </c>
    </row>
    <row r="28" spans="1:12" x14ac:dyDescent="0.2">
      <c r="A28" t="s">
        <v>54</v>
      </c>
      <c r="B28">
        <v>130</v>
      </c>
      <c r="C28">
        <v>31.945799999999998</v>
      </c>
      <c r="D28" t="s">
        <v>55</v>
      </c>
      <c r="E28" t="s">
        <v>49</v>
      </c>
      <c r="F28" t="s">
        <v>56</v>
      </c>
      <c r="H28">
        <v>19</v>
      </c>
      <c r="I28">
        <v>1015</v>
      </c>
      <c r="J28">
        <v>1689</v>
      </c>
      <c r="K28">
        <v>0.60060000000000002</v>
      </c>
      <c r="L28" t="s">
        <v>57</v>
      </c>
    </row>
    <row r="29" spans="1:12" x14ac:dyDescent="0.2">
      <c r="F29" t="s">
        <v>58</v>
      </c>
    </row>
    <row r="30" spans="1:12" x14ac:dyDescent="0.2">
      <c r="A30" t="s">
        <v>59</v>
      </c>
      <c r="B30">
        <v>70</v>
      </c>
      <c r="C30">
        <v>30.4909</v>
      </c>
      <c r="D30" t="s">
        <v>48</v>
      </c>
      <c r="E30" t="s">
        <v>49</v>
      </c>
      <c r="F30" t="s">
        <v>50</v>
      </c>
      <c r="H30">
        <v>20</v>
      </c>
      <c r="I30">
        <v>1010</v>
      </c>
      <c r="J30">
        <v>1721</v>
      </c>
      <c r="K30">
        <v>0.58679999999999999</v>
      </c>
      <c r="L30" t="s">
        <v>51</v>
      </c>
    </row>
    <row r="31" spans="1:12" x14ac:dyDescent="0.2">
      <c r="A31" t="s">
        <v>60</v>
      </c>
      <c r="B31">
        <v>100</v>
      </c>
      <c r="C31">
        <v>30.6174</v>
      </c>
      <c r="D31" t="s">
        <v>53</v>
      </c>
      <c r="E31" t="s">
        <v>49</v>
      </c>
      <c r="F31" t="s">
        <v>50</v>
      </c>
      <c r="H31">
        <v>20</v>
      </c>
      <c r="I31">
        <v>1022</v>
      </c>
      <c r="J31">
        <v>1728</v>
      </c>
      <c r="K31">
        <v>0.59119999999999995</v>
      </c>
      <c r="L31" t="s">
        <v>51</v>
      </c>
    </row>
    <row r="32" spans="1:12" x14ac:dyDescent="0.2">
      <c r="A32" t="s">
        <v>61</v>
      </c>
      <c r="B32">
        <v>10</v>
      </c>
      <c r="C32" t="s">
        <v>62</v>
      </c>
      <c r="D32" t="s">
        <v>63</v>
      </c>
      <c r="E32" t="s">
        <v>64</v>
      </c>
      <c r="F32" t="s">
        <v>65</v>
      </c>
      <c r="H32">
        <v>16</v>
      </c>
      <c r="I32">
        <v>245</v>
      </c>
      <c r="J32">
        <v>1861</v>
      </c>
      <c r="K32">
        <v>0.13159999999999999</v>
      </c>
      <c r="L32" t="s">
        <v>66</v>
      </c>
    </row>
    <row r="33" spans="1:12" x14ac:dyDescent="0.2">
      <c r="E33" t="s">
        <v>67</v>
      </c>
      <c r="F33" t="s">
        <v>68</v>
      </c>
    </row>
    <row r="34" spans="1:12" x14ac:dyDescent="0.2">
      <c r="A34" t="s">
        <v>69</v>
      </c>
      <c r="B34">
        <v>100</v>
      </c>
      <c r="C34" t="s">
        <v>62</v>
      </c>
      <c r="D34" t="s">
        <v>63</v>
      </c>
      <c r="E34" t="s">
        <v>64</v>
      </c>
      <c r="F34" t="s">
        <v>65</v>
      </c>
      <c r="H34">
        <v>16</v>
      </c>
      <c r="I34">
        <v>245</v>
      </c>
      <c r="J34">
        <v>1861</v>
      </c>
      <c r="K34">
        <v>0.13159999999999999</v>
      </c>
      <c r="L34" t="s">
        <v>66</v>
      </c>
    </row>
    <row r="35" spans="1:12" x14ac:dyDescent="0.2">
      <c r="E35" t="s">
        <v>67</v>
      </c>
      <c r="F35" t="s">
        <v>68</v>
      </c>
    </row>
    <row r="36" spans="1:12" x14ac:dyDescent="0.2">
      <c r="A36" t="s">
        <v>70</v>
      </c>
      <c r="B36">
        <v>50</v>
      </c>
      <c r="C36" t="s">
        <v>71</v>
      </c>
      <c r="D36" t="s">
        <v>72</v>
      </c>
      <c r="E36" t="s">
        <v>64</v>
      </c>
      <c r="F36" t="s">
        <v>65</v>
      </c>
      <c r="H36">
        <v>16</v>
      </c>
      <c r="I36">
        <v>271</v>
      </c>
      <c r="J36">
        <v>1787</v>
      </c>
      <c r="K36">
        <v>0.15160000000000001</v>
      </c>
      <c r="L36" t="s">
        <v>73</v>
      </c>
    </row>
    <row r="37" spans="1:12" x14ac:dyDescent="0.2">
      <c r="E37" t="s">
        <v>67</v>
      </c>
      <c r="F37" t="s">
        <v>68</v>
      </c>
    </row>
    <row r="38" spans="1:12" x14ac:dyDescent="0.2">
      <c r="A38" t="s">
        <v>74</v>
      </c>
      <c r="B38">
        <v>100</v>
      </c>
      <c r="C38" t="s">
        <v>71</v>
      </c>
      <c r="D38" t="s">
        <v>72</v>
      </c>
      <c r="E38" t="s">
        <v>64</v>
      </c>
      <c r="F38" t="s">
        <v>65</v>
      </c>
      <c r="H38">
        <v>16</v>
      </c>
      <c r="I38">
        <v>271</v>
      </c>
      <c r="J38">
        <v>1787</v>
      </c>
      <c r="K38">
        <v>0.15160000000000001</v>
      </c>
      <c r="L38" t="s">
        <v>73</v>
      </c>
    </row>
    <row r="39" spans="1:12" x14ac:dyDescent="0.2">
      <c r="E39" t="s">
        <v>67</v>
      </c>
      <c r="F39" t="s">
        <v>68</v>
      </c>
    </row>
    <row r="40" spans="1:12" x14ac:dyDescent="0.2">
      <c r="A40" t="s">
        <v>75</v>
      </c>
      <c r="B40">
        <v>50</v>
      </c>
      <c r="C40">
        <v>37.739699999999999</v>
      </c>
      <c r="D40" t="s">
        <v>76</v>
      </c>
      <c r="E40" t="s">
        <v>42</v>
      </c>
      <c r="F40" t="s">
        <v>77</v>
      </c>
      <c r="H40">
        <v>15</v>
      </c>
      <c r="I40">
        <v>442</v>
      </c>
      <c r="J40">
        <v>1726</v>
      </c>
      <c r="K40">
        <v>0.25600000000000001</v>
      </c>
      <c r="L40" t="s">
        <v>78</v>
      </c>
    </row>
    <row r="41" spans="1:12" x14ac:dyDescent="0.2">
      <c r="E41" t="s">
        <v>44</v>
      </c>
    </row>
    <row r="42" spans="1:12" x14ac:dyDescent="0.2">
      <c r="A42" t="s">
        <v>79</v>
      </c>
      <c r="B42">
        <v>80</v>
      </c>
      <c r="C42">
        <v>37.739699999999999</v>
      </c>
      <c r="D42" t="s">
        <v>76</v>
      </c>
      <c r="E42" t="s">
        <v>42</v>
      </c>
      <c r="F42" t="s">
        <v>77</v>
      </c>
      <c r="H42">
        <v>15</v>
      </c>
      <c r="I42">
        <v>442</v>
      </c>
      <c r="J42">
        <v>1726</v>
      </c>
      <c r="K42">
        <v>0.25600000000000001</v>
      </c>
      <c r="L42" t="s">
        <v>78</v>
      </c>
    </row>
    <row r="43" spans="1:12" x14ac:dyDescent="0.2">
      <c r="E43" t="s">
        <v>44</v>
      </c>
    </row>
    <row r="44" spans="1:12" x14ac:dyDescent="0.2">
      <c r="A44" t="s">
        <v>80</v>
      </c>
      <c r="B44">
        <v>40</v>
      </c>
      <c r="C44">
        <v>39.4373</v>
      </c>
      <c r="D44" t="s">
        <v>81</v>
      </c>
      <c r="E44" t="s">
        <v>82</v>
      </c>
      <c r="F44" t="s">
        <v>77</v>
      </c>
      <c r="H44">
        <v>12</v>
      </c>
      <c r="I44">
        <v>131</v>
      </c>
      <c r="J44">
        <v>1998</v>
      </c>
      <c r="K44">
        <v>6.5500000000000003E-2</v>
      </c>
      <c r="L44" t="s">
        <v>83</v>
      </c>
    </row>
    <row r="45" spans="1:12" x14ac:dyDescent="0.2">
      <c r="A45" t="s">
        <v>84</v>
      </c>
      <c r="B45">
        <v>40</v>
      </c>
      <c r="C45">
        <v>39.6631</v>
      </c>
      <c r="D45" t="s">
        <v>85</v>
      </c>
      <c r="E45" t="s">
        <v>42</v>
      </c>
      <c r="F45" t="s">
        <v>77</v>
      </c>
      <c r="H45">
        <v>9</v>
      </c>
      <c r="I45">
        <v>565</v>
      </c>
      <c r="J45">
        <v>1662</v>
      </c>
      <c r="K45">
        <v>0.33979999999999999</v>
      </c>
      <c r="L45" t="s">
        <v>86</v>
      </c>
    </row>
    <row r="46" spans="1:12" x14ac:dyDescent="0.2">
      <c r="E46" t="s">
        <v>44</v>
      </c>
    </row>
    <row r="47" spans="1:12" x14ac:dyDescent="0.2">
      <c r="A47" t="s">
        <v>87</v>
      </c>
      <c r="B47">
        <v>100</v>
      </c>
      <c r="C47">
        <v>35.191400000000002</v>
      </c>
      <c r="D47" t="s">
        <v>88</v>
      </c>
      <c r="E47" t="s">
        <v>42</v>
      </c>
      <c r="F47" t="s">
        <v>77</v>
      </c>
      <c r="H47">
        <v>22</v>
      </c>
      <c r="I47">
        <v>79</v>
      </c>
      <c r="J47">
        <v>3162</v>
      </c>
      <c r="K47">
        <v>2.4899999999999999E-2</v>
      </c>
      <c r="L47" t="s">
        <v>89</v>
      </c>
    </row>
    <row r="48" spans="1:12" x14ac:dyDescent="0.2">
      <c r="E48" t="s">
        <v>44</v>
      </c>
    </row>
    <row r="49" spans="1:12" x14ac:dyDescent="0.2">
      <c r="A49" t="s">
        <v>90</v>
      </c>
      <c r="B49">
        <v>50</v>
      </c>
      <c r="C49">
        <v>35.191400000000002</v>
      </c>
      <c r="D49" t="s">
        <v>88</v>
      </c>
      <c r="E49" t="s">
        <v>42</v>
      </c>
      <c r="F49" t="s">
        <v>77</v>
      </c>
      <c r="H49">
        <v>22</v>
      </c>
      <c r="I49">
        <v>79</v>
      </c>
      <c r="J49">
        <v>3162</v>
      </c>
      <c r="K49">
        <v>2.4899999999999999E-2</v>
      </c>
      <c r="L49" t="s">
        <v>89</v>
      </c>
    </row>
    <row r="50" spans="1:12" x14ac:dyDescent="0.2">
      <c r="E50" t="s">
        <v>44</v>
      </c>
    </row>
    <row r="51" spans="1:12" x14ac:dyDescent="0.2">
      <c r="A51" t="s">
        <v>91</v>
      </c>
      <c r="B51">
        <v>50</v>
      </c>
      <c r="C51">
        <v>36.908799999999999</v>
      </c>
      <c r="D51" t="s">
        <v>92</v>
      </c>
      <c r="E51" t="s">
        <v>93</v>
      </c>
      <c r="F51" t="s">
        <v>94</v>
      </c>
      <c r="H51">
        <v>14</v>
      </c>
      <c r="I51">
        <v>371</v>
      </c>
      <c r="J51">
        <v>1452</v>
      </c>
      <c r="K51">
        <v>0.25540000000000002</v>
      </c>
      <c r="L51" t="s">
        <v>73</v>
      </c>
    </row>
    <row r="52" spans="1:12" x14ac:dyDescent="0.2">
      <c r="E52" t="s">
        <v>95</v>
      </c>
      <c r="F52" t="s">
        <v>96</v>
      </c>
    </row>
    <row r="53" spans="1:12" x14ac:dyDescent="0.2">
      <c r="E53" t="s">
        <v>97</v>
      </c>
      <c r="F53" t="s">
        <v>98</v>
      </c>
    </row>
    <row r="54" spans="1:12" x14ac:dyDescent="0.2">
      <c r="A54" t="s">
        <v>99</v>
      </c>
      <c r="B54">
        <v>110</v>
      </c>
      <c r="C54">
        <v>36.912399999999998</v>
      </c>
      <c r="D54" t="s">
        <v>100</v>
      </c>
      <c r="E54" t="s">
        <v>93</v>
      </c>
      <c r="F54" t="s">
        <v>94</v>
      </c>
      <c r="H54">
        <v>11</v>
      </c>
      <c r="I54">
        <v>305</v>
      </c>
      <c r="J54">
        <v>1629</v>
      </c>
      <c r="K54">
        <v>0.18709999999999999</v>
      </c>
      <c r="L54" t="s">
        <v>101</v>
      </c>
    </row>
    <row r="55" spans="1:12" x14ac:dyDescent="0.2">
      <c r="E55" t="s">
        <v>95</v>
      </c>
      <c r="F55" t="s">
        <v>96</v>
      </c>
    </row>
    <row r="56" spans="1:12" x14ac:dyDescent="0.2">
      <c r="E56" t="s">
        <v>97</v>
      </c>
      <c r="F56" t="s">
        <v>98</v>
      </c>
    </row>
    <row r="57" spans="1:12" x14ac:dyDescent="0.2">
      <c r="A57" t="s">
        <v>102</v>
      </c>
      <c r="B57">
        <v>90</v>
      </c>
      <c r="C57">
        <v>22.8508</v>
      </c>
      <c r="D57" t="s">
        <v>103</v>
      </c>
      <c r="E57" t="s">
        <v>104</v>
      </c>
      <c r="F57" t="s">
        <v>105</v>
      </c>
      <c r="H57">
        <v>25</v>
      </c>
      <c r="I57">
        <v>1414</v>
      </c>
      <c r="J57">
        <v>1658</v>
      </c>
      <c r="K57">
        <v>0.85240000000000005</v>
      </c>
      <c r="L57" t="s">
        <v>106</v>
      </c>
    </row>
    <row r="58" spans="1:12" x14ac:dyDescent="0.2">
      <c r="F58" t="s">
        <v>107</v>
      </c>
    </row>
    <row r="59" spans="1:12" x14ac:dyDescent="0.2">
      <c r="A59" t="s">
        <v>108</v>
      </c>
      <c r="B59">
        <v>170</v>
      </c>
      <c r="C59">
        <v>21.410699999999999</v>
      </c>
      <c r="D59" t="s">
        <v>109</v>
      </c>
      <c r="E59" t="s">
        <v>104</v>
      </c>
      <c r="F59" t="s">
        <v>105</v>
      </c>
      <c r="H59">
        <v>26</v>
      </c>
      <c r="I59">
        <v>751</v>
      </c>
      <c r="J59">
        <v>1778</v>
      </c>
      <c r="K59">
        <v>0.42230000000000001</v>
      </c>
      <c r="L59" t="s">
        <v>66</v>
      </c>
    </row>
    <row r="60" spans="1:12" x14ac:dyDescent="0.2">
      <c r="F60" t="s">
        <v>107</v>
      </c>
    </row>
    <row r="61" spans="1:12" x14ac:dyDescent="0.2">
      <c r="A61" t="s">
        <v>110</v>
      </c>
      <c r="B61" t="s">
        <v>111</v>
      </c>
      <c r="C61">
        <v>36.356699999999996</v>
      </c>
      <c r="D61" t="s">
        <v>112</v>
      </c>
      <c r="E61" t="s">
        <v>113</v>
      </c>
      <c r="F61" t="s">
        <v>77</v>
      </c>
      <c r="H61">
        <v>9</v>
      </c>
      <c r="I61">
        <v>295</v>
      </c>
      <c r="J61">
        <v>1770</v>
      </c>
      <c r="K61">
        <v>0.1666</v>
      </c>
      <c r="L61" t="s">
        <v>114</v>
      </c>
    </row>
    <row r="62" spans="1:12" x14ac:dyDescent="0.2">
      <c r="E62" t="s">
        <v>44</v>
      </c>
    </row>
    <row r="63" spans="1:12" x14ac:dyDescent="0.2">
      <c r="A63" t="s">
        <v>115</v>
      </c>
      <c r="B63">
        <v>115</v>
      </c>
      <c r="C63" t="s">
        <v>116</v>
      </c>
      <c r="D63" t="s">
        <v>117</v>
      </c>
      <c r="E63" t="s">
        <v>118</v>
      </c>
      <c r="F63" t="s">
        <v>119</v>
      </c>
      <c r="H63">
        <v>9</v>
      </c>
      <c r="I63">
        <v>49</v>
      </c>
      <c r="J63">
        <v>2104</v>
      </c>
      <c r="K63">
        <v>2.3199999999999998E-2</v>
      </c>
      <c r="L63" t="s">
        <v>120</v>
      </c>
    </row>
    <row r="64" spans="1:12" x14ac:dyDescent="0.2">
      <c r="E64" t="s">
        <v>121</v>
      </c>
      <c r="F64" t="s">
        <v>122</v>
      </c>
    </row>
    <row r="65" spans="1:14" x14ac:dyDescent="0.2">
      <c r="A65" t="s">
        <v>123</v>
      </c>
      <c r="B65">
        <v>5</v>
      </c>
      <c r="C65">
        <v>28.285</v>
      </c>
      <c r="D65" t="s">
        <v>124</v>
      </c>
      <c r="E65" t="s">
        <v>125</v>
      </c>
      <c r="F65" t="s">
        <v>126</v>
      </c>
      <c r="H65">
        <v>6</v>
      </c>
      <c r="I65">
        <v>893</v>
      </c>
      <c r="J65">
        <v>1342</v>
      </c>
      <c r="K65">
        <v>0.66500000000000004</v>
      </c>
      <c r="L65" t="s">
        <v>127</v>
      </c>
    </row>
    <row r="66" spans="1:14" x14ac:dyDescent="0.2">
      <c r="A66" t="s">
        <v>128</v>
      </c>
      <c r="B66">
        <v>65</v>
      </c>
      <c r="C66">
        <v>28.285</v>
      </c>
      <c r="D66" t="s">
        <v>124</v>
      </c>
      <c r="E66" t="s">
        <v>125</v>
      </c>
      <c r="F66" t="s">
        <v>126</v>
      </c>
      <c r="H66">
        <v>6</v>
      </c>
      <c r="I66">
        <v>893</v>
      </c>
      <c r="J66">
        <v>1342</v>
      </c>
      <c r="K66">
        <v>0.66500000000000004</v>
      </c>
      <c r="L66" t="s">
        <v>127</v>
      </c>
    </row>
    <row r="67" spans="1:14" x14ac:dyDescent="0.2">
      <c r="A67" t="s">
        <v>129</v>
      </c>
      <c r="B67">
        <v>75</v>
      </c>
      <c r="C67">
        <v>28.255600000000001</v>
      </c>
      <c r="D67" t="s">
        <v>130</v>
      </c>
      <c r="E67" t="s">
        <v>125</v>
      </c>
      <c r="F67" t="s">
        <v>126</v>
      </c>
      <c r="H67">
        <v>0</v>
      </c>
      <c r="I67">
        <v>385</v>
      </c>
      <c r="J67">
        <v>1130</v>
      </c>
      <c r="K67">
        <v>0.34060000000000001</v>
      </c>
      <c r="L67" t="s">
        <v>131</v>
      </c>
    </row>
    <row r="68" spans="1:14" x14ac:dyDescent="0.2">
      <c r="A68" t="s">
        <v>132</v>
      </c>
      <c r="B68" t="s">
        <v>133</v>
      </c>
      <c r="C68">
        <v>37.8812</v>
      </c>
      <c r="D68" t="s">
        <v>134</v>
      </c>
      <c r="E68" t="s">
        <v>82</v>
      </c>
      <c r="F68" t="s">
        <v>135</v>
      </c>
      <c r="H68">
        <v>11</v>
      </c>
      <c r="I68">
        <v>156</v>
      </c>
      <c r="J68">
        <v>2136</v>
      </c>
      <c r="K68">
        <v>7.2999999999999995E-2</v>
      </c>
      <c r="L68" t="s">
        <v>136</v>
      </c>
    </row>
    <row r="69" spans="1:14" x14ac:dyDescent="0.2">
      <c r="B69">
        <v>94</v>
      </c>
      <c r="F69" t="s">
        <v>137</v>
      </c>
    </row>
    <row r="70" spans="1:14" x14ac:dyDescent="0.2">
      <c r="A70" t="s">
        <v>138</v>
      </c>
      <c r="B70" t="s">
        <v>139</v>
      </c>
      <c r="C70">
        <v>37.855400000000003</v>
      </c>
      <c r="D70" t="s">
        <v>140</v>
      </c>
      <c r="E70" t="s">
        <v>82</v>
      </c>
      <c r="F70" t="s">
        <v>135</v>
      </c>
      <c r="H70">
        <v>8</v>
      </c>
      <c r="I70">
        <v>204</v>
      </c>
      <c r="J70">
        <v>1965</v>
      </c>
      <c r="K70">
        <v>0.1038</v>
      </c>
      <c r="L70" t="s">
        <v>141</v>
      </c>
    </row>
    <row r="71" spans="1:14" x14ac:dyDescent="0.2">
      <c r="B71">
        <v>100</v>
      </c>
      <c r="F71" t="s">
        <v>137</v>
      </c>
    </row>
    <row r="72" spans="1:14" x14ac:dyDescent="0.2">
      <c r="A72" t="s">
        <v>142</v>
      </c>
      <c r="B72">
        <v>80</v>
      </c>
      <c r="C72" t="s">
        <v>143</v>
      </c>
      <c r="D72" t="s">
        <v>144</v>
      </c>
      <c r="E72" t="s">
        <v>145</v>
      </c>
      <c r="F72" t="s">
        <v>146</v>
      </c>
      <c r="H72">
        <v>21</v>
      </c>
      <c r="I72">
        <v>499</v>
      </c>
      <c r="J72">
        <v>1911</v>
      </c>
      <c r="K72">
        <v>0.26100000000000001</v>
      </c>
      <c r="L72" t="s">
        <v>147</v>
      </c>
    </row>
    <row r="73" spans="1:14" x14ac:dyDescent="0.2">
      <c r="E73" t="s">
        <v>148</v>
      </c>
      <c r="F73" t="s">
        <v>149</v>
      </c>
    </row>
    <row r="74" spans="1:14" x14ac:dyDescent="0.2">
      <c r="A74" t="s">
        <v>150</v>
      </c>
      <c r="B74">
        <v>80</v>
      </c>
      <c r="C74" t="s">
        <v>143</v>
      </c>
      <c r="D74" t="s">
        <v>144</v>
      </c>
      <c r="E74" t="s">
        <v>145</v>
      </c>
      <c r="F74" t="s">
        <v>146</v>
      </c>
      <c r="H74">
        <v>21</v>
      </c>
      <c r="I74">
        <v>499</v>
      </c>
      <c r="J74">
        <v>1911</v>
      </c>
      <c r="K74">
        <v>0.26100000000000001</v>
      </c>
      <c r="L74" t="s">
        <v>147</v>
      </c>
    </row>
    <row r="75" spans="1:14" x14ac:dyDescent="0.2">
      <c r="A75" t="s">
        <v>0</v>
      </c>
      <c r="B75" t="s">
        <v>1</v>
      </c>
      <c r="C75" t="s">
        <v>2</v>
      </c>
      <c r="D75" t="s">
        <v>151</v>
      </c>
      <c r="E75" t="s">
        <v>152</v>
      </c>
      <c r="F75" t="s">
        <v>4</v>
      </c>
      <c r="G75" t="s">
        <v>5</v>
      </c>
      <c r="H75" t="s">
        <v>6</v>
      </c>
      <c r="I75" t="s">
        <v>7</v>
      </c>
      <c r="J75" t="s">
        <v>8</v>
      </c>
      <c r="K75" t="s">
        <v>9</v>
      </c>
      <c r="L75" t="s">
        <v>10</v>
      </c>
      <c r="N75" t="s">
        <v>11</v>
      </c>
    </row>
    <row r="76" spans="1:14" x14ac:dyDescent="0.2">
      <c r="B76" t="s">
        <v>12</v>
      </c>
      <c r="E76" t="s">
        <v>13</v>
      </c>
      <c r="G76" t="s">
        <v>14</v>
      </c>
      <c r="H76" t="s">
        <v>15</v>
      </c>
      <c r="I76" t="s">
        <v>16</v>
      </c>
      <c r="J76" t="s">
        <v>16</v>
      </c>
      <c r="K76" t="s">
        <v>17</v>
      </c>
    </row>
    <row r="77" spans="1:14" x14ac:dyDescent="0.2">
      <c r="E77" t="s">
        <v>18</v>
      </c>
      <c r="I77" t="s">
        <v>19</v>
      </c>
      <c r="J77" t="s">
        <v>19</v>
      </c>
      <c r="K77" t="s">
        <v>20</v>
      </c>
    </row>
    <row r="78" spans="1:14" x14ac:dyDescent="0.2">
      <c r="K78" t="s">
        <v>21</v>
      </c>
    </row>
    <row r="79" spans="1:14" x14ac:dyDescent="0.2">
      <c r="A79" t="s">
        <v>153</v>
      </c>
      <c r="B79">
        <v>50</v>
      </c>
      <c r="C79" t="s">
        <v>154</v>
      </c>
      <c r="D79">
        <v>35.247300000000003</v>
      </c>
      <c r="E79">
        <v>1549</v>
      </c>
      <c r="F79" t="s">
        <v>145</v>
      </c>
      <c r="G79" t="s">
        <v>146</v>
      </c>
      <c r="H79">
        <v>20</v>
      </c>
      <c r="I79">
        <v>558</v>
      </c>
      <c r="J79">
        <v>1862</v>
      </c>
      <c r="K79">
        <v>0.29949999999999999</v>
      </c>
      <c r="L79" t="s">
        <v>155</v>
      </c>
    </row>
    <row r="80" spans="1:14" x14ac:dyDescent="0.2">
      <c r="F80" t="s">
        <v>148</v>
      </c>
      <c r="G80" t="s">
        <v>149</v>
      </c>
    </row>
    <row r="81" spans="1:12" x14ac:dyDescent="0.2">
      <c r="A81" t="s">
        <v>156</v>
      </c>
      <c r="B81">
        <v>50</v>
      </c>
      <c r="C81" t="s">
        <v>154</v>
      </c>
      <c r="D81">
        <v>35.247300000000003</v>
      </c>
      <c r="E81">
        <v>1549</v>
      </c>
      <c r="F81" t="s">
        <v>145</v>
      </c>
      <c r="G81" t="s">
        <v>146</v>
      </c>
      <c r="H81">
        <v>20</v>
      </c>
      <c r="I81">
        <v>558</v>
      </c>
      <c r="J81">
        <v>1862</v>
      </c>
      <c r="K81">
        <v>0.29949999999999999</v>
      </c>
      <c r="L81" t="s">
        <v>155</v>
      </c>
    </row>
    <row r="82" spans="1:12" x14ac:dyDescent="0.2">
      <c r="F82" t="s">
        <v>148</v>
      </c>
      <c r="G82" t="s">
        <v>149</v>
      </c>
    </row>
    <row r="83" spans="1:12" x14ac:dyDescent="0.2">
      <c r="A83" t="s">
        <v>157</v>
      </c>
      <c r="B83">
        <v>60</v>
      </c>
      <c r="C83" t="s">
        <v>158</v>
      </c>
      <c r="D83">
        <v>34.896599999999999</v>
      </c>
      <c r="E83">
        <v>1637</v>
      </c>
      <c r="F83" t="s">
        <v>145</v>
      </c>
      <c r="G83" t="s">
        <v>146</v>
      </c>
      <c r="H83">
        <v>19</v>
      </c>
      <c r="I83">
        <v>805</v>
      </c>
      <c r="J83">
        <v>1749</v>
      </c>
      <c r="K83">
        <v>0.46</v>
      </c>
      <c r="L83" t="s">
        <v>159</v>
      </c>
    </row>
    <row r="84" spans="1:12" x14ac:dyDescent="0.2">
      <c r="F84" t="s">
        <v>148</v>
      </c>
      <c r="G84" t="s">
        <v>149</v>
      </c>
    </row>
    <row r="85" spans="1:12" x14ac:dyDescent="0.2">
      <c r="A85" t="s">
        <v>160</v>
      </c>
      <c r="B85">
        <v>80</v>
      </c>
      <c r="C85" t="s">
        <v>158</v>
      </c>
      <c r="D85">
        <v>34.896599999999999</v>
      </c>
      <c r="E85">
        <v>1637</v>
      </c>
      <c r="F85" t="s">
        <v>145</v>
      </c>
      <c r="G85" t="s">
        <v>146</v>
      </c>
      <c r="H85">
        <v>19</v>
      </c>
      <c r="I85">
        <v>805</v>
      </c>
      <c r="J85">
        <v>1749</v>
      </c>
      <c r="K85">
        <v>0.46</v>
      </c>
      <c r="L85" t="s">
        <v>159</v>
      </c>
    </row>
    <row r="86" spans="1:12" x14ac:dyDescent="0.2">
      <c r="F86" t="s">
        <v>148</v>
      </c>
      <c r="G86" t="s">
        <v>149</v>
      </c>
    </row>
    <row r="87" spans="1:12" x14ac:dyDescent="0.2">
      <c r="A87" t="s">
        <v>161</v>
      </c>
      <c r="B87">
        <v>100</v>
      </c>
      <c r="C87" t="s">
        <v>158</v>
      </c>
      <c r="D87">
        <v>34.896599999999999</v>
      </c>
      <c r="E87">
        <v>1637</v>
      </c>
      <c r="F87" t="s">
        <v>145</v>
      </c>
      <c r="G87" t="s">
        <v>146</v>
      </c>
      <c r="H87">
        <v>19</v>
      </c>
      <c r="I87">
        <v>805</v>
      </c>
      <c r="J87">
        <v>1749</v>
      </c>
      <c r="K87">
        <v>0.46</v>
      </c>
      <c r="L87" t="s">
        <v>159</v>
      </c>
    </row>
    <row r="88" spans="1:12" x14ac:dyDescent="0.2">
      <c r="F88" t="s">
        <v>148</v>
      </c>
      <c r="G88" t="s">
        <v>149</v>
      </c>
    </row>
    <row r="89" spans="1:12" x14ac:dyDescent="0.2">
      <c r="A89" t="s">
        <v>162</v>
      </c>
      <c r="B89">
        <v>120</v>
      </c>
      <c r="C89" t="s">
        <v>158</v>
      </c>
      <c r="D89">
        <v>34.896599999999999</v>
      </c>
      <c r="E89">
        <v>1637</v>
      </c>
      <c r="F89" t="s">
        <v>145</v>
      </c>
      <c r="G89" t="s">
        <v>146</v>
      </c>
      <c r="H89">
        <v>19</v>
      </c>
      <c r="I89">
        <v>805</v>
      </c>
      <c r="J89">
        <v>1749</v>
      </c>
      <c r="K89">
        <v>0.46</v>
      </c>
      <c r="L89" t="s">
        <v>159</v>
      </c>
    </row>
    <row r="90" spans="1:12" x14ac:dyDescent="0.2">
      <c r="F90" t="s">
        <v>148</v>
      </c>
      <c r="G90" t="s">
        <v>149</v>
      </c>
    </row>
    <row r="91" spans="1:12" x14ac:dyDescent="0.2">
      <c r="A91" t="s">
        <v>163</v>
      </c>
      <c r="B91">
        <v>140</v>
      </c>
      <c r="C91" t="s">
        <v>158</v>
      </c>
      <c r="D91">
        <v>34.896599999999999</v>
      </c>
      <c r="E91">
        <v>1637</v>
      </c>
      <c r="F91" t="s">
        <v>145</v>
      </c>
      <c r="G91" t="s">
        <v>146</v>
      </c>
      <c r="H91">
        <v>19</v>
      </c>
      <c r="I91">
        <v>805</v>
      </c>
      <c r="J91">
        <v>1749</v>
      </c>
      <c r="K91">
        <v>0.46</v>
      </c>
      <c r="L91" t="s">
        <v>159</v>
      </c>
    </row>
    <row r="92" spans="1:12" x14ac:dyDescent="0.2">
      <c r="F92" t="s">
        <v>148</v>
      </c>
      <c r="G92" t="s">
        <v>149</v>
      </c>
    </row>
    <row r="93" spans="1:12" x14ac:dyDescent="0.2">
      <c r="A93" t="s">
        <v>164</v>
      </c>
      <c r="B93">
        <v>60</v>
      </c>
      <c r="C93" t="s">
        <v>165</v>
      </c>
      <c r="D93">
        <v>34.847799999999999</v>
      </c>
      <c r="E93">
        <v>1425</v>
      </c>
      <c r="F93" t="s">
        <v>145</v>
      </c>
      <c r="G93" t="s">
        <v>146</v>
      </c>
      <c r="H93">
        <v>21</v>
      </c>
      <c r="I93">
        <v>819</v>
      </c>
      <c r="J93">
        <v>1886</v>
      </c>
      <c r="K93">
        <v>0.434</v>
      </c>
      <c r="L93" t="s">
        <v>166</v>
      </c>
    </row>
    <row r="94" spans="1:12" x14ac:dyDescent="0.2">
      <c r="F94" t="s">
        <v>148</v>
      </c>
      <c r="G94" t="s">
        <v>149</v>
      </c>
    </row>
    <row r="95" spans="1:12" x14ac:dyDescent="0.2">
      <c r="A95" t="s">
        <v>167</v>
      </c>
      <c r="B95">
        <v>70</v>
      </c>
      <c r="C95" t="s">
        <v>168</v>
      </c>
      <c r="D95">
        <v>33.973399999999998</v>
      </c>
      <c r="E95">
        <v>1153</v>
      </c>
      <c r="F95" t="s">
        <v>145</v>
      </c>
      <c r="G95" t="s">
        <v>146</v>
      </c>
      <c r="H95">
        <v>23</v>
      </c>
      <c r="I95">
        <v>846</v>
      </c>
      <c r="J95">
        <v>1982</v>
      </c>
      <c r="K95">
        <v>0.42680000000000001</v>
      </c>
      <c r="L95" t="s">
        <v>169</v>
      </c>
    </row>
    <row r="96" spans="1:12" x14ac:dyDescent="0.2">
      <c r="F96" t="s">
        <v>148</v>
      </c>
      <c r="G96" t="s">
        <v>149</v>
      </c>
    </row>
    <row r="97" spans="1:12" x14ac:dyDescent="0.2">
      <c r="A97" t="s">
        <v>170</v>
      </c>
      <c r="B97">
        <v>90</v>
      </c>
      <c r="C97" t="s">
        <v>168</v>
      </c>
      <c r="D97">
        <v>33.973399999999998</v>
      </c>
      <c r="E97">
        <v>1153</v>
      </c>
      <c r="F97" t="s">
        <v>145</v>
      </c>
      <c r="G97" t="s">
        <v>146</v>
      </c>
      <c r="H97">
        <v>23</v>
      </c>
      <c r="I97">
        <v>846</v>
      </c>
      <c r="J97">
        <v>1982</v>
      </c>
      <c r="K97">
        <v>0.42680000000000001</v>
      </c>
      <c r="L97" t="s">
        <v>169</v>
      </c>
    </row>
    <row r="98" spans="1:12" x14ac:dyDescent="0.2">
      <c r="F98" t="s">
        <v>148</v>
      </c>
      <c r="G98" t="s">
        <v>149</v>
      </c>
    </row>
    <row r="99" spans="1:12" x14ac:dyDescent="0.2">
      <c r="A99" t="s">
        <v>171</v>
      </c>
      <c r="B99">
        <v>100</v>
      </c>
      <c r="C99" t="s">
        <v>168</v>
      </c>
      <c r="D99">
        <v>33.973399999999998</v>
      </c>
      <c r="E99">
        <v>1153</v>
      </c>
      <c r="F99" t="s">
        <v>145</v>
      </c>
      <c r="G99" t="s">
        <v>146</v>
      </c>
      <c r="H99">
        <v>23</v>
      </c>
      <c r="I99">
        <v>846</v>
      </c>
      <c r="J99">
        <v>1982</v>
      </c>
      <c r="K99">
        <v>0.42680000000000001</v>
      </c>
      <c r="L99" t="s">
        <v>169</v>
      </c>
    </row>
    <row r="100" spans="1:12" x14ac:dyDescent="0.2">
      <c r="F100" t="s">
        <v>148</v>
      </c>
      <c r="G100" t="s">
        <v>149</v>
      </c>
    </row>
    <row r="101" spans="1:12" x14ac:dyDescent="0.2">
      <c r="A101" t="s">
        <v>172</v>
      </c>
      <c r="B101">
        <v>130</v>
      </c>
      <c r="C101" t="s">
        <v>168</v>
      </c>
      <c r="D101">
        <v>33.973399999999998</v>
      </c>
      <c r="E101">
        <v>1153</v>
      </c>
      <c r="F101" t="s">
        <v>145</v>
      </c>
      <c r="G101" t="s">
        <v>146</v>
      </c>
      <c r="H101">
        <v>23</v>
      </c>
      <c r="I101">
        <v>846</v>
      </c>
      <c r="J101">
        <v>1982</v>
      </c>
      <c r="K101">
        <v>0.42680000000000001</v>
      </c>
      <c r="L101" t="s">
        <v>169</v>
      </c>
    </row>
    <row r="102" spans="1:12" x14ac:dyDescent="0.2">
      <c r="F102" t="s">
        <v>148</v>
      </c>
      <c r="G102" t="s">
        <v>149</v>
      </c>
    </row>
    <row r="103" spans="1:12" x14ac:dyDescent="0.2">
      <c r="A103" t="s">
        <v>0</v>
      </c>
      <c r="B103" t="s">
        <v>173</v>
      </c>
      <c r="C103" t="s">
        <v>174</v>
      </c>
      <c r="E103" t="s">
        <v>175</v>
      </c>
      <c r="F103" t="s">
        <v>176</v>
      </c>
      <c r="G103" t="s">
        <v>177</v>
      </c>
      <c r="I103" t="s">
        <v>178</v>
      </c>
      <c r="J103" t="s">
        <v>179</v>
      </c>
      <c r="L103" t="s">
        <v>180</v>
      </c>
    </row>
    <row r="104" spans="1:12" x14ac:dyDescent="0.2">
      <c r="B104" t="s">
        <v>181</v>
      </c>
      <c r="C104" t="s">
        <v>182</v>
      </c>
      <c r="E104" t="s">
        <v>182</v>
      </c>
      <c r="F104" t="s">
        <v>183</v>
      </c>
      <c r="G104" t="s">
        <v>184</v>
      </c>
      <c r="K104" t="s">
        <v>185</v>
      </c>
      <c r="L104" t="s">
        <v>186</v>
      </c>
    </row>
    <row r="105" spans="1:12" x14ac:dyDescent="0.2">
      <c r="A105" t="s">
        <v>22</v>
      </c>
      <c r="B105">
        <v>2</v>
      </c>
      <c r="C105" t="s">
        <v>187</v>
      </c>
      <c r="E105" t="s">
        <v>188</v>
      </c>
      <c r="F105" t="s">
        <v>189</v>
      </c>
      <c r="G105" t="s">
        <v>190</v>
      </c>
      <c r="K105" t="s">
        <v>191</v>
      </c>
      <c r="L105" t="s">
        <v>192</v>
      </c>
    </row>
    <row r="106" spans="1:12" x14ac:dyDescent="0.2">
      <c r="A106" t="s">
        <v>193</v>
      </c>
      <c r="B106">
        <v>2</v>
      </c>
      <c r="C106" t="s">
        <v>194</v>
      </c>
      <c r="E106" t="s">
        <v>195</v>
      </c>
      <c r="F106" t="s">
        <v>196</v>
      </c>
      <c r="G106" t="s">
        <v>197</v>
      </c>
      <c r="K106" t="s">
        <v>198</v>
      </c>
      <c r="L106" t="s">
        <v>192</v>
      </c>
    </row>
    <row r="107" spans="1:12" x14ac:dyDescent="0.2">
      <c r="A107" t="s">
        <v>199</v>
      </c>
      <c r="B107">
        <v>2</v>
      </c>
      <c r="C107" t="s">
        <v>200</v>
      </c>
      <c r="E107" t="s">
        <v>201</v>
      </c>
      <c r="F107" t="s">
        <v>202</v>
      </c>
      <c r="G107" t="s">
        <v>203</v>
      </c>
      <c r="K107" t="s">
        <v>204</v>
      </c>
      <c r="L107" t="s">
        <v>192</v>
      </c>
    </row>
    <row r="108" spans="1:12" x14ac:dyDescent="0.2">
      <c r="A108" t="s">
        <v>205</v>
      </c>
      <c r="B108">
        <v>2</v>
      </c>
      <c r="C108" t="s">
        <v>206</v>
      </c>
      <c r="E108" t="s">
        <v>207</v>
      </c>
      <c r="F108" t="s">
        <v>208</v>
      </c>
      <c r="G108" t="s">
        <v>209</v>
      </c>
      <c r="K108" t="s">
        <v>210</v>
      </c>
      <c r="L108" t="s">
        <v>192</v>
      </c>
    </row>
    <row r="109" spans="1:12" x14ac:dyDescent="0.2">
      <c r="A109" t="s">
        <v>211</v>
      </c>
      <c r="B109">
        <v>2</v>
      </c>
      <c r="C109" t="s">
        <v>212</v>
      </c>
      <c r="E109" t="s">
        <v>213</v>
      </c>
      <c r="F109" t="s">
        <v>214</v>
      </c>
      <c r="G109" t="s">
        <v>215</v>
      </c>
      <c r="K109" t="s">
        <v>216</v>
      </c>
      <c r="L109" t="s">
        <v>192</v>
      </c>
    </row>
    <row r="110" spans="1:12" x14ac:dyDescent="0.2">
      <c r="A110" t="s">
        <v>40</v>
      </c>
      <c r="B110">
        <v>2</v>
      </c>
      <c r="C110" t="s">
        <v>217</v>
      </c>
      <c r="E110" t="s">
        <v>218</v>
      </c>
      <c r="F110" t="s">
        <v>219</v>
      </c>
      <c r="G110" t="s">
        <v>220</v>
      </c>
      <c r="K110" t="s">
        <v>221</v>
      </c>
      <c r="L110" t="s">
        <v>192</v>
      </c>
    </row>
    <row r="111" spans="1:12" x14ac:dyDescent="0.2">
      <c r="A111" t="s">
        <v>45</v>
      </c>
      <c r="B111">
        <v>2</v>
      </c>
      <c r="C111" t="s">
        <v>222</v>
      </c>
      <c r="E111" t="s">
        <v>223</v>
      </c>
      <c r="F111" t="s">
        <v>224</v>
      </c>
      <c r="G111" t="s">
        <v>225</v>
      </c>
      <c r="K111" t="s">
        <v>226</v>
      </c>
      <c r="L111" t="s">
        <v>192</v>
      </c>
    </row>
    <row r="112" spans="1:12" x14ac:dyDescent="0.2">
      <c r="A112" t="s">
        <v>227</v>
      </c>
      <c r="B112">
        <v>2</v>
      </c>
      <c r="C112" t="s">
        <v>228</v>
      </c>
      <c r="E112" t="s">
        <v>229</v>
      </c>
      <c r="F112" t="s">
        <v>230</v>
      </c>
      <c r="G112" t="s">
        <v>231</v>
      </c>
      <c r="K112" t="s">
        <v>232</v>
      </c>
      <c r="L112" t="s">
        <v>233</v>
      </c>
    </row>
    <row r="113" spans="1:12" x14ac:dyDescent="0.2">
      <c r="A113" t="s">
        <v>52</v>
      </c>
      <c r="B113">
        <v>2</v>
      </c>
      <c r="C113" t="s">
        <v>234</v>
      </c>
      <c r="E113" t="s">
        <v>235</v>
      </c>
      <c r="F113" t="s">
        <v>230</v>
      </c>
      <c r="G113" t="s">
        <v>236</v>
      </c>
      <c r="K113" t="s">
        <v>237</v>
      </c>
      <c r="L113" t="s">
        <v>233</v>
      </c>
    </row>
    <row r="114" spans="1:12" x14ac:dyDescent="0.2">
      <c r="A114" t="s">
        <v>54</v>
      </c>
      <c r="B114">
        <v>2</v>
      </c>
      <c r="C114" t="s">
        <v>238</v>
      </c>
      <c r="E114" t="s">
        <v>239</v>
      </c>
      <c r="F114" t="s">
        <v>240</v>
      </c>
      <c r="G114" t="s">
        <v>241</v>
      </c>
      <c r="K114" t="s">
        <v>237</v>
      </c>
      <c r="L114" t="s">
        <v>233</v>
      </c>
    </row>
    <row r="115" spans="1:12" x14ac:dyDescent="0.2">
      <c r="A115" t="s">
        <v>59</v>
      </c>
      <c r="B115">
        <v>2</v>
      </c>
      <c r="C115" t="s">
        <v>242</v>
      </c>
      <c r="E115" t="s">
        <v>243</v>
      </c>
      <c r="F115" t="s">
        <v>219</v>
      </c>
      <c r="G115" t="s">
        <v>244</v>
      </c>
      <c r="K115" t="s">
        <v>232</v>
      </c>
      <c r="L115" t="s">
        <v>233</v>
      </c>
    </row>
    <row r="116" spans="1:12" x14ac:dyDescent="0.2">
      <c r="A116" t="s">
        <v>60</v>
      </c>
      <c r="B116">
        <v>2</v>
      </c>
      <c r="C116" t="s">
        <v>245</v>
      </c>
      <c r="E116" t="s">
        <v>246</v>
      </c>
      <c r="F116" t="s">
        <v>247</v>
      </c>
      <c r="G116" t="s">
        <v>248</v>
      </c>
      <c r="K116" t="s">
        <v>232</v>
      </c>
      <c r="L116" t="s">
        <v>233</v>
      </c>
    </row>
    <row r="117" spans="1:12" x14ac:dyDescent="0.2">
      <c r="A117" t="s">
        <v>249</v>
      </c>
      <c r="B117">
        <v>4</v>
      </c>
      <c r="C117" t="s">
        <v>250</v>
      </c>
      <c r="E117" t="s">
        <v>251</v>
      </c>
      <c r="F117" t="s">
        <v>252</v>
      </c>
      <c r="G117" t="s">
        <v>253</v>
      </c>
      <c r="K117" t="s">
        <v>198</v>
      </c>
      <c r="L117" t="s">
        <v>254</v>
      </c>
    </row>
    <row r="118" spans="1:12" x14ac:dyDescent="0.2">
      <c r="A118" t="s">
        <v>255</v>
      </c>
      <c r="B118">
        <v>4</v>
      </c>
      <c r="C118" t="s">
        <v>256</v>
      </c>
      <c r="E118" t="s">
        <v>257</v>
      </c>
      <c r="F118" t="s">
        <v>258</v>
      </c>
      <c r="G118" t="s">
        <v>259</v>
      </c>
      <c r="K118" t="s">
        <v>260</v>
      </c>
      <c r="L118" t="s">
        <v>254</v>
      </c>
    </row>
    <row r="119" spans="1:12" x14ac:dyDescent="0.2">
      <c r="A119" t="s">
        <v>70</v>
      </c>
      <c r="B119">
        <v>3</v>
      </c>
      <c r="C119" t="s">
        <v>261</v>
      </c>
      <c r="E119" t="s">
        <v>262</v>
      </c>
      <c r="F119" t="s">
        <v>263</v>
      </c>
      <c r="G119" t="s">
        <v>264</v>
      </c>
      <c r="K119" t="s">
        <v>265</v>
      </c>
      <c r="L119" t="s">
        <v>254</v>
      </c>
    </row>
    <row r="120" spans="1:12" x14ac:dyDescent="0.2">
      <c r="A120" t="s">
        <v>74</v>
      </c>
      <c r="B120">
        <v>4</v>
      </c>
      <c r="C120" t="s">
        <v>266</v>
      </c>
      <c r="E120" t="s">
        <v>267</v>
      </c>
      <c r="F120" t="s">
        <v>268</v>
      </c>
      <c r="G120" t="s">
        <v>269</v>
      </c>
      <c r="K120" t="s">
        <v>216</v>
      </c>
      <c r="L120" t="s">
        <v>254</v>
      </c>
    </row>
    <row r="121" spans="1:12" x14ac:dyDescent="0.2">
      <c r="A121" t="s">
        <v>75</v>
      </c>
      <c r="B121">
        <v>3</v>
      </c>
      <c r="C121" t="s">
        <v>270</v>
      </c>
      <c r="E121" t="s">
        <v>271</v>
      </c>
      <c r="F121" t="s">
        <v>272</v>
      </c>
      <c r="G121" t="s">
        <v>273</v>
      </c>
      <c r="K121" t="s">
        <v>274</v>
      </c>
      <c r="L121" t="s">
        <v>254</v>
      </c>
    </row>
    <row r="122" spans="1:12" x14ac:dyDescent="0.2">
      <c r="A122" t="s">
        <v>79</v>
      </c>
      <c r="B122">
        <v>4</v>
      </c>
      <c r="C122" t="s">
        <v>275</v>
      </c>
      <c r="E122" t="s">
        <v>276</v>
      </c>
      <c r="F122" t="s">
        <v>277</v>
      </c>
      <c r="G122" t="s">
        <v>278</v>
      </c>
      <c r="K122" t="s">
        <v>279</v>
      </c>
      <c r="L122" t="s">
        <v>254</v>
      </c>
    </row>
    <row r="123" spans="1:12" x14ac:dyDescent="0.2">
      <c r="A123" t="s">
        <v>80</v>
      </c>
      <c r="B123">
        <v>2</v>
      </c>
      <c r="C123" t="s">
        <v>280</v>
      </c>
      <c r="E123" t="s">
        <v>281</v>
      </c>
      <c r="F123" t="s">
        <v>282</v>
      </c>
      <c r="G123" t="s">
        <v>283</v>
      </c>
      <c r="K123" t="s">
        <v>284</v>
      </c>
      <c r="L123" t="s">
        <v>254</v>
      </c>
    </row>
    <row r="124" spans="1:12" x14ac:dyDescent="0.2">
      <c r="A124" t="s">
        <v>84</v>
      </c>
      <c r="B124">
        <v>2</v>
      </c>
      <c r="C124" t="s">
        <v>285</v>
      </c>
      <c r="E124" t="s">
        <v>286</v>
      </c>
      <c r="F124" t="s">
        <v>287</v>
      </c>
      <c r="G124" t="s">
        <v>288</v>
      </c>
      <c r="K124" t="s">
        <v>289</v>
      </c>
      <c r="L124" t="s">
        <v>254</v>
      </c>
    </row>
    <row r="125" spans="1:12" x14ac:dyDescent="0.2">
      <c r="A125" t="s">
        <v>290</v>
      </c>
      <c r="B125">
        <v>1</v>
      </c>
      <c r="C125" t="s">
        <v>291</v>
      </c>
      <c r="E125" t="s">
        <v>292</v>
      </c>
      <c r="F125" t="s">
        <v>293</v>
      </c>
      <c r="G125" t="s">
        <v>294</v>
      </c>
      <c r="K125" t="s">
        <v>237</v>
      </c>
      <c r="L125" t="s">
        <v>254</v>
      </c>
    </row>
    <row r="126" spans="1:12" x14ac:dyDescent="0.2">
      <c r="A126" t="s">
        <v>295</v>
      </c>
      <c r="B126">
        <v>2</v>
      </c>
      <c r="C126" t="s">
        <v>296</v>
      </c>
      <c r="E126" t="s">
        <v>297</v>
      </c>
      <c r="F126" t="s">
        <v>298</v>
      </c>
      <c r="G126" t="s">
        <v>299</v>
      </c>
      <c r="K126" t="s">
        <v>216</v>
      </c>
      <c r="L126" t="s">
        <v>254</v>
      </c>
    </row>
    <row r="127" spans="1:12" x14ac:dyDescent="0.2">
      <c r="A127" t="s">
        <v>91</v>
      </c>
      <c r="B127">
        <v>4</v>
      </c>
      <c r="C127" t="s">
        <v>300</v>
      </c>
      <c r="E127" t="s">
        <v>301</v>
      </c>
      <c r="F127" t="s">
        <v>302</v>
      </c>
      <c r="G127" t="s">
        <v>303</v>
      </c>
      <c r="K127" t="s">
        <v>216</v>
      </c>
      <c r="L127" t="s">
        <v>254</v>
      </c>
    </row>
    <row r="128" spans="1:12" x14ac:dyDescent="0.2">
      <c r="A128" t="s">
        <v>99</v>
      </c>
      <c r="B128">
        <v>4</v>
      </c>
      <c r="C128" t="s">
        <v>304</v>
      </c>
      <c r="E128" t="s">
        <v>305</v>
      </c>
      <c r="F128" t="s">
        <v>306</v>
      </c>
      <c r="G128" t="s">
        <v>307</v>
      </c>
      <c r="K128" t="s">
        <v>308</v>
      </c>
      <c r="L128" t="s">
        <v>254</v>
      </c>
    </row>
    <row r="129" spans="1:12" x14ac:dyDescent="0.2">
      <c r="A129" t="s">
        <v>309</v>
      </c>
      <c r="B129">
        <v>3</v>
      </c>
      <c r="C129" t="s">
        <v>310</v>
      </c>
      <c r="E129" t="s">
        <v>311</v>
      </c>
      <c r="F129" t="s">
        <v>312</v>
      </c>
      <c r="G129" t="s">
        <v>313</v>
      </c>
      <c r="K129" t="s">
        <v>191</v>
      </c>
      <c r="L129" t="s">
        <v>254</v>
      </c>
    </row>
    <row r="130" spans="1:12" x14ac:dyDescent="0.2">
      <c r="A130" t="s">
        <v>108</v>
      </c>
      <c r="B130">
        <v>4</v>
      </c>
      <c r="C130" t="s">
        <v>314</v>
      </c>
      <c r="E130" t="s">
        <v>315</v>
      </c>
      <c r="F130" t="s">
        <v>316</v>
      </c>
      <c r="G130" t="s">
        <v>317</v>
      </c>
      <c r="K130" t="s">
        <v>318</v>
      </c>
      <c r="L130" t="s">
        <v>254</v>
      </c>
    </row>
    <row r="131" spans="1:12" x14ac:dyDescent="0.2">
      <c r="A131" t="s">
        <v>110</v>
      </c>
      <c r="B131">
        <v>5</v>
      </c>
      <c r="C131" t="s">
        <v>319</v>
      </c>
      <c r="E131" t="s">
        <v>320</v>
      </c>
      <c r="F131" t="s">
        <v>321</v>
      </c>
      <c r="G131" t="s">
        <v>322</v>
      </c>
      <c r="K131" t="s">
        <v>279</v>
      </c>
      <c r="L131" t="s">
        <v>254</v>
      </c>
    </row>
    <row r="132" spans="1:12" x14ac:dyDescent="0.2">
      <c r="A132" t="s">
        <v>115</v>
      </c>
      <c r="B132">
        <v>3</v>
      </c>
      <c r="C132" t="s">
        <v>323</v>
      </c>
      <c r="E132" t="s">
        <v>324</v>
      </c>
      <c r="F132" t="s">
        <v>325</v>
      </c>
      <c r="G132" t="s">
        <v>326</v>
      </c>
      <c r="K132" t="s">
        <v>308</v>
      </c>
      <c r="L132" t="s">
        <v>254</v>
      </c>
    </row>
    <row r="133" spans="1:12" x14ac:dyDescent="0.2">
      <c r="A133" t="s">
        <v>123</v>
      </c>
      <c r="B133">
        <v>1</v>
      </c>
      <c r="C133" t="s">
        <v>327</v>
      </c>
      <c r="E133" t="s">
        <v>328</v>
      </c>
      <c r="F133" t="s">
        <v>329</v>
      </c>
      <c r="G133" t="s">
        <v>330</v>
      </c>
      <c r="K133" t="s">
        <v>331</v>
      </c>
      <c r="L133" t="s">
        <v>254</v>
      </c>
    </row>
    <row r="134" spans="1:12" x14ac:dyDescent="0.2">
      <c r="A134" t="s">
        <v>128</v>
      </c>
      <c r="B134">
        <v>2</v>
      </c>
      <c r="C134" t="s">
        <v>332</v>
      </c>
      <c r="E134" t="s">
        <v>333</v>
      </c>
      <c r="F134" t="s">
        <v>334</v>
      </c>
      <c r="G134" t="s">
        <v>335</v>
      </c>
      <c r="K134" t="s">
        <v>336</v>
      </c>
      <c r="L134" t="s">
        <v>254</v>
      </c>
    </row>
    <row r="135" spans="1:12" x14ac:dyDescent="0.2">
      <c r="A135" t="s">
        <v>337</v>
      </c>
      <c r="B135">
        <v>2</v>
      </c>
      <c r="C135" t="s">
        <v>338</v>
      </c>
      <c r="E135" t="s">
        <v>339</v>
      </c>
      <c r="F135" t="s">
        <v>230</v>
      </c>
      <c r="G135" t="s">
        <v>340</v>
      </c>
      <c r="K135" t="s">
        <v>341</v>
      </c>
      <c r="L135" t="s">
        <v>254</v>
      </c>
    </row>
    <row r="136" spans="1:12" x14ac:dyDescent="0.2">
      <c r="A136" t="s">
        <v>132</v>
      </c>
      <c r="B136">
        <v>2</v>
      </c>
      <c r="C136" t="s">
        <v>342</v>
      </c>
      <c r="E136" t="s">
        <v>343</v>
      </c>
      <c r="F136" t="s">
        <v>298</v>
      </c>
      <c r="G136" t="s">
        <v>344</v>
      </c>
      <c r="K136" t="s">
        <v>221</v>
      </c>
      <c r="L136" t="s">
        <v>254</v>
      </c>
    </row>
    <row r="137" spans="1:12" x14ac:dyDescent="0.2">
      <c r="A137" t="s">
        <v>138</v>
      </c>
      <c r="B137">
        <v>2</v>
      </c>
      <c r="C137" t="s">
        <v>345</v>
      </c>
      <c r="E137" t="s">
        <v>346</v>
      </c>
      <c r="F137" t="s">
        <v>196</v>
      </c>
      <c r="G137" t="s">
        <v>347</v>
      </c>
      <c r="K137" t="s">
        <v>289</v>
      </c>
      <c r="L137" t="s">
        <v>254</v>
      </c>
    </row>
    <row r="138" spans="1:12" x14ac:dyDescent="0.2">
      <c r="A138" t="s">
        <v>142</v>
      </c>
      <c r="B138">
        <v>2</v>
      </c>
      <c r="C138" t="s">
        <v>348</v>
      </c>
      <c r="E138" t="s">
        <v>349</v>
      </c>
      <c r="F138" t="s">
        <v>350</v>
      </c>
      <c r="G138" t="s">
        <v>351</v>
      </c>
      <c r="K138" t="s">
        <v>352</v>
      </c>
      <c r="L138" t="s">
        <v>353</v>
      </c>
    </row>
    <row r="139" spans="1:12" x14ac:dyDescent="0.2">
      <c r="L139">
        <v>-2021</v>
      </c>
    </row>
    <row r="140" spans="1:12" x14ac:dyDescent="0.2">
      <c r="A140" t="s">
        <v>150</v>
      </c>
      <c r="B140">
        <v>3</v>
      </c>
      <c r="C140" t="s">
        <v>354</v>
      </c>
      <c r="E140" t="s">
        <v>355</v>
      </c>
      <c r="F140" t="s">
        <v>356</v>
      </c>
      <c r="G140" t="s">
        <v>357</v>
      </c>
      <c r="K140" t="s">
        <v>358</v>
      </c>
      <c r="L140" t="s">
        <v>353</v>
      </c>
    </row>
    <row r="141" spans="1:12" x14ac:dyDescent="0.2">
      <c r="L141">
        <v>-2021</v>
      </c>
    </row>
    <row r="142" spans="1:12" x14ac:dyDescent="0.2">
      <c r="A142" t="s">
        <v>153</v>
      </c>
      <c r="B142">
        <v>1</v>
      </c>
      <c r="C142" t="s">
        <v>359</v>
      </c>
      <c r="E142" t="s">
        <v>360</v>
      </c>
      <c r="F142" t="s">
        <v>361</v>
      </c>
      <c r="G142" t="s">
        <v>362</v>
      </c>
      <c r="K142" t="s">
        <v>363</v>
      </c>
      <c r="L142" t="s">
        <v>353</v>
      </c>
    </row>
    <row r="143" spans="1:12" x14ac:dyDescent="0.2">
      <c r="L143">
        <v>-2021</v>
      </c>
    </row>
    <row r="144" spans="1:12" x14ac:dyDescent="0.2">
      <c r="A144" t="s">
        <v>156</v>
      </c>
      <c r="B144">
        <v>4</v>
      </c>
      <c r="C144" t="s">
        <v>364</v>
      </c>
      <c r="E144" t="s">
        <v>365</v>
      </c>
      <c r="F144" t="s">
        <v>366</v>
      </c>
      <c r="G144" t="s">
        <v>367</v>
      </c>
      <c r="K144" t="s">
        <v>368</v>
      </c>
      <c r="L144" t="s">
        <v>353</v>
      </c>
    </row>
    <row r="145" spans="1:12" x14ac:dyDescent="0.2">
      <c r="L145">
        <v>-2021</v>
      </c>
    </row>
    <row r="146" spans="1:12" x14ac:dyDescent="0.2">
      <c r="A146" t="s">
        <v>157</v>
      </c>
      <c r="B146">
        <v>3</v>
      </c>
      <c r="C146" t="s">
        <v>369</v>
      </c>
      <c r="E146" t="s">
        <v>370</v>
      </c>
      <c r="F146" t="s">
        <v>371</v>
      </c>
      <c r="G146" t="s">
        <v>372</v>
      </c>
      <c r="K146" t="s">
        <v>232</v>
      </c>
      <c r="L146" t="s">
        <v>353</v>
      </c>
    </row>
    <row r="147" spans="1:12" x14ac:dyDescent="0.2">
      <c r="L147">
        <v>-2021</v>
      </c>
    </row>
    <row r="148" spans="1:12" x14ac:dyDescent="0.2">
      <c r="A148" t="s">
        <v>160</v>
      </c>
      <c r="B148">
        <v>2</v>
      </c>
      <c r="C148" t="s">
        <v>373</v>
      </c>
      <c r="E148" t="s">
        <v>374</v>
      </c>
      <c r="F148" t="s">
        <v>287</v>
      </c>
      <c r="G148" t="s">
        <v>375</v>
      </c>
      <c r="K148" t="s">
        <v>232</v>
      </c>
      <c r="L148" t="s">
        <v>353</v>
      </c>
    </row>
    <row r="149" spans="1:12" x14ac:dyDescent="0.2">
      <c r="L149">
        <v>-2021</v>
      </c>
    </row>
    <row r="150" spans="1:12" x14ac:dyDescent="0.2">
      <c r="A150" t="s">
        <v>161</v>
      </c>
      <c r="B150">
        <v>2</v>
      </c>
      <c r="C150" t="s">
        <v>376</v>
      </c>
      <c r="E150" t="s">
        <v>377</v>
      </c>
      <c r="F150" t="s">
        <v>287</v>
      </c>
      <c r="G150" t="s">
        <v>378</v>
      </c>
      <c r="K150" t="s">
        <v>379</v>
      </c>
      <c r="L150" t="s">
        <v>353</v>
      </c>
    </row>
    <row r="151" spans="1:12" x14ac:dyDescent="0.2">
      <c r="L151">
        <v>-2021</v>
      </c>
    </row>
    <row r="152" spans="1:12" x14ac:dyDescent="0.2">
      <c r="A152" t="s">
        <v>162</v>
      </c>
      <c r="B152">
        <v>1</v>
      </c>
      <c r="C152" t="s">
        <v>380</v>
      </c>
      <c r="E152" t="s">
        <v>381</v>
      </c>
      <c r="F152" t="s">
        <v>382</v>
      </c>
      <c r="G152" t="s">
        <v>383</v>
      </c>
      <c r="K152" t="s">
        <v>232</v>
      </c>
      <c r="L152" t="s">
        <v>353</v>
      </c>
    </row>
    <row r="153" spans="1:12" x14ac:dyDescent="0.2">
      <c r="L153">
        <v>-2021</v>
      </c>
    </row>
    <row r="154" spans="1:12" x14ac:dyDescent="0.2">
      <c r="A154" t="s">
        <v>163</v>
      </c>
      <c r="B154">
        <v>2</v>
      </c>
      <c r="C154" t="s">
        <v>384</v>
      </c>
      <c r="E154" t="s">
        <v>385</v>
      </c>
      <c r="F154" t="s">
        <v>287</v>
      </c>
      <c r="G154" t="s">
        <v>386</v>
      </c>
      <c r="K154" t="s">
        <v>232</v>
      </c>
      <c r="L154" t="s">
        <v>353</v>
      </c>
    </row>
    <row r="155" spans="1:12" x14ac:dyDescent="0.2">
      <c r="L155">
        <v>-2021</v>
      </c>
    </row>
    <row r="156" spans="1:12" x14ac:dyDescent="0.2">
      <c r="A156" t="s">
        <v>164</v>
      </c>
      <c r="B156">
        <v>2</v>
      </c>
      <c r="C156" t="s">
        <v>387</v>
      </c>
      <c r="E156" t="s">
        <v>388</v>
      </c>
      <c r="F156" t="s">
        <v>389</v>
      </c>
      <c r="G156" t="s">
        <v>390</v>
      </c>
      <c r="K156" t="s">
        <v>237</v>
      </c>
      <c r="L156" t="s">
        <v>353</v>
      </c>
    </row>
    <row r="157" spans="1:12" x14ac:dyDescent="0.2">
      <c r="L157">
        <v>-2021</v>
      </c>
    </row>
    <row r="158" spans="1:12" x14ac:dyDescent="0.2">
      <c r="A158" t="s">
        <v>391</v>
      </c>
    </row>
    <row r="159" spans="1:12" x14ac:dyDescent="0.2">
      <c r="A159" t="s">
        <v>392</v>
      </c>
      <c r="B159" t="s">
        <v>393</v>
      </c>
    </row>
    <row r="160" spans="1:12" x14ac:dyDescent="0.2">
      <c r="A160" t="s">
        <v>181</v>
      </c>
      <c r="B160" t="s">
        <v>394</v>
      </c>
    </row>
    <row r="161" spans="1:8" x14ac:dyDescent="0.2">
      <c r="A161" t="s">
        <v>395</v>
      </c>
      <c r="B161" t="s">
        <v>396</v>
      </c>
    </row>
    <row r="162" spans="1:8" x14ac:dyDescent="0.2">
      <c r="A162" t="s">
        <v>397</v>
      </c>
      <c r="B162" t="s">
        <v>398</v>
      </c>
    </row>
    <row r="163" spans="1:8" x14ac:dyDescent="0.2">
      <c r="A163" t="s">
        <v>399</v>
      </c>
      <c r="B163" t="s">
        <v>400</v>
      </c>
    </row>
    <row r="164" spans="1:8" x14ac:dyDescent="0.2">
      <c r="A164" t="s">
        <v>401</v>
      </c>
      <c r="B164" t="s">
        <v>402</v>
      </c>
    </row>
    <row r="165" spans="1:8" x14ac:dyDescent="0.2">
      <c r="A165" t="s">
        <v>403</v>
      </c>
    </row>
    <row r="166" spans="1:8" x14ac:dyDescent="0.2">
      <c r="A166" t="s">
        <v>404</v>
      </c>
    </row>
    <row r="167" spans="1:8" x14ac:dyDescent="0.2">
      <c r="A167" t="s">
        <v>405</v>
      </c>
    </row>
    <row r="168" spans="1:8" x14ac:dyDescent="0.2">
      <c r="A168" t="s">
        <v>406</v>
      </c>
    </row>
    <row r="169" spans="1:8" x14ac:dyDescent="0.2">
      <c r="A169" t="s">
        <v>407</v>
      </c>
    </row>
    <row r="170" spans="1:8" x14ac:dyDescent="0.2">
      <c r="A170" t="s">
        <v>408</v>
      </c>
    </row>
    <row r="171" spans="1:8" x14ac:dyDescent="0.2">
      <c r="A171" t="s">
        <v>409</v>
      </c>
    </row>
    <row r="172" spans="1:8" x14ac:dyDescent="0.2">
      <c r="A172" t="s">
        <v>0</v>
      </c>
      <c r="B172" t="s">
        <v>410</v>
      </c>
      <c r="C172" t="s">
        <v>411</v>
      </c>
      <c r="D172" t="s">
        <v>412</v>
      </c>
      <c r="E172" t="s">
        <v>413</v>
      </c>
      <c r="F172" t="s">
        <v>414</v>
      </c>
      <c r="G172" t="s">
        <v>415</v>
      </c>
      <c r="H172" t="s">
        <v>416</v>
      </c>
    </row>
    <row r="173" spans="1:8" x14ac:dyDescent="0.2">
      <c r="B173" t="s">
        <v>417</v>
      </c>
      <c r="C173" t="s">
        <v>418</v>
      </c>
      <c r="D173" t="s">
        <v>418</v>
      </c>
      <c r="E173" t="s">
        <v>419</v>
      </c>
      <c r="F173" t="s">
        <v>420</v>
      </c>
      <c r="G173" t="s">
        <v>421</v>
      </c>
    </row>
    <row r="174" spans="1:8" x14ac:dyDescent="0.2">
      <c r="A174" t="s">
        <v>22</v>
      </c>
      <c r="B174">
        <v>2</v>
      </c>
      <c r="C174" t="s">
        <v>422</v>
      </c>
      <c r="D174" t="s">
        <v>423</v>
      </c>
      <c r="E174" t="s">
        <v>424</v>
      </c>
      <c r="F174" t="s">
        <v>425</v>
      </c>
      <c r="G174" t="s">
        <v>426</v>
      </c>
      <c r="H174" t="s">
        <v>427</v>
      </c>
    </row>
    <row r="175" spans="1:8" x14ac:dyDescent="0.2">
      <c r="A175" t="s">
        <v>30</v>
      </c>
      <c r="B175">
        <v>1</v>
      </c>
      <c r="C175" t="s">
        <v>428</v>
      </c>
      <c r="D175" t="s">
        <v>429</v>
      </c>
      <c r="E175" t="s">
        <v>430</v>
      </c>
      <c r="F175" t="s">
        <v>431</v>
      </c>
      <c r="G175" t="s">
        <v>426</v>
      </c>
      <c r="H175" t="s">
        <v>427</v>
      </c>
    </row>
    <row r="176" spans="1:8" x14ac:dyDescent="0.2">
      <c r="A176" t="s">
        <v>32</v>
      </c>
      <c r="B176">
        <v>1</v>
      </c>
      <c r="C176" t="s">
        <v>432</v>
      </c>
      <c r="D176" t="s">
        <v>433</v>
      </c>
      <c r="E176" t="s">
        <v>434</v>
      </c>
      <c r="F176" t="s">
        <v>435</v>
      </c>
      <c r="G176" t="s">
        <v>426</v>
      </c>
      <c r="H176" t="s">
        <v>427</v>
      </c>
    </row>
    <row r="177" spans="1:8" x14ac:dyDescent="0.2">
      <c r="A177" t="s">
        <v>33</v>
      </c>
      <c r="B177">
        <v>2</v>
      </c>
      <c r="C177" t="s">
        <v>436</v>
      </c>
      <c r="D177" t="s">
        <v>51</v>
      </c>
      <c r="E177" t="s">
        <v>437</v>
      </c>
      <c r="F177" t="s">
        <v>438</v>
      </c>
      <c r="G177" t="s">
        <v>426</v>
      </c>
      <c r="H177" t="s">
        <v>427</v>
      </c>
    </row>
    <row r="178" spans="1:8" x14ac:dyDescent="0.2">
      <c r="A178" t="s">
        <v>35</v>
      </c>
      <c r="B178">
        <v>1</v>
      </c>
      <c r="C178" t="s">
        <v>439</v>
      </c>
      <c r="D178" t="s">
        <v>89</v>
      </c>
      <c r="E178" t="s">
        <v>440</v>
      </c>
      <c r="F178" t="s">
        <v>441</v>
      </c>
      <c r="G178" t="s">
        <v>426</v>
      </c>
      <c r="H178" t="s">
        <v>427</v>
      </c>
    </row>
    <row r="179" spans="1:8" x14ac:dyDescent="0.2">
      <c r="A179" t="s">
        <v>40</v>
      </c>
      <c r="B179">
        <v>2</v>
      </c>
      <c r="C179" t="s">
        <v>442</v>
      </c>
      <c r="D179" t="s">
        <v>443</v>
      </c>
      <c r="E179" t="s">
        <v>444</v>
      </c>
      <c r="F179" t="s">
        <v>445</v>
      </c>
      <c r="G179" t="s">
        <v>426</v>
      </c>
      <c r="H179" t="s">
        <v>427</v>
      </c>
    </row>
    <row r="180" spans="1:8" x14ac:dyDescent="0.2">
      <c r="A180" t="s">
        <v>45</v>
      </c>
      <c r="B180">
        <v>1</v>
      </c>
      <c r="C180">
        <v>0.5</v>
      </c>
      <c r="D180" t="s">
        <v>446</v>
      </c>
      <c r="E180" t="s">
        <v>447</v>
      </c>
      <c r="F180" t="s">
        <v>448</v>
      </c>
      <c r="G180" t="s">
        <v>426</v>
      </c>
      <c r="H180" t="s">
        <v>427</v>
      </c>
    </row>
    <row r="181" spans="1:8" x14ac:dyDescent="0.2">
      <c r="A181" t="s">
        <v>47</v>
      </c>
      <c r="B181">
        <v>1</v>
      </c>
      <c r="C181" t="s">
        <v>442</v>
      </c>
      <c r="D181" t="s">
        <v>449</v>
      </c>
      <c r="E181" t="s">
        <v>450</v>
      </c>
      <c r="F181" t="s">
        <v>451</v>
      </c>
      <c r="G181" t="s">
        <v>426</v>
      </c>
      <c r="H181" t="s">
        <v>452</v>
      </c>
    </row>
    <row r="182" spans="1:8" x14ac:dyDescent="0.2">
      <c r="A182" t="s">
        <v>52</v>
      </c>
      <c r="B182">
        <v>1</v>
      </c>
      <c r="C182" t="s">
        <v>453</v>
      </c>
      <c r="D182" t="s">
        <v>442</v>
      </c>
      <c r="E182" t="s">
        <v>454</v>
      </c>
      <c r="F182" t="s">
        <v>455</v>
      </c>
      <c r="G182" t="s">
        <v>426</v>
      </c>
      <c r="H182" t="s">
        <v>452</v>
      </c>
    </row>
    <row r="183" spans="1:8" x14ac:dyDescent="0.2">
      <c r="A183" t="s">
        <v>54</v>
      </c>
      <c r="B183">
        <v>1</v>
      </c>
      <c r="C183" t="s">
        <v>57</v>
      </c>
      <c r="D183" t="s">
        <v>456</v>
      </c>
      <c r="E183" t="s">
        <v>457</v>
      </c>
      <c r="F183" t="s">
        <v>458</v>
      </c>
      <c r="G183" t="s">
        <v>426</v>
      </c>
      <c r="H183" t="s">
        <v>452</v>
      </c>
    </row>
    <row r="184" spans="1:8" x14ac:dyDescent="0.2">
      <c r="A184" t="s">
        <v>59</v>
      </c>
      <c r="B184">
        <v>1</v>
      </c>
      <c r="C184" t="s">
        <v>459</v>
      </c>
      <c r="D184" t="s">
        <v>449</v>
      </c>
      <c r="E184" t="s">
        <v>460</v>
      </c>
      <c r="F184" t="s">
        <v>461</v>
      </c>
      <c r="G184" t="s">
        <v>426</v>
      </c>
      <c r="H184" t="s">
        <v>452</v>
      </c>
    </row>
    <row r="185" spans="1:8" x14ac:dyDescent="0.2">
      <c r="A185" t="s">
        <v>60</v>
      </c>
      <c r="B185">
        <v>1</v>
      </c>
      <c r="C185" t="s">
        <v>462</v>
      </c>
      <c r="D185" t="s">
        <v>463</v>
      </c>
      <c r="E185" t="s">
        <v>464</v>
      </c>
      <c r="F185" t="s">
        <v>465</v>
      </c>
      <c r="G185" t="s">
        <v>426</v>
      </c>
      <c r="H185" t="s">
        <v>452</v>
      </c>
    </row>
    <row r="186" spans="1:8" x14ac:dyDescent="0.2">
      <c r="A186" t="s">
        <v>61</v>
      </c>
      <c r="B186">
        <v>3</v>
      </c>
      <c r="C186" t="s">
        <v>466</v>
      </c>
      <c r="D186" t="s">
        <v>467</v>
      </c>
      <c r="E186" t="s">
        <v>468</v>
      </c>
      <c r="F186" t="s">
        <v>469</v>
      </c>
      <c r="G186" t="s">
        <v>426</v>
      </c>
      <c r="H186" t="s">
        <v>470</v>
      </c>
    </row>
    <row r="187" spans="1:8" x14ac:dyDescent="0.2">
      <c r="A187" t="s">
        <v>69</v>
      </c>
      <c r="B187">
        <v>3</v>
      </c>
      <c r="C187" t="s">
        <v>471</v>
      </c>
      <c r="D187" t="s">
        <v>472</v>
      </c>
      <c r="E187" t="s">
        <v>473</v>
      </c>
      <c r="F187" t="s">
        <v>474</v>
      </c>
      <c r="G187" t="s">
        <v>426</v>
      </c>
      <c r="H187" t="s">
        <v>470</v>
      </c>
    </row>
    <row r="188" spans="1:8" x14ac:dyDescent="0.2">
      <c r="A188" t="s">
        <v>70</v>
      </c>
      <c r="B188">
        <v>4</v>
      </c>
      <c r="C188" t="s">
        <v>475</v>
      </c>
      <c r="D188" t="s">
        <v>476</v>
      </c>
      <c r="E188" t="s">
        <v>477</v>
      </c>
      <c r="F188" t="s">
        <v>478</v>
      </c>
      <c r="G188" t="s">
        <v>426</v>
      </c>
      <c r="H188" t="s">
        <v>470</v>
      </c>
    </row>
    <row r="189" spans="1:8" x14ac:dyDescent="0.2">
      <c r="A189" t="s">
        <v>74</v>
      </c>
      <c r="B189">
        <v>2</v>
      </c>
      <c r="C189" t="s">
        <v>479</v>
      </c>
      <c r="D189" t="s">
        <v>480</v>
      </c>
      <c r="E189" t="s">
        <v>450</v>
      </c>
      <c r="F189" t="s">
        <v>481</v>
      </c>
      <c r="G189" t="s">
        <v>426</v>
      </c>
      <c r="H189" t="s">
        <v>470</v>
      </c>
    </row>
    <row r="190" spans="1:8" x14ac:dyDescent="0.2">
      <c r="A190" t="s">
        <v>75</v>
      </c>
      <c r="B190">
        <v>3</v>
      </c>
      <c r="C190" t="s">
        <v>482</v>
      </c>
      <c r="D190" t="s">
        <v>483</v>
      </c>
      <c r="E190" t="s">
        <v>484</v>
      </c>
      <c r="F190" t="s">
        <v>485</v>
      </c>
      <c r="G190" t="s">
        <v>426</v>
      </c>
      <c r="H190" t="s">
        <v>486</v>
      </c>
    </row>
    <row r="191" spans="1:8" x14ac:dyDescent="0.2">
      <c r="A191" t="s">
        <v>79</v>
      </c>
      <c r="B191">
        <v>2</v>
      </c>
      <c r="C191" t="s">
        <v>487</v>
      </c>
      <c r="D191" t="s">
        <v>488</v>
      </c>
      <c r="E191" t="s">
        <v>489</v>
      </c>
      <c r="F191" t="s">
        <v>490</v>
      </c>
      <c r="G191" t="s">
        <v>426</v>
      </c>
      <c r="H191" t="s">
        <v>486</v>
      </c>
    </row>
    <row r="192" spans="1:8" x14ac:dyDescent="0.2">
      <c r="A192" t="s">
        <v>80</v>
      </c>
      <c r="B192">
        <v>3</v>
      </c>
      <c r="C192" t="s">
        <v>491</v>
      </c>
      <c r="D192" t="s">
        <v>492</v>
      </c>
      <c r="E192" t="s">
        <v>484</v>
      </c>
      <c r="F192" t="s">
        <v>493</v>
      </c>
      <c r="G192" t="s">
        <v>426</v>
      </c>
      <c r="H192" t="s">
        <v>494</v>
      </c>
    </row>
    <row r="193" spans="1:8" x14ac:dyDescent="0.2">
      <c r="A193" t="s">
        <v>84</v>
      </c>
      <c r="B193">
        <v>4</v>
      </c>
      <c r="C193" t="s">
        <v>495</v>
      </c>
      <c r="D193" t="s">
        <v>496</v>
      </c>
      <c r="E193" t="s">
        <v>497</v>
      </c>
      <c r="F193" t="s">
        <v>498</v>
      </c>
      <c r="G193" t="s">
        <v>426</v>
      </c>
      <c r="H193" t="s">
        <v>494</v>
      </c>
    </row>
    <row r="194" spans="1:8" x14ac:dyDescent="0.2">
      <c r="A194" t="s">
        <v>90</v>
      </c>
      <c r="B194">
        <v>1</v>
      </c>
      <c r="C194" t="s">
        <v>499</v>
      </c>
      <c r="D194" t="s">
        <v>500</v>
      </c>
      <c r="E194" t="s">
        <v>501</v>
      </c>
      <c r="F194" t="s">
        <v>502</v>
      </c>
      <c r="G194" t="s">
        <v>426</v>
      </c>
      <c r="H194" t="s">
        <v>486</v>
      </c>
    </row>
    <row r="195" spans="1:8" x14ac:dyDescent="0.2">
      <c r="A195" t="s">
        <v>87</v>
      </c>
      <c r="B195">
        <v>2</v>
      </c>
      <c r="C195" t="s">
        <v>503</v>
      </c>
      <c r="D195" t="s">
        <v>504</v>
      </c>
      <c r="E195" t="s">
        <v>505</v>
      </c>
      <c r="F195" t="s">
        <v>506</v>
      </c>
      <c r="G195" t="s">
        <v>426</v>
      </c>
      <c r="H195" t="s">
        <v>486</v>
      </c>
    </row>
    <row r="196" spans="1:8" x14ac:dyDescent="0.2">
      <c r="A196" t="s">
        <v>91</v>
      </c>
      <c r="B196" t="s">
        <v>426</v>
      </c>
      <c r="C196" t="s">
        <v>507</v>
      </c>
      <c r="D196" t="s">
        <v>508</v>
      </c>
      <c r="E196" t="s">
        <v>426</v>
      </c>
      <c r="F196" t="s">
        <v>426</v>
      </c>
      <c r="G196" t="s">
        <v>509</v>
      </c>
      <c r="H196" t="s">
        <v>510</v>
      </c>
    </row>
    <row r="197" spans="1:8" x14ac:dyDescent="0.2">
      <c r="H197" t="s">
        <v>511</v>
      </c>
    </row>
    <row r="198" spans="1:8" x14ac:dyDescent="0.2">
      <c r="A198" t="s">
        <v>99</v>
      </c>
      <c r="B198" t="s">
        <v>426</v>
      </c>
      <c r="C198" t="s">
        <v>512</v>
      </c>
      <c r="D198" t="s">
        <v>513</v>
      </c>
      <c r="E198" t="s">
        <v>426</v>
      </c>
      <c r="F198" t="s">
        <v>426</v>
      </c>
      <c r="G198" t="s">
        <v>514</v>
      </c>
      <c r="H198" t="s">
        <v>515</v>
      </c>
    </row>
    <row r="199" spans="1:8" x14ac:dyDescent="0.2">
      <c r="A199" t="s">
        <v>102</v>
      </c>
      <c r="B199">
        <v>4</v>
      </c>
      <c r="C199" t="s">
        <v>516</v>
      </c>
      <c r="D199" t="s">
        <v>517</v>
      </c>
      <c r="E199" t="s">
        <v>518</v>
      </c>
      <c r="F199" t="s">
        <v>519</v>
      </c>
      <c r="G199" t="s">
        <v>426</v>
      </c>
      <c r="H199" t="s">
        <v>520</v>
      </c>
    </row>
    <row r="200" spans="1:8" x14ac:dyDescent="0.2">
      <c r="A200" t="s">
        <v>108</v>
      </c>
      <c r="B200">
        <v>4</v>
      </c>
      <c r="C200" t="s">
        <v>521</v>
      </c>
      <c r="D200" t="s">
        <v>522</v>
      </c>
      <c r="E200" t="s">
        <v>523</v>
      </c>
      <c r="F200" t="s">
        <v>524</v>
      </c>
      <c r="G200" t="s">
        <v>426</v>
      </c>
      <c r="H200" t="s">
        <v>520</v>
      </c>
    </row>
    <row r="201" spans="1:8" x14ac:dyDescent="0.2">
      <c r="A201" t="s">
        <v>110</v>
      </c>
      <c r="B201" t="s">
        <v>426</v>
      </c>
      <c r="C201" t="s">
        <v>525</v>
      </c>
      <c r="D201" t="s">
        <v>526</v>
      </c>
      <c r="E201" t="s">
        <v>426</v>
      </c>
      <c r="F201" t="s">
        <v>426</v>
      </c>
      <c r="G201">
        <v>19.5</v>
      </c>
      <c r="H201" t="s">
        <v>527</v>
      </c>
    </row>
    <row r="202" spans="1:8" x14ac:dyDescent="0.2">
      <c r="A202" t="s">
        <v>115</v>
      </c>
      <c r="B202">
        <v>2</v>
      </c>
      <c r="C202" t="s">
        <v>528</v>
      </c>
      <c r="D202" t="s">
        <v>529</v>
      </c>
      <c r="E202" t="s">
        <v>530</v>
      </c>
      <c r="F202" t="s">
        <v>531</v>
      </c>
      <c r="G202" t="s">
        <v>426</v>
      </c>
      <c r="H202" t="s">
        <v>494</v>
      </c>
    </row>
    <row r="203" spans="1:8" x14ac:dyDescent="0.2">
      <c r="A203" t="s">
        <v>123</v>
      </c>
      <c r="B203" t="s">
        <v>426</v>
      </c>
      <c r="C203">
        <v>0.55000000000000004</v>
      </c>
      <c r="D203" t="s">
        <v>78</v>
      </c>
      <c r="E203" t="s">
        <v>426</v>
      </c>
      <c r="F203" t="s">
        <v>426</v>
      </c>
      <c r="G203" t="s">
        <v>532</v>
      </c>
      <c r="H203" t="s">
        <v>533</v>
      </c>
    </row>
    <row r="204" spans="1:8" x14ac:dyDescent="0.2">
      <c r="A204" t="s">
        <v>128</v>
      </c>
      <c r="B204" t="s">
        <v>426</v>
      </c>
      <c r="C204">
        <v>1.5</v>
      </c>
      <c r="D204" t="s">
        <v>534</v>
      </c>
      <c r="E204" t="s">
        <v>426</v>
      </c>
      <c r="F204" t="s">
        <v>426</v>
      </c>
      <c r="G204" t="s">
        <v>532</v>
      </c>
      <c r="H204" t="s">
        <v>533</v>
      </c>
    </row>
    <row r="205" spans="1:8" x14ac:dyDescent="0.2">
      <c r="A205" t="s">
        <v>129</v>
      </c>
      <c r="B205">
        <v>4</v>
      </c>
      <c r="C205" t="s">
        <v>535</v>
      </c>
      <c r="D205" t="s">
        <v>536</v>
      </c>
      <c r="E205" t="s">
        <v>537</v>
      </c>
      <c r="F205" t="s">
        <v>532</v>
      </c>
      <c r="H205" t="s">
        <v>494</v>
      </c>
    </row>
    <row r="206" spans="1:8" x14ac:dyDescent="0.2">
      <c r="A206" t="s">
        <v>132</v>
      </c>
      <c r="B206" t="s">
        <v>426</v>
      </c>
      <c r="C206" t="s">
        <v>538</v>
      </c>
      <c r="D206" t="s">
        <v>539</v>
      </c>
      <c r="E206" t="s">
        <v>426</v>
      </c>
      <c r="F206" t="s">
        <v>426</v>
      </c>
      <c r="G206" t="s">
        <v>540</v>
      </c>
      <c r="H206" t="s">
        <v>541</v>
      </c>
    </row>
    <row r="207" spans="1:8" x14ac:dyDescent="0.2">
      <c r="A207" t="s">
        <v>138</v>
      </c>
      <c r="B207" t="s">
        <v>426</v>
      </c>
      <c r="C207" t="s">
        <v>542</v>
      </c>
      <c r="D207" t="s">
        <v>543</v>
      </c>
      <c r="E207" t="s">
        <v>426</v>
      </c>
      <c r="F207" t="s">
        <v>426</v>
      </c>
      <c r="G207" t="s">
        <v>544</v>
      </c>
      <c r="H207" t="s">
        <v>541</v>
      </c>
    </row>
    <row r="208" spans="1:8" x14ac:dyDescent="0.2">
      <c r="A208" t="s">
        <v>142</v>
      </c>
      <c r="B208">
        <v>4</v>
      </c>
      <c r="C208" t="s">
        <v>545</v>
      </c>
      <c r="D208" t="s">
        <v>546</v>
      </c>
      <c r="E208" t="s">
        <v>547</v>
      </c>
      <c r="F208" t="s">
        <v>548</v>
      </c>
      <c r="G208" t="s">
        <v>426</v>
      </c>
      <c r="H208" t="s">
        <v>549</v>
      </c>
    </row>
    <row r="209" spans="1:8" x14ac:dyDescent="0.2">
      <c r="A209" t="s">
        <v>150</v>
      </c>
      <c r="B209">
        <v>2</v>
      </c>
      <c r="C209">
        <v>2.12</v>
      </c>
      <c r="D209" t="s">
        <v>550</v>
      </c>
      <c r="E209" t="s">
        <v>551</v>
      </c>
      <c r="F209" t="s">
        <v>552</v>
      </c>
      <c r="G209" t="s">
        <v>426</v>
      </c>
      <c r="H209" t="s">
        <v>549</v>
      </c>
    </row>
    <row r="210" spans="1:8" x14ac:dyDescent="0.2">
      <c r="A210" t="s">
        <v>153</v>
      </c>
      <c r="B210">
        <v>5</v>
      </c>
      <c r="C210">
        <v>1.89</v>
      </c>
      <c r="D210">
        <v>3.15</v>
      </c>
      <c r="E210" t="s">
        <v>553</v>
      </c>
      <c r="F210" t="s">
        <v>554</v>
      </c>
      <c r="G210" t="s">
        <v>426</v>
      </c>
      <c r="H210" t="s">
        <v>549</v>
      </c>
    </row>
    <row r="211" spans="1:8" x14ac:dyDescent="0.2">
      <c r="A211" t="s">
        <v>156</v>
      </c>
      <c r="B211">
        <v>5</v>
      </c>
      <c r="C211">
        <v>1.75</v>
      </c>
      <c r="D211">
        <v>4.3</v>
      </c>
      <c r="E211" t="s">
        <v>555</v>
      </c>
      <c r="F211" t="s">
        <v>556</v>
      </c>
      <c r="G211" t="s">
        <v>426</v>
      </c>
      <c r="H211" t="s">
        <v>549</v>
      </c>
    </row>
    <row r="212" spans="1:8" x14ac:dyDescent="0.2">
      <c r="A212" t="s">
        <v>157</v>
      </c>
      <c r="B212">
        <v>3</v>
      </c>
      <c r="C212">
        <v>0.91</v>
      </c>
      <c r="D212" t="s">
        <v>557</v>
      </c>
      <c r="E212" t="s">
        <v>558</v>
      </c>
      <c r="F212" t="s">
        <v>559</v>
      </c>
      <c r="G212" t="s">
        <v>426</v>
      </c>
      <c r="H212" t="s">
        <v>549</v>
      </c>
    </row>
    <row r="213" spans="1:8" x14ac:dyDescent="0.2">
      <c r="A213" t="s">
        <v>160</v>
      </c>
      <c r="B213">
        <v>2</v>
      </c>
      <c r="C213">
        <v>1.1599999999999999</v>
      </c>
      <c r="D213" t="s">
        <v>560</v>
      </c>
      <c r="E213" t="s">
        <v>561</v>
      </c>
      <c r="F213" t="s">
        <v>562</v>
      </c>
      <c r="G213" t="s">
        <v>426</v>
      </c>
      <c r="H213" t="s">
        <v>549</v>
      </c>
    </row>
    <row r="214" spans="1:8" x14ac:dyDescent="0.2">
      <c r="A214" t="s">
        <v>161</v>
      </c>
      <c r="B214">
        <v>4</v>
      </c>
      <c r="C214">
        <v>0.83</v>
      </c>
      <c r="D214" t="s">
        <v>491</v>
      </c>
      <c r="E214" t="s">
        <v>563</v>
      </c>
      <c r="F214" t="s">
        <v>564</v>
      </c>
      <c r="G214" t="s">
        <v>426</v>
      </c>
      <c r="H214" t="s">
        <v>549</v>
      </c>
    </row>
    <row r="215" spans="1:8" x14ac:dyDescent="0.2">
      <c r="A215" t="s">
        <v>162</v>
      </c>
      <c r="B215">
        <v>3</v>
      </c>
      <c r="C215">
        <v>0.94</v>
      </c>
      <c r="D215" t="s">
        <v>565</v>
      </c>
      <c r="E215" t="s">
        <v>566</v>
      </c>
      <c r="F215" t="s">
        <v>567</v>
      </c>
      <c r="G215" t="s">
        <v>426</v>
      </c>
      <c r="H215" t="s">
        <v>549</v>
      </c>
    </row>
    <row r="216" spans="1:8" x14ac:dyDescent="0.2">
      <c r="A216" t="s">
        <v>163</v>
      </c>
      <c r="B216">
        <v>3</v>
      </c>
      <c r="C216">
        <v>1.22</v>
      </c>
      <c r="D216" t="s">
        <v>568</v>
      </c>
      <c r="E216" t="s">
        <v>569</v>
      </c>
      <c r="F216" t="s">
        <v>570</v>
      </c>
      <c r="G216" t="s">
        <v>426</v>
      </c>
      <c r="H216" t="s">
        <v>549</v>
      </c>
    </row>
    <row r="217" spans="1:8" x14ac:dyDescent="0.2">
      <c r="A217" t="s">
        <v>164</v>
      </c>
      <c r="B217">
        <v>2</v>
      </c>
      <c r="C217">
        <v>0.66</v>
      </c>
      <c r="D217" t="s">
        <v>571</v>
      </c>
      <c r="E217" t="s">
        <v>572</v>
      </c>
      <c r="F217" t="s">
        <v>573</v>
      </c>
      <c r="G217" t="s">
        <v>426</v>
      </c>
      <c r="H217" t="s">
        <v>549</v>
      </c>
    </row>
    <row r="218" spans="1:8" x14ac:dyDescent="0.2">
      <c r="A218" t="s">
        <v>167</v>
      </c>
      <c r="B218">
        <v>3</v>
      </c>
      <c r="C218">
        <v>1.47</v>
      </c>
      <c r="D218" t="s">
        <v>574</v>
      </c>
      <c r="E218" t="s">
        <v>575</v>
      </c>
      <c r="F218" t="s">
        <v>576</v>
      </c>
      <c r="G218" t="s">
        <v>426</v>
      </c>
      <c r="H218" t="s">
        <v>549</v>
      </c>
    </row>
    <row r="219" spans="1:8" x14ac:dyDescent="0.2">
      <c r="A219" t="s">
        <v>170</v>
      </c>
      <c r="B219">
        <v>3</v>
      </c>
      <c r="C219">
        <v>1.02</v>
      </c>
      <c r="D219" t="s">
        <v>577</v>
      </c>
      <c r="E219" t="s">
        <v>578</v>
      </c>
      <c r="F219" t="s">
        <v>579</v>
      </c>
      <c r="G219" t="s">
        <v>426</v>
      </c>
      <c r="H219" t="s">
        <v>549</v>
      </c>
    </row>
    <row r="220" spans="1:8" x14ac:dyDescent="0.2">
      <c r="A220" t="s">
        <v>171</v>
      </c>
      <c r="B220">
        <v>3</v>
      </c>
      <c r="C220">
        <v>1.1200000000000001</v>
      </c>
      <c r="D220" t="s">
        <v>580</v>
      </c>
      <c r="E220" t="s">
        <v>581</v>
      </c>
      <c r="F220" t="s">
        <v>582</v>
      </c>
      <c r="G220" t="s">
        <v>426</v>
      </c>
      <c r="H220" t="s">
        <v>549</v>
      </c>
    </row>
    <row r="221" spans="1:8" x14ac:dyDescent="0.2">
      <c r="A221" t="s">
        <v>172</v>
      </c>
      <c r="B221">
        <v>3</v>
      </c>
      <c r="C221">
        <v>0.37</v>
      </c>
      <c r="D221" t="s">
        <v>583</v>
      </c>
      <c r="E221" t="s">
        <v>584</v>
      </c>
      <c r="F221" t="s">
        <v>585</v>
      </c>
      <c r="G221" t="s">
        <v>426</v>
      </c>
      <c r="H221" t="s">
        <v>549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workbookViewId="0">
      <selection activeCell="H3" sqref="H3"/>
    </sheetView>
  </sheetViews>
  <sheetFormatPr baseColWidth="10" defaultRowHeight="16" x14ac:dyDescent="0.2"/>
  <cols>
    <col min="2" max="2" width="16.83203125" customWidth="1"/>
    <col min="8" max="8" width="21.5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151</v>
      </c>
      <c r="F1" t="s">
        <v>594</v>
      </c>
    </row>
    <row r="2" spans="1:6" x14ac:dyDescent="0.2">
      <c r="A2">
        <v>1</v>
      </c>
      <c r="B2" t="s">
        <v>22</v>
      </c>
      <c r="C2">
        <v>50</v>
      </c>
      <c r="D2">
        <v>11.148099999999999</v>
      </c>
      <c r="E2">
        <v>40.335700000000003</v>
      </c>
      <c r="F2">
        <v>694</v>
      </c>
    </row>
    <row r="3" spans="1:6" x14ac:dyDescent="0.2">
      <c r="A3">
        <v>4</v>
      </c>
      <c r="B3" t="s">
        <v>30</v>
      </c>
      <c r="C3">
        <v>13</v>
      </c>
      <c r="D3">
        <v>11.1653</v>
      </c>
      <c r="E3">
        <v>40.494999999999997</v>
      </c>
      <c r="F3">
        <v>637</v>
      </c>
    </row>
    <row r="4" spans="1:6" x14ac:dyDescent="0.2">
      <c r="A4">
        <v>7</v>
      </c>
      <c r="B4" t="s">
        <v>32</v>
      </c>
      <c r="C4">
        <v>35</v>
      </c>
      <c r="D4">
        <v>11.1653</v>
      </c>
      <c r="E4">
        <v>40.494999999999997</v>
      </c>
      <c r="F4">
        <v>637</v>
      </c>
    </row>
    <row r="5" spans="1:6" x14ac:dyDescent="0.2">
      <c r="A5">
        <v>10</v>
      </c>
      <c r="B5" t="s">
        <v>33</v>
      </c>
      <c r="C5">
        <v>45</v>
      </c>
      <c r="D5">
        <v>11.1653</v>
      </c>
      <c r="E5">
        <v>40.494999999999997</v>
      </c>
      <c r="F5">
        <v>637</v>
      </c>
    </row>
    <row r="6" spans="1:6" x14ac:dyDescent="0.2">
      <c r="A6">
        <v>13</v>
      </c>
      <c r="B6" t="s">
        <v>35</v>
      </c>
      <c r="C6">
        <v>130</v>
      </c>
      <c r="D6">
        <v>42.015300000000003</v>
      </c>
      <c r="E6">
        <v>111.57429999999999</v>
      </c>
      <c r="F6">
        <v>1306</v>
      </c>
    </row>
    <row r="7" spans="1:6" x14ac:dyDescent="0.2">
      <c r="A7">
        <v>16</v>
      </c>
      <c r="B7" t="s">
        <v>40</v>
      </c>
      <c r="C7">
        <v>140</v>
      </c>
      <c r="D7">
        <v>34.421199999999999</v>
      </c>
      <c r="E7">
        <v>116.789</v>
      </c>
      <c r="F7">
        <v>982</v>
      </c>
    </row>
    <row r="8" spans="1:6" x14ac:dyDescent="0.2">
      <c r="A8">
        <v>19</v>
      </c>
      <c r="B8" t="s">
        <v>45</v>
      </c>
      <c r="C8">
        <v>130</v>
      </c>
      <c r="D8">
        <v>8.7883999999999993</v>
      </c>
      <c r="E8">
        <v>39.661700000000003</v>
      </c>
      <c r="F8">
        <v>1259</v>
      </c>
    </row>
    <row r="9" spans="1:6" x14ac:dyDescent="0.2">
      <c r="A9">
        <v>22</v>
      </c>
      <c r="B9" t="s">
        <v>47</v>
      </c>
      <c r="C9">
        <v>30</v>
      </c>
      <c r="D9">
        <v>30.4909</v>
      </c>
      <c r="E9">
        <v>96.467699999999994</v>
      </c>
      <c r="F9">
        <v>70</v>
      </c>
    </row>
    <row r="10" spans="1:6" x14ac:dyDescent="0.2">
      <c r="A10">
        <v>23</v>
      </c>
      <c r="B10" t="s">
        <v>52</v>
      </c>
      <c r="C10">
        <v>80</v>
      </c>
      <c r="D10">
        <v>30.6174</v>
      </c>
      <c r="E10">
        <v>96.3</v>
      </c>
      <c r="F10">
        <v>90</v>
      </c>
    </row>
    <row r="11" spans="1:6" x14ac:dyDescent="0.2">
      <c r="A11">
        <v>24</v>
      </c>
      <c r="B11" t="s">
        <v>54</v>
      </c>
      <c r="C11">
        <v>130</v>
      </c>
      <c r="D11">
        <v>31.945799999999998</v>
      </c>
      <c r="E11">
        <v>96.056299999999993</v>
      </c>
      <c r="F11">
        <v>90</v>
      </c>
    </row>
    <row r="12" spans="1:6" x14ac:dyDescent="0.2">
      <c r="A12">
        <v>26</v>
      </c>
      <c r="B12" t="s">
        <v>59</v>
      </c>
      <c r="C12">
        <v>70</v>
      </c>
      <c r="D12">
        <v>30.4909</v>
      </c>
      <c r="E12">
        <v>96.467699999999994</v>
      </c>
      <c r="F12">
        <v>70</v>
      </c>
    </row>
    <row r="13" spans="1:6" x14ac:dyDescent="0.2">
      <c r="A13">
        <v>27</v>
      </c>
      <c r="B13" t="s">
        <v>60</v>
      </c>
      <c r="C13">
        <v>100</v>
      </c>
      <c r="D13">
        <v>30.6174</v>
      </c>
      <c r="E13">
        <v>96.3</v>
      </c>
      <c r="F13">
        <v>90</v>
      </c>
    </row>
    <row r="14" spans="1:6" x14ac:dyDescent="0.2">
      <c r="A14">
        <v>28</v>
      </c>
      <c r="B14" t="s">
        <v>61</v>
      </c>
      <c r="C14">
        <v>10</v>
      </c>
      <c r="D14">
        <v>-32.591900000000003</v>
      </c>
      <c r="E14">
        <v>68.905299999999997</v>
      </c>
      <c r="F14">
        <v>1000</v>
      </c>
    </row>
    <row r="15" spans="1:6" x14ac:dyDescent="0.2">
      <c r="A15">
        <v>30</v>
      </c>
      <c r="B15" t="s">
        <v>69</v>
      </c>
      <c r="C15">
        <v>100</v>
      </c>
      <c r="D15">
        <v>-32.591900000000003</v>
      </c>
      <c r="E15">
        <v>68.905299999999997</v>
      </c>
      <c r="F15">
        <v>1000</v>
      </c>
    </row>
    <row r="16" spans="1:6" x14ac:dyDescent="0.2">
      <c r="A16">
        <v>32</v>
      </c>
      <c r="B16" t="s">
        <v>70</v>
      </c>
      <c r="C16">
        <v>50</v>
      </c>
      <c r="D16">
        <v>-34.049999999999997</v>
      </c>
      <c r="E16">
        <v>67.902799999999999</v>
      </c>
      <c r="F16">
        <v>600</v>
      </c>
    </row>
    <row r="17" spans="1:6" x14ac:dyDescent="0.2">
      <c r="A17">
        <v>34</v>
      </c>
      <c r="B17" t="s">
        <v>74</v>
      </c>
      <c r="C17">
        <v>100</v>
      </c>
      <c r="D17">
        <v>-34.049999999999997</v>
      </c>
      <c r="E17">
        <v>67.902799999999999</v>
      </c>
      <c r="F17">
        <v>600</v>
      </c>
    </row>
    <row r="18" spans="1:6" x14ac:dyDescent="0.2">
      <c r="A18">
        <v>36</v>
      </c>
      <c r="B18" t="s">
        <v>75</v>
      </c>
      <c r="C18">
        <v>50</v>
      </c>
      <c r="D18">
        <v>37.739699999999999</v>
      </c>
      <c r="E18">
        <v>121.837</v>
      </c>
      <c r="F18">
        <v>180</v>
      </c>
    </row>
    <row r="19" spans="1:6" x14ac:dyDescent="0.2">
      <c r="A19">
        <v>38</v>
      </c>
      <c r="B19" t="s">
        <v>79</v>
      </c>
      <c r="C19">
        <v>80</v>
      </c>
      <c r="D19">
        <v>37.739699999999999</v>
      </c>
      <c r="E19">
        <v>121.837</v>
      </c>
      <c r="F19">
        <v>180</v>
      </c>
    </row>
    <row r="20" spans="1:6" x14ac:dyDescent="0.2">
      <c r="A20">
        <v>40</v>
      </c>
      <c r="B20" t="s">
        <v>80</v>
      </c>
      <c r="C20">
        <v>40</v>
      </c>
      <c r="D20">
        <v>39.4373</v>
      </c>
      <c r="E20">
        <v>119.0663</v>
      </c>
      <c r="F20">
        <v>1274</v>
      </c>
    </row>
    <row r="21" spans="1:6" x14ac:dyDescent="0.2">
      <c r="A21">
        <v>41</v>
      </c>
      <c r="B21" t="s">
        <v>84</v>
      </c>
      <c r="C21">
        <v>40</v>
      </c>
      <c r="D21">
        <v>39.6631</v>
      </c>
      <c r="E21">
        <v>120.3155</v>
      </c>
      <c r="F21">
        <v>1500</v>
      </c>
    </row>
    <row r="22" spans="1:6" x14ac:dyDescent="0.2">
      <c r="A22">
        <v>43</v>
      </c>
      <c r="B22" t="s">
        <v>87</v>
      </c>
      <c r="C22">
        <v>100</v>
      </c>
      <c r="D22">
        <v>35.191400000000002</v>
      </c>
      <c r="E22">
        <v>116.1401</v>
      </c>
      <c r="F22">
        <v>380</v>
      </c>
    </row>
    <row r="23" spans="1:6" x14ac:dyDescent="0.2">
      <c r="A23">
        <v>45</v>
      </c>
      <c r="B23" t="s">
        <v>90</v>
      </c>
      <c r="C23">
        <v>50</v>
      </c>
      <c r="D23">
        <v>35.191400000000002</v>
      </c>
      <c r="E23">
        <v>116.1401</v>
      </c>
      <c r="F23">
        <v>380</v>
      </c>
    </row>
    <row r="24" spans="1:6" x14ac:dyDescent="0.2">
      <c r="A24">
        <v>47</v>
      </c>
      <c r="B24" t="s">
        <v>91</v>
      </c>
      <c r="C24">
        <v>50</v>
      </c>
      <c r="D24">
        <v>36.908799999999999</v>
      </c>
      <c r="E24">
        <v>48.804600000000001</v>
      </c>
      <c r="F24">
        <v>2190</v>
      </c>
    </row>
    <row r="25" spans="1:6" x14ac:dyDescent="0.2">
      <c r="A25">
        <v>50</v>
      </c>
      <c r="B25" t="s">
        <v>99</v>
      </c>
      <c r="C25">
        <v>110</v>
      </c>
      <c r="D25">
        <v>36.912399999999998</v>
      </c>
      <c r="E25">
        <v>47.444099999999999</v>
      </c>
      <c r="F25">
        <v>695</v>
      </c>
    </row>
    <row r="26" spans="1:6" x14ac:dyDescent="0.2">
      <c r="A26">
        <v>53</v>
      </c>
      <c r="B26" t="s">
        <v>102</v>
      </c>
      <c r="C26">
        <v>90</v>
      </c>
      <c r="D26">
        <v>22.8508</v>
      </c>
      <c r="E26">
        <v>94.355900000000005</v>
      </c>
      <c r="F26">
        <v>120</v>
      </c>
    </row>
    <row r="27" spans="1:6" x14ac:dyDescent="0.2">
      <c r="A27">
        <v>55</v>
      </c>
      <c r="B27" t="s">
        <v>108</v>
      </c>
      <c r="C27">
        <v>170</v>
      </c>
      <c r="D27">
        <v>21.410699999999999</v>
      </c>
      <c r="E27">
        <v>94.724299999999999</v>
      </c>
      <c r="F27">
        <v>300</v>
      </c>
    </row>
    <row r="28" spans="1:6" x14ac:dyDescent="0.2">
      <c r="A28">
        <v>57</v>
      </c>
      <c r="B28" t="s">
        <v>110</v>
      </c>
      <c r="C28" t="s">
        <v>111</v>
      </c>
      <c r="D28">
        <v>36.356699999999996</v>
      </c>
      <c r="E28">
        <v>105.7338</v>
      </c>
      <c r="F28">
        <v>2053</v>
      </c>
    </row>
    <row r="29" spans="1:6" x14ac:dyDescent="0.2">
      <c r="A29">
        <v>59</v>
      </c>
      <c r="B29" t="s">
        <v>115</v>
      </c>
      <c r="C29">
        <v>115</v>
      </c>
      <c r="D29">
        <v>-22.938600000000001</v>
      </c>
      <c r="E29">
        <v>-67.9482</v>
      </c>
      <c r="F29">
        <v>4055</v>
      </c>
    </row>
    <row r="30" spans="1:6" x14ac:dyDescent="0.2">
      <c r="A30">
        <v>61</v>
      </c>
      <c r="B30" t="s">
        <v>123</v>
      </c>
      <c r="C30">
        <v>5</v>
      </c>
      <c r="D30">
        <v>28.285</v>
      </c>
      <c r="E30">
        <v>87.384699999999995</v>
      </c>
      <c r="F30">
        <v>3741</v>
      </c>
    </row>
    <row r="31" spans="1:6" x14ac:dyDescent="0.2">
      <c r="A31">
        <v>62</v>
      </c>
      <c r="B31" t="s">
        <v>128</v>
      </c>
      <c r="C31">
        <v>65</v>
      </c>
      <c r="D31">
        <v>28.285</v>
      </c>
      <c r="E31">
        <v>87.384699999999995</v>
      </c>
      <c r="F31">
        <v>3741</v>
      </c>
    </row>
    <row r="32" spans="1:6" x14ac:dyDescent="0.2">
      <c r="A32">
        <v>63</v>
      </c>
      <c r="B32" t="s">
        <v>129</v>
      </c>
      <c r="C32">
        <v>75</v>
      </c>
      <c r="D32">
        <v>28.255600000000001</v>
      </c>
      <c r="E32">
        <v>87.083799999999997</v>
      </c>
      <c r="F32">
        <v>4825</v>
      </c>
    </row>
    <row r="33" spans="1:6" x14ac:dyDescent="0.2">
      <c r="A33">
        <v>64</v>
      </c>
      <c r="B33" t="s">
        <v>132</v>
      </c>
      <c r="C33" t="s">
        <v>592</v>
      </c>
      <c r="D33">
        <v>37.8812</v>
      </c>
      <c r="E33">
        <v>118.18040000000001</v>
      </c>
      <c r="F33">
        <v>1745</v>
      </c>
    </row>
    <row r="34" spans="1:6" x14ac:dyDescent="0.2">
      <c r="A34">
        <v>66</v>
      </c>
      <c r="B34" t="s">
        <v>138</v>
      </c>
      <c r="C34" t="s">
        <v>593</v>
      </c>
      <c r="D34">
        <v>37.855400000000003</v>
      </c>
      <c r="E34">
        <v>118.23009999999999</v>
      </c>
      <c r="F34">
        <v>2140</v>
      </c>
    </row>
    <row r="35" spans="1:6" x14ac:dyDescent="0.2">
      <c r="A35">
        <v>68</v>
      </c>
      <c r="B35" t="s">
        <v>142</v>
      </c>
      <c r="C35">
        <v>80</v>
      </c>
      <c r="D35">
        <v>-2.9603000000000002</v>
      </c>
      <c r="E35">
        <v>35.436300000000003</v>
      </c>
      <c r="F35">
        <v>1354</v>
      </c>
    </row>
    <row r="36" spans="1:6" x14ac:dyDescent="0.2">
      <c r="A36">
        <v>70</v>
      </c>
      <c r="B36" t="s">
        <v>150</v>
      </c>
      <c r="C36">
        <v>80</v>
      </c>
      <c r="D36">
        <v>-2.9603000000000002</v>
      </c>
      <c r="E36">
        <v>35.436300000000003</v>
      </c>
      <c r="F36">
        <v>1354</v>
      </c>
    </row>
    <row r="37" spans="1:6" x14ac:dyDescent="0.2">
      <c r="A37">
        <v>71</v>
      </c>
      <c r="B37" t="s">
        <v>153</v>
      </c>
      <c r="C37">
        <v>50</v>
      </c>
      <c r="D37">
        <v>-2.9355000000000002</v>
      </c>
      <c r="E37">
        <v>35.247300000000003</v>
      </c>
      <c r="F37">
        <v>1549</v>
      </c>
    </row>
    <row r="38" spans="1:6" x14ac:dyDescent="0.2">
      <c r="A38">
        <v>73</v>
      </c>
      <c r="B38" t="s">
        <v>156</v>
      </c>
      <c r="C38">
        <v>50</v>
      </c>
      <c r="D38">
        <v>-2.9355000000000002</v>
      </c>
      <c r="E38">
        <v>35.247300000000003</v>
      </c>
      <c r="F38">
        <v>1549</v>
      </c>
    </row>
    <row r="39" spans="1:6" x14ac:dyDescent="0.2">
      <c r="A39">
        <v>75</v>
      </c>
      <c r="B39" t="s">
        <v>157</v>
      </c>
      <c r="C39">
        <v>60</v>
      </c>
      <c r="D39">
        <v>-2.6168999999999998</v>
      </c>
      <c r="E39">
        <v>34.896599999999999</v>
      </c>
      <c r="F39">
        <v>1637</v>
      </c>
    </row>
    <row r="40" spans="1:6" x14ac:dyDescent="0.2">
      <c r="A40">
        <v>77</v>
      </c>
      <c r="B40" t="s">
        <v>160</v>
      </c>
      <c r="C40">
        <v>80</v>
      </c>
      <c r="D40">
        <v>-2.6168999999999998</v>
      </c>
      <c r="E40">
        <v>34.896599999999999</v>
      </c>
      <c r="F40">
        <v>1637</v>
      </c>
    </row>
    <row r="41" spans="1:6" x14ac:dyDescent="0.2">
      <c r="A41">
        <v>79</v>
      </c>
      <c r="B41" t="s">
        <v>161</v>
      </c>
      <c r="C41">
        <v>100</v>
      </c>
      <c r="D41">
        <v>-2.6168999999999998</v>
      </c>
      <c r="E41">
        <v>34.896599999999999</v>
      </c>
      <c r="F41">
        <v>1637</v>
      </c>
    </row>
    <row r="42" spans="1:6" x14ac:dyDescent="0.2">
      <c r="A42">
        <v>81</v>
      </c>
      <c r="B42" t="s">
        <v>162</v>
      </c>
      <c r="C42">
        <v>120</v>
      </c>
      <c r="D42">
        <v>-2.6168999999999998</v>
      </c>
      <c r="E42">
        <v>34.896599999999999</v>
      </c>
      <c r="F42">
        <v>1637</v>
      </c>
    </row>
    <row r="43" spans="1:6" x14ac:dyDescent="0.2">
      <c r="A43">
        <v>83</v>
      </c>
      <c r="B43" t="s">
        <v>163</v>
      </c>
      <c r="C43">
        <v>140</v>
      </c>
      <c r="D43">
        <v>-2.6168999999999998</v>
      </c>
      <c r="E43">
        <v>34.896599999999999</v>
      </c>
      <c r="F43">
        <v>1637</v>
      </c>
    </row>
    <row r="44" spans="1:6" x14ac:dyDescent="0.2">
      <c r="A44">
        <v>85</v>
      </c>
      <c r="B44" t="s">
        <v>164</v>
      </c>
      <c r="C44">
        <v>60</v>
      </c>
      <c r="D44">
        <v>-2.3290000000000002</v>
      </c>
      <c r="E44">
        <v>34.847799999999999</v>
      </c>
      <c r="F44">
        <v>1425</v>
      </c>
    </row>
    <row r="45" spans="1:6" x14ac:dyDescent="0.2">
      <c r="A45">
        <v>87</v>
      </c>
      <c r="B45" t="s">
        <v>167</v>
      </c>
      <c r="C45">
        <v>70</v>
      </c>
      <c r="D45">
        <v>-2.1654</v>
      </c>
      <c r="E45">
        <v>33.973399999999998</v>
      </c>
      <c r="F45">
        <v>1153</v>
      </c>
    </row>
    <row r="46" spans="1:6" x14ac:dyDescent="0.2">
      <c r="A46">
        <v>89</v>
      </c>
      <c r="B46" t="s">
        <v>170</v>
      </c>
      <c r="C46">
        <v>90</v>
      </c>
      <c r="D46">
        <v>-2.1654</v>
      </c>
      <c r="E46">
        <v>33.973399999999998</v>
      </c>
      <c r="F46">
        <v>1153</v>
      </c>
    </row>
    <row r="47" spans="1:6" x14ac:dyDescent="0.2">
      <c r="A47">
        <v>91</v>
      </c>
      <c r="B47" t="s">
        <v>171</v>
      </c>
      <c r="C47">
        <v>100</v>
      </c>
      <c r="D47">
        <v>-2.1654</v>
      </c>
      <c r="E47">
        <v>33.973399999999998</v>
      </c>
      <c r="F47">
        <v>1153</v>
      </c>
    </row>
    <row r="48" spans="1:6" x14ac:dyDescent="0.2">
      <c r="A48">
        <v>93</v>
      </c>
      <c r="B48" t="s">
        <v>172</v>
      </c>
      <c r="C48">
        <v>130</v>
      </c>
      <c r="D48">
        <v>-2.1654</v>
      </c>
      <c r="E48">
        <v>33.973399999999998</v>
      </c>
      <c r="F48">
        <v>1153</v>
      </c>
    </row>
  </sheetData>
  <autoFilter ref="A1:E1" xr:uid="{00000000-0009-0000-0000-000002000000}">
    <sortState xmlns:xlrd2="http://schemas.microsoft.com/office/spreadsheetml/2017/richdata2" ref="A2:E50">
      <sortCondition ref="A1:A5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5"/>
  <sheetViews>
    <sheetView workbookViewId="0">
      <selection activeCellId="2" sqref="G1:H1048576 K1:L1048576 A1:A1048576"/>
    </sheetView>
  </sheetViews>
  <sheetFormatPr baseColWidth="10" defaultRowHeight="16" x14ac:dyDescent="0.2"/>
  <sheetData>
    <row r="1" spans="1:18" x14ac:dyDescent="0.2">
      <c r="A1" t="s">
        <v>586</v>
      </c>
      <c r="B1" t="s">
        <v>587</v>
      </c>
      <c r="D1" t="s">
        <v>588</v>
      </c>
      <c r="E1" t="s">
        <v>589</v>
      </c>
      <c r="G1" t="s">
        <v>590</v>
      </c>
      <c r="H1" t="s">
        <v>589</v>
      </c>
      <c r="I1" t="s">
        <v>183</v>
      </c>
      <c r="K1" t="s">
        <v>591</v>
      </c>
      <c r="L1" t="s">
        <v>589</v>
      </c>
      <c r="M1" t="s">
        <v>184</v>
      </c>
      <c r="Q1" t="s">
        <v>185</v>
      </c>
      <c r="R1" t="s">
        <v>186</v>
      </c>
    </row>
    <row r="2" spans="1:18" x14ac:dyDescent="0.2">
      <c r="A2" t="s">
        <v>22</v>
      </c>
      <c r="B2">
        <v>2</v>
      </c>
      <c r="C2" t="s">
        <v>187</v>
      </c>
      <c r="D2" t="str">
        <f>LEFT(C2,6)</f>
        <v>13.078</v>
      </c>
      <c r="E2" t="str">
        <f>RIGHT(C2,5)</f>
        <v>0.086</v>
      </c>
      <c r="F2" t="s">
        <v>188</v>
      </c>
      <c r="G2" t="str">
        <f>LEFT(F2,6)</f>
        <v>24.927</v>
      </c>
      <c r="H2" t="str">
        <f>RIGHT(F2,5)</f>
        <v>0.168</v>
      </c>
      <c r="I2" t="s">
        <v>189</v>
      </c>
      <c r="J2" t="str">
        <f>RIGHT(I2,8)</f>
        <v xml:space="preserve"> 83 ¬± 9</v>
      </c>
      <c r="K2">
        <f>-LEFT(J2,3)</f>
        <v>-83</v>
      </c>
      <c r="L2" t="str">
        <f>RIGHT(J2,2)</f>
        <v xml:space="preserve"> 9</v>
      </c>
      <c r="M2" t="s">
        <v>190</v>
      </c>
      <c r="Q2" t="s">
        <v>191</v>
      </c>
      <c r="R2" t="s">
        <v>192</v>
      </c>
    </row>
    <row r="3" spans="1:18" x14ac:dyDescent="0.2">
      <c r="A3" t="s">
        <v>193</v>
      </c>
      <c r="B3">
        <v>2</v>
      </c>
      <c r="C3" t="s">
        <v>194</v>
      </c>
      <c r="D3" t="str">
        <f t="shared" ref="D3:D44" si="0">LEFT(C3,6)</f>
        <v>14.756</v>
      </c>
      <c r="E3" t="str">
        <f t="shared" ref="E3:E35" si="1">RIGHT(C3,5)</f>
        <v>0.428</v>
      </c>
      <c r="F3" t="s">
        <v>195</v>
      </c>
      <c r="G3" t="str">
        <f t="shared" ref="G3:G44" si="2">LEFT(F3,6)</f>
        <v>28.139</v>
      </c>
      <c r="H3" t="str">
        <f t="shared" ref="H3:H44" si="3">RIGHT(F3,5)</f>
        <v>0.817</v>
      </c>
      <c r="I3" t="s">
        <v>196</v>
      </c>
      <c r="J3" t="str">
        <f t="shared" ref="J3:J44" si="4">RIGHT(I3,8)</f>
        <v>101 ¬± 9</v>
      </c>
      <c r="K3">
        <f t="shared" ref="K3:K44" si="5">-LEFT(J3,3)</f>
        <v>-101</v>
      </c>
      <c r="L3" t="str">
        <f t="shared" ref="L3:L44" si="6">RIGHT(J3,2)</f>
        <v xml:space="preserve"> 9</v>
      </c>
      <c r="M3" t="s">
        <v>197</v>
      </c>
      <c r="Q3" t="s">
        <v>198</v>
      </c>
      <c r="R3" t="s">
        <v>192</v>
      </c>
    </row>
    <row r="4" spans="1:18" x14ac:dyDescent="0.2">
      <c r="A4" t="s">
        <v>199</v>
      </c>
      <c r="B4">
        <v>2</v>
      </c>
      <c r="C4" t="s">
        <v>200</v>
      </c>
      <c r="D4" t="str">
        <f t="shared" si="0"/>
        <v>14.925</v>
      </c>
      <c r="E4" t="str">
        <f t="shared" si="1"/>
        <v>0.008</v>
      </c>
      <c r="F4" t="s">
        <v>201</v>
      </c>
      <c r="G4" t="str">
        <f t="shared" si="2"/>
        <v>28.440</v>
      </c>
      <c r="H4" t="str">
        <f t="shared" si="3"/>
        <v xml:space="preserve"> 0.02</v>
      </c>
      <c r="I4" t="s">
        <v>202</v>
      </c>
      <c r="J4" t="str">
        <f t="shared" si="4"/>
        <v xml:space="preserve"> 92 ¬± 9</v>
      </c>
      <c r="K4">
        <f t="shared" si="5"/>
        <v>-92</v>
      </c>
      <c r="L4" t="str">
        <f t="shared" si="6"/>
        <v xml:space="preserve"> 9</v>
      </c>
      <c r="M4" t="s">
        <v>203</v>
      </c>
      <c r="Q4" t="s">
        <v>204</v>
      </c>
      <c r="R4" t="s">
        <v>192</v>
      </c>
    </row>
    <row r="5" spans="1:18" x14ac:dyDescent="0.2">
      <c r="A5" t="s">
        <v>205</v>
      </c>
      <c r="B5">
        <v>2</v>
      </c>
      <c r="C5" t="s">
        <v>206</v>
      </c>
      <c r="D5" t="str">
        <f t="shared" si="0"/>
        <v>14.144</v>
      </c>
      <c r="E5" t="str">
        <f t="shared" si="1"/>
        <v>0.268</v>
      </c>
      <c r="F5" t="s">
        <v>207</v>
      </c>
      <c r="G5" t="str">
        <f t="shared" si="2"/>
        <v>26.936</v>
      </c>
      <c r="H5" t="str">
        <f t="shared" si="3"/>
        <v>0.511</v>
      </c>
      <c r="I5" t="s">
        <v>208</v>
      </c>
      <c r="J5" t="str">
        <f t="shared" si="4"/>
        <v xml:space="preserve"> 78 ¬± 9</v>
      </c>
      <c r="K5">
        <f t="shared" si="5"/>
        <v>-78</v>
      </c>
      <c r="L5" t="str">
        <f t="shared" si="6"/>
        <v xml:space="preserve"> 9</v>
      </c>
      <c r="M5" t="s">
        <v>209</v>
      </c>
      <c r="Q5" t="s">
        <v>210</v>
      </c>
      <c r="R5" t="s">
        <v>192</v>
      </c>
    </row>
    <row r="6" spans="1:18" x14ac:dyDescent="0.2">
      <c r="A6" t="s">
        <v>211</v>
      </c>
      <c r="B6">
        <v>2</v>
      </c>
      <c r="C6" t="s">
        <v>212</v>
      </c>
      <c r="D6" t="str">
        <f t="shared" si="0"/>
        <v>11.941</v>
      </c>
      <c r="E6" t="str">
        <f t="shared" si="1"/>
        <v>0.962</v>
      </c>
      <c r="F6" t="s">
        <v>213</v>
      </c>
      <c r="G6" t="str">
        <f t="shared" si="2"/>
        <v>22.813</v>
      </c>
      <c r="H6" t="str">
        <f t="shared" si="3"/>
        <v>1.824</v>
      </c>
      <c r="I6" t="s">
        <v>214</v>
      </c>
      <c r="J6" t="str">
        <f t="shared" si="4"/>
        <v>104 ¬± 9</v>
      </c>
      <c r="K6">
        <f t="shared" si="5"/>
        <v>-104</v>
      </c>
      <c r="L6" t="str">
        <f t="shared" si="6"/>
        <v xml:space="preserve"> 9</v>
      </c>
      <c r="M6" t="s">
        <v>215</v>
      </c>
      <c r="Q6" t="s">
        <v>216</v>
      </c>
      <c r="R6" t="s">
        <v>192</v>
      </c>
    </row>
    <row r="7" spans="1:18" x14ac:dyDescent="0.2">
      <c r="A7" t="s">
        <v>40</v>
      </c>
      <c r="B7">
        <v>2</v>
      </c>
      <c r="C7" t="s">
        <v>217</v>
      </c>
      <c r="D7" t="str">
        <f t="shared" si="0"/>
        <v>10.585</v>
      </c>
      <c r="E7" t="str">
        <f t="shared" si="1"/>
        <v>0.199</v>
      </c>
      <c r="F7" t="s">
        <v>218</v>
      </c>
      <c r="G7" t="str">
        <f t="shared" si="2"/>
        <v>20.190</v>
      </c>
      <c r="H7" t="str">
        <f t="shared" si="3"/>
        <v>0.368</v>
      </c>
      <c r="I7" t="s">
        <v>219</v>
      </c>
      <c r="J7" t="str">
        <f t="shared" si="4"/>
        <v xml:space="preserve"> 75 ¬± 9</v>
      </c>
      <c r="K7">
        <f t="shared" si="5"/>
        <v>-75</v>
      </c>
      <c r="L7" t="str">
        <f t="shared" si="6"/>
        <v xml:space="preserve"> 9</v>
      </c>
      <c r="M7" t="s">
        <v>220</v>
      </c>
      <c r="Q7" t="s">
        <v>221</v>
      </c>
      <c r="R7" t="s">
        <v>192</v>
      </c>
    </row>
    <row r="8" spans="1:18" x14ac:dyDescent="0.2">
      <c r="A8" t="s">
        <v>45</v>
      </c>
      <c r="B8">
        <v>2</v>
      </c>
      <c r="C8" t="s">
        <v>222</v>
      </c>
      <c r="D8" t="str">
        <f t="shared" si="0"/>
        <v>13.354</v>
      </c>
      <c r="E8" t="str">
        <f t="shared" si="1"/>
        <v>0.106</v>
      </c>
      <c r="F8" t="s">
        <v>223</v>
      </c>
      <c r="G8" t="str">
        <f t="shared" si="2"/>
        <v>25.429</v>
      </c>
      <c r="H8" t="str">
        <f t="shared" si="3"/>
        <v>0.182</v>
      </c>
      <c r="I8" t="s">
        <v>224</v>
      </c>
      <c r="J8" t="str">
        <f t="shared" si="4"/>
        <v xml:space="preserve"> 73 ¬± 9</v>
      </c>
      <c r="K8">
        <f t="shared" si="5"/>
        <v>-73</v>
      </c>
      <c r="L8" t="str">
        <f t="shared" si="6"/>
        <v xml:space="preserve"> 9</v>
      </c>
      <c r="M8" t="s">
        <v>225</v>
      </c>
      <c r="Q8" t="s">
        <v>226</v>
      </c>
      <c r="R8" t="s">
        <v>192</v>
      </c>
    </row>
    <row r="9" spans="1:18" x14ac:dyDescent="0.2">
      <c r="A9" t="s">
        <v>227</v>
      </c>
      <c r="B9">
        <v>2</v>
      </c>
      <c r="C9" t="s">
        <v>228</v>
      </c>
      <c r="D9" t="str">
        <f t="shared" si="0"/>
        <v>14.299</v>
      </c>
      <c r="E9" t="str">
        <f t="shared" si="1"/>
        <v>1.127</v>
      </c>
      <c r="F9" t="s">
        <v>229</v>
      </c>
      <c r="G9" t="str">
        <f t="shared" si="2"/>
        <v>27.237</v>
      </c>
      <c r="H9" t="str">
        <f t="shared" si="3"/>
        <v>2.135</v>
      </c>
      <c r="I9" t="s">
        <v>230</v>
      </c>
      <c r="J9" t="str">
        <f t="shared" si="4"/>
        <v xml:space="preserve"> 82 ¬± 9</v>
      </c>
      <c r="K9">
        <f t="shared" si="5"/>
        <v>-82</v>
      </c>
      <c r="L9" t="str">
        <f t="shared" si="6"/>
        <v xml:space="preserve"> 9</v>
      </c>
      <c r="M9" t="s">
        <v>231</v>
      </c>
      <c r="Q9" t="s">
        <v>232</v>
      </c>
      <c r="R9" t="s">
        <v>233</v>
      </c>
    </row>
    <row r="10" spans="1:18" x14ac:dyDescent="0.2">
      <c r="A10" t="s">
        <v>52</v>
      </c>
      <c r="B10">
        <v>2</v>
      </c>
      <c r="C10" t="s">
        <v>234</v>
      </c>
      <c r="D10" t="str">
        <f t="shared" si="0"/>
        <v>14.193</v>
      </c>
      <c r="E10" t="str">
        <f t="shared" si="1"/>
        <v>0.072</v>
      </c>
      <c r="F10" t="s">
        <v>235</v>
      </c>
      <c r="G10" t="str">
        <f t="shared" si="2"/>
        <v>27.036</v>
      </c>
      <c r="H10" t="str">
        <f t="shared" si="3"/>
        <v>0.142</v>
      </c>
      <c r="I10" t="s">
        <v>230</v>
      </c>
      <c r="J10" t="str">
        <f t="shared" si="4"/>
        <v xml:space="preserve"> 82 ¬± 9</v>
      </c>
      <c r="K10">
        <f t="shared" si="5"/>
        <v>-82</v>
      </c>
      <c r="L10" t="str">
        <f t="shared" si="6"/>
        <v xml:space="preserve"> 9</v>
      </c>
      <c r="M10" t="s">
        <v>236</v>
      </c>
      <c r="Q10" t="s">
        <v>237</v>
      </c>
      <c r="R10" t="s">
        <v>233</v>
      </c>
    </row>
    <row r="11" spans="1:18" x14ac:dyDescent="0.2">
      <c r="A11" t="s">
        <v>54</v>
      </c>
      <c r="B11">
        <v>2</v>
      </c>
      <c r="C11" t="s">
        <v>238</v>
      </c>
      <c r="D11" t="str">
        <f t="shared" si="0"/>
        <v>13.986</v>
      </c>
      <c r="E11" t="str">
        <f t="shared" si="1"/>
        <v>0.251</v>
      </c>
      <c r="F11" t="s">
        <v>239</v>
      </c>
      <c r="G11" t="str">
        <f t="shared" si="2"/>
        <v>26.635</v>
      </c>
      <c r="H11" t="str">
        <f t="shared" si="3"/>
        <v>0.442</v>
      </c>
      <c r="I11" t="s">
        <v>240</v>
      </c>
      <c r="J11" t="str">
        <f t="shared" si="4"/>
        <v>77 ¬± 13</v>
      </c>
      <c r="K11">
        <f t="shared" si="5"/>
        <v>-77</v>
      </c>
      <c r="L11" t="str">
        <f t="shared" si="6"/>
        <v>13</v>
      </c>
      <c r="M11" t="s">
        <v>241</v>
      </c>
      <c r="Q11" t="s">
        <v>237</v>
      </c>
      <c r="R11" t="s">
        <v>233</v>
      </c>
    </row>
    <row r="12" spans="1:18" x14ac:dyDescent="0.2">
      <c r="A12" t="s">
        <v>59</v>
      </c>
      <c r="B12">
        <v>2</v>
      </c>
      <c r="C12" t="s">
        <v>242</v>
      </c>
      <c r="D12" t="str">
        <f t="shared" si="0"/>
        <v>14.306</v>
      </c>
      <c r="E12" t="str">
        <f t="shared" si="1"/>
        <v xml:space="preserve"> 0.43</v>
      </c>
      <c r="F12" t="s">
        <v>243</v>
      </c>
      <c r="G12" t="str">
        <f t="shared" si="2"/>
        <v>27.237</v>
      </c>
      <c r="H12" t="str">
        <f t="shared" si="3"/>
        <v>0.823</v>
      </c>
      <c r="I12" t="s">
        <v>219</v>
      </c>
      <c r="J12" t="str">
        <f t="shared" si="4"/>
        <v xml:space="preserve"> 75 ¬± 9</v>
      </c>
      <c r="K12">
        <f t="shared" si="5"/>
        <v>-75</v>
      </c>
      <c r="L12" t="str">
        <f t="shared" si="6"/>
        <v xml:space="preserve"> 9</v>
      </c>
      <c r="M12" t="s">
        <v>244</v>
      </c>
      <c r="Q12" t="s">
        <v>232</v>
      </c>
      <c r="R12" t="s">
        <v>233</v>
      </c>
    </row>
    <row r="13" spans="1:18" x14ac:dyDescent="0.2">
      <c r="A13" t="s">
        <v>60</v>
      </c>
      <c r="B13">
        <v>2</v>
      </c>
      <c r="C13" t="s">
        <v>245</v>
      </c>
      <c r="D13" t="str">
        <f t="shared" si="0"/>
        <v>14.252</v>
      </c>
      <c r="E13" t="str">
        <f t="shared" si="1"/>
        <v>0.522</v>
      </c>
      <c r="F13" t="s">
        <v>246</v>
      </c>
      <c r="G13" t="str">
        <f t="shared" si="2"/>
        <v>27.136</v>
      </c>
      <c r="H13" t="str">
        <f t="shared" si="3"/>
        <v>0.990</v>
      </c>
      <c r="I13" t="s">
        <v>247</v>
      </c>
      <c r="J13" t="str">
        <f t="shared" si="4"/>
        <v xml:space="preserve"> 76 ¬± 9</v>
      </c>
      <c r="K13">
        <f t="shared" si="5"/>
        <v>-76</v>
      </c>
      <c r="L13" t="str">
        <f t="shared" si="6"/>
        <v xml:space="preserve"> 9</v>
      </c>
      <c r="M13" t="s">
        <v>248</v>
      </c>
      <c r="Q13" t="s">
        <v>232</v>
      </c>
      <c r="R13" t="s">
        <v>233</v>
      </c>
    </row>
    <row r="14" spans="1:18" x14ac:dyDescent="0.2">
      <c r="A14" t="s">
        <v>249</v>
      </c>
      <c r="B14">
        <v>4</v>
      </c>
      <c r="C14" t="s">
        <v>250</v>
      </c>
      <c r="D14" t="str">
        <f t="shared" si="0"/>
        <v>13.967</v>
      </c>
      <c r="E14" t="str">
        <f t="shared" si="1"/>
        <v>0.268</v>
      </c>
      <c r="F14" t="s">
        <v>251</v>
      </c>
      <c r="G14" t="str">
        <f t="shared" si="2"/>
        <v>26.635</v>
      </c>
      <c r="H14" t="str">
        <f t="shared" si="3"/>
        <v>0.508</v>
      </c>
      <c r="I14" t="s">
        <v>252</v>
      </c>
      <c r="J14" t="str">
        <f t="shared" si="4"/>
        <v xml:space="preserve"> 96 ¬± 7</v>
      </c>
      <c r="K14">
        <f t="shared" si="5"/>
        <v>-96</v>
      </c>
      <c r="L14" t="str">
        <f t="shared" si="6"/>
        <v xml:space="preserve"> 7</v>
      </c>
      <c r="M14" t="s">
        <v>253</v>
      </c>
      <c r="Q14" t="s">
        <v>198</v>
      </c>
      <c r="R14" t="s">
        <v>254</v>
      </c>
    </row>
    <row r="15" spans="1:18" x14ac:dyDescent="0.2">
      <c r="A15" t="s">
        <v>255</v>
      </c>
      <c r="B15">
        <v>4</v>
      </c>
      <c r="C15" t="s">
        <v>256</v>
      </c>
      <c r="D15" t="str">
        <f t="shared" si="0"/>
        <v>14.233</v>
      </c>
      <c r="E15" t="str">
        <f t="shared" si="1"/>
        <v>0.593</v>
      </c>
      <c r="F15" t="s">
        <v>257</v>
      </c>
      <c r="G15" t="str">
        <f t="shared" si="2"/>
        <v>27.136</v>
      </c>
      <c r="H15" t="str">
        <f t="shared" si="3"/>
        <v>1.122</v>
      </c>
      <c r="I15" t="s">
        <v>258</v>
      </c>
      <c r="J15" t="str">
        <f t="shared" si="4"/>
        <v xml:space="preserve"> 95 ¬± 7</v>
      </c>
      <c r="K15">
        <f t="shared" si="5"/>
        <v>-95</v>
      </c>
      <c r="L15" t="str">
        <f t="shared" si="6"/>
        <v xml:space="preserve"> 7</v>
      </c>
      <c r="M15" t="s">
        <v>259</v>
      </c>
      <c r="Q15" t="s">
        <v>260</v>
      </c>
      <c r="R15" t="s">
        <v>254</v>
      </c>
    </row>
    <row r="16" spans="1:18" x14ac:dyDescent="0.2">
      <c r="A16" t="s">
        <v>70</v>
      </c>
      <c r="B16">
        <v>3</v>
      </c>
      <c r="C16" t="s">
        <v>261</v>
      </c>
      <c r="D16" t="str">
        <f t="shared" si="0"/>
        <v>11.474</v>
      </c>
      <c r="E16" t="str">
        <f t="shared" si="1"/>
        <v>0.560</v>
      </c>
      <c r="F16" t="s">
        <v>262</v>
      </c>
      <c r="G16" t="str">
        <f t="shared" si="2"/>
        <v>21.895</v>
      </c>
      <c r="H16" t="str">
        <f t="shared" si="3"/>
        <v>1.065</v>
      </c>
      <c r="I16" t="s">
        <v>263</v>
      </c>
      <c r="J16" t="str">
        <f t="shared" si="4"/>
        <v xml:space="preserve"> 87 ¬± 8</v>
      </c>
      <c r="K16">
        <f t="shared" si="5"/>
        <v>-87</v>
      </c>
      <c r="L16" t="str">
        <f t="shared" si="6"/>
        <v xml:space="preserve"> 8</v>
      </c>
      <c r="M16" t="s">
        <v>264</v>
      </c>
      <c r="Q16" t="s">
        <v>265</v>
      </c>
      <c r="R16" t="s">
        <v>254</v>
      </c>
    </row>
    <row r="17" spans="1:18" x14ac:dyDescent="0.2">
      <c r="A17" t="s">
        <v>74</v>
      </c>
      <c r="B17">
        <v>4</v>
      </c>
      <c r="C17" t="s">
        <v>266</v>
      </c>
      <c r="D17" t="str">
        <f t="shared" si="0"/>
        <v>11.433</v>
      </c>
      <c r="E17" t="str">
        <f t="shared" si="1"/>
        <v>0.165</v>
      </c>
      <c r="F17" t="s">
        <v>267</v>
      </c>
      <c r="G17" t="str">
        <f t="shared" si="2"/>
        <v>21.795</v>
      </c>
      <c r="H17" t="str">
        <f t="shared" si="3"/>
        <v>0.292</v>
      </c>
      <c r="I17" t="s">
        <v>268</v>
      </c>
      <c r="J17" t="str">
        <f t="shared" si="4"/>
        <v xml:space="preserve"> 75 ¬± 7</v>
      </c>
      <c r="K17">
        <f t="shared" si="5"/>
        <v>-75</v>
      </c>
      <c r="L17" t="str">
        <f t="shared" si="6"/>
        <v xml:space="preserve"> 7</v>
      </c>
      <c r="M17" t="s">
        <v>269</v>
      </c>
      <c r="Q17" t="s">
        <v>216</v>
      </c>
      <c r="R17" t="s">
        <v>254</v>
      </c>
    </row>
    <row r="18" spans="1:18" x14ac:dyDescent="0.2">
      <c r="A18" t="s">
        <v>75</v>
      </c>
      <c r="B18">
        <v>3</v>
      </c>
      <c r="C18" t="s">
        <v>270</v>
      </c>
      <c r="D18" t="str">
        <f t="shared" si="0"/>
        <v>13.445</v>
      </c>
      <c r="E18" t="str">
        <f t="shared" si="1"/>
        <v>0.487</v>
      </c>
      <c r="F18" t="s">
        <v>271</v>
      </c>
      <c r="G18" t="str">
        <f t="shared" si="2"/>
        <v>25.590</v>
      </c>
      <c r="H18" t="str">
        <f t="shared" si="3"/>
        <v>0.918</v>
      </c>
      <c r="I18" t="s">
        <v>272</v>
      </c>
      <c r="J18" t="str">
        <f t="shared" si="4"/>
        <v xml:space="preserve"> 67 ¬± 8</v>
      </c>
      <c r="K18">
        <f t="shared" si="5"/>
        <v>-67</v>
      </c>
      <c r="L18" t="str">
        <f t="shared" si="6"/>
        <v xml:space="preserve"> 8</v>
      </c>
      <c r="M18" t="s">
        <v>273</v>
      </c>
      <c r="Q18" t="s">
        <v>274</v>
      </c>
      <c r="R18" t="s">
        <v>254</v>
      </c>
    </row>
    <row r="19" spans="1:18" x14ac:dyDescent="0.2">
      <c r="A19" t="s">
        <v>79</v>
      </c>
      <c r="B19">
        <v>4</v>
      </c>
      <c r="C19" t="s">
        <v>275</v>
      </c>
      <c r="D19" t="str">
        <f t="shared" si="0"/>
        <v>13.443</v>
      </c>
      <c r="E19" t="str">
        <f t="shared" si="1"/>
        <v>0.768</v>
      </c>
      <c r="F19" t="s">
        <v>276</v>
      </c>
      <c r="G19" t="str">
        <f t="shared" si="2"/>
        <v>25.600</v>
      </c>
      <c r="H19" t="str">
        <f t="shared" si="3"/>
        <v>1.445</v>
      </c>
      <c r="I19" t="s">
        <v>277</v>
      </c>
      <c r="J19" t="str">
        <f t="shared" si="4"/>
        <v xml:space="preserve"> 73 ¬± 7</v>
      </c>
      <c r="K19">
        <f t="shared" si="5"/>
        <v>-73</v>
      </c>
      <c r="L19" t="str">
        <f t="shared" si="6"/>
        <v xml:space="preserve"> 7</v>
      </c>
      <c r="M19" t="s">
        <v>278</v>
      </c>
      <c r="Q19" t="s">
        <v>279</v>
      </c>
      <c r="R19" t="s">
        <v>254</v>
      </c>
    </row>
    <row r="20" spans="1:18" x14ac:dyDescent="0.2">
      <c r="A20" t="s">
        <v>80</v>
      </c>
      <c r="B20">
        <v>2</v>
      </c>
      <c r="C20" t="s">
        <v>280</v>
      </c>
      <c r="D20" t="str">
        <f t="shared" si="0"/>
        <v>11.321</v>
      </c>
      <c r="E20" t="str">
        <f t="shared" si="1"/>
        <v>0.034</v>
      </c>
      <c r="F20" t="s">
        <v>281</v>
      </c>
      <c r="G20" t="str">
        <f t="shared" si="2"/>
        <v>21.643</v>
      </c>
      <c r="H20" t="str">
        <f t="shared" si="3"/>
        <v>0.067</v>
      </c>
      <c r="I20" t="s">
        <v>282</v>
      </c>
      <c r="J20" t="str">
        <f t="shared" si="4"/>
        <v>106 ¬± 9</v>
      </c>
      <c r="K20">
        <f t="shared" si="5"/>
        <v>-106</v>
      </c>
      <c r="L20" t="str">
        <f t="shared" si="6"/>
        <v xml:space="preserve"> 9</v>
      </c>
      <c r="M20" t="s">
        <v>283</v>
      </c>
      <c r="Q20" t="s">
        <v>284</v>
      </c>
      <c r="R20" t="s">
        <v>254</v>
      </c>
    </row>
    <row r="21" spans="1:18" x14ac:dyDescent="0.2">
      <c r="A21" t="s">
        <v>84</v>
      </c>
      <c r="B21">
        <v>2</v>
      </c>
      <c r="C21" t="s">
        <v>285</v>
      </c>
      <c r="D21" t="str">
        <f t="shared" si="0"/>
        <v xml:space="preserve">9.555 </v>
      </c>
      <c r="E21" t="str">
        <f t="shared" si="1"/>
        <v>0.291</v>
      </c>
      <c r="F21" t="s">
        <v>286</v>
      </c>
      <c r="G21" t="str">
        <f t="shared" si="2"/>
        <v>18.228</v>
      </c>
      <c r="H21" t="str">
        <f t="shared" si="3"/>
        <v>0.560</v>
      </c>
      <c r="I21" t="s">
        <v>287</v>
      </c>
      <c r="J21" t="str">
        <f t="shared" si="4"/>
        <v xml:space="preserve"> 69 ¬± 9</v>
      </c>
      <c r="K21">
        <f t="shared" si="5"/>
        <v>-69</v>
      </c>
      <c r="L21" t="str">
        <f t="shared" si="6"/>
        <v xml:space="preserve"> 9</v>
      </c>
      <c r="M21" t="s">
        <v>288</v>
      </c>
      <c r="Q21" t="s">
        <v>289</v>
      </c>
      <c r="R21" t="s">
        <v>254</v>
      </c>
    </row>
    <row r="22" spans="1:18" x14ac:dyDescent="0.2">
      <c r="A22" t="s">
        <v>290</v>
      </c>
      <c r="B22">
        <v>1</v>
      </c>
      <c r="C22" t="s">
        <v>291</v>
      </c>
      <c r="D22" t="str">
        <f t="shared" si="0"/>
        <v>14.968</v>
      </c>
      <c r="F22" t="s">
        <v>292</v>
      </c>
      <c r="G22" t="str">
        <f t="shared" si="2"/>
        <v>28.640</v>
      </c>
      <c r="I22" t="s">
        <v>293</v>
      </c>
      <c r="J22" t="str">
        <f t="shared" si="4"/>
        <v>54 ¬± 13</v>
      </c>
      <c r="K22">
        <f t="shared" si="5"/>
        <v>-54</v>
      </c>
      <c r="L22" t="str">
        <f t="shared" si="6"/>
        <v>13</v>
      </c>
      <c r="M22" t="s">
        <v>294</v>
      </c>
      <c r="Q22" t="s">
        <v>237</v>
      </c>
      <c r="R22" t="s">
        <v>254</v>
      </c>
    </row>
    <row r="23" spans="1:18" x14ac:dyDescent="0.2">
      <c r="A23" t="s">
        <v>295</v>
      </c>
      <c r="B23">
        <v>2</v>
      </c>
      <c r="C23" t="s">
        <v>296</v>
      </c>
      <c r="D23" t="str">
        <f t="shared" si="0"/>
        <v>12.735</v>
      </c>
      <c r="E23" t="str">
        <f t="shared" si="1"/>
        <v>0.009</v>
      </c>
      <c r="F23" t="s">
        <v>297</v>
      </c>
      <c r="G23" t="str">
        <f t="shared" si="2"/>
        <v>24.323</v>
      </c>
      <c r="H23" t="str">
        <f t="shared" si="3"/>
        <v>0.019</v>
      </c>
      <c r="I23" t="s">
        <v>298</v>
      </c>
      <c r="J23" t="str">
        <f t="shared" si="4"/>
        <v>107 ¬± 9</v>
      </c>
      <c r="K23">
        <f t="shared" si="5"/>
        <v>-107</v>
      </c>
      <c r="L23" t="str">
        <f t="shared" si="6"/>
        <v xml:space="preserve"> 9</v>
      </c>
      <c r="M23" t="s">
        <v>299</v>
      </c>
      <c r="Q23" t="s">
        <v>216</v>
      </c>
      <c r="R23" t="s">
        <v>254</v>
      </c>
    </row>
    <row r="24" spans="1:18" x14ac:dyDescent="0.2">
      <c r="A24" t="s">
        <v>91</v>
      </c>
      <c r="B24">
        <v>4</v>
      </c>
      <c r="C24" t="s">
        <v>300</v>
      </c>
      <c r="D24" t="str">
        <f t="shared" si="0"/>
        <v>11.493</v>
      </c>
      <c r="E24" t="str">
        <f t="shared" si="1"/>
        <v>0.498</v>
      </c>
      <c r="F24" t="s">
        <v>301</v>
      </c>
      <c r="G24" t="str">
        <f t="shared" si="2"/>
        <v>21.946</v>
      </c>
      <c r="H24" t="str">
        <f t="shared" si="3"/>
        <v>0.942</v>
      </c>
      <c r="I24" t="s">
        <v>302</v>
      </c>
      <c r="J24" t="str">
        <f t="shared" si="4"/>
        <v xml:space="preserve"> 94 ¬± 7</v>
      </c>
      <c r="K24">
        <f t="shared" si="5"/>
        <v>-94</v>
      </c>
      <c r="L24" t="str">
        <f t="shared" si="6"/>
        <v xml:space="preserve"> 7</v>
      </c>
      <c r="M24" t="s">
        <v>303</v>
      </c>
      <c r="Q24" t="s">
        <v>216</v>
      </c>
      <c r="R24" t="s">
        <v>254</v>
      </c>
    </row>
    <row r="25" spans="1:18" x14ac:dyDescent="0.2">
      <c r="A25" t="s">
        <v>99</v>
      </c>
      <c r="B25">
        <v>4</v>
      </c>
      <c r="C25" t="s">
        <v>304</v>
      </c>
      <c r="D25" t="str">
        <f t="shared" si="0"/>
        <v>11.578</v>
      </c>
      <c r="E25" t="str">
        <f t="shared" si="1"/>
        <v>0.485</v>
      </c>
      <c r="F25" t="s">
        <v>305</v>
      </c>
      <c r="G25" t="str">
        <f t="shared" si="2"/>
        <v>22.097</v>
      </c>
      <c r="H25" t="str">
        <f t="shared" si="3"/>
        <v>0.915</v>
      </c>
      <c r="I25" t="s">
        <v>306</v>
      </c>
      <c r="J25" t="str">
        <f t="shared" si="4"/>
        <v xml:space="preserve"> 90 ¬± 7</v>
      </c>
      <c r="K25">
        <f t="shared" si="5"/>
        <v>-90</v>
      </c>
      <c r="L25" t="str">
        <f t="shared" si="6"/>
        <v xml:space="preserve"> 7</v>
      </c>
      <c r="M25" t="s">
        <v>307</v>
      </c>
      <c r="Q25" t="s">
        <v>308</v>
      </c>
      <c r="R25" t="s">
        <v>254</v>
      </c>
    </row>
    <row r="26" spans="1:18" x14ac:dyDescent="0.2">
      <c r="A26" t="s">
        <v>309</v>
      </c>
      <c r="B26">
        <v>3</v>
      </c>
      <c r="C26" t="s">
        <v>310</v>
      </c>
      <c r="D26" t="str">
        <f t="shared" si="0"/>
        <v>13.880</v>
      </c>
      <c r="E26" t="str">
        <f t="shared" si="1"/>
        <v>0.098</v>
      </c>
      <c r="F26" t="s">
        <v>311</v>
      </c>
      <c r="G26" t="str">
        <f t="shared" si="2"/>
        <v>26.434</v>
      </c>
      <c r="H26" t="str">
        <f t="shared" si="3"/>
        <v>0.167</v>
      </c>
      <c r="I26" t="s">
        <v>312</v>
      </c>
      <c r="J26" t="str">
        <f t="shared" si="4"/>
        <v xml:space="preserve"> 77 ¬± 8</v>
      </c>
      <c r="K26">
        <f t="shared" si="5"/>
        <v>-77</v>
      </c>
      <c r="L26" t="str">
        <f t="shared" si="6"/>
        <v xml:space="preserve"> 8</v>
      </c>
      <c r="M26" t="s">
        <v>313</v>
      </c>
      <c r="Q26" t="s">
        <v>191</v>
      </c>
      <c r="R26" t="s">
        <v>254</v>
      </c>
    </row>
    <row r="27" spans="1:18" x14ac:dyDescent="0.2">
      <c r="A27" t="s">
        <v>108</v>
      </c>
      <c r="B27">
        <v>4</v>
      </c>
      <c r="C27" t="s">
        <v>314</v>
      </c>
      <c r="D27" t="str">
        <f t="shared" si="0"/>
        <v>12.229</v>
      </c>
      <c r="E27" t="str">
        <f t="shared" si="1"/>
        <v>0.459</v>
      </c>
      <c r="F27" t="s">
        <v>315</v>
      </c>
      <c r="G27" t="str">
        <f t="shared" si="2"/>
        <v>23.317</v>
      </c>
      <c r="H27" t="str">
        <f t="shared" si="3"/>
        <v>0.854</v>
      </c>
      <c r="I27" t="s">
        <v>316</v>
      </c>
      <c r="J27" t="str">
        <f t="shared" si="4"/>
        <v xml:space="preserve"> 82 ¬± 7</v>
      </c>
      <c r="K27">
        <f t="shared" si="5"/>
        <v>-82</v>
      </c>
      <c r="L27" t="str">
        <f t="shared" si="6"/>
        <v xml:space="preserve"> 7</v>
      </c>
      <c r="M27" t="s">
        <v>317</v>
      </c>
      <c r="Q27" t="s">
        <v>318</v>
      </c>
      <c r="R27" t="s">
        <v>254</v>
      </c>
    </row>
    <row r="28" spans="1:18" x14ac:dyDescent="0.2">
      <c r="A28" t="s">
        <v>110</v>
      </c>
      <c r="B28">
        <v>5</v>
      </c>
      <c r="C28" t="s">
        <v>319</v>
      </c>
      <c r="D28" t="str">
        <f t="shared" si="0"/>
        <v>12.762</v>
      </c>
      <c r="E28" t="str">
        <f t="shared" si="1"/>
        <v>0.632</v>
      </c>
      <c r="F28" t="s">
        <v>320</v>
      </c>
      <c r="G28" t="str">
        <f t="shared" si="2"/>
        <v>24.384</v>
      </c>
      <c r="H28" t="str">
        <f t="shared" si="3"/>
        <v>1.181</v>
      </c>
      <c r="I28" t="s">
        <v>321</v>
      </c>
      <c r="J28" t="str">
        <f t="shared" si="4"/>
        <v>112 ¬± 6</v>
      </c>
      <c r="K28">
        <f t="shared" si="5"/>
        <v>-112</v>
      </c>
      <c r="L28" t="str">
        <f t="shared" si="6"/>
        <v xml:space="preserve"> 6</v>
      </c>
      <c r="M28" t="s">
        <v>322</v>
      </c>
      <c r="Q28" t="s">
        <v>279</v>
      </c>
      <c r="R28" t="s">
        <v>254</v>
      </c>
    </row>
    <row r="29" spans="1:18" x14ac:dyDescent="0.2">
      <c r="A29" t="s">
        <v>115</v>
      </c>
      <c r="B29">
        <v>3</v>
      </c>
      <c r="C29" t="s">
        <v>323</v>
      </c>
      <c r="D29" t="str">
        <f t="shared" si="0"/>
        <v>13.684</v>
      </c>
      <c r="E29" t="str">
        <f t="shared" si="1"/>
        <v>0.496</v>
      </c>
      <c r="F29" t="s">
        <v>324</v>
      </c>
      <c r="G29" t="str">
        <f t="shared" si="2"/>
        <v>26.092</v>
      </c>
      <c r="H29" t="str">
        <f t="shared" si="3"/>
        <v>0.952</v>
      </c>
      <c r="I29" t="s">
        <v>325</v>
      </c>
      <c r="J29" t="str">
        <f t="shared" si="4"/>
        <v xml:space="preserve"> 93 ¬± 8</v>
      </c>
      <c r="K29">
        <f t="shared" si="5"/>
        <v>-93</v>
      </c>
      <c r="L29" t="str">
        <f t="shared" si="6"/>
        <v xml:space="preserve"> 8</v>
      </c>
      <c r="M29" t="s">
        <v>326</v>
      </c>
      <c r="Q29" t="s">
        <v>308</v>
      </c>
      <c r="R29" t="s">
        <v>254</v>
      </c>
    </row>
    <row r="30" spans="1:18" x14ac:dyDescent="0.2">
      <c r="A30" t="s">
        <v>123</v>
      </c>
      <c r="B30">
        <v>1</v>
      </c>
      <c r="C30" t="s">
        <v>327</v>
      </c>
      <c r="D30" t="str">
        <f t="shared" si="0"/>
        <v>11.757</v>
      </c>
      <c r="F30" t="s">
        <v>328</v>
      </c>
      <c r="G30" t="str">
        <f t="shared" si="2"/>
        <v>22.511</v>
      </c>
      <c r="I30" t="s">
        <v>329</v>
      </c>
      <c r="J30" t="str">
        <f t="shared" si="4"/>
        <v>28 ¬± 13</v>
      </c>
      <c r="K30">
        <f t="shared" si="5"/>
        <v>-28</v>
      </c>
      <c r="L30" t="str">
        <f t="shared" si="6"/>
        <v>13</v>
      </c>
      <c r="M30" t="s">
        <v>330</v>
      </c>
      <c r="Q30" t="s">
        <v>331</v>
      </c>
      <c r="R30" t="s">
        <v>254</v>
      </c>
    </row>
    <row r="31" spans="1:18" x14ac:dyDescent="0.2">
      <c r="A31" t="s">
        <v>128</v>
      </c>
      <c r="B31">
        <v>2</v>
      </c>
      <c r="C31" t="s">
        <v>332</v>
      </c>
      <c r="D31" t="str">
        <f t="shared" si="0"/>
        <v xml:space="preserve">6.946 </v>
      </c>
      <c r="E31" t="str">
        <f t="shared" si="1"/>
        <v>0.184</v>
      </c>
      <c r="F31" t="s">
        <v>333</v>
      </c>
      <c r="G31" t="str">
        <f t="shared" si="2"/>
        <v>13.296</v>
      </c>
      <c r="H31" t="str">
        <f t="shared" si="3"/>
        <v>0.340</v>
      </c>
      <c r="I31" t="s">
        <v>334</v>
      </c>
      <c r="J31" t="str">
        <f t="shared" si="4"/>
        <v xml:space="preserve"> 74 ¬± 9</v>
      </c>
      <c r="K31">
        <f t="shared" si="5"/>
        <v>-74</v>
      </c>
      <c r="L31" t="str">
        <f t="shared" si="6"/>
        <v xml:space="preserve"> 9</v>
      </c>
      <c r="M31" t="s">
        <v>335</v>
      </c>
      <c r="Q31" t="s">
        <v>336</v>
      </c>
      <c r="R31" t="s">
        <v>254</v>
      </c>
    </row>
    <row r="32" spans="1:18" x14ac:dyDescent="0.2">
      <c r="A32" t="s">
        <v>337</v>
      </c>
      <c r="B32">
        <v>2</v>
      </c>
      <c r="C32" t="s">
        <v>338</v>
      </c>
      <c r="D32" t="str">
        <f t="shared" si="0"/>
        <v xml:space="preserve">7.485 </v>
      </c>
      <c r="E32" t="str">
        <f t="shared" si="1"/>
        <v>0.326</v>
      </c>
      <c r="F32" t="s">
        <v>339</v>
      </c>
      <c r="G32" t="str">
        <f t="shared" si="2"/>
        <v>14.333</v>
      </c>
      <c r="H32" t="str">
        <f t="shared" si="3"/>
        <v>0.610</v>
      </c>
      <c r="I32" t="s">
        <v>230</v>
      </c>
      <c r="J32" t="str">
        <f t="shared" si="4"/>
        <v xml:space="preserve"> 82 ¬± 9</v>
      </c>
      <c r="K32">
        <f t="shared" si="5"/>
        <v>-82</v>
      </c>
      <c r="L32" t="str">
        <f t="shared" si="6"/>
        <v xml:space="preserve"> 9</v>
      </c>
      <c r="M32" t="s">
        <v>340</v>
      </c>
      <c r="Q32" t="s">
        <v>341</v>
      </c>
      <c r="R32" t="s">
        <v>254</v>
      </c>
    </row>
    <row r="33" spans="1:18" x14ac:dyDescent="0.2">
      <c r="A33" t="s">
        <v>132</v>
      </c>
      <c r="B33">
        <v>2</v>
      </c>
      <c r="C33" t="s">
        <v>342</v>
      </c>
      <c r="D33" t="str">
        <f t="shared" si="0"/>
        <v>11.252</v>
      </c>
      <c r="E33" t="str">
        <f t="shared" si="1"/>
        <v>0.105</v>
      </c>
      <c r="F33" t="s">
        <v>343</v>
      </c>
      <c r="G33" t="str">
        <f t="shared" si="2"/>
        <v>21.512</v>
      </c>
      <c r="H33" t="str">
        <f t="shared" si="3"/>
        <v>0.182</v>
      </c>
      <c r="I33" t="s">
        <v>298</v>
      </c>
      <c r="J33" t="str">
        <f t="shared" si="4"/>
        <v>107 ¬± 9</v>
      </c>
      <c r="K33">
        <f t="shared" si="5"/>
        <v>-107</v>
      </c>
      <c r="L33" t="str">
        <f t="shared" si="6"/>
        <v xml:space="preserve"> 9</v>
      </c>
      <c r="M33" t="s">
        <v>344</v>
      </c>
      <c r="Q33" t="s">
        <v>221</v>
      </c>
      <c r="R33" t="s">
        <v>254</v>
      </c>
    </row>
    <row r="34" spans="1:18" x14ac:dyDescent="0.2">
      <c r="A34" t="s">
        <v>138</v>
      </c>
      <c r="B34">
        <v>2</v>
      </c>
      <c r="C34" t="s">
        <v>345</v>
      </c>
      <c r="D34" t="str">
        <f t="shared" si="0"/>
        <v xml:space="preserve">8.780 </v>
      </c>
      <c r="E34" t="str">
        <f t="shared" si="1"/>
        <v>0.081</v>
      </c>
      <c r="F34" t="s">
        <v>346</v>
      </c>
      <c r="G34" t="str">
        <f t="shared" si="2"/>
        <v>16.820</v>
      </c>
      <c r="H34" t="str">
        <f t="shared" si="3"/>
        <v>0.167</v>
      </c>
      <c r="I34" t="s">
        <v>196</v>
      </c>
      <c r="J34" t="str">
        <f t="shared" si="4"/>
        <v>101 ¬± 9</v>
      </c>
      <c r="K34">
        <f t="shared" si="5"/>
        <v>-101</v>
      </c>
      <c r="L34" t="str">
        <f t="shared" si="6"/>
        <v xml:space="preserve"> 9</v>
      </c>
      <c r="M34" t="s">
        <v>347</v>
      </c>
      <c r="Q34" t="s">
        <v>289</v>
      </c>
      <c r="R34" t="s">
        <v>254</v>
      </c>
    </row>
    <row r="35" spans="1:18" x14ac:dyDescent="0.2">
      <c r="A35" t="s">
        <v>142</v>
      </c>
      <c r="B35">
        <v>2</v>
      </c>
      <c r="C35" t="s">
        <v>348</v>
      </c>
      <c r="D35" t="str">
        <f t="shared" si="0"/>
        <v>15.521</v>
      </c>
      <c r="E35" t="str">
        <f t="shared" si="1"/>
        <v>1.179</v>
      </c>
      <c r="F35" t="s">
        <v>349</v>
      </c>
      <c r="G35" t="str">
        <f t="shared" si="2"/>
        <v>29.602</v>
      </c>
      <c r="H35" t="str">
        <f t="shared" si="3"/>
        <v>2.227</v>
      </c>
      <c r="I35" t="s">
        <v>350</v>
      </c>
      <c r="J35" t="str">
        <f t="shared" si="4"/>
        <v>108 ¬± 9</v>
      </c>
      <c r="K35">
        <f t="shared" si="5"/>
        <v>-108</v>
      </c>
      <c r="L35" t="str">
        <f t="shared" si="6"/>
        <v xml:space="preserve"> 9</v>
      </c>
      <c r="M35" t="s">
        <v>351</v>
      </c>
      <c r="Q35" t="s">
        <v>352</v>
      </c>
      <c r="R35" t="s">
        <v>353</v>
      </c>
    </row>
    <row r="36" spans="1:18" x14ac:dyDescent="0.2">
      <c r="A36" t="s">
        <v>150</v>
      </c>
      <c r="B36">
        <v>3</v>
      </c>
      <c r="C36" t="s">
        <v>354</v>
      </c>
      <c r="D36" t="str">
        <f t="shared" si="0"/>
        <v>15.941</v>
      </c>
      <c r="E36" t="str">
        <f t="shared" ref="E36:E44" si="7">RIGHT(C36,5)</f>
        <v>0.691</v>
      </c>
      <c r="F36" t="s">
        <v>355</v>
      </c>
      <c r="G36" t="str">
        <f t="shared" si="2"/>
        <v>30.412</v>
      </c>
      <c r="H36" t="str">
        <f t="shared" si="3"/>
        <v>1.338</v>
      </c>
      <c r="I36" t="s">
        <v>356</v>
      </c>
      <c r="J36" t="str">
        <f t="shared" si="4"/>
        <v>116 ¬± 9</v>
      </c>
      <c r="K36">
        <f t="shared" si="5"/>
        <v>-116</v>
      </c>
      <c r="L36" t="str">
        <f t="shared" si="6"/>
        <v xml:space="preserve"> 9</v>
      </c>
      <c r="M36" t="s">
        <v>357</v>
      </c>
      <c r="Q36" t="s">
        <v>358</v>
      </c>
      <c r="R36" t="s">
        <v>353</v>
      </c>
    </row>
    <row r="37" spans="1:18" x14ac:dyDescent="0.2">
      <c r="A37" t="s">
        <v>153</v>
      </c>
      <c r="B37">
        <v>1</v>
      </c>
      <c r="C37" t="s">
        <v>359</v>
      </c>
      <c r="D37" t="str">
        <f t="shared" si="0"/>
        <v>17.616</v>
      </c>
      <c r="F37" t="s">
        <v>360</v>
      </c>
      <c r="G37" t="str">
        <f t="shared" si="2"/>
        <v>33.587</v>
      </c>
      <c r="I37" t="s">
        <v>361</v>
      </c>
      <c r="J37" t="str">
        <f t="shared" si="4"/>
        <v>18 ¬± 13</v>
      </c>
      <c r="K37">
        <f t="shared" si="5"/>
        <v>-18</v>
      </c>
      <c r="L37" t="str">
        <f t="shared" si="6"/>
        <v>13</v>
      </c>
      <c r="M37" t="s">
        <v>362</v>
      </c>
      <c r="Q37" t="s">
        <v>363</v>
      </c>
      <c r="R37" t="s">
        <v>353</v>
      </c>
    </row>
    <row r="38" spans="1:18" x14ac:dyDescent="0.2">
      <c r="A38" t="s">
        <v>156</v>
      </c>
      <c r="B38">
        <v>4</v>
      </c>
      <c r="C38" t="s">
        <v>364</v>
      </c>
      <c r="D38" t="str">
        <f t="shared" si="0"/>
        <v>18.225</v>
      </c>
      <c r="E38" t="str">
        <f t="shared" si="7"/>
        <v>0.408</v>
      </c>
      <c r="F38" t="s">
        <v>365</v>
      </c>
      <c r="G38" t="str">
        <f t="shared" si="2"/>
        <v>34.733</v>
      </c>
      <c r="H38" t="str">
        <f t="shared" si="3"/>
        <v>0.777</v>
      </c>
      <c r="I38" t="s">
        <v>366</v>
      </c>
      <c r="J38" t="str">
        <f t="shared" si="4"/>
        <v>14 ¬± 11</v>
      </c>
      <c r="K38">
        <f t="shared" si="5"/>
        <v>-14</v>
      </c>
      <c r="L38" t="str">
        <f t="shared" si="6"/>
        <v>11</v>
      </c>
      <c r="M38" t="s">
        <v>367</v>
      </c>
      <c r="Q38" t="s">
        <v>368</v>
      </c>
      <c r="R38" t="s">
        <v>353</v>
      </c>
    </row>
    <row r="39" spans="1:18" x14ac:dyDescent="0.2">
      <c r="A39" t="s">
        <v>157</v>
      </c>
      <c r="B39">
        <v>3</v>
      </c>
      <c r="C39" t="s">
        <v>369</v>
      </c>
      <c r="D39" t="str">
        <f t="shared" si="0"/>
        <v>14.739</v>
      </c>
      <c r="E39" t="str">
        <f t="shared" si="7"/>
        <v>0.623</v>
      </c>
      <c r="F39" t="s">
        <v>370</v>
      </c>
      <c r="G39" t="str">
        <f t="shared" si="2"/>
        <v>28.049</v>
      </c>
      <c r="H39" t="str">
        <f t="shared" si="3"/>
        <v>1.176</v>
      </c>
      <c r="I39" t="s">
        <v>371</v>
      </c>
      <c r="J39" t="str">
        <f t="shared" si="4"/>
        <v xml:space="preserve"> 71 ¬± 8</v>
      </c>
      <c r="K39">
        <f t="shared" si="5"/>
        <v>-71</v>
      </c>
      <c r="L39" t="str">
        <f t="shared" si="6"/>
        <v xml:space="preserve"> 8</v>
      </c>
      <c r="M39" t="s">
        <v>372</v>
      </c>
      <c r="Q39" t="s">
        <v>232</v>
      </c>
      <c r="R39" t="s">
        <v>353</v>
      </c>
    </row>
    <row r="40" spans="1:18" x14ac:dyDescent="0.2">
      <c r="A40" t="s">
        <v>160</v>
      </c>
      <c r="B40">
        <v>2</v>
      </c>
      <c r="C40" t="s">
        <v>373</v>
      </c>
      <c r="D40" t="str">
        <f t="shared" si="0"/>
        <v>14.042</v>
      </c>
      <c r="E40" t="str">
        <f t="shared" si="7"/>
        <v>0.700</v>
      </c>
      <c r="F40" t="s">
        <v>374</v>
      </c>
      <c r="G40" t="str">
        <f t="shared" si="2"/>
        <v>26.725</v>
      </c>
      <c r="H40" t="str">
        <f t="shared" si="3"/>
        <v>1.329</v>
      </c>
      <c r="I40" t="s">
        <v>287</v>
      </c>
      <c r="J40" t="str">
        <f t="shared" si="4"/>
        <v xml:space="preserve"> 69 ¬± 9</v>
      </c>
      <c r="K40">
        <f t="shared" si="5"/>
        <v>-69</v>
      </c>
      <c r="L40" t="str">
        <f t="shared" si="6"/>
        <v xml:space="preserve"> 9</v>
      </c>
      <c r="M40" t="s">
        <v>375</v>
      </c>
      <c r="Q40" t="s">
        <v>232</v>
      </c>
      <c r="R40" t="s">
        <v>353</v>
      </c>
    </row>
    <row r="41" spans="1:18" x14ac:dyDescent="0.2">
      <c r="A41" t="s">
        <v>161</v>
      </c>
      <c r="B41">
        <v>2</v>
      </c>
      <c r="C41" t="s">
        <v>376</v>
      </c>
      <c r="D41" t="str">
        <f t="shared" si="0"/>
        <v>14.317</v>
      </c>
      <c r="E41" t="str">
        <f t="shared" si="7"/>
        <v>0.776</v>
      </c>
      <c r="F41" t="s">
        <v>377</v>
      </c>
      <c r="G41" t="str">
        <f t="shared" si="2"/>
        <v>27.247</v>
      </c>
      <c r="H41" t="str">
        <f t="shared" si="3"/>
        <v xml:space="preserve"> 1.49</v>
      </c>
      <c r="I41" t="s">
        <v>287</v>
      </c>
      <c r="J41" t="str">
        <f t="shared" si="4"/>
        <v xml:space="preserve"> 69 ¬± 9</v>
      </c>
      <c r="K41">
        <f t="shared" si="5"/>
        <v>-69</v>
      </c>
      <c r="L41" t="str">
        <f t="shared" si="6"/>
        <v xml:space="preserve"> 9</v>
      </c>
      <c r="M41" t="s">
        <v>378</v>
      </c>
      <c r="Q41" t="s">
        <v>379</v>
      </c>
      <c r="R41" t="s">
        <v>353</v>
      </c>
    </row>
    <row r="42" spans="1:18" x14ac:dyDescent="0.2">
      <c r="A42" t="s">
        <v>162</v>
      </c>
      <c r="B42">
        <v>1</v>
      </c>
      <c r="C42" t="s">
        <v>380</v>
      </c>
      <c r="D42" t="str">
        <f t="shared" si="0"/>
        <v>14.297</v>
      </c>
      <c r="F42" t="s">
        <v>381</v>
      </c>
      <c r="G42" t="str">
        <f t="shared" si="2"/>
        <v>27.217</v>
      </c>
      <c r="I42" t="s">
        <v>382</v>
      </c>
      <c r="J42" t="str">
        <f t="shared" si="4"/>
        <v>74 ¬± 13</v>
      </c>
      <c r="K42">
        <f t="shared" si="5"/>
        <v>-74</v>
      </c>
      <c r="L42" t="str">
        <f t="shared" si="6"/>
        <v>13</v>
      </c>
      <c r="M42" t="s">
        <v>383</v>
      </c>
      <c r="Q42" t="s">
        <v>232</v>
      </c>
      <c r="R42" t="s">
        <v>353</v>
      </c>
    </row>
    <row r="43" spans="1:18" x14ac:dyDescent="0.2">
      <c r="A43" t="s">
        <v>163</v>
      </c>
      <c r="B43">
        <v>2</v>
      </c>
      <c r="C43" t="s">
        <v>384</v>
      </c>
      <c r="D43" t="str">
        <f t="shared" si="0"/>
        <v>14.360</v>
      </c>
      <c r="E43" t="str">
        <f t="shared" si="7"/>
        <v>0.325</v>
      </c>
      <c r="F43" t="s">
        <v>385</v>
      </c>
      <c r="G43" t="str">
        <f t="shared" si="2"/>
        <v>27.327</v>
      </c>
      <c r="H43" t="str">
        <f t="shared" si="3"/>
        <v>0.623</v>
      </c>
      <c r="I43" t="s">
        <v>287</v>
      </c>
      <c r="J43" t="str">
        <f t="shared" si="4"/>
        <v xml:space="preserve"> 69 ¬± 9</v>
      </c>
      <c r="K43">
        <f t="shared" si="5"/>
        <v>-69</v>
      </c>
      <c r="L43" t="str">
        <f t="shared" si="6"/>
        <v xml:space="preserve"> 9</v>
      </c>
      <c r="M43" t="s">
        <v>386</v>
      </c>
      <c r="Q43" t="s">
        <v>232</v>
      </c>
      <c r="R43" t="s">
        <v>353</v>
      </c>
    </row>
    <row r="44" spans="1:18" x14ac:dyDescent="0.2">
      <c r="A44" t="s">
        <v>164</v>
      </c>
      <c r="B44">
        <v>2</v>
      </c>
      <c r="C44" t="s">
        <v>387</v>
      </c>
      <c r="D44" t="str">
        <f t="shared" si="0"/>
        <v>14.589</v>
      </c>
      <c r="E44" t="str">
        <f t="shared" si="7"/>
        <v>0.353</v>
      </c>
      <c r="F44" t="s">
        <v>388</v>
      </c>
      <c r="G44" t="str">
        <f t="shared" si="2"/>
        <v>27.758</v>
      </c>
      <c r="H44" t="str">
        <f t="shared" si="3"/>
        <v>0.676</v>
      </c>
      <c r="I44" t="s">
        <v>389</v>
      </c>
      <c r="J44" t="str">
        <f t="shared" si="4"/>
        <v xml:space="preserve"> 67 ¬± 9</v>
      </c>
      <c r="K44">
        <f t="shared" si="5"/>
        <v>-67</v>
      </c>
      <c r="L44" t="str">
        <f t="shared" si="6"/>
        <v xml:space="preserve"> 9</v>
      </c>
      <c r="M44" t="s">
        <v>390</v>
      </c>
      <c r="Q44" t="s">
        <v>237</v>
      </c>
      <c r="R44" t="s">
        <v>353</v>
      </c>
    </row>
    <row r="45" spans="1:18" x14ac:dyDescent="0.2">
      <c r="R45">
        <v>-2021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isotope</vt:lpstr>
      <vt:lpstr>data</vt:lpstr>
      <vt:lpstr>tabula-Kelson et al. - 2023 - T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Da, Jiawei</cp:lastModifiedBy>
  <dcterms:created xsi:type="dcterms:W3CDTF">2023-07-24T02:45:12Z</dcterms:created>
  <dcterms:modified xsi:type="dcterms:W3CDTF">2024-07-27T01:28:02Z</dcterms:modified>
</cp:coreProperties>
</file>