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nfo\Desktop\new proposal\"/>
    </mc:Choice>
  </mc:AlternateContent>
  <bookViews>
    <workbookView xWindow="0" yWindow="0" windowWidth="25128" windowHeight="12030" firstSheet="4" activeTab="8"/>
  </bookViews>
  <sheets>
    <sheet name="TD Identifying &amp; Quantifying" sheetId="1" r:id="rId1"/>
    <sheet name="TD Vs Violations" sheetId="15" r:id="rId2"/>
    <sheet name="Regression" sheetId="17" r:id="rId3"/>
    <sheet name="Technical Causes" sheetId="2" r:id="rId4"/>
    <sheet name="Social Technical Causes" sheetId="4" r:id="rId5"/>
    <sheet name="Capability Maturity Assessment" sheetId="8" r:id="rId6"/>
    <sheet name="Research Plan" sheetId="10" r:id="rId7"/>
    <sheet name="TD Vs LOC" sheetId="13" r:id="rId8"/>
    <sheet name="CMA" sheetId="16" r:id="rId9"/>
    <sheet name="TD Vs CC" sheetId="14"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04" i="15" l="1"/>
  <c r="AA104" i="15"/>
  <c r="AD104" i="15"/>
  <c r="U104" i="15"/>
  <c r="R104" i="15"/>
  <c r="O104" i="15"/>
  <c r="L104" i="15"/>
  <c r="I104" i="15"/>
  <c r="C104" i="15"/>
  <c r="B144" i="15" l="1"/>
  <c r="B145" i="15"/>
  <c r="B146" i="15"/>
  <c r="B147" i="15"/>
  <c r="B148" i="15"/>
  <c r="B149" i="15"/>
  <c r="B150" i="15"/>
  <c r="B151" i="15"/>
  <c r="B152" i="15"/>
  <c r="B143" i="15"/>
  <c r="D3" i="16" l="1"/>
  <c r="D4" i="16"/>
  <c r="D5" i="16"/>
  <c r="D6" i="16"/>
  <c r="D7" i="16"/>
  <c r="D8" i="16"/>
  <c r="D9" i="16"/>
  <c r="D10" i="16"/>
  <c r="D11" i="16"/>
  <c r="D12" i="16"/>
  <c r="D13" i="16"/>
  <c r="D14" i="16"/>
  <c r="D2" i="16"/>
  <c r="H99" i="13"/>
  <c r="H95" i="13"/>
  <c r="H92" i="13"/>
  <c r="H87" i="13"/>
  <c r="H83" i="13"/>
  <c r="H78" i="13"/>
  <c r="H75" i="13"/>
  <c r="H69" i="13"/>
  <c r="H61" i="13"/>
  <c r="H50" i="13"/>
  <c r="H44" i="13"/>
  <c r="H36" i="13"/>
  <c r="H2" i="13"/>
  <c r="G2" i="13"/>
  <c r="G104" i="13"/>
  <c r="G99" i="13"/>
  <c r="G95" i="13"/>
  <c r="G92" i="13"/>
  <c r="G87" i="13"/>
  <c r="G83" i="13"/>
  <c r="G78" i="13"/>
  <c r="G75" i="13"/>
  <c r="G69" i="13"/>
  <c r="G61" i="13"/>
  <c r="G50" i="13"/>
  <c r="G44" i="13"/>
  <c r="G36" i="13"/>
  <c r="E105" i="13" l="1"/>
  <c r="C104" i="14"/>
  <c r="F104" i="15" l="1"/>
  <c r="AC104" i="15"/>
  <c r="Z104" i="15"/>
  <c r="W104" i="15"/>
  <c r="T104" i="15"/>
  <c r="Q104" i="15"/>
  <c r="N104" i="15"/>
  <c r="K104" i="15"/>
  <c r="H104" i="15"/>
  <c r="E104" i="15"/>
  <c r="B104" i="15"/>
  <c r="C104" i="13" l="1"/>
  <c r="B104" i="13"/>
  <c r="D574" i="1" l="1"/>
  <c r="D436" i="1"/>
  <c r="E70" i="1"/>
  <c r="V622" i="1"/>
  <c r="U622" i="1"/>
  <c r="K622" i="1"/>
  <c r="J622" i="1"/>
  <c r="I622" i="1"/>
  <c r="H622" i="1"/>
  <c r="G622" i="1"/>
  <c r="F622" i="1"/>
  <c r="E622" i="1"/>
  <c r="D622" i="1"/>
  <c r="Y621" i="1"/>
  <c r="Y620" i="1"/>
  <c r="V616" i="1"/>
  <c r="U616" i="1"/>
  <c r="K616" i="1"/>
  <c r="Y615" i="1"/>
  <c r="Y614" i="1"/>
  <c r="J616" i="1"/>
  <c r="I616" i="1"/>
  <c r="H616" i="1"/>
  <c r="G616" i="1"/>
  <c r="F616" i="1"/>
  <c r="E616" i="1"/>
  <c r="D616" i="1"/>
  <c r="V610" i="1"/>
  <c r="U610" i="1"/>
  <c r="K610" i="1"/>
  <c r="J610" i="1"/>
  <c r="I610" i="1"/>
  <c r="H610" i="1"/>
  <c r="G610" i="1"/>
  <c r="F610" i="1"/>
  <c r="E610" i="1"/>
  <c r="D610" i="1"/>
  <c r="Y609" i="1"/>
  <c r="Y608" i="1"/>
  <c r="V604" i="1"/>
  <c r="U604" i="1"/>
  <c r="K604" i="1"/>
  <c r="J604" i="1"/>
  <c r="I604" i="1"/>
  <c r="H604" i="1"/>
  <c r="G604" i="1"/>
  <c r="F604" i="1"/>
  <c r="E604" i="1"/>
  <c r="D604" i="1"/>
  <c r="Y603" i="1"/>
  <c r="Y602" i="1"/>
  <c r="Y622" i="1" l="1"/>
  <c r="Y616" i="1"/>
  <c r="Y610" i="1"/>
  <c r="Y604" i="1"/>
  <c r="V598" i="1"/>
  <c r="U598" i="1"/>
  <c r="K598" i="1"/>
  <c r="J598" i="1"/>
  <c r="I598" i="1"/>
  <c r="H598" i="1"/>
  <c r="G598" i="1"/>
  <c r="F598" i="1"/>
  <c r="E598" i="1"/>
  <c r="D598" i="1"/>
  <c r="Y597" i="1"/>
  <c r="Y596" i="1"/>
  <c r="V592" i="1"/>
  <c r="U592" i="1"/>
  <c r="K592" i="1"/>
  <c r="J592" i="1"/>
  <c r="I592" i="1"/>
  <c r="H592" i="1"/>
  <c r="G592" i="1"/>
  <c r="F592" i="1"/>
  <c r="E592" i="1"/>
  <c r="D592" i="1"/>
  <c r="Y591" i="1"/>
  <c r="Y590" i="1"/>
  <c r="V586" i="1"/>
  <c r="U586" i="1"/>
  <c r="K586" i="1"/>
  <c r="J586" i="1"/>
  <c r="I586" i="1"/>
  <c r="H586" i="1"/>
  <c r="G586" i="1"/>
  <c r="F586" i="1"/>
  <c r="E586" i="1"/>
  <c r="D586" i="1"/>
  <c r="Y585" i="1"/>
  <c r="Y584" i="1"/>
  <c r="V580" i="1"/>
  <c r="U580" i="1"/>
  <c r="K580" i="1"/>
  <c r="J580" i="1"/>
  <c r="I580" i="1"/>
  <c r="H580" i="1"/>
  <c r="G580" i="1"/>
  <c r="F580" i="1"/>
  <c r="E580" i="1"/>
  <c r="D580" i="1"/>
  <c r="Y579" i="1"/>
  <c r="Y578" i="1"/>
  <c r="V574" i="1"/>
  <c r="U574" i="1"/>
  <c r="K574" i="1"/>
  <c r="J574" i="1"/>
  <c r="I574" i="1"/>
  <c r="H574" i="1"/>
  <c r="G574" i="1"/>
  <c r="F574" i="1"/>
  <c r="E574" i="1"/>
  <c r="Y573" i="1"/>
  <c r="Y572" i="1"/>
  <c r="V568" i="1"/>
  <c r="U568" i="1"/>
  <c r="K568" i="1"/>
  <c r="J568" i="1"/>
  <c r="I568" i="1"/>
  <c r="H568" i="1"/>
  <c r="G568" i="1"/>
  <c r="F568" i="1"/>
  <c r="E568" i="1"/>
  <c r="D568" i="1"/>
  <c r="Y567" i="1"/>
  <c r="Y566" i="1"/>
  <c r="V562" i="1"/>
  <c r="U562" i="1"/>
  <c r="K562" i="1"/>
  <c r="J562" i="1"/>
  <c r="I562" i="1"/>
  <c r="H562" i="1"/>
  <c r="G562" i="1"/>
  <c r="F562" i="1"/>
  <c r="E562" i="1"/>
  <c r="D562" i="1"/>
  <c r="Y561" i="1"/>
  <c r="Y560" i="1"/>
  <c r="V556" i="1"/>
  <c r="U556" i="1"/>
  <c r="K556" i="1"/>
  <c r="J556" i="1"/>
  <c r="I556" i="1"/>
  <c r="H556" i="1"/>
  <c r="G556" i="1"/>
  <c r="F556" i="1"/>
  <c r="E556" i="1"/>
  <c r="D556" i="1"/>
  <c r="Y555" i="1"/>
  <c r="Y554" i="1"/>
  <c r="V550" i="1"/>
  <c r="U550" i="1"/>
  <c r="K550" i="1"/>
  <c r="J550" i="1"/>
  <c r="I550" i="1"/>
  <c r="H550" i="1"/>
  <c r="G550" i="1"/>
  <c r="F550" i="1"/>
  <c r="E550" i="1"/>
  <c r="D550" i="1"/>
  <c r="Y549" i="1"/>
  <c r="Y548" i="1"/>
  <c r="V544" i="1"/>
  <c r="U544" i="1"/>
  <c r="K544" i="1"/>
  <c r="J544" i="1"/>
  <c r="I544" i="1"/>
  <c r="H544" i="1"/>
  <c r="G544" i="1"/>
  <c r="F544" i="1"/>
  <c r="E544" i="1"/>
  <c r="D544" i="1"/>
  <c r="Y543" i="1"/>
  <c r="Y542" i="1"/>
  <c r="V538" i="1"/>
  <c r="U538" i="1"/>
  <c r="K538" i="1"/>
  <c r="J538" i="1"/>
  <c r="I538" i="1"/>
  <c r="H538" i="1"/>
  <c r="G538" i="1"/>
  <c r="F538" i="1"/>
  <c r="E538" i="1"/>
  <c r="D538" i="1"/>
  <c r="Y537" i="1"/>
  <c r="Y536" i="1"/>
  <c r="V532" i="1"/>
  <c r="U532" i="1"/>
  <c r="K532" i="1"/>
  <c r="J532" i="1"/>
  <c r="I532" i="1"/>
  <c r="H532" i="1"/>
  <c r="G532" i="1"/>
  <c r="F532" i="1"/>
  <c r="E532" i="1"/>
  <c r="D532" i="1"/>
  <c r="Y531" i="1"/>
  <c r="Y530" i="1"/>
  <c r="V526" i="1"/>
  <c r="U526" i="1"/>
  <c r="K526" i="1"/>
  <c r="J526" i="1"/>
  <c r="I526" i="1"/>
  <c r="H526" i="1"/>
  <c r="G526" i="1"/>
  <c r="F526" i="1"/>
  <c r="E526" i="1"/>
  <c r="D526" i="1"/>
  <c r="Y525" i="1"/>
  <c r="Y524" i="1"/>
  <c r="V520" i="1"/>
  <c r="U520" i="1"/>
  <c r="K520" i="1"/>
  <c r="J520" i="1"/>
  <c r="I520" i="1"/>
  <c r="H520" i="1"/>
  <c r="G520" i="1"/>
  <c r="F520" i="1"/>
  <c r="E520" i="1"/>
  <c r="D520" i="1"/>
  <c r="Y519" i="1"/>
  <c r="Y518" i="1"/>
  <c r="Y598" i="1" l="1"/>
  <c r="Y592" i="1"/>
  <c r="Y586" i="1"/>
  <c r="Y580" i="1"/>
  <c r="Y574" i="1"/>
  <c r="Y568" i="1"/>
  <c r="Y562" i="1"/>
  <c r="Y556" i="1"/>
  <c r="Y550" i="1"/>
  <c r="Y544" i="1"/>
  <c r="Y538" i="1"/>
  <c r="Y532" i="1"/>
  <c r="Y526" i="1"/>
  <c r="Y520" i="1"/>
  <c r="V514" i="1"/>
  <c r="U514" i="1"/>
  <c r="K514" i="1"/>
  <c r="J514" i="1"/>
  <c r="I514" i="1"/>
  <c r="H514" i="1"/>
  <c r="G514" i="1"/>
  <c r="F514" i="1"/>
  <c r="E514" i="1"/>
  <c r="D514" i="1"/>
  <c r="Y513" i="1"/>
  <c r="Y512" i="1"/>
  <c r="V508" i="1"/>
  <c r="U508" i="1"/>
  <c r="K508" i="1"/>
  <c r="J508" i="1"/>
  <c r="I508" i="1"/>
  <c r="H508" i="1"/>
  <c r="G508" i="1"/>
  <c r="F508" i="1"/>
  <c r="E508" i="1"/>
  <c r="D508" i="1"/>
  <c r="Y507" i="1"/>
  <c r="Y506" i="1"/>
  <c r="V502" i="1"/>
  <c r="U502" i="1"/>
  <c r="K502" i="1"/>
  <c r="J502" i="1"/>
  <c r="I502" i="1"/>
  <c r="H502" i="1"/>
  <c r="G502" i="1"/>
  <c r="F502" i="1"/>
  <c r="E502" i="1"/>
  <c r="D502" i="1"/>
  <c r="Y501" i="1"/>
  <c r="Y500" i="1"/>
  <c r="V496" i="1"/>
  <c r="U496" i="1"/>
  <c r="K496" i="1"/>
  <c r="J496" i="1"/>
  <c r="I496" i="1"/>
  <c r="H496" i="1"/>
  <c r="G496" i="1"/>
  <c r="F496" i="1"/>
  <c r="E496" i="1"/>
  <c r="D496" i="1"/>
  <c r="Y495" i="1"/>
  <c r="Y494" i="1"/>
  <c r="Y514" i="1" l="1"/>
  <c r="Y508" i="1"/>
  <c r="Y502" i="1"/>
  <c r="Y496" i="1"/>
  <c r="U490" i="1"/>
  <c r="V490" i="1"/>
  <c r="K490" i="1"/>
  <c r="J490" i="1"/>
  <c r="I490" i="1"/>
  <c r="H490" i="1"/>
  <c r="G490" i="1"/>
  <c r="F490" i="1"/>
  <c r="E490" i="1"/>
  <c r="D490" i="1"/>
  <c r="Y489" i="1"/>
  <c r="Y488" i="1"/>
  <c r="V484" i="1"/>
  <c r="U484" i="1"/>
  <c r="K484" i="1"/>
  <c r="H484" i="1"/>
  <c r="J484" i="1"/>
  <c r="I484" i="1"/>
  <c r="G484" i="1"/>
  <c r="F484" i="1"/>
  <c r="E484" i="1"/>
  <c r="D484" i="1"/>
  <c r="Y483" i="1"/>
  <c r="Y482" i="1"/>
  <c r="V478" i="1"/>
  <c r="U478" i="1"/>
  <c r="K478" i="1"/>
  <c r="J478" i="1"/>
  <c r="I478" i="1"/>
  <c r="H478" i="1"/>
  <c r="G478" i="1"/>
  <c r="F478" i="1"/>
  <c r="E478" i="1"/>
  <c r="D478" i="1"/>
  <c r="Y477" i="1"/>
  <c r="Y476" i="1"/>
  <c r="V472" i="1"/>
  <c r="U472" i="1"/>
  <c r="K472" i="1"/>
  <c r="J472" i="1"/>
  <c r="I472" i="1"/>
  <c r="H472" i="1"/>
  <c r="G472" i="1"/>
  <c r="F472" i="1"/>
  <c r="E472" i="1"/>
  <c r="D472" i="1"/>
  <c r="Y471" i="1"/>
  <c r="Y470" i="1"/>
  <c r="Y490" i="1" l="1"/>
  <c r="Y484" i="1"/>
  <c r="Y478" i="1"/>
  <c r="Y472" i="1"/>
  <c r="V466" i="1"/>
  <c r="U466" i="1"/>
  <c r="K466" i="1"/>
  <c r="J466" i="1"/>
  <c r="I466" i="1"/>
  <c r="H466" i="1"/>
  <c r="G466" i="1"/>
  <c r="F466" i="1"/>
  <c r="E466" i="1"/>
  <c r="D466" i="1"/>
  <c r="Y465" i="1"/>
  <c r="Y464" i="1"/>
  <c r="V460" i="1"/>
  <c r="U460" i="1"/>
  <c r="K460" i="1"/>
  <c r="J460" i="1"/>
  <c r="I460" i="1"/>
  <c r="H460" i="1"/>
  <c r="G460" i="1"/>
  <c r="F460" i="1"/>
  <c r="E460" i="1"/>
  <c r="D460" i="1"/>
  <c r="Y459" i="1"/>
  <c r="Y458" i="1"/>
  <c r="Y466" i="1" l="1"/>
  <c r="Y460" i="1"/>
  <c r="V454" i="1"/>
  <c r="U454" i="1"/>
  <c r="K454" i="1"/>
  <c r="J454" i="1"/>
  <c r="I454" i="1"/>
  <c r="H454" i="1"/>
  <c r="G454" i="1"/>
  <c r="F454" i="1"/>
  <c r="E454" i="1"/>
  <c r="D454" i="1"/>
  <c r="Y453" i="1"/>
  <c r="Y452" i="1"/>
  <c r="V448" i="1"/>
  <c r="U448" i="1"/>
  <c r="K448" i="1"/>
  <c r="J448" i="1"/>
  <c r="I448" i="1"/>
  <c r="H448" i="1"/>
  <c r="G448" i="1"/>
  <c r="F448" i="1"/>
  <c r="E448" i="1"/>
  <c r="D448" i="1"/>
  <c r="Y447" i="1"/>
  <c r="Y446" i="1"/>
  <c r="V442" i="1"/>
  <c r="U442" i="1"/>
  <c r="K442" i="1"/>
  <c r="J442" i="1"/>
  <c r="I442" i="1"/>
  <c r="H442" i="1"/>
  <c r="G442" i="1"/>
  <c r="F442" i="1"/>
  <c r="E442" i="1"/>
  <c r="D442" i="1"/>
  <c r="Y441" i="1"/>
  <c r="Y440" i="1"/>
  <c r="V436" i="1"/>
  <c r="U436" i="1"/>
  <c r="K436" i="1"/>
  <c r="J436" i="1"/>
  <c r="I436" i="1"/>
  <c r="H436" i="1"/>
  <c r="G436" i="1"/>
  <c r="F436" i="1"/>
  <c r="E436" i="1"/>
  <c r="Y435" i="1"/>
  <c r="Y434" i="1"/>
  <c r="V430" i="1"/>
  <c r="U430" i="1"/>
  <c r="K430" i="1"/>
  <c r="J430" i="1"/>
  <c r="I430" i="1"/>
  <c r="H430" i="1"/>
  <c r="G430" i="1"/>
  <c r="F430" i="1"/>
  <c r="E430" i="1"/>
  <c r="D430" i="1"/>
  <c r="Y429" i="1"/>
  <c r="Y428" i="1"/>
  <c r="V424" i="1"/>
  <c r="U424" i="1"/>
  <c r="K424" i="1"/>
  <c r="J424" i="1"/>
  <c r="I424" i="1"/>
  <c r="H424" i="1"/>
  <c r="G424" i="1"/>
  <c r="F424" i="1"/>
  <c r="E424" i="1"/>
  <c r="D424" i="1"/>
  <c r="Y423" i="1"/>
  <c r="Y422" i="1"/>
  <c r="V418" i="1"/>
  <c r="U418" i="1"/>
  <c r="K418" i="1"/>
  <c r="J418" i="1"/>
  <c r="I418" i="1"/>
  <c r="H418" i="1"/>
  <c r="G418" i="1"/>
  <c r="F418" i="1"/>
  <c r="E418" i="1"/>
  <c r="D418" i="1"/>
  <c r="Y417" i="1"/>
  <c r="Y416" i="1"/>
  <c r="V412" i="1"/>
  <c r="U412" i="1"/>
  <c r="K412" i="1"/>
  <c r="J412" i="1"/>
  <c r="I412" i="1"/>
  <c r="H412" i="1"/>
  <c r="G412" i="1"/>
  <c r="F412" i="1"/>
  <c r="E412" i="1"/>
  <c r="D412" i="1"/>
  <c r="Y411" i="1"/>
  <c r="Y410" i="1"/>
  <c r="V406" i="1"/>
  <c r="U406" i="1"/>
  <c r="K406" i="1"/>
  <c r="J406" i="1"/>
  <c r="I406" i="1"/>
  <c r="H406" i="1"/>
  <c r="G406" i="1"/>
  <c r="F406" i="1"/>
  <c r="E406" i="1"/>
  <c r="D406" i="1"/>
  <c r="Y405" i="1"/>
  <c r="Y404" i="1"/>
  <c r="V400" i="1"/>
  <c r="U400" i="1"/>
  <c r="K400" i="1"/>
  <c r="J400" i="1"/>
  <c r="I400" i="1"/>
  <c r="H400" i="1"/>
  <c r="G400" i="1"/>
  <c r="F400" i="1"/>
  <c r="E400" i="1"/>
  <c r="D400" i="1"/>
  <c r="Y399" i="1"/>
  <c r="Y398" i="1"/>
  <c r="V394" i="1"/>
  <c r="U394" i="1"/>
  <c r="K394" i="1"/>
  <c r="J394" i="1"/>
  <c r="I394" i="1"/>
  <c r="H394" i="1"/>
  <c r="G394" i="1"/>
  <c r="F394" i="1"/>
  <c r="E394" i="1"/>
  <c r="D394" i="1"/>
  <c r="Y393" i="1"/>
  <c r="Y392" i="1"/>
  <c r="V388" i="1"/>
  <c r="U388" i="1"/>
  <c r="K388" i="1"/>
  <c r="J388" i="1"/>
  <c r="I388" i="1"/>
  <c r="H388" i="1"/>
  <c r="G388" i="1"/>
  <c r="F388" i="1"/>
  <c r="E388" i="1"/>
  <c r="D388" i="1"/>
  <c r="Y387" i="1"/>
  <c r="Y386" i="1"/>
  <c r="V382" i="1"/>
  <c r="U382" i="1"/>
  <c r="K382" i="1"/>
  <c r="J382" i="1"/>
  <c r="I382" i="1"/>
  <c r="H382" i="1"/>
  <c r="G382" i="1"/>
  <c r="F382" i="1"/>
  <c r="E382" i="1"/>
  <c r="D382" i="1"/>
  <c r="Y381" i="1"/>
  <c r="Y380" i="1"/>
  <c r="V376" i="1"/>
  <c r="U376" i="1"/>
  <c r="K376" i="1"/>
  <c r="J376" i="1"/>
  <c r="I376" i="1"/>
  <c r="H376" i="1"/>
  <c r="G376" i="1"/>
  <c r="F376" i="1"/>
  <c r="E376" i="1"/>
  <c r="D376" i="1"/>
  <c r="Y375" i="1"/>
  <c r="Y374" i="1"/>
  <c r="K370" i="1"/>
  <c r="V370" i="1"/>
  <c r="U370" i="1"/>
  <c r="J370" i="1"/>
  <c r="I370" i="1"/>
  <c r="H370" i="1"/>
  <c r="G370" i="1"/>
  <c r="F370" i="1"/>
  <c r="E370" i="1"/>
  <c r="D370" i="1"/>
  <c r="Y369" i="1"/>
  <c r="Y368" i="1"/>
  <c r="V364" i="1"/>
  <c r="U364" i="1"/>
  <c r="K364" i="1"/>
  <c r="J364" i="1"/>
  <c r="I364" i="1"/>
  <c r="H364" i="1"/>
  <c r="G364" i="1"/>
  <c r="F364" i="1"/>
  <c r="D364" i="1"/>
  <c r="E364" i="1"/>
  <c r="Y363" i="1"/>
  <c r="Y362" i="1"/>
  <c r="V358" i="1"/>
  <c r="U358" i="1"/>
  <c r="K358" i="1"/>
  <c r="J358" i="1"/>
  <c r="G358" i="1"/>
  <c r="I358" i="1"/>
  <c r="H358" i="1"/>
  <c r="F358" i="1"/>
  <c r="E358" i="1"/>
  <c r="D358" i="1"/>
  <c r="Y357" i="1"/>
  <c r="Y356" i="1"/>
  <c r="V352" i="1"/>
  <c r="U352" i="1"/>
  <c r="K352" i="1"/>
  <c r="J352" i="1"/>
  <c r="I352" i="1"/>
  <c r="H352" i="1"/>
  <c r="G352" i="1"/>
  <c r="F352" i="1"/>
  <c r="E352" i="1"/>
  <c r="D352" i="1"/>
  <c r="Y351" i="1"/>
  <c r="Y350" i="1"/>
  <c r="V346" i="1"/>
  <c r="U346" i="1"/>
  <c r="K346" i="1"/>
  <c r="J346" i="1"/>
  <c r="I346" i="1"/>
  <c r="H340" i="1"/>
  <c r="H346" i="1"/>
  <c r="G346" i="1"/>
  <c r="F346" i="1"/>
  <c r="E346" i="1"/>
  <c r="D346" i="1"/>
  <c r="Y345" i="1"/>
  <c r="Y344" i="1"/>
  <c r="V340" i="1"/>
  <c r="U340" i="1"/>
  <c r="K340" i="1"/>
  <c r="J340" i="1"/>
  <c r="I340" i="1"/>
  <c r="G340" i="1"/>
  <c r="F340" i="1"/>
  <c r="E340" i="1"/>
  <c r="D340" i="1"/>
  <c r="Y339" i="1"/>
  <c r="Y338" i="1"/>
  <c r="V334" i="1"/>
  <c r="U334" i="1"/>
  <c r="K334" i="1"/>
  <c r="J334" i="1"/>
  <c r="I334" i="1"/>
  <c r="H334" i="1"/>
  <c r="G334" i="1"/>
  <c r="F334" i="1"/>
  <c r="E334" i="1"/>
  <c r="D334" i="1"/>
  <c r="Y333" i="1"/>
  <c r="Y332" i="1"/>
  <c r="V328" i="1"/>
  <c r="U328" i="1"/>
  <c r="K328" i="1"/>
  <c r="J328" i="1"/>
  <c r="I328" i="1"/>
  <c r="H328" i="1"/>
  <c r="G328" i="1"/>
  <c r="F328" i="1"/>
  <c r="E328" i="1"/>
  <c r="D328" i="1"/>
  <c r="Y327" i="1"/>
  <c r="Y326" i="1"/>
  <c r="Y454" i="1" l="1"/>
  <c r="Y448" i="1"/>
  <c r="Y442" i="1"/>
  <c r="Y436" i="1"/>
  <c r="Y430" i="1"/>
  <c r="Y424" i="1"/>
  <c r="Y418" i="1"/>
  <c r="Y412" i="1"/>
  <c r="Y406" i="1"/>
  <c r="Y400" i="1"/>
  <c r="Y394" i="1"/>
  <c r="Y388" i="1"/>
  <c r="Y382" i="1"/>
  <c r="Y376" i="1"/>
  <c r="Y370" i="1"/>
  <c r="Y364" i="1"/>
  <c r="Y358" i="1"/>
  <c r="Y352" i="1"/>
  <c r="Y346" i="1"/>
  <c r="Y340" i="1"/>
  <c r="Y334" i="1"/>
  <c r="Y328" i="1"/>
  <c r="V322" i="1"/>
  <c r="U322" i="1"/>
  <c r="K322" i="1"/>
  <c r="J322" i="1"/>
  <c r="I322" i="1"/>
  <c r="H322" i="1"/>
  <c r="G322" i="1"/>
  <c r="F322" i="1"/>
  <c r="E322" i="1"/>
  <c r="D322" i="1"/>
  <c r="Y321" i="1"/>
  <c r="Y320" i="1"/>
  <c r="Y322" i="1" l="1"/>
  <c r="K316" i="1"/>
  <c r="U316" i="1"/>
  <c r="V316" i="1"/>
  <c r="J316" i="1"/>
  <c r="I316" i="1"/>
  <c r="H316" i="1"/>
  <c r="G316" i="1"/>
  <c r="F316" i="1"/>
  <c r="E316" i="1"/>
  <c r="D316" i="1"/>
  <c r="Y315" i="1"/>
  <c r="Y314" i="1"/>
  <c r="V310" i="1"/>
  <c r="U310" i="1"/>
  <c r="K310" i="1"/>
  <c r="J310" i="1"/>
  <c r="I310" i="1"/>
  <c r="H310" i="1"/>
  <c r="G310" i="1"/>
  <c r="F310" i="1"/>
  <c r="E310" i="1"/>
  <c r="D310" i="1"/>
  <c r="Y309" i="1"/>
  <c r="Y308" i="1"/>
  <c r="V304" i="1"/>
  <c r="U304" i="1"/>
  <c r="K304" i="1"/>
  <c r="J304" i="1"/>
  <c r="I304" i="1"/>
  <c r="H304" i="1"/>
  <c r="G304" i="1"/>
  <c r="F304" i="1"/>
  <c r="E304" i="1"/>
  <c r="D304" i="1"/>
  <c r="Y303" i="1"/>
  <c r="Y302" i="1"/>
  <c r="V298" i="1"/>
  <c r="U298" i="1"/>
  <c r="K298" i="1"/>
  <c r="J298" i="1"/>
  <c r="I298" i="1"/>
  <c r="H298" i="1"/>
  <c r="G298" i="1"/>
  <c r="F298" i="1"/>
  <c r="E298" i="1"/>
  <c r="D298" i="1"/>
  <c r="Y297" i="1"/>
  <c r="Y296" i="1"/>
  <c r="Y316" i="1" l="1"/>
  <c r="Y310" i="1"/>
  <c r="Y304" i="1"/>
  <c r="Y298" i="1"/>
  <c r="H292" i="1"/>
  <c r="I292" i="1"/>
  <c r="J292" i="1"/>
  <c r="K292" i="1"/>
  <c r="U292" i="1"/>
  <c r="V292" i="1"/>
  <c r="G292" i="1"/>
  <c r="F292" i="1"/>
  <c r="E292" i="1"/>
  <c r="D292" i="1"/>
  <c r="Y291" i="1"/>
  <c r="Y290" i="1"/>
  <c r="V286" i="1"/>
  <c r="U286" i="1"/>
  <c r="K286" i="1"/>
  <c r="J286" i="1"/>
  <c r="I286" i="1"/>
  <c r="H286" i="1"/>
  <c r="G286" i="1"/>
  <c r="F286" i="1"/>
  <c r="E286" i="1"/>
  <c r="D286" i="1"/>
  <c r="Y285" i="1"/>
  <c r="Y284" i="1"/>
  <c r="V280" i="1"/>
  <c r="U280" i="1"/>
  <c r="K280" i="1"/>
  <c r="J280" i="1"/>
  <c r="I280" i="1"/>
  <c r="H280" i="1"/>
  <c r="G280" i="1"/>
  <c r="F280" i="1"/>
  <c r="E280" i="1"/>
  <c r="D280" i="1"/>
  <c r="Y279" i="1"/>
  <c r="Y278" i="1"/>
  <c r="Y292" i="1" l="1"/>
  <c r="Y286" i="1"/>
  <c r="Y280" i="1"/>
  <c r="V274" i="1"/>
  <c r="U274" i="1"/>
  <c r="K274" i="1"/>
  <c r="J274" i="1"/>
  <c r="I274" i="1"/>
  <c r="H274" i="1"/>
  <c r="G274" i="1"/>
  <c r="F274" i="1"/>
  <c r="E274" i="1"/>
  <c r="D274" i="1"/>
  <c r="Y273" i="1"/>
  <c r="Y272" i="1"/>
  <c r="V268" i="1"/>
  <c r="U268" i="1"/>
  <c r="K268" i="1"/>
  <c r="J268" i="1"/>
  <c r="I268" i="1"/>
  <c r="H268" i="1"/>
  <c r="Y274" i="1" l="1"/>
  <c r="G268" i="1"/>
  <c r="F268" i="1"/>
  <c r="E268" i="1"/>
  <c r="D268" i="1"/>
  <c r="Y267" i="1"/>
  <c r="Y266" i="1"/>
  <c r="V262" i="1"/>
  <c r="U262" i="1"/>
  <c r="K262" i="1"/>
  <c r="J262" i="1"/>
  <c r="I262" i="1"/>
  <c r="H262" i="1"/>
  <c r="G262" i="1"/>
  <c r="F262" i="1"/>
  <c r="E262" i="1"/>
  <c r="D262" i="1"/>
  <c r="Y261" i="1"/>
  <c r="Y260" i="1"/>
  <c r="V256" i="1"/>
  <c r="U256" i="1"/>
  <c r="K256" i="1"/>
  <c r="J256" i="1"/>
  <c r="I256" i="1"/>
  <c r="H256" i="1"/>
  <c r="G256" i="1"/>
  <c r="F256" i="1"/>
  <c r="E256" i="1"/>
  <c r="D256" i="1"/>
  <c r="Y255" i="1"/>
  <c r="Y254" i="1"/>
  <c r="V250" i="1"/>
  <c r="U250" i="1"/>
  <c r="K250" i="1"/>
  <c r="J250" i="1"/>
  <c r="I250" i="1"/>
  <c r="H250" i="1"/>
  <c r="G250" i="1"/>
  <c r="F250" i="1"/>
  <c r="E250" i="1"/>
  <c r="D250" i="1"/>
  <c r="Y249" i="1"/>
  <c r="Y248" i="1"/>
  <c r="V244" i="1"/>
  <c r="U244" i="1"/>
  <c r="K244" i="1"/>
  <c r="J244" i="1"/>
  <c r="I244" i="1"/>
  <c r="H244" i="1"/>
  <c r="G244" i="1"/>
  <c r="F244" i="1"/>
  <c r="E244" i="1"/>
  <c r="D244" i="1"/>
  <c r="Y243" i="1"/>
  <c r="Y242" i="1"/>
  <c r="V238" i="1"/>
  <c r="U238" i="1"/>
  <c r="K238" i="1"/>
  <c r="J238" i="1"/>
  <c r="I238" i="1"/>
  <c r="H238" i="1"/>
  <c r="G238" i="1"/>
  <c r="F238" i="1"/>
  <c r="E238" i="1"/>
  <c r="D238" i="1"/>
  <c r="Y237" i="1"/>
  <c r="Y236" i="1"/>
  <c r="Y268" i="1" l="1"/>
  <c r="Y262" i="1"/>
  <c r="Y256" i="1"/>
  <c r="Y250" i="1"/>
  <c r="Y244" i="1"/>
  <c r="Y238" i="1"/>
  <c r="V232" i="1"/>
  <c r="U232" i="1"/>
  <c r="K232" i="1"/>
  <c r="J232" i="1"/>
  <c r="I232" i="1"/>
  <c r="H232" i="1"/>
  <c r="G232" i="1"/>
  <c r="F232" i="1"/>
  <c r="E232" i="1"/>
  <c r="D232" i="1"/>
  <c r="Y231" i="1"/>
  <c r="Y230" i="1"/>
  <c r="V226" i="1"/>
  <c r="U226" i="1"/>
  <c r="K226" i="1"/>
  <c r="J226" i="1"/>
  <c r="I226" i="1"/>
  <c r="H226" i="1"/>
  <c r="G226" i="1"/>
  <c r="F226" i="1"/>
  <c r="E226" i="1"/>
  <c r="D226" i="1"/>
  <c r="Y225" i="1"/>
  <c r="Y224" i="1"/>
  <c r="Y232" i="1" l="1"/>
  <c r="Y226" i="1"/>
  <c r="V220" i="1"/>
  <c r="U220" i="1"/>
  <c r="K220" i="1"/>
  <c r="J220" i="1"/>
  <c r="I220" i="1"/>
  <c r="H220" i="1"/>
  <c r="G220" i="1"/>
  <c r="F220" i="1"/>
  <c r="E220" i="1"/>
  <c r="D220" i="1"/>
  <c r="Y219" i="1"/>
  <c r="Y218" i="1"/>
  <c r="V214" i="1"/>
  <c r="U214" i="1"/>
  <c r="K214" i="1"/>
  <c r="J214" i="1"/>
  <c r="I214" i="1"/>
  <c r="H214" i="1"/>
  <c r="G214" i="1"/>
  <c r="F214" i="1"/>
  <c r="E214" i="1"/>
  <c r="D214" i="1"/>
  <c r="Y213" i="1"/>
  <c r="Y212" i="1"/>
  <c r="V208" i="1"/>
  <c r="U208" i="1"/>
  <c r="K208" i="1"/>
  <c r="J208" i="1"/>
  <c r="I208" i="1"/>
  <c r="H208" i="1"/>
  <c r="G208" i="1"/>
  <c r="F208" i="1"/>
  <c r="E208" i="1"/>
  <c r="D208" i="1"/>
  <c r="Y207" i="1"/>
  <c r="Y206" i="1"/>
  <c r="V202" i="1"/>
  <c r="U202" i="1"/>
  <c r="K202" i="1"/>
  <c r="J202" i="1"/>
  <c r="I202" i="1"/>
  <c r="H202" i="1"/>
  <c r="G202" i="1"/>
  <c r="F202" i="1"/>
  <c r="E202" i="1"/>
  <c r="D202" i="1"/>
  <c r="Y201" i="1"/>
  <c r="Y200" i="1"/>
  <c r="V190" i="1"/>
  <c r="U190" i="1"/>
  <c r="K190" i="1"/>
  <c r="J190" i="1"/>
  <c r="I190" i="1"/>
  <c r="H190" i="1"/>
  <c r="G190" i="1"/>
  <c r="F190" i="1"/>
  <c r="E190" i="1"/>
  <c r="D190" i="1"/>
  <c r="V196" i="1"/>
  <c r="U196" i="1"/>
  <c r="K196" i="1"/>
  <c r="J196" i="1"/>
  <c r="I196" i="1"/>
  <c r="H196" i="1"/>
  <c r="G196" i="1"/>
  <c r="F196" i="1"/>
  <c r="E196" i="1"/>
  <c r="D196" i="1"/>
  <c r="Y195" i="1"/>
  <c r="Y194" i="1"/>
  <c r="Y189" i="1"/>
  <c r="Y188" i="1"/>
  <c r="V184" i="1"/>
  <c r="U184" i="1"/>
  <c r="K184" i="1"/>
  <c r="J184" i="1"/>
  <c r="I184" i="1"/>
  <c r="H184" i="1"/>
  <c r="G184" i="1"/>
  <c r="F184" i="1"/>
  <c r="E184" i="1"/>
  <c r="D184" i="1"/>
  <c r="Y183" i="1"/>
  <c r="Y182" i="1"/>
  <c r="U178" i="1"/>
  <c r="V178" i="1"/>
  <c r="K178" i="1"/>
  <c r="J178" i="1"/>
  <c r="I178" i="1"/>
  <c r="H178" i="1"/>
  <c r="G178" i="1"/>
  <c r="F178" i="1"/>
  <c r="E178" i="1"/>
  <c r="D178" i="1"/>
  <c r="Y177" i="1"/>
  <c r="Y176" i="1"/>
  <c r="V172" i="1"/>
  <c r="U172" i="1"/>
  <c r="K172" i="1"/>
  <c r="J172" i="1"/>
  <c r="I172" i="1"/>
  <c r="H172" i="1"/>
  <c r="G172" i="1"/>
  <c r="F172" i="1"/>
  <c r="E172" i="1"/>
  <c r="D172" i="1"/>
  <c r="Y171" i="1"/>
  <c r="Y170" i="1"/>
  <c r="Y220" i="1" l="1"/>
  <c r="Y214" i="1"/>
  <c r="Y208" i="1"/>
  <c r="Y202" i="1"/>
  <c r="Y190" i="1"/>
  <c r="Y196" i="1"/>
  <c r="Y184" i="1"/>
  <c r="Y178" i="1"/>
  <c r="Y172" i="1"/>
  <c r="V166" i="1"/>
  <c r="U166" i="1"/>
  <c r="K166" i="1"/>
  <c r="J166" i="1"/>
  <c r="I166" i="1"/>
  <c r="H166" i="1"/>
  <c r="G166" i="1"/>
  <c r="F166" i="1"/>
  <c r="E166" i="1"/>
  <c r="D166" i="1"/>
  <c r="Y165" i="1"/>
  <c r="Y164" i="1"/>
  <c r="V160" i="1"/>
  <c r="U160" i="1"/>
  <c r="K160" i="1"/>
  <c r="J160" i="1"/>
  <c r="I160" i="1"/>
  <c r="H160" i="1"/>
  <c r="G160" i="1"/>
  <c r="F160" i="1"/>
  <c r="E160" i="1"/>
  <c r="D160" i="1"/>
  <c r="Y159" i="1"/>
  <c r="Y158" i="1"/>
  <c r="V154" i="1"/>
  <c r="U154" i="1"/>
  <c r="K154" i="1"/>
  <c r="J154" i="1"/>
  <c r="I154" i="1"/>
  <c r="H154" i="1"/>
  <c r="G154" i="1"/>
  <c r="F154" i="1"/>
  <c r="E154" i="1"/>
  <c r="D154" i="1"/>
  <c r="Y153" i="1"/>
  <c r="Y152" i="1"/>
  <c r="V148" i="1"/>
  <c r="U148" i="1"/>
  <c r="K148" i="1"/>
  <c r="J148" i="1"/>
  <c r="I148" i="1"/>
  <c r="H148" i="1"/>
  <c r="G148" i="1"/>
  <c r="F148" i="1"/>
  <c r="E148" i="1"/>
  <c r="D148" i="1"/>
  <c r="Y147" i="1"/>
  <c r="Y146" i="1"/>
  <c r="Y166" i="1" l="1"/>
  <c r="Y160" i="1"/>
  <c r="Y154" i="1"/>
  <c r="Y148" i="1"/>
  <c r="V142" i="1"/>
  <c r="U142" i="1"/>
  <c r="K142" i="1"/>
  <c r="J142" i="1"/>
  <c r="I142" i="1"/>
  <c r="H142" i="1"/>
  <c r="G142" i="1"/>
  <c r="F142" i="1"/>
  <c r="E142" i="1"/>
  <c r="D142" i="1"/>
  <c r="Y141" i="1"/>
  <c r="Y140" i="1"/>
  <c r="V136" i="1"/>
  <c r="U136" i="1"/>
  <c r="K136" i="1"/>
  <c r="J136" i="1"/>
  <c r="I136" i="1"/>
  <c r="H136" i="1"/>
  <c r="G136" i="1"/>
  <c r="F136" i="1"/>
  <c r="E136" i="1"/>
  <c r="D136" i="1"/>
  <c r="Y135" i="1"/>
  <c r="Y134" i="1"/>
  <c r="V130" i="1"/>
  <c r="U130" i="1"/>
  <c r="K130" i="1"/>
  <c r="J130" i="1"/>
  <c r="I130" i="1"/>
  <c r="H130" i="1"/>
  <c r="G130" i="1"/>
  <c r="F130" i="1"/>
  <c r="E130" i="1"/>
  <c r="D130" i="1"/>
  <c r="Y129" i="1"/>
  <c r="Y128" i="1"/>
  <c r="V124" i="1"/>
  <c r="U124" i="1"/>
  <c r="K124" i="1"/>
  <c r="J124" i="1"/>
  <c r="I124" i="1"/>
  <c r="H124" i="1"/>
  <c r="G124" i="1"/>
  <c r="F124" i="1"/>
  <c r="E124" i="1"/>
  <c r="D124" i="1"/>
  <c r="Y123" i="1"/>
  <c r="Y122" i="1"/>
  <c r="V118" i="1"/>
  <c r="U118" i="1"/>
  <c r="K118" i="1"/>
  <c r="J118" i="1"/>
  <c r="I118" i="1"/>
  <c r="H118" i="1"/>
  <c r="G118" i="1"/>
  <c r="F118" i="1"/>
  <c r="E118" i="1"/>
  <c r="D118" i="1"/>
  <c r="Y117" i="1"/>
  <c r="Y116" i="1"/>
  <c r="V112" i="1"/>
  <c r="U112" i="1"/>
  <c r="K112" i="1"/>
  <c r="J112" i="1"/>
  <c r="I112" i="1"/>
  <c r="H112" i="1"/>
  <c r="G112" i="1"/>
  <c r="F112" i="1"/>
  <c r="E112" i="1"/>
  <c r="D112" i="1"/>
  <c r="Y111" i="1"/>
  <c r="Y110" i="1"/>
  <c r="V106" i="1"/>
  <c r="U106" i="1"/>
  <c r="K106" i="1"/>
  <c r="J106" i="1"/>
  <c r="I106" i="1"/>
  <c r="H106" i="1"/>
  <c r="G106" i="1"/>
  <c r="F106" i="1"/>
  <c r="E106" i="1"/>
  <c r="D106" i="1"/>
  <c r="Y105" i="1"/>
  <c r="Y104" i="1"/>
  <c r="V100" i="1"/>
  <c r="U100" i="1"/>
  <c r="K100" i="1"/>
  <c r="J100" i="1"/>
  <c r="I100" i="1"/>
  <c r="H100" i="1"/>
  <c r="G100" i="1"/>
  <c r="F100" i="1"/>
  <c r="E100" i="1"/>
  <c r="D100" i="1"/>
  <c r="Y99" i="1"/>
  <c r="Y98" i="1"/>
  <c r="V94" i="1"/>
  <c r="U94" i="1"/>
  <c r="K94" i="1"/>
  <c r="J94" i="1"/>
  <c r="I94" i="1"/>
  <c r="H94" i="1"/>
  <c r="G94" i="1"/>
  <c r="F94" i="1"/>
  <c r="E94" i="1"/>
  <c r="D94" i="1"/>
  <c r="Y93" i="1"/>
  <c r="Y92" i="1"/>
  <c r="V88" i="1"/>
  <c r="U88" i="1"/>
  <c r="K88" i="1"/>
  <c r="J88" i="1"/>
  <c r="I88" i="1"/>
  <c r="H88" i="1"/>
  <c r="G88" i="1"/>
  <c r="F88" i="1"/>
  <c r="E88" i="1"/>
  <c r="D88" i="1"/>
  <c r="Y87" i="1"/>
  <c r="Y86" i="1"/>
  <c r="V82" i="1"/>
  <c r="U82" i="1"/>
  <c r="K82" i="1"/>
  <c r="J82" i="1"/>
  <c r="I82" i="1"/>
  <c r="H82" i="1"/>
  <c r="G82" i="1"/>
  <c r="F82" i="1"/>
  <c r="E82" i="1"/>
  <c r="D82" i="1"/>
  <c r="Y81" i="1"/>
  <c r="Y80" i="1"/>
  <c r="Y142" i="1" l="1"/>
  <c r="Y136" i="1"/>
  <c r="Y130" i="1"/>
  <c r="Y124" i="1"/>
  <c r="Y118" i="1"/>
  <c r="Y112" i="1"/>
  <c r="Y106" i="1"/>
  <c r="Y100" i="1"/>
  <c r="Y94" i="1"/>
  <c r="Y88" i="1"/>
  <c r="Y82" i="1"/>
  <c r="V76" i="1"/>
  <c r="U76" i="1"/>
  <c r="K76" i="1"/>
  <c r="J76" i="1"/>
  <c r="I76" i="1"/>
  <c r="H76" i="1"/>
  <c r="G76" i="1"/>
  <c r="F76" i="1"/>
  <c r="E76" i="1"/>
  <c r="D76" i="1"/>
  <c r="Y75" i="1"/>
  <c r="Y74" i="1"/>
  <c r="V70" i="1"/>
  <c r="U70" i="1"/>
  <c r="K70" i="1"/>
  <c r="J70" i="1"/>
  <c r="I70" i="1"/>
  <c r="H70" i="1"/>
  <c r="G70" i="1"/>
  <c r="F70" i="1"/>
  <c r="D70" i="1"/>
  <c r="Y69" i="1"/>
  <c r="Y68" i="1"/>
  <c r="V64" i="1"/>
  <c r="U64" i="1"/>
  <c r="K64" i="1"/>
  <c r="J64" i="1"/>
  <c r="I64" i="1"/>
  <c r="H64" i="1"/>
  <c r="G64" i="1"/>
  <c r="F64" i="1"/>
  <c r="E64" i="1"/>
  <c r="D64" i="1"/>
  <c r="Y63" i="1"/>
  <c r="Y62" i="1"/>
  <c r="V58" i="1"/>
  <c r="U58" i="1"/>
  <c r="K58" i="1"/>
  <c r="J58" i="1"/>
  <c r="I58" i="1"/>
  <c r="H58" i="1"/>
  <c r="G58" i="1"/>
  <c r="F58" i="1"/>
  <c r="E58" i="1"/>
  <c r="D58" i="1"/>
  <c r="Y57" i="1"/>
  <c r="Y56" i="1"/>
  <c r="V52" i="1"/>
  <c r="U52" i="1"/>
  <c r="K52" i="1"/>
  <c r="J52" i="1"/>
  <c r="I52" i="1"/>
  <c r="H52" i="1"/>
  <c r="G52" i="1"/>
  <c r="F52" i="1"/>
  <c r="E52" i="1"/>
  <c r="D52" i="1"/>
  <c r="Y51" i="1"/>
  <c r="Y50" i="1"/>
  <c r="V46" i="1"/>
  <c r="U46" i="1"/>
  <c r="K46" i="1"/>
  <c r="J46" i="1"/>
  <c r="I46" i="1"/>
  <c r="H46" i="1"/>
  <c r="G46" i="1"/>
  <c r="F46" i="1"/>
  <c r="E46" i="1"/>
  <c r="D46" i="1"/>
  <c r="Y45" i="1"/>
  <c r="Y44" i="1"/>
  <c r="U40" i="1"/>
  <c r="V40" i="1"/>
  <c r="K40" i="1"/>
  <c r="J40" i="1"/>
  <c r="I40" i="1"/>
  <c r="H40" i="1"/>
  <c r="G40" i="1"/>
  <c r="F40" i="1"/>
  <c r="E40" i="1"/>
  <c r="D40" i="1"/>
  <c r="Y39" i="1"/>
  <c r="Y38" i="1"/>
  <c r="Y33" i="1"/>
  <c r="Y32" i="1"/>
  <c r="Y27" i="1"/>
  <c r="Y26" i="1"/>
  <c r="Y76" i="1" l="1"/>
  <c r="Y70" i="1"/>
  <c r="Y64" i="1"/>
  <c r="Y58" i="1"/>
  <c r="Y52" i="1"/>
  <c r="Y46" i="1"/>
  <c r="Y40" i="1"/>
  <c r="Y21" i="1"/>
  <c r="Y20" i="1"/>
  <c r="Y14" i="1"/>
  <c r="Y15" i="1"/>
  <c r="C5" i="1" l="1"/>
  <c r="V34" i="1" l="1"/>
  <c r="V22" i="1"/>
  <c r="K22" i="1"/>
  <c r="H28" i="1"/>
  <c r="G28" i="1"/>
  <c r="D34" i="1"/>
  <c r="U34" i="1"/>
  <c r="K34" i="1"/>
  <c r="F28" i="1"/>
  <c r="J34" i="1"/>
  <c r="K28" i="1"/>
  <c r="J22" i="1"/>
  <c r="E28" i="1"/>
  <c r="I34" i="1"/>
  <c r="J28" i="1"/>
  <c r="I22" i="1"/>
  <c r="I28" i="1"/>
  <c r="G22" i="1"/>
  <c r="F22" i="1"/>
  <c r="H34" i="1"/>
  <c r="G34" i="1"/>
  <c r="F34" i="1"/>
  <c r="D28" i="1"/>
  <c r="V28" i="1"/>
  <c r="U28" i="1"/>
  <c r="H22" i="1"/>
  <c r="E22" i="1"/>
  <c r="U22" i="1"/>
  <c r="E34" i="1"/>
  <c r="D22" i="1"/>
  <c r="V16" i="1"/>
  <c r="U16" i="1"/>
  <c r="K16" i="1"/>
  <c r="J16" i="1"/>
  <c r="I16" i="1"/>
  <c r="H16" i="1"/>
  <c r="G16" i="1"/>
  <c r="F16" i="1"/>
  <c r="E16" i="1"/>
  <c r="D16" i="1"/>
  <c r="Y34" i="1" l="1"/>
  <c r="Y28" i="1"/>
  <c r="Y22" i="1"/>
  <c r="Y16" i="1"/>
</calcChain>
</file>

<file path=xl/sharedStrings.xml><?xml version="1.0" encoding="utf-8"?>
<sst xmlns="http://schemas.openxmlformats.org/spreadsheetml/2006/main" count="1356" uniqueCount="500">
  <si>
    <t>Code duplication</t>
  </si>
  <si>
    <t xml:space="preserve">System1 </t>
  </si>
  <si>
    <t>System 2</t>
  </si>
  <si>
    <t>System 3</t>
  </si>
  <si>
    <t>System 4</t>
  </si>
  <si>
    <t>System 100</t>
  </si>
  <si>
    <r>
      <t>Technical Debt</t>
    </r>
    <r>
      <rPr>
        <i/>
        <sz val="12"/>
        <color theme="1"/>
        <rFont val="Times New Roman"/>
        <family val="1"/>
      </rPr>
      <t xml:space="preserve"> (LOC)</t>
    </r>
  </si>
  <si>
    <r>
      <t xml:space="preserve">Modularity violations </t>
    </r>
    <r>
      <rPr>
        <i/>
        <sz val="12"/>
        <color theme="1"/>
        <rFont val="Times New Roman"/>
        <family val="1"/>
      </rPr>
      <t>(LOC)</t>
    </r>
  </si>
  <si>
    <r>
      <t xml:space="preserve">Code duplication </t>
    </r>
    <r>
      <rPr>
        <i/>
        <sz val="12"/>
        <color theme="1"/>
        <rFont val="Times New Roman"/>
        <family val="1"/>
      </rPr>
      <t>(LOC)</t>
    </r>
  </si>
  <si>
    <t xml:space="preserve">System </t>
  </si>
  <si>
    <t>Slope Coefficients</t>
  </si>
  <si>
    <r>
      <t>Missing comments Lack of comments</t>
    </r>
    <r>
      <rPr>
        <i/>
        <sz val="12"/>
        <color theme="1"/>
        <rFont val="Times New Roman"/>
        <family val="1"/>
      </rPr>
      <t xml:space="preserve"> (LOC)</t>
    </r>
  </si>
  <si>
    <r>
      <t xml:space="preserve">Non-uniform naming </t>
    </r>
    <r>
      <rPr>
        <i/>
        <sz val="12"/>
        <color theme="1"/>
        <rFont val="Times New Roman"/>
        <family val="1"/>
      </rPr>
      <t>(LOC)</t>
    </r>
  </si>
  <si>
    <r>
      <t xml:space="preserve">Incomplete, missing or evolving Requirements </t>
    </r>
    <r>
      <rPr>
        <i/>
        <sz val="12"/>
        <color theme="1"/>
        <rFont val="Times New Roman"/>
        <family val="1"/>
      </rPr>
      <t>(LOC)</t>
    </r>
  </si>
  <si>
    <t xml:space="preserve">Description </t>
  </si>
  <si>
    <t>cost per line (hours/line)</t>
  </si>
  <si>
    <t>TD Type</t>
  </si>
  <si>
    <t>Architectural TD</t>
  </si>
  <si>
    <t>Code TD</t>
  </si>
  <si>
    <t xml:space="preserve">Total </t>
  </si>
  <si>
    <t>Indicators</t>
  </si>
  <si>
    <t>Violated Afferent/efferent coupling (AC/EC)</t>
  </si>
  <si>
    <t>Presence of Grime</t>
  </si>
  <si>
    <t>God Class</t>
  </si>
  <si>
    <t>Tradition Breaker</t>
  </si>
  <si>
    <t>Feature Envy</t>
  </si>
  <si>
    <t>Data Class</t>
  </si>
  <si>
    <t>Brain Method</t>
  </si>
  <si>
    <t>Intensive Coupling</t>
  </si>
  <si>
    <t>Missing comments</t>
  </si>
  <si>
    <t>Slow algorithm</t>
  </si>
  <si>
    <t>Non-umifrm naming or inapropriate naming</t>
  </si>
  <si>
    <t>Tool Used</t>
  </si>
  <si>
    <t>LOC in must-fix violations</t>
  </si>
  <si>
    <t>Cost to fix violations (TD)</t>
  </si>
  <si>
    <r>
      <t xml:space="preserve">Complience violations </t>
    </r>
    <r>
      <rPr>
        <i/>
        <sz val="12"/>
        <color theme="1"/>
        <rFont val="Times New Roman"/>
        <family val="1"/>
      </rPr>
      <t>(LOC)</t>
    </r>
  </si>
  <si>
    <r>
      <t xml:space="preserve">Code smell </t>
    </r>
    <r>
      <rPr>
        <i/>
        <sz val="12"/>
        <color theme="1"/>
        <rFont val="Times New Roman"/>
        <family val="1"/>
      </rPr>
      <t>(LOC)</t>
    </r>
  </si>
  <si>
    <r>
      <t xml:space="preserve">Slow algorithm </t>
    </r>
    <r>
      <rPr>
        <i/>
        <sz val="12"/>
        <color theme="1"/>
        <rFont val="Times New Roman"/>
        <family val="1"/>
      </rPr>
      <t>(LOC)</t>
    </r>
  </si>
  <si>
    <t>Data Source</t>
  </si>
  <si>
    <t>Software repositry</t>
  </si>
  <si>
    <t>Time pressure</t>
  </si>
  <si>
    <t>Cost pressure</t>
  </si>
  <si>
    <t>Third party dependency</t>
  </si>
  <si>
    <t>Lack o motivation</t>
  </si>
  <si>
    <t>Lack of testing</t>
  </si>
  <si>
    <t>Lack of code review</t>
  </si>
  <si>
    <t>Limited knowledge</t>
  </si>
  <si>
    <t>Lack of documentation</t>
  </si>
  <si>
    <t>Requirements shortfall</t>
  </si>
  <si>
    <t>Lack of awareness</t>
  </si>
  <si>
    <t>Inapropriate planning</t>
  </si>
  <si>
    <t>Lack of well-defined process</t>
  </si>
  <si>
    <t>Non-adoption of good practices</t>
  </si>
  <si>
    <t>Not effective project management</t>
  </si>
  <si>
    <t>Lack of commitment</t>
  </si>
  <si>
    <t>Lack of training</t>
  </si>
  <si>
    <t>Lack of experince</t>
  </si>
  <si>
    <t>Lck of domain knowledge</t>
  </si>
  <si>
    <t>Technical Debt Causes - Causes Derived from Codebase (Technical Causes)</t>
  </si>
  <si>
    <t>Bad architectural choices</t>
  </si>
  <si>
    <t>System 5</t>
  </si>
  <si>
    <t>Technical Debt Causes - Causes Derived from Decision Making (Social-Technical Causes)</t>
  </si>
  <si>
    <t xml:space="preserve">Brain Class </t>
  </si>
  <si>
    <t>Disperse Coupling</t>
  </si>
  <si>
    <t>Refused Parent Bequest</t>
  </si>
  <si>
    <t>Shotgun Surgery</t>
  </si>
  <si>
    <t>Lack of adoption of tools</t>
  </si>
  <si>
    <t>Lack of qualified professionals</t>
  </si>
  <si>
    <t>Version Control System</t>
  </si>
  <si>
    <t>Degree of coupling (%)</t>
  </si>
  <si>
    <t>Online Type Approval System</t>
  </si>
  <si>
    <t>CLIO (Change Coupling) / CodeScene</t>
  </si>
  <si>
    <t xml:space="preserve">System lines of ode (LOC) </t>
  </si>
  <si>
    <t>Softare repository</t>
  </si>
  <si>
    <t>Code Inpector /CoeScene</t>
  </si>
  <si>
    <t>Code Inpector / CoeScene</t>
  </si>
  <si>
    <t>Lines of code (LOC)</t>
  </si>
  <si>
    <t xml:space="preserve">Code smell </t>
  </si>
  <si>
    <t>Complex functions / methods</t>
  </si>
  <si>
    <t>Long functions / methods</t>
  </si>
  <si>
    <t>Deep, Nested Complexity</t>
  </si>
  <si>
    <t>Excess Number of Function Arguments</t>
  </si>
  <si>
    <t>Given variables</t>
  </si>
  <si>
    <t>CodeScene</t>
  </si>
  <si>
    <r>
      <t xml:space="preserve">Complex Functions / Methods  </t>
    </r>
    <r>
      <rPr>
        <i/>
        <sz val="12"/>
        <color theme="1"/>
        <rFont val="Times New Roman"/>
        <family val="1"/>
      </rPr>
      <t>(LOC)</t>
    </r>
  </si>
  <si>
    <t>Long Functions / Methods</t>
  </si>
  <si>
    <t>Inappropriate choice of technology, framework, language</t>
  </si>
  <si>
    <t>Parameters</t>
  </si>
  <si>
    <t>Dependent Variable</t>
  </si>
  <si>
    <t>Independent Variables</t>
  </si>
  <si>
    <t>Capability Maturity Level Asessment</t>
  </si>
  <si>
    <t>Are the project's actual results (e.g., schedule, size, and cost) cmpared with estimates in the software plans?</t>
  </si>
  <si>
    <t>Questions (Key Practices)</t>
  </si>
  <si>
    <t>Yes</t>
  </si>
  <si>
    <t>No</t>
  </si>
  <si>
    <t>Does Not Apply</t>
  </si>
  <si>
    <t>Don't Know</t>
  </si>
  <si>
    <t>Do the software plans document the activities to be performed and the commitments made for the software project?</t>
  </si>
  <si>
    <t>Do all affected groups and individuals agree to their commitments related to the software project?</t>
  </si>
  <si>
    <t>Does the project follow a written organizational policy for planning a software project?</t>
  </si>
  <si>
    <t>Are adequate resources provided for planning the software project (e.g., funding and experienced individuals)?</t>
  </si>
  <si>
    <t>Are measurements used to determine the status of the activities for planning the software project (e.g., completion of milestones for the project planning activities as compared to the plan)?</t>
  </si>
  <si>
    <t>Does the project manager review the activities for planning the software project on both a periodic and event-driven basis?</t>
  </si>
  <si>
    <t>Organization name:</t>
  </si>
  <si>
    <t>Software Planning &amp; oversight</t>
  </si>
  <si>
    <t>Software Project Planningt</t>
  </si>
  <si>
    <t>Is corrective action taken when actual results deviate significantly from the project’s software plans?</t>
  </si>
  <si>
    <t>Are the project’s actual results (e.g., schedule, size, and cost) compared with estimates in the software plans?</t>
  </si>
  <si>
    <t>Are changes in the software commitments agreed to by all affected groups and individuals?</t>
  </si>
  <si>
    <t>Does the project follow a written organizational policy for both tracking and controlling its software development activities?</t>
  </si>
  <si>
    <t>Is someone on the project assigned specific responsibilities for tracking software work products and activities (e.g., effort, schedule, and budget)?</t>
  </si>
  <si>
    <t>Are measurements used to determine the status of the activities for software tracking and oversight (e.g., total effort expended in performing tracking and oversight activities)?</t>
  </si>
  <si>
    <t>Are the activities for software project tracking and oversight reviewed with senior management on a periodic basis (e.g., project performance, open issues, risks, and action items)?</t>
  </si>
  <si>
    <t>Software Subcontract Management</t>
  </si>
  <si>
    <t>Is a documented procedure used for selecting subcontractors based on their ability to perform the work?</t>
  </si>
  <si>
    <t>Are changes to subcontracts made with the agreement of both the prime contractor and the subcontractor?</t>
  </si>
  <si>
    <t>Are periodic technical interchanges held with subcontractors?</t>
  </si>
  <si>
    <t>Are the results and performance of the software subcontractor tracked against their commitments?</t>
  </si>
  <si>
    <t>Does the project follow a written organizational policy for managing software subcontracts?</t>
  </si>
  <si>
    <t>Are the people responsible for managing software subcontracts trained in managing software subcontracts?</t>
  </si>
  <si>
    <t>Are measurements used to determine the status of the activities for managing software subcontracts (e.g., schedule status with respect to planned delivery dates and effort expended for managing the subcontract)?</t>
  </si>
  <si>
    <t>Are the software subcontract activities reviewed with the project manager on both a periodic and eventdriven basis?</t>
  </si>
  <si>
    <t>Software Quality Management</t>
  </si>
  <si>
    <t>Are SQA activities planned?</t>
  </si>
  <si>
    <t>Does SQA provide objective verification that software products and activities adhere to applicable standards, procedures, and requirements?</t>
  </si>
  <si>
    <t>Are the results of SQA reviews and audits provided to affected groups and individuals (e.g., those who performed the work and those who are responsible for the work)?</t>
  </si>
  <si>
    <t>Are issues of noncompliance that are not resolved within the software project addressed by senior management (e.g., deviations from applicable standards)?</t>
  </si>
  <si>
    <t>Does the project follow a written organizational policy for implementing SQA?</t>
  </si>
  <si>
    <t>Are adequate resources provided for performing SQA activities (e.g., funding and a designated manager who will receive and act on software noncompliance items)?</t>
  </si>
  <si>
    <t>Are measurements used to determine the cost and schedule status of the activities performed for SQA (e.g., work completed, effort and funds expended compared to the plan)?</t>
  </si>
  <si>
    <t>Are activities for SQA reviewed with senior management on a periodic basis?</t>
  </si>
  <si>
    <t>Software Configuration Management</t>
  </si>
  <si>
    <t>Are software configuration management activities planned for the project?</t>
  </si>
  <si>
    <t>Has the project identified, controlled, and made available the software work products through the use of configuration management?</t>
  </si>
  <si>
    <t>Does the project follow a documented procedure to control changes to configuration items/units?</t>
  </si>
  <si>
    <t>Are standard reports on software baselines (e.g., software configuration control board minutes and change request summary and status reports) distributed to affected groups and individuals?</t>
  </si>
  <si>
    <t>Does the project follow a written organizational policy for implementing software configuration management activities?</t>
  </si>
  <si>
    <t>Are project personnel trained to perform the software configuration management activities for which they are responsible?</t>
  </si>
  <si>
    <t>Requirements Management</t>
  </si>
  <si>
    <t>Are system requirements allocated to software used to establish a baseline for software engineering and management use?</t>
  </si>
  <si>
    <t>As the systems requirements allocated to software change, are the necessary adjustments to software plans, work products, and activities made?</t>
  </si>
  <si>
    <t>Does the project follow a written organizational policy for managing the system requirements allocated to software?</t>
  </si>
  <si>
    <t>Are the people in the project that are charged with managing the allocated requirements trained in the procedures for managing allocated requirements?</t>
  </si>
  <si>
    <t>Are measurements used to determine the status of the activities performed for managing the allocated requirements (e.g., total number of requirements changes that are proposed, open, approved, and incorporated into the baseline).</t>
  </si>
  <si>
    <t>Are the activities for managing allocated requirements on the project subjected to SQA review?</t>
  </si>
  <si>
    <t>RQ1. To what extent is Technical Debt present in Tanzania government organization software systems?</t>
  </si>
  <si>
    <r>
      <t xml:space="preserve">Average development effort per hour for a single developer in Tanzanian context  </t>
    </r>
    <r>
      <rPr>
        <i/>
        <sz val="12"/>
        <color theme="1"/>
        <rFont val="Times New Roman"/>
        <family val="1"/>
      </rPr>
      <t>(hours per lines of code (LOC))</t>
    </r>
  </si>
  <si>
    <t>System A</t>
  </si>
  <si>
    <t>System B</t>
  </si>
  <si>
    <t>System C</t>
  </si>
  <si>
    <t>System D</t>
  </si>
  <si>
    <t>System E</t>
  </si>
  <si>
    <t>System F</t>
  </si>
  <si>
    <t>System G</t>
  </si>
  <si>
    <t>System H</t>
  </si>
  <si>
    <t>System I</t>
  </si>
  <si>
    <t>System J</t>
  </si>
  <si>
    <t>System K</t>
  </si>
  <si>
    <t>System L</t>
  </si>
  <si>
    <t>System M</t>
  </si>
  <si>
    <t>System N</t>
  </si>
  <si>
    <t>System O</t>
  </si>
  <si>
    <t>System P</t>
  </si>
  <si>
    <t>System Q</t>
  </si>
  <si>
    <t>System R</t>
  </si>
  <si>
    <t>System S</t>
  </si>
  <si>
    <t>System U</t>
  </si>
  <si>
    <t>System V</t>
  </si>
  <si>
    <t>System Y</t>
  </si>
  <si>
    <t>System Z</t>
  </si>
  <si>
    <t>System AA</t>
  </si>
  <si>
    <t>System AB</t>
  </si>
  <si>
    <t>System AC</t>
  </si>
  <si>
    <t>System AD</t>
  </si>
  <si>
    <t>The number of must-fix TD Items (violations)</t>
  </si>
  <si>
    <t>Cyclomatic Complexity (CC)</t>
  </si>
  <si>
    <t>Individual Licence Application System</t>
  </si>
  <si>
    <t>Risk Management Information System</t>
  </si>
  <si>
    <t>Class Licence Application System</t>
  </si>
  <si>
    <t>Human Resource Management System</t>
  </si>
  <si>
    <t>Electronic Document Management System</t>
  </si>
  <si>
    <t>Fibre-Optic Cable System</t>
  </si>
  <si>
    <t>e-Office</t>
  </si>
  <si>
    <t>GMS</t>
  </si>
  <si>
    <t>System T</t>
  </si>
  <si>
    <t>System W</t>
  </si>
  <si>
    <t>System X</t>
  </si>
  <si>
    <t>System AF</t>
  </si>
  <si>
    <r>
      <t xml:space="preserve">Average development cost per hour for a single developer  in Tanzanian context </t>
    </r>
    <r>
      <rPr>
        <i/>
        <sz val="12"/>
        <color theme="1"/>
        <rFont val="Times New Roman"/>
        <family val="1"/>
      </rPr>
      <t>(cost of labor per hour) in Tshs</t>
    </r>
  </si>
  <si>
    <t>System AG</t>
  </si>
  <si>
    <t>System AE</t>
  </si>
  <si>
    <t>System AH</t>
  </si>
  <si>
    <t>System AI</t>
  </si>
  <si>
    <t>CEIR</t>
  </si>
  <si>
    <t>TRAS</t>
  </si>
  <si>
    <t>TCMS</t>
  </si>
  <si>
    <t>MNP</t>
  </si>
  <si>
    <t>Help Desk</t>
  </si>
  <si>
    <t>Modularity violation - Modules that lack modularity (Class/Module Coupling &amp; Cohesion)</t>
  </si>
  <si>
    <t>Numbering Management System</t>
  </si>
  <si>
    <t>PTR</t>
  </si>
  <si>
    <t>TaNEPS</t>
  </si>
  <si>
    <t xml:space="preserve"> Antifraud </t>
  </si>
  <si>
    <t>NAPS</t>
  </si>
  <si>
    <t>NAPA</t>
  </si>
  <si>
    <t>System AJ</t>
  </si>
  <si>
    <t>System AK</t>
  </si>
  <si>
    <t>Quality Management System (Java 97.6%, JavaSript 1.6, Others 0.8)</t>
  </si>
  <si>
    <t xml:space="preserve">Music Recognition System (Java 69.9, Clojure 20.0%, Python 8.2%, CSS 1.3%, Shell 0.2%, Ruby 0.2%, Other 0.2%) </t>
  </si>
  <si>
    <t>Internal Audit Management System (Java 60.2%, Clojure 39.3%, Others 0.5%)</t>
  </si>
  <si>
    <t>ERMS (Java 53.2%, Kotlin 46.6%, Other 0.2%)</t>
  </si>
  <si>
    <t>M3 (Java 100%)</t>
  </si>
  <si>
    <t>e-Malalamiko (Java 100%)</t>
  </si>
  <si>
    <t>TPS</t>
  </si>
  <si>
    <t>Inventory Management System</t>
  </si>
  <si>
    <t>Schedule Meeting</t>
  </si>
  <si>
    <t>Latra</t>
  </si>
  <si>
    <t>Visitor Management System</t>
  </si>
  <si>
    <t>NETSYS</t>
  </si>
  <si>
    <t>EDMS</t>
  </si>
  <si>
    <t>HRMS</t>
  </si>
  <si>
    <t>Employee Performance Evaluation System</t>
  </si>
  <si>
    <t>e-Ticket</t>
  </si>
  <si>
    <t>Task</t>
  </si>
  <si>
    <t xml:space="preserve">Start Date </t>
  </si>
  <si>
    <t>End Date</t>
  </si>
  <si>
    <t>Location</t>
  </si>
  <si>
    <t>DODOMA &amp; DAR ES SALAAM</t>
  </si>
  <si>
    <t>Identfy &amp; Quantify Technical Debt</t>
  </si>
  <si>
    <t>Determine Technical Debt technical causes using existing data and correlation analysis</t>
  </si>
  <si>
    <t>Recommend trategy for managing Tchnical Debt in Tanzania context</t>
  </si>
  <si>
    <t>Report Writing</t>
  </si>
  <si>
    <t>Reseach Execution Master Plan</t>
  </si>
  <si>
    <t>Identfy Technical Debt non-technical causes using workshops</t>
  </si>
  <si>
    <t>DAR ES SALAAM</t>
  </si>
  <si>
    <t xml:space="preserve">Status </t>
  </si>
  <si>
    <t>Pending</t>
  </si>
  <si>
    <t>In-progress</t>
  </si>
  <si>
    <t>System AL</t>
  </si>
  <si>
    <t>System AM</t>
  </si>
  <si>
    <t>Calculator</t>
  </si>
  <si>
    <t>System AN</t>
  </si>
  <si>
    <t>System AO</t>
  </si>
  <si>
    <t>System AP</t>
  </si>
  <si>
    <t>System AQ</t>
  </si>
  <si>
    <t>System AR</t>
  </si>
  <si>
    <t>System AS</t>
  </si>
  <si>
    <t>System AT</t>
  </si>
  <si>
    <t>System AU</t>
  </si>
  <si>
    <t>System AV</t>
  </si>
  <si>
    <t>System AW</t>
  </si>
  <si>
    <t>System AX</t>
  </si>
  <si>
    <t>System AY</t>
  </si>
  <si>
    <t>System AZ</t>
  </si>
  <si>
    <t>System BA</t>
  </si>
  <si>
    <t>System BB</t>
  </si>
  <si>
    <t>System BC</t>
  </si>
  <si>
    <t>System BD</t>
  </si>
  <si>
    <t>System BE</t>
  </si>
  <si>
    <t>System BF</t>
  </si>
  <si>
    <t>System BG</t>
  </si>
  <si>
    <t>System BH</t>
  </si>
  <si>
    <t>System BI</t>
  </si>
  <si>
    <t>System BJ</t>
  </si>
  <si>
    <t>System BK</t>
  </si>
  <si>
    <t>System BL</t>
  </si>
  <si>
    <t>System BM</t>
  </si>
  <si>
    <t>System BN</t>
  </si>
  <si>
    <t>System BO</t>
  </si>
  <si>
    <t>System BP</t>
  </si>
  <si>
    <t>System BQ</t>
  </si>
  <si>
    <t>System BR</t>
  </si>
  <si>
    <t>System BS</t>
  </si>
  <si>
    <t>System BT</t>
  </si>
  <si>
    <t>System BU</t>
  </si>
  <si>
    <t>System BV</t>
  </si>
  <si>
    <t>System BW</t>
  </si>
  <si>
    <t>System BX</t>
  </si>
  <si>
    <t>System BY</t>
  </si>
  <si>
    <t>System BZ</t>
  </si>
  <si>
    <t>System CA</t>
  </si>
  <si>
    <t>System CB</t>
  </si>
  <si>
    <t>System CC</t>
  </si>
  <si>
    <t>System CD</t>
  </si>
  <si>
    <t>System CE</t>
  </si>
  <si>
    <t>System CF</t>
  </si>
  <si>
    <t>System CG</t>
  </si>
  <si>
    <t>System CH</t>
  </si>
  <si>
    <t>System CI</t>
  </si>
  <si>
    <t>System CJ</t>
  </si>
  <si>
    <t>System CK</t>
  </si>
  <si>
    <t>System CL</t>
  </si>
  <si>
    <t>System CM</t>
  </si>
  <si>
    <t>System CN</t>
  </si>
  <si>
    <t>System CO</t>
  </si>
  <si>
    <t>System CP</t>
  </si>
  <si>
    <t>System CQ</t>
  </si>
  <si>
    <t>System CR</t>
  </si>
  <si>
    <t>System CS</t>
  </si>
  <si>
    <t>System CT</t>
  </si>
  <si>
    <t>System CU</t>
  </si>
  <si>
    <t>System CV</t>
  </si>
  <si>
    <t>System CW</t>
  </si>
  <si>
    <t>System CX</t>
  </si>
  <si>
    <t>Technical Debt (TD)</t>
  </si>
  <si>
    <t>Lines Of Code (LOC)</t>
  </si>
  <si>
    <t>System</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</si>
  <si>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</si>
  <si>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</si>
  <si>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</si>
  <si>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</si>
  <si>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</si>
  <si>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</si>
  <si>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</si>
  <si>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</si>
  <si>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</si>
  <si>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</si>
  <si>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</si>
  <si>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</si>
  <si>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</si>
  <si>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</si>
  <si>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</si>
  <si>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</si>
  <si>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</si>
  <si>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</si>
  <si>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</si>
  <si>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</si>
  <si>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</si>
  <si>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</si>
  <si>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</si>
  <si>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</si>
  <si>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</si>
  <si>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</si>
  <si>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</si>
  <si>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</si>
  <si>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</si>
  <si>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</si>
  <si>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</si>
  <si>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</si>
  <si>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</si>
  <si>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</si>
  <si>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</si>
  <si>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</si>
  <si>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</si>
  <si>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</si>
  <si>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</si>
  <si>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</si>
  <si>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</si>
  <si>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</si>
  <si>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</si>
  <si>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</si>
  <si>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</si>
  <si>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</si>
  <si>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</si>
  <si>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</si>
  <si>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</si>
  <si>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</si>
  <si>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</si>
  <si>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</si>
  <si>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</si>
  <si>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</si>
  <si>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</si>
  <si>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</si>
  <si>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</si>
  <si>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</si>
  <si>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</si>
  <si>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</si>
  <si>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</si>
  <si>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</si>
  <si>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</si>
  <si>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</si>
  <si>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</si>
  <si>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</si>
  <si>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</si>
  <si>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</si>
  <si>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</si>
  <si>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</si>
  <si>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</si>
  <si>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</si>
  <si>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</si>
  <si>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</si>
  <si>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</si>
  <si>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</si>
  <si>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</si>
  <si>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</si>
  <si>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</si>
  <si>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</si>
  <si>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</si>
  <si>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</si>
  <si>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</si>
  <si>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</si>
  <si>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</si>
  <si>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</si>
  <si>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</si>
  <si>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</si>
  <si>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</si>
  <si>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</si>
  <si>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</si>
  <si>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</si>
  <si>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</si>
  <si>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</si>
  <si>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</si>
  <si>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</si>
  <si>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</si>
  <si>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</si>
  <si>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</si>
  <si>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</si>
  <si>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</si>
  <si>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</si>
  <si>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Total TD</t>
  </si>
  <si>
    <t>Modularity violation TD</t>
  </si>
  <si>
    <t xml:space="preserve">Complex functions  TD </t>
  </si>
  <si>
    <t>Long functions TD</t>
  </si>
  <si>
    <t>Deep, Nested Complexity TD</t>
  </si>
  <si>
    <t>Excess Number of Function TD</t>
  </si>
  <si>
    <t>Violated Afferent/efferent coupling (AC/EC) TD</t>
  </si>
  <si>
    <t>Presence of Grime TD</t>
  </si>
  <si>
    <t>Missing comments TD</t>
  </si>
  <si>
    <t>TD/LOC</t>
  </si>
  <si>
    <t>Age (Months)</t>
  </si>
  <si>
    <t>Architectural Technical Debt</t>
  </si>
  <si>
    <t>Design Technical Debt</t>
  </si>
  <si>
    <t>Code Technical Debt</t>
  </si>
  <si>
    <t>Standard deviation</t>
  </si>
  <si>
    <t>Standard Deviation</t>
  </si>
  <si>
    <t>OA</t>
  </si>
  <si>
    <t>OB</t>
  </si>
  <si>
    <t>OC</t>
  </si>
  <si>
    <t>OD</t>
  </si>
  <si>
    <t>OE</t>
  </si>
  <si>
    <t>OF</t>
  </si>
  <si>
    <t>OH</t>
  </si>
  <si>
    <t>OG</t>
  </si>
  <si>
    <t>OI</t>
  </si>
  <si>
    <t>OJ</t>
  </si>
  <si>
    <t>OK</t>
  </si>
  <si>
    <t>OL</t>
  </si>
  <si>
    <t>OM</t>
  </si>
  <si>
    <t>Organizations</t>
  </si>
  <si>
    <t>Total TD per Organization</t>
  </si>
  <si>
    <t>Organization</t>
  </si>
  <si>
    <t>Capability Maturity Level</t>
  </si>
  <si>
    <t>Total LOC</t>
  </si>
  <si>
    <t>TD/LOC x 10-2</t>
  </si>
  <si>
    <t>TD Indicator</t>
  </si>
  <si>
    <t>Correlation Coefficient r</t>
  </si>
  <si>
    <t>r2</t>
  </si>
  <si>
    <t>Long functions</t>
  </si>
  <si>
    <t>Modularity violations</t>
  </si>
  <si>
    <t>Complex functions</t>
  </si>
  <si>
    <t>Deep nested complexity</t>
  </si>
  <si>
    <t>Excess number of functions</t>
  </si>
  <si>
    <t>Violated coupling</t>
  </si>
  <si>
    <t>Presence of grime</t>
  </si>
  <si>
    <t>Code smell</t>
  </si>
  <si>
    <t xml:space="preserve">Time pressure </t>
  </si>
  <si>
    <t>Inaccurate or complex requirements</t>
  </si>
  <si>
    <t>Inappropriate planning</t>
  </si>
  <si>
    <t xml:space="preserve">Bad architectural choices </t>
  </si>
  <si>
    <t>Lack of experience</t>
  </si>
  <si>
    <t>Social-Technical Causes</t>
  </si>
  <si>
    <t>Scores</t>
  </si>
  <si>
    <t>MV</t>
  </si>
  <si>
    <t>LF</t>
  </si>
  <si>
    <t>DNC</t>
  </si>
  <si>
    <t>ENF</t>
  </si>
  <si>
    <t>AC/EC</t>
  </si>
  <si>
    <t>PG</t>
  </si>
  <si>
    <t>MC</t>
  </si>
  <si>
    <t>TTD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</si>
  <si>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</si>
  <si>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</si>
  <si>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</si>
  <si>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</si>
  <si>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</si>
  <si>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</si>
  <si>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</si>
  <si>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</si>
  <si>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</si>
  <si>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</si>
  <si>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</si>
  <si>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</si>
  <si>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</si>
  <si>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</si>
  <si>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</si>
  <si>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</si>
  <si>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</si>
  <si>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</si>
  <si>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</si>
  <si>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</si>
  <si>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</si>
  <si>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</si>
  <si>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</si>
  <si>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RESIDUAL OUTPUT</t>
  </si>
  <si>
    <t>Observation</t>
  </si>
  <si>
    <t>Predicted Total TD</t>
  </si>
  <si>
    <t>Residuals</t>
  </si>
  <si>
    <t>Modularity violation</t>
  </si>
  <si>
    <t>Deep, nested complexity</t>
  </si>
  <si>
    <t>System Investigated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</si>
</sst>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4" formatCode="_-* #,##0_-;\-* #,##0_-;_-* &quot;-&quot;_-;_-@_-"/>
  </numFmts>
  <fonts count="10" x14ac:knownFonts="1">
    <font>
      <sz val="11"/>
      <color theme="1"/>
      <name val="Calibri"/>
      <family val="2"/>
      <scheme val="minor"/>
    </font>
    <font>
      <sz val="11"/>
      <color theme="1"/>
      <name val="Calibri"/>
      <family val="2"/>
      <scheme val="minor"/>
    </font>
    <font>
      <sz val="12"/>
      <color theme="1"/>
      <name val="Times New Roman"/>
      <family val="1"/>
    </font>
    <font>
      <i/>
      <sz val="12"/>
      <color theme="1"/>
      <name val="Times New Roman"/>
      <family val="1"/>
    </font>
    <font>
      <b/>
      <sz val="14"/>
      <color theme="1"/>
      <name val="Times New Roman"/>
      <family val="1"/>
    </font>
    <font>
      <b/>
      <sz val="12"/>
      <color theme="1"/>
      <name val="Times New Roman"/>
      <family val="1"/>
    </font>
    <font>
      <sz val="14"/>
      <color theme="1"/>
      <name val="Times New Roman"/>
      <family val="1"/>
    </font>
    <font>
      <i/>
      <sz val="12"/>
      <name val="Times New Roman"/>
      <family val="1"/>
    </font>
    <font>
      <sz val="12"/>
      <color rgb="FF000000"/>
      <name val="Times New Roman"/>
      <family val="1"/>
    </font>
    <font>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top/>
      <bottom/>
      <diagonal/>
    </border>
    <border>
      <left/>
      <right/>
      <top/>
      <bottom style="medium">
        <color indexed="64"/>
      </bottom>
      <diagonal/>
    </border>
    <border>
      <left/>
      <right/>
      <top style="medium">
        <color indexed="64"/>
      </top>
      <bottom style="thin">
        <color indexed="64"/>
      </bottom>
      <diagonal/>
    </border>
    <border>
      <left style="medium">
        <color rgb="FFBFBFBF"/>
      </left>
      <right style="medium">
        <color rgb="FFBFBFBF"/>
      </right>
      <top/>
      <bottom style="medium">
        <color rgb="FFBFBFBF"/>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49">
    <xf numFmtId="0" fontId="0" fillId="0" borderId="0" xfId="0"/>
    <xf numFmtId="0" fontId="2" fillId="0" borderId="0" xfId="0" applyFont="1" applyAlignment="1">
      <alignment horizontal="center" vertical="center"/>
    </xf>
    <xf numFmtId="0" fontId="0" fillId="0" borderId="1" xfId="0" applyBorder="1"/>
    <xf numFmtId="0" fontId="2" fillId="0" borderId="1" xfId="0" applyFont="1" applyBorder="1" applyAlignment="1">
      <alignment horizontal="left" vertical="center" wrapText="1"/>
    </xf>
    <xf numFmtId="0" fontId="2" fillId="0" borderId="1" xfId="0" applyFont="1" applyBorder="1" applyAlignment="1">
      <alignment vertical="center"/>
    </xf>
    <xf numFmtId="0" fontId="4"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2" fillId="5" borderId="1" xfId="0" applyFont="1" applyFill="1" applyBorder="1" applyAlignment="1">
      <alignment vertical="center" wrapText="1"/>
    </xf>
    <xf numFmtId="0" fontId="2" fillId="5" borderId="1" xfId="0" applyFont="1" applyFill="1" applyBorder="1" applyAlignment="1">
      <alignment vertical="center"/>
    </xf>
    <xf numFmtId="0" fontId="2" fillId="0" borderId="1" xfId="0" applyFont="1" applyBorder="1" applyAlignment="1">
      <alignment horizontal="center" vertical="center" wrapText="1"/>
    </xf>
    <xf numFmtId="0" fontId="0" fillId="0" borderId="0" xfId="0" applyAlignment="1">
      <alignment horizontal="left" vertical="center"/>
    </xf>
    <xf numFmtId="0" fontId="2" fillId="0" borderId="0" xfId="0" applyFont="1" applyAlignment="1">
      <alignment horizontal="left"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Border="1" applyAlignment="1">
      <alignment vertical="center"/>
    </xf>
    <xf numFmtId="0" fontId="0" fillId="0" borderId="0" xfId="0"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2" fillId="0" borderId="1" xfId="0" applyNumberFormat="1" applyFont="1" applyBorder="1" applyAlignment="1">
      <alignment vertical="center"/>
    </xf>
    <xf numFmtId="0" fontId="6" fillId="0" borderId="1" xfId="0" applyNumberFormat="1" applyFont="1" applyBorder="1" applyAlignment="1">
      <alignment horizontal="right" vertical="center"/>
    </xf>
    <xf numFmtId="0" fontId="5" fillId="0" borderId="4" xfId="0" applyFont="1" applyBorder="1" applyAlignment="1">
      <alignment horizontal="center" vertical="center"/>
    </xf>
    <xf numFmtId="0" fontId="5"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xf>
    <xf numFmtId="0" fontId="2" fillId="6" borderId="0" xfId="0" applyFont="1" applyFill="1" applyAlignment="1">
      <alignment horizontal="left" vertical="center"/>
    </xf>
    <xf numFmtId="0" fontId="0" fillId="6" borderId="0" xfId="0" applyFill="1" applyAlignment="1">
      <alignment horizontal="left" vertical="center"/>
    </xf>
    <xf numFmtId="0" fontId="5"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0" xfId="0" applyFont="1" applyFill="1" applyAlignment="1">
      <alignment horizontal="left" vertical="center"/>
    </xf>
    <xf numFmtId="0" fontId="0" fillId="3" borderId="0" xfId="0" applyFill="1" applyAlignment="1">
      <alignment horizontal="left" vertical="center"/>
    </xf>
    <xf numFmtId="0" fontId="5" fillId="6" borderId="0" xfId="0" applyFont="1" applyFill="1" applyBorder="1" applyAlignment="1">
      <alignment vertical="center"/>
    </xf>
    <xf numFmtId="0" fontId="2" fillId="6" borderId="1" xfId="0" applyFont="1" applyFill="1" applyBorder="1" applyAlignment="1">
      <alignment horizontal="center" vertical="center" textRotation="90" wrapText="1"/>
    </xf>
    <xf numFmtId="0" fontId="2" fillId="6" borderId="1" xfId="0" applyFont="1" applyFill="1" applyBorder="1" applyAlignment="1">
      <alignment horizontal="center" vertical="center" textRotation="90"/>
    </xf>
    <xf numFmtId="0" fontId="2" fillId="6" borderId="1" xfId="0" applyFont="1" applyFill="1" applyBorder="1" applyAlignment="1">
      <alignment vertical="center" wrapText="1"/>
    </xf>
    <xf numFmtId="0" fontId="0" fillId="6" borderId="1" xfId="0" applyFill="1" applyBorder="1" applyAlignment="1">
      <alignment horizontal="center" vertical="center" textRotation="90"/>
    </xf>
    <xf numFmtId="0" fontId="2" fillId="6" borderId="0" xfId="0" applyFont="1" applyFill="1" applyAlignment="1">
      <alignment horizontal="center" vertical="center"/>
    </xf>
    <xf numFmtId="0" fontId="0" fillId="0" borderId="0" xfId="0" applyAlignment="1">
      <alignment wrapText="1"/>
    </xf>
    <xf numFmtId="0" fontId="2" fillId="0" borderId="0" xfId="0" applyFont="1"/>
    <xf numFmtId="0" fontId="2" fillId="0" borderId="1" xfId="0" applyFont="1" applyBorder="1" applyAlignment="1">
      <alignment wrapText="1"/>
    </xf>
    <xf numFmtId="1" fontId="2" fillId="0" borderId="0" xfId="0" applyNumberFormat="1" applyFont="1"/>
    <xf numFmtId="0" fontId="4" fillId="3" borderId="1" xfId="0" applyFont="1" applyFill="1" applyBorder="1" applyAlignment="1">
      <alignment horizontal="center" vertical="center"/>
    </xf>
    <xf numFmtId="41" fontId="2" fillId="4" borderId="1" xfId="2" applyNumberFormat="1" applyFont="1" applyFill="1" applyBorder="1" applyAlignment="1">
      <alignment vertical="center" wrapText="1"/>
    </xf>
    <xf numFmtId="41" fontId="2" fillId="3" borderId="1" xfId="2" applyNumberFormat="1" applyFont="1" applyFill="1" applyBorder="1"/>
    <xf numFmtId="41" fontId="2" fillId="4" borderId="1" xfId="2" applyNumberFormat="1" applyFont="1" applyFill="1" applyBorder="1" applyAlignment="1">
      <alignment vertical="center"/>
    </xf>
    <xf numFmtId="41" fontId="2" fillId="3" borderId="1" xfId="2" applyNumberFormat="1" applyFont="1" applyFill="1" applyBorder="1" applyAlignment="1">
      <alignment vertical="center"/>
    </xf>
    <xf numFmtId="0" fontId="2" fillId="0" borderId="1" xfId="0" applyFont="1" applyBorder="1"/>
    <xf numFmtId="164" fontId="2" fillId="4" borderId="1" xfId="1" applyFont="1" applyFill="1" applyBorder="1"/>
    <xf numFmtId="164" fontId="6" fillId="0" borderId="1" xfId="1" applyFont="1" applyBorder="1" applyAlignment="1">
      <alignment horizontal="right" vertical="center"/>
    </xf>
    <xf numFmtId="0" fontId="2" fillId="0" borderId="1" xfId="0" applyFont="1" applyBorder="1" applyAlignment="1">
      <alignment horizontal="left" vertical="center" wrapText="1"/>
    </xf>
    <xf numFmtId="41" fontId="2" fillId="4" borderId="1" xfId="2" applyNumberFormat="1" applyFont="1" applyFill="1" applyBorder="1"/>
    <xf numFmtId="1" fontId="2" fillId="4" borderId="1" xfId="0" applyNumberFormat="1" applyFont="1" applyFill="1" applyBorder="1"/>
    <xf numFmtId="0" fontId="7" fillId="0" borderId="1" xfId="0" applyFont="1" applyBorder="1" applyAlignment="1">
      <alignment vertical="center" wrapText="1"/>
    </xf>
    <xf numFmtId="41" fontId="0" fillId="0" borderId="1" xfId="2" applyNumberFormat="1" applyFont="1" applyBorder="1"/>
    <xf numFmtId="0" fontId="2" fillId="0" borderId="1" xfId="0" applyFont="1" applyFill="1" applyBorder="1" applyAlignment="1">
      <alignment horizontal="center" vertical="center" textRotation="90" wrapText="1"/>
    </xf>
    <xf numFmtId="0" fontId="0" fillId="0" borderId="1" xfId="0" applyFont="1" applyBorder="1"/>
    <xf numFmtId="0" fontId="0" fillId="0" borderId="0" xfId="0" applyFont="1"/>
    <xf numFmtId="14" fontId="2" fillId="0" borderId="0" xfId="0" applyNumberFormat="1" applyFont="1"/>
    <xf numFmtId="1" fontId="2" fillId="0" borderId="1" xfId="0" applyNumberFormat="1" applyFont="1" applyBorder="1" applyAlignment="1">
      <alignment vertical="center"/>
    </xf>
    <xf numFmtId="14" fontId="2" fillId="0" borderId="1" xfId="0" applyNumberFormat="1" applyFont="1" applyBorder="1" applyAlignment="1">
      <alignment vertical="center"/>
    </xf>
    <xf numFmtId="0" fontId="2" fillId="0" borderId="1" xfId="0" applyFont="1" applyFill="1" applyBorder="1" applyAlignment="1">
      <alignment vertical="center"/>
    </xf>
    <xf numFmtId="2" fontId="2" fillId="4" borderId="1" xfId="2" applyNumberFormat="1" applyFont="1" applyFill="1" applyBorder="1" applyAlignment="1">
      <alignment vertical="center"/>
    </xf>
    <xf numFmtId="41" fontId="2" fillId="4" borderId="1" xfId="2" applyNumberFormat="1" applyFont="1" applyFill="1" applyBorder="1" applyAlignment="1">
      <alignment horizontal="left" vertical="center" indent="1"/>
    </xf>
    <xf numFmtId="0" fontId="5" fillId="0" borderId="1" xfId="0" applyFont="1" applyBorder="1"/>
    <xf numFmtId="41" fontId="2" fillId="0" borderId="1" xfId="0" applyNumberFormat="1" applyFont="1" applyBorder="1"/>
    <xf numFmtId="0" fontId="5" fillId="5" borderId="1" xfId="0" applyFont="1" applyFill="1" applyBorder="1"/>
    <xf numFmtId="41" fontId="2" fillId="5" borderId="1" xfId="2" applyNumberFormat="1" applyFont="1" applyFill="1" applyBorder="1" applyAlignment="1">
      <alignment vertical="center"/>
    </xf>
    <xf numFmtId="2" fontId="2" fillId="5" borderId="1" xfId="2" applyNumberFormat="1" applyFont="1" applyFill="1" applyBorder="1" applyAlignment="1">
      <alignment vertical="center"/>
    </xf>
    <xf numFmtId="41" fontId="2" fillId="5" borderId="1" xfId="2" applyNumberFormat="1" applyFont="1" applyFill="1" applyBorder="1"/>
    <xf numFmtId="164" fontId="2" fillId="5" borderId="1" xfId="1" applyFont="1" applyFill="1" applyBorder="1"/>
    <xf numFmtId="1" fontId="2" fillId="5" borderId="1" xfId="0" applyNumberFormat="1" applyFont="1" applyFill="1" applyBorder="1"/>
    <xf numFmtId="41" fontId="2" fillId="3" borderId="1" xfId="0" applyNumberFormat="1" applyFont="1" applyFill="1" applyBorder="1"/>
    <xf numFmtId="41" fontId="2" fillId="0" borderId="1" xfId="0" applyNumberFormat="1" applyFont="1" applyFill="1" applyBorder="1"/>
    <xf numFmtId="41" fontId="2" fillId="2" borderId="1" xfId="0" applyNumberFormat="1" applyFont="1" applyFill="1" applyBorder="1"/>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2" borderId="1" xfId="0" applyFont="1" applyFill="1" applyBorder="1" applyAlignment="1">
      <alignment wrapText="1"/>
    </xf>
    <xf numFmtId="0" fontId="5" fillId="0" borderId="1" xfId="0" applyFont="1" applyBorder="1" applyAlignment="1">
      <alignment wrapText="1"/>
    </xf>
    <xf numFmtId="0" fontId="4" fillId="0" borderId="0" xfId="0" applyFont="1"/>
    <xf numFmtId="41" fontId="4" fillId="0" borderId="0" xfId="0" applyNumberFormat="1" applyFont="1"/>
    <xf numFmtId="0" fontId="5" fillId="0" borderId="1" xfId="0" applyFont="1" applyBorder="1" applyAlignment="1">
      <alignment horizontal="center" vertical="center"/>
    </xf>
    <xf numFmtId="41" fontId="5" fillId="0" borderId="1" xfId="0" applyNumberFormat="1" applyFont="1" applyBorder="1"/>
    <xf numFmtId="41" fontId="0" fillId="0" borderId="0" xfId="0" applyNumberFormat="1"/>
    <xf numFmtId="41" fontId="2" fillId="0" borderId="0" xfId="0" applyNumberFormat="1" applyFont="1"/>
    <xf numFmtId="43" fontId="2" fillId="0" borderId="0" xfId="2" applyFont="1"/>
    <xf numFmtId="0" fontId="5" fillId="0" borderId="0" xfId="0" applyFont="1"/>
    <xf numFmtId="2" fontId="2" fillId="0" borderId="2" xfId="0" applyNumberFormat="1" applyFont="1" applyBorder="1"/>
    <xf numFmtId="164" fontId="2" fillId="0" borderId="1" xfId="0" applyNumberFormat="1" applyFont="1" applyBorder="1"/>
    <xf numFmtId="2" fontId="2" fillId="0" borderId="1" xfId="0" applyNumberFormat="1" applyFont="1" applyBorder="1"/>
    <xf numFmtId="0" fontId="8" fillId="0" borderId="0" xfId="0" applyFont="1"/>
    <xf numFmtId="41" fontId="2" fillId="5" borderId="1" xfId="0" applyNumberFormat="1" applyFont="1" applyFill="1" applyBorder="1"/>
    <xf numFmtId="0" fontId="5" fillId="0" borderId="13" xfId="0" applyFont="1" applyFill="1" applyBorder="1" applyAlignment="1">
      <alignment horizontal="center" vertical="center" wrapText="1"/>
    </xf>
    <xf numFmtId="0" fontId="0" fillId="0" borderId="0" xfId="0" applyFill="1" applyBorder="1" applyAlignment="1"/>
    <xf numFmtId="0" fontId="0" fillId="0" borderId="14" xfId="0" applyFill="1" applyBorder="1" applyAlignment="1"/>
    <xf numFmtId="0" fontId="9" fillId="0" borderId="15" xfId="0" applyFont="1" applyFill="1" applyBorder="1" applyAlignment="1">
      <alignment horizontal="center"/>
    </xf>
    <xf numFmtId="0" fontId="9" fillId="0" borderId="15" xfId="0" applyFont="1" applyFill="1" applyBorder="1" applyAlignment="1">
      <alignment horizontal="centerContinuous"/>
    </xf>
    <xf numFmtId="0" fontId="2" fillId="0" borderId="16" xfId="0" applyFont="1" applyBorder="1" applyAlignment="1">
      <alignment horizontal="justify" vertical="center" wrapText="1"/>
    </xf>
    <xf numFmtId="0" fontId="2"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41" fontId="2" fillId="4" borderId="1" xfId="2" applyNumberFormat="1" applyFont="1" applyFill="1" applyBorder="1" applyAlignment="1">
      <alignment horizontal="center" vertical="center" wrapText="1"/>
    </xf>
    <xf numFmtId="41" fontId="2" fillId="4" borderId="2" xfId="2" applyNumberFormat="1" applyFont="1" applyFill="1" applyBorder="1" applyAlignment="1">
      <alignment horizontal="center" vertical="center" wrapText="1"/>
    </xf>
    <xf numFmtId="41" fontId="2" fillId="4" borderId="6" xfId="2" applyNumberFormat="1" applyFont="1" applyFill="1" applyBorder="1" applyAlignment="1">
      <alignment horizontal="center" vertical="center" wrapText="1"/>
    </xf>
    <xf numFmtId="41" fontId="2" fillId="4" borderId="3" xfId="2" applyNumberFormat="1" applyFont="1" applyFill="1" applyBorder="1" applyAlignment="1">
      <alignment horizontal="center" vertical="center" wrapText="1"/>
    </xf>
    <xf numFmtId="41" fontId="2" fillId="4" borderId="1" xfId="2" applyNumberFormat="1" applyFont="1" applyFill="1" applyBorder="1" applyAlignment="1">
      <alignment horizontal="right" vertical="center"/>
    </xf>
    <xf numFmtId="41" fontId="2" fillId="4" borderId="1" xfId="2" applyNumberFormat="1" applyFont="1" applyFill="1" applyBorder="1" applyAlignment="1">
      <alignment horizontal="center" vertical="center"/>
    </xf>
    <xf numFmtId="0" fontId="0" fillId="0" borderId="2"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41" fontId="0" fillId="0" borderId="2" xfId="2" applyNumberFormat="1" applyFont="1" applyBorder="1" applyAlignment="1">
      <alignment horizontal="center"/>
    </xf>
    <xf numFmtId="41" fontId="0" fillId="0" borderId="6" xfId="2" applyNumberFormat="1" applyFont="1" applyBorder="1" applyAlignment="1">
      <alignment horizontal="center"/>
    </xf>
    <xf numFmtId="41" fontId="0" fillId="0" borderId="3" xfId="2" applyNumberFormat="1" applyFont="1" applyBorder="1" applyAlignment="1">
      <alignment horizontal="center"/>
    </xf>
    <xf numFmtId="0" fontId="2" fillId="6" borderId="1"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3" xfId="0" applyFont="1" applyFill="1" applyBorder="1" applyAlignment="1">
      <alignment horizontal="center" vertical="center"/>
    </xf>
    <xf numFmtId="0" fontId="2" fillId="6" borderId="0" xfId="0" applyFont="1" applyFill="1" applyBorder="1" applyAlignment="1">
      <alignment horizontal="center" vertical="center" wrapText="1"/>
    </xf>
    <xf numFmtId="0" fontId="5"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41" fontId="0" fillId="0" borderId="12" xfId="0" applyNumberFormat="1" applyBorder="1" applyAlignment="1">
      <alignment horizontal="center"/>
    </xf>
    <xf numFmtId="0" fontId="0" fillId="0" borderId="12" xfId="0" applyBorder="1" applyAlignment="1">
      <alignment horizontal="center"/>
    </xf>
    <xf numFmtId="41"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41" fontId="0" fillId="0" borderId="12" xfId="0" applyNumberFormat="1" applyBorder="1" applyAlignment="1">
      <alignment vertical="center"/>
    </xf>
    <xf numFmtId="0" fontId="0" fillId="0" borderId="12" xfId="0" applyBorder="1" applyAlignment="1">
      <alignment vertical="center"/>
    </xf>
    <xf numFmtId="0" fontId="2" fillId="0" borderId="9" xfId="0" applyFont="1" applyBorder="1" applyAlignment="1">
      <alignment horizontal="center" vertical="center"/>
    </xf>
  </cellXfs>
  <cellStyles count="3">
    <cellStyle name="Comma" xfId="2" builtinId="3"/>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Modularity Violations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Violations'!$C$1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Violations'!$B$2:$B$103</c:f>
              <c:numCache>
                <c:formatCode>_(* #,##0_);_(* \(#,##0\);_(* "-"_);_(@_)</c:formatCode>
                <c:ptCount val="102"/>
                <c:pt idx="0">
                  <c:v>26145600</c:v>
                </c:pt>
                <c:pt idx="1">
                  <c:v>79219600</c:v>
                </c:pt>
                <c:pt idx="2">
                  <c:v>54513200</c:v>
                </c:pt>
                <c:pt idx="3">
                  <c:v>69224800</c:v>
                </c:pt>
                <c:pt idx="4">
                  <c:v>39390000</c:v>
                </c:pt>
                <c:pt idx="5">
                  <c:v>61499600</c:v>
                </c:pt>
                <c:pt idx="6">
                  <c:v>23960800</c:v>
                </c:pt>
                <c:pt idx="7">
                  <c:v>61972000</c:v>
                </c:pt>
                <c:pt idx="8">
                  <c:v>95281200</c:v>
                </c:pt>
                <c:pt idx="9">
                  <c:v>40010800</c:v>
                </c:pt>
                <c:pt idx="10">
                  <c:v>52837200</c:v>
                </c:pt>
                <c:pt idx="11">
                  <c:v>113235200</c:v>
                </c:pt>
                <c:pt idx="12">
                  <c:v>9813200</c:v>
                </c:pt>
                <c:pt idx="13">
                  <c:v>37522400</c:v>
                </c:pt>
                <c:pt idx="14">
                  <c:v>33882800</c:v>
                </c:pt>
                <c:pt idx="15">
                  <c:v>38812400</c:v>
                </c:pt>
                <c:pt idx="16">
                  <c:v>54992800</c:v>
                </c:pt>
                <c:pt idx="17">
                  <c:v>121117200</c:v>
                </c:pt>
                <c:pt idx="18">
                  <c:v>82680800</c:v>
                </c:pt>
                <c:pt idx="19">
                  <c:v>39011200</c:v>
                </c:pt>
                <c:pt idx="20">
                  <c:v>72132800</c:v>
                </c:pt>
                <c:pt idx="21">
                  <c:v>76202400</c:v>
                </c:pt>
                <c:pt idx="22">
                  <c:v>62881200</c:v>
                </c:pt>
                <c:pt idx="23">
                  <c:v>80363200</c:v>
                </c:pt>
                <c:pt idx="24">
                  <c:v>16922800</c:v>
                </c:pt>
                <c:pt idx="25">
                  <c:v>69720000</c:v>
                </c:pt>
                <c:pt idx="26">
                  <c:v>66761200</c:v>
                </c:pt>
                <c:pt idx="27">
                  <c:v>32082800</c:v>
                </c:pt>
                <c:pt idx="28">
                  <c:v>35737600</c:v>
                </c:pt>
                <c:pt idx="29">
                  <c:v>26936000</c:v>
                </c:pt>
                <c:pt idx="30">
                  <c:v>106528000</c:v>
                </c:pt>
                <c:pt idx="31">
                  <c:v>4849600</c:v>
                </c:pt>
                <c:pt idx="32">
                  <c:v>9084000</c:v>
                </c:pt>
                <c:pt idx="33">
                  <c:v>20306400</c:v>
                </c:pt>
                <c:pt idx="34">
                  <c:v>18586400</c:v>
                </c:pt>
                <c:pt idx="35">
                  <c:v>39281200</c:v>
                </c:pt>
                <c:pt idx="36">
                  <c:v>40105200</c:v>
                </c:pt>
                <c:pt idx="37">
                  <c:v>5283200</c:v>
                </c:pt>
                <c:pt idx="38">
                  <c:v>927600</c:v>
                </c:pt>
                <c:pt idx="39">
                  <c:v>31236800</c:v>
                </c:pt>
                <c:pt idx="40">
                  <c:v>37611200</c:v>
                </c:pt>
                <c:pt idx="41">
                  <c:v>10438000</c:v>
                </c:pt>
                <c:pt idx="42">
                  <c:v>21173200</c:v>
                </c:pt>
                <c:pt idx="43">
                  <c:v>32839200</c:v>
                </c:pt>
                <c:pt idx="44">
                  <c:v>17281200</c:v>
                </c:pt>
                <c:pt idx="45">
                  <c:v>22197200</c:v>
                </c:pt>
                <c:pt idx="46">
                  <c:v>5756000</c:v>
                </c:pt>
                <c:pt idx="47">
                  <c:v>52778400</c:v>
                </c:pt>
                <c:pt idx="48">
                  <c:v>39877200</c:v>
                </c:pt>
                <c:pt idx="49">
                  <c:v>31416000</c:v>
                </c:pt>
                <c:pt idx="50">
                  <c:v>40483600</c:v>
                </c:pt>
                <c:pt idx="51">
                  <c:v>17824000</c:v>
                </c:pt>
                <c:pt idx="52">
                  <c:v>49041200</c:v>
                </c:pt>
                <c:pt idx="53">
                  <c:v>81531600</c:v>
                </c:pt>
                <c:pt idx="54">
                  <c:v>9192000</c:v>
                </c:pt>
                <c:pt idx="55">
                  <c:v>14124400</c:v>
                </c:pt>
                <c:pt idx="56">
                  <c:v>13680400</c:v>
                </c:pt>
                <c:pt idx="57">
                  <c:v>12018000</c:v>
                </c:pt>
                <c:pt idx="58">
                  <c:v>12514000</c:v>
                </c:pt>
                <c:pt idx="59">
                  <c:v>13390400</c:v>
                </c:pt>
                <c:pt idx="60">
                  <c:v>11489200</c:v>
                </c:pt>
                <c:pt idx="61">
                  <c:v>14033200</c:v>
                </c:pt>
                <c:pt idx="62">
                  <c:v>5283600</c:v>
                </c:pt>
                <c:pt idx="63">
                  <c:v>5731600</c:v>
                </c:pt>
                <c:pt idx="64">
                  <c:v>6963600</c:v>
                </c:pt>
                <c:pt idx="65">
                  <c:v>9025600</c:v>
                </c:pt>
                <c:pt idx="66">
                  <c:v>7174800</c:v>
                </c:pt>
                <c:pt idx="67">
                  <c:v>9481600</c:v>
                </c:pt>
                <c:pt idx="68">
                  <c:v>7932000</c:v>
                </c:pt>
                <c:pt idx="69">
                  <c:v>6217600</c:v>
                </c:pt>
                <c:pt idx="70">
                  <c:v>10417200</c:v>
                </c:pt>
                <c:pt idx="71">
                  <c:v>13073200</c:v>
                </c:pt>
                <c:pt idx="72">
                  <c:v>21562000</c:v>
                </c:pt>
                <c:pt idx="73">
                  <c:v>17681200</c:v>
                </c:pt>
                <c:pt idx="74">
                  <c:v>23481600</c:v>
                </c:pt>
                <c:pt idx="75">
                  <c:v>30575600</c:v>
                </c:pt>
                <c:pt idx="76">
                  <c:v>13499600</c:v>
                </c:pt>
                <c:pt idx="77">
                  <c:v>19928800</c:v>
                </c:pt>
                <c:pt idx="78">
                  <c:v>30696000</c:v>
                </c:pt>
                <c:pt idx="79">
                  <c:v>32260000</c:v>
                </c:pt>
                <c:pt idx="80">
                  <c:v>17856000</c:v>
                </c:pt>
                <c:pt idx="81">
                  <c:v>21280800</c:v>
                </c:pt>
                <c:pt idx="82">
                  <c:v>15218800</c:v>
                </c:pt>
                <c:pt idx="83">
                  <c:v>27735200</c:v>
                </c:pt>
                <c:pt idx="84">
                  <c:v>41101200</c:v>
                </c:pt>
                <c:pt idx="85">
                  <c:v>21748800</c:v>
                </c:pt>
                <c:pt idx="86">
                  <c:v>27415200</c:v>
                </c:pt>
                <c:pt idx="87">
                  <c:v>18172000</c:v>
                </c:pt>
                <c:pt idx="88">
                  <c:v>9496800</c:v>
                </c:pt>
                <c:pt idx="89">
                  <c:v>7893200</c:v>
                </c:pt>
                <c:pt idx="90">
                  <c:v>25775200</c:v>
                </c:pt>
                <c:pt idx="91">
                  <c:v>84694400</c:v>
                </c:pt>
                <c:pt idx="92">
                  <c:v>26255200</c:v>
                </c:pt>
                <c:pt idx="93">
                  <c:v>23932000</c:v>
                </c:pt>
                <c:pt idx="94">
                  <c:v>1369200</c:v>
                </c:pt>
                <c:pt idx="95">
                  <c:v>2177200</c:v>
                </c:pt>
                <c:pt idx="96">
                  <c:v>26576000</c:v>
                </c:pt>
                <c:pt idx="97">
                  <c:v>28082400</c:v>
                </c:pt>
                <c:pt idx="98">
                  <c:v>43161200</c:v>
                </c:pt>
                <c:pt idx="99">
                  <c:v>14821600</c:v>
                </c:pt>
                <c:pt idx="100">
                  <c:v>22033600</c:v>
                </c:pt>
                <c:pt idx="101">
                  <c:v>15378400</c:v>
                </c:pt>
              </c:numCache>
            </c:numRef>
          </c:xVal>
          <c:yVal>
            <c:numRef>
              <c:f>'TD Vs Violations'!$C$2:$C$103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3918-41A7-A69C-70622A1E876C}"/>
            </c:ext>
          </c:extLst>
        </c:ser>
        <c:dLbls>
          <c:showLegendKey val="0"/>
          <c:showVal val="0"/>
          <c:showCatName val="0"/>
          <c:showSerName val="0"/>
          <c:showPercent val="0"/>
          <c:showBubbleSize val="0"/>
        </c:dLbls>
        <c:axId val="744035360"/>
        <c:axId val="744038272"/>
      </c:scatterChart>
      <c:valAx>
        <c:axId val="744035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Modularity Violation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4038272"/>
        <c:crosses val="autoZero"/>
        <c:crossBetween val="midCat"/>
      </c:valAx>
      <c:valAx>
        <c:axId val="74403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403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Code Duplication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Violations'!$AD$1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Violations'!$AC$2:$AC$103</c:f>
              <c:numCache>
                <c:formatCode>_(* #,##0_);_(* \(#,##0\);_(* "-"_);_(@_)</c:formatCode>
                <c:ptCount val="102"/>
                <c:pt idx="0">
                  <c:v>3752400</c:v>
                </c:pt>
                <c:pt idx="1">
                  <c:v>11981200</c:v>
                </c:pt>
                <c:pt idx="2">
                  <c:v>8696000</c:v>
                </c:pt>
                <c:pt idx="3">
                  <c:v>7934400</c:v>
                </c:pt>
                <c:pt idx="4">
                  <c:v>3014400</c:v>
                </c:pt>
                <c:pt idx="5">
                  <c:v>4761600</c:v>
                </c:pt>
                <c:pt idx="6">
                  <c:v>1467600</c:v>
                </c:pt>
                <c:pt idx="7">
                  <c:v>4439600</c:v>
                </c:pt>
                <c:pt idx="8">
                  <c:v>10957600</c:v>
                </c:pt>
                <c:pt idx="9">
                  <c:v>5313200</c:v>
                </c:pt>
                <c:pt idx="10">
                  <c:v>6014800</c:v>
                </c:pt>
                <c:pt idx="11">
                  <c:v>11898000</c:v>
                </c:pt>
                <c:pt idx="12">
                  <c:v>389200</c:v>
                </c:pt>
                <c:pt idx="13">
                  <c:v>5456000</c:v>
                </c:pt>
                <c:pt idx="14">
                  <c:v>3348400</c:v>
                </c:pt>
                <c:pt idx="15">
                  <c:v>2249200</c:v>
                </c:pt>
                <c:pt idx="16">
                  <c:v>4449200</c:v>
                </c:pt>
                <c:pt idx="17">
                  <c:v>11323200</c:v>
                </c:pt>
                <c:pt idx="18">
                  <c:v>12924000</c:v>
                </c:pt>
                <c:pt idx="19">
                  <c:v>2448400</c:v>
                </c:pt>
                <c:pt idx="20">
                  <c:v>9412400</c:v>
                </c:pt>
                <c:pt idx="21">
                  <c:v>10484000</c:v>
                </c:pt>
                <c:pt idx="22">
                  <c:v>4920800</c:v>
                </c:pt>
                <c:pt idx="23">
                  <c:v>4592000</c:v>
                </c:pt>
                <c:pt idx="24">
                  <c:v>1309200</c:v>
                </c:pt>
                <c:pt idx="25">
                  <c:v>8769200</c:v>
                </c:pt>
                <c:pt idx="26">
                  <c:v>3292000</c:v>
                </c:pt>
                <c:pt idx="27">
                  <c:v>1089600</c:v>
                </c:pt>
                <c:pt idx="28">
                  <c:v>1284400</c:v>
                </c:pt>
                <c:pt idx="29">
                  <c:v>5282800</c:v>
                </c:pt>
                <c:pt idx="30">
                  <c:v>8280800</c:v>
                </c:pt>
                <c:pt idx="31">
                  <c:v>1053200</c:v>
                </c:pt>
                <c:pt idx="32">
                  <c:v>728000</c:v>
                </c:pt>
                <c:pt idx="33">
                  <c:v>443600</c:v>
                </c:pt>
                <c:pt idx="34">
                  <c:v>1159200</c:v>
                </c:pt>
                <c:pt idx="35">
                  <c:v>470800</c:v>
                </c:pt>
                <c:pt idx="36">
                  <c:v>3322000</c:v>
                </c:pt>
                <c:pt idx="37">
                  <c:v>788400</c:v>
                </c:pt>
                <c:pt idx="38">
                  <c:v>0</c:v>
                </c:pt>
                <c:pt idx="39">
                  <c:v>0</c:v>
                </c:pt>
                <c:pt idx="40">
                  <c:v>7908800</c:v>
                </c:pt>
                <c:pt idx="41">
                  <c:v>839600</c:v>
                </c:pt>
                <c:pt idx="42">
                  <c:v>5337200</c:v>
                </c:pt>
                <c:pt idx="43">
                  <c:v>3060000</c:v>
                </c:pt>
                <c:pt idx="44">
                  <c:v>1325600</c:v>
                </c:pt>
                <c:pt idx="45">
                  <c:v>843600</c:v>
                </c:pt>
                <c:pt idx="46">
                  <c:v>266000</c:v>
                </c:pt>
                <c:pt idx="47">
                  <c:v>4531600</c:v>
                </c:pt>
                <c:pt idx="48">
                  <c:v>3775200</c:v>
                </c:pt>
                <c:pt idx="49">
                  <c:v>3496000</c:v>
                </c:pt>
                <c:pt idx="50">
                  <c:v>9266400</c:v>
                </c:pt>
                <c:pt idx="51">
                  <c:v>2484400</c:v>
                </c:pt>
                <c:pt idx="52">
                  <c:v>10598800</c:v>
                </c:pt>
                <c:pt idx="53">
                  <c:v>9755600</c:v>
                </c:pt>
                <c:pt idx="54">
                  <c:v>2445200</c:v>
                </c:pt>
                <c:pt idx="55">
                  <c:v>3222400</c:v>
                </c:pt>
                <c:pt idx="56">
                  <c:v>6241200</c:v>
                </c:pt>
                <c:pt idx="57">
                  <c:v>830800</c:v>
                </c:pt>
                <c:pt idx="58">
                  <c:v>569600</c:v>
                </c:pt>
                <c:pt idx="59">
                  <c:v>804800</c:v>
                </c:pt>
                <c:pt idx="60">
                  <c:v>730800</c:v>
                </c:pt>
                <c:pt idx="61">
                  <c:v>1999200</c:v>
                </c:pt>
                <c:pt idx="62">
                  <c:v>924000</c:v>
                </c:pt>
                <c:pt idx="63">
                  <c:v>654000</c:v>
                </c:pt>
                <c:pt idx="64">
                  <c:v>1565600</c:v>
                </c:pt>
                <c:pt idx="65">
                  <c:v>281600</c:v>
                </c:pt>
                <c:pt idx="66">
                  <c:v>45200</c:v>
                </c:pt>
                <c:pt idx="67">
                  <c:v>662000</c:v>
                </c:pt>
                <c:pt idx="68">
                  <c:v>88400</c:v>
                </c:pt>
                <c:pt idx="69">
                  <c:v>58000</c:v>
                </c:pt>
                <c:pt idx="70">
                  <c:v>220800</c:v>
                </c:pt>
                <c:pt idx="71">
                  <c:v>207600</c:v>
                </c:pt>
                <c:pt idx="72">
                  <c:v>3057600</c:v>
                </c:pt>
                <c:pt idx="73">
                  <c:v>2917600</c:v>
                </c:pt>
                <c:pt idx="74">
                  <c:v>3730400</c:v>
                </c:pt>
                <c:pt idx="75">
                  <c:v>4792000</c:v>
                </c:pt>
                <c:pt idx="76">
                  <c:v>2367600</c:v>
                </c:pt>
                <c:pt idx="77">
                  <c:v>3466400</c:v>
                </c:pt>
                <c:pt idx="78">
                  <c:v>8476000</c:v>
                </c:pt>
                <c:pt idx="79">
                  <c:v>0</c:v>
                </c:pt>
                <c:pt idx="80">
                  <c:v>642400</c:v>
                </c:pt>
                <c:pt idx="81">
                  <c:v>3177600</c:v>
                </c:pt>
                <c:pt idx="82">
                  <c:v>2830000</c:v>
                </c:pt>
                <c:pt idx="83">
                  <c:v>10214800</c:v>
                </c:pt>
                <c:pt idx="84">
                  <c:v>9430800</c:v>
                </c:pt>
                <c:pt idx="85">
                  <c:v>4974800</c:v>
                </c:pt>
                <c:pt idx="86">
                  <c:v>8379600</c:v>
                </c:pt>
                <c:pt idx="87">
                  <c:v>5428800</c:v>
                </c:pt>
                <c:pt idx="88">
                  <c:v>3665200</c:v>
                </c:pt>
                <c:pt idx="89">
                  <c:v>433600</c:v>
                </c:pt>
                <c:pt idx="90">
                  <c:v>2850400</c:v>
                </c:pt>
                <c:pt idx="91">
                  <c:v>19062000</c:v>
                </c:pt>
                <c:pt idx="92">
                  <c:v>9095200</c:v>
                </c:pt>
                <c:pt idx="93">
                  <c:v>11465600</c:v>
                </c:pt>
                <c:pt idx="94">
                  <c:v>652000</c:v>
                </c:pt>
                <c:pt idx="95">
                  <c:v>205200</c:v>
                </c:pt>
                <c:pt idx="96">
                  <c:v>7065200</c:v>
                </c:pt>
                <c:pt idx="97">
                  <c:v>1734400</c:v>
                </c:pt>
                <c:pt idx="98">
                  <c:v>10646800</c:v>
                </c:pt>
                <c:pt idx="99">
                  <c:v>1718800</c:v>
                </c:pt>
                <c:pt idx="100">
                  <c:v>9565200</c:v>
                </c:pt>
                <c:pt idx="101">
                  <c:v>4363600</c:v>
                </c:pt>
              </c:numCache>
            </c:numRef>
          </c:xVal>
          <c:yVal>
            <c:numRef>
              <c:f>'TD Vs Violations'!$AD$2:$AD$103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42E3-40B5-B466-906EF60D3B08}"/>
            </c:ext>
          </c:extLst>
        </c:ser>
        <c:dLbls>
          <c:showLegendKey val="0"/>
          <c:showVal val="0"/>
          <c:showCatName val="0"/>
          <c:showSerName val="0"/>
          <c:showPercent val="0"/>
          <c:showBubbleSize val="0"/>
        </c:dLbls>
        <c:axId val="1589865071"/>
        <c:axId val="1589870479"/>
      </c:scatterChart>
      <c:valAx>
        <c:axId val="1589865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Code Duplication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89870479"/>
        <c:crosses val="autoZero"/>
        <c:crossBetween val="midCat"/>
      </c:valAx>
      <c:valAx>
        <c:axId val="158987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898650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Technical</a:t>
            </a:r>
            <a:r>
              <a:rPr lang="en-US" baseline="0"/>
              <a:t> Debt (TZs) Vs Technical Debt Types</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rgbClr val="C00000"/>
            </a:solidFill>
            <a:ln>
              <a:noFill/>
            </a:ln>
            <a:effectLst/>
          </c:spPr>
          <c:invertIfNegative val="0"/>
          <c:dPt>
            <c:idx val="1"/>
            <c:invertIfNegative val="0"/>
            <c:bubble3D val="0"/>
            <c:spPr>
              <a:solidFill>
                <a:srgbClr val="FFFF00"/>
              </a:solidFill>
              <a:ln>
                <a:solidFill>
                  <a:srgbClr val="FFFF00"/>
                </a:solidFill>
              </a:ln>
              <a:effectLst/>
            </c:spPr>
            <c:extLst>
              <c:ext xmlns:c16="http://schemas.microsoft.com/office/drawing/2014/chart" uri="{C3380CC4-5D6E-409C-BE32-E72D297353CC}">
                <c16:uniqueId val="{00000006-A569-41BE-BBF0-2E37E654509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8-A569-41BE-BBF0-2E37E6545095}"/>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 Vs Violations'!$K$142:$K$144</c:f>
              <c:strCache>
                <c:ptCount val="3"/>
                <c:pt idx="0">
                  <c:v>Architectural Technical Debt</c:v>
                </c:pt>
                <c:pt idx="1">
                  <c:v>Design Technical Debt</c:v>
                </c:pt>
                <c:pt idx="2">
                  <c:v>Code Technical Debt</c:v>
                </c:pt>
              </c:strCache>
            </c:strRef>
          </c:cat>
          <c:val>
            <c:numRef>
              <c:f>'TD Vs Violations'!$L$142:$L$144</c:f>
              <c:numCache>
                <c:formatCode>_(* #,##0_);_(* \(#,##0\);_(* "-"_);_(@_)</c:formatCode>
                <c:ptCount val="3"/>
                <c:pt idx="0">
                  <c:v>3304900800</c:v>
                </c:pt>
                <c:pt idx="1">
                  <c:v>1703117600</c:v>
                </c:pt>
                <c:pt idx="2">
                  <c:v>851230400</c:v>
                </c:pt>
              </c:numCache>
            </c:numRef>
          </c:val>
          <c:extLst>
            <c:ext xmlns:c16="http://schemas.microsoft.com/office/drawing/2014/chart" uri="{C3380CC4-5D6E-409C-BE32-E72D297353CC}">
              <c16:uniqueId val="{00000000-42AA-4902-B182-DED6788C87D3}"/>
            </c:ext>
          </c:extLst>
        </c:ser>
        <c:dLbls>
          <c:dLblPos val="outEnd"/>
          <c:showLegendKey val="0"/>
          <c:showVal val="1"/>
          <c:showCatName val="0"/>
          <c:showSerName val="0"/>
          <c:showPercent val="0"/>
          <c:showBubbleSize val="0"/>
        </c:dLbls>
        <c:gapWidth val="219"/>
        <c:overlap val="-27"/>
        <c:axId val="2010171200"/>
        <c:axId val="2010172032"/>
      </c:barChart>
      <c:catAx>
        <c:axId val="2010171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Technical Debt Types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0172032"/>
        <c:crosses val="autoZero"/>
        <c:auto val="1"/>
        <c:lblAlgn val="ctr"/>
        <c:lblOffset val="100"/>
        <c:noMultiLvlLbl val="0"/>
      </c:catAx>
      <c:valAx>
        <c:axId val="201017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Technical Debt (TZs)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017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949999999999993"/>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'TD Vs Violations'!$B$155</c:f>
              <c:strCache>
                <c:ptCount val="1"/>
                <c:pt idx="0">
                  <c:v>Correlation Coefficient r</c:v>
                </c:pt>
              </c:strCache>
            </c:strRef>
          </c:tx>
          <c:spPr>
            <a:solidFill>
              <a:srgbClr val="C00000"/>
            </a:solidFill>
            <a:ln>
              <a:noFill/>
            </a:ln>
            <a:effectLst/>
          </c:spPr>
          <c:invertIfNegative val="0"/>
          <c:cat>
            <c:strRef>
              <c:f>'TD Vs Violations'!$A$156:$A$165</c:f>
              <c:strCache>
                <c:ptCount val="10"/>
                <c:pt idx="0">
                  <c:v>Modularity violations</c:v>
                </c:pt>
                <c:pt idx="1">
                  <c:v>Code smell</c:v>
                </c:pt>
                <c:pt idx="2">
                  <c:v>Long functions</c:v>
                </c:pt>
                <c:pt idx="3">
                  <c:v>Missing comments</c:v>
                </c:pt>
                <c:pt idx="4">
                  <c:v>Violated coupling</c:v>
                </c:pt>
                <c:pt idx="5">
                  <c:v>Code duplication</c:v>
                </c:pt>
                <c:pt idx="6">
                  <c:v>Deep nested complexity</c:v>
                </c:pt>
                <c:pt idx="7">
                  <c:v>Excess number of functions</c:v>
                </c:pt>
                <c:pt idx="8">
                  <c:v>Presence of grime</c:v>
                </c:pt>
                <c:pt idx="9">
                  <c:v>Complex functions</c:v>
                </c:pt>
              </c:strCache>
            </c:strRef>
          </c:cat>
          <c:val>
            <c:numRef>
              <c:f>'TD Vs Violations'!$B$156:$B$165</c:f>
              <c:numCache>
                <c:formatCode>0.00</c:formatCode>
                <c:ptCount val="10"/>
                <c:pt idx="0">
                  <c:v>0.98071402559563714</c:v>
                </c:pt>
                <c:pt idx="1">
                  <c:v>0.86098780479168224</c:v>
                </c:pt>
                <c:pt idx="2">
                  <c:v>0.85778785256029366</c:v>
                </c:pt>
                <c:pt idx="3">
                  <c:v>0.78968348089598539</c:v>
                </c:pt>
                <c:pt idx="4">
                  <c:v>0.78549347546621928</c:v>
                </c:pt>
                <c:pt idx="5">
                  <c:v>0.78441060676153529</c:v>
                </c:pt>
                <c:pt idx="6">
                  <c:v>0.77058419397233935</c:v>
                </c:pt>
                <c:pt idx="7">
                  <c:v>0.70263788682364692</c:v>
                </c:pt>
                <c:pt idx="8">
                  <c:v>0.69483811064160839</c:v>
                </c:pt>
                <c:pt idx="9">
                  <c:v>0.60216276869298391</c:v>
                </c:pt>
              </c:numCache>
            </c:numRef>
          </c:val>
          <c:extLst>
            <c:ext xmlns:c16="http://schemas.microsoft.com/office/drawing/2014/chart" uri="{C3380CC4-5D6E-409C-BE32-E72D297353CC}">
              <c16:uniqueId val="{00000000-A0AD-4BC6-959C-5073EB898D78}"/>
            </c:ext>
          </c:extLst>
        </c:ser>
        <c:dLbls>
          <c:showLegendKey val="0"/>
          <c:showVal val="0"/>
          <c:showCatName val="0"/>
          <c:showSerName val="0"/>
          <c:showPercent val="0"/>
          <c:showBubbleSize val="0"/>
        </c:dLbls>
        <c:gapWidth val="182"/>
        <c:axId val="612952640"/>
        <c:axId val="612948480"/>
      </c:barChart>
      <c:catAx>
        <c:axId val="61295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Technical-Causes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2948480"/>
        <c:crosses val="autoZero"/>
        <c:auto val="1"/>
        <c:lblAlgn val="ctr"/>
        <c:lblOffset val="100"/>
        <c:noMultiLvlLbl val="0"/>
      </c:catAx>
      <c:valAx>
        <c:axId val="612948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Correlation Coefficient 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295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Causes of TD accumulation Vs Correlation Coefficient 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'TD Vs Violations'!$B$155</c:f>
              <c:strCache>
                <c:ptCount val="1"/>
                <c:pt idx="0">
                  <c:v>Correlation Coefficient r</c:v>
                </c:pt>
              </c:strCache>
            </c:strRef>
          </c:tx>
          <c:spPr>
            <a:solidFill>
              <a:srgbClr val="C00000"/>
            </a:solidFill>
            <a:ln>
              <a:noFill/>
            </a:ln>
            <a:effectLst/>
          </c:spPr>
          <c:invertIfNegative val="0"/>
          <c:cat>
            <c:strRef>
              <c:f>'TD Vs Violations'!$A$156:$A$165</c:f>
              <c:strCache>
                <c:ptCount val="10"/>
                <c:pt idx="0">
                  <c:v>Modularity violations</c:v>
                </c:pt>
                <c:pt idx="1">
                  <c:v>Code smell</c:v>
                </c:pt>
                <c:pt idx="2">
                  <c:v>Long functions</c:v>
                </c:pt>
                <c:pt idx="3">
                  <c:v>Missing comments</c:v>
                </c:pt>
                <c:pt idx="4">
                  <c:v>Violated coupling</c:v>
                </c:pt>
                <c:pt idx="5">
                  <c:v>Code duplication</c:v>
                </c:pt>
                <c:pt idx="6">
                  <c:v>Deep nested complexity</c:v>
                </c:pt>
                <c:pt idx="7">
                  <c:v>Excess number of functions</c:v>
                </c:pt>
                <c:pt idx="8">
                  <c:v>Presence of grime</c:v>
                </c:pt>
                <c:pt idx="9">
                  <c:v>Complex functions</c:v>
                </c:pt>
              </c:strCache>
            </c:strRef>
          </c:cat>
          <c:val>
            <c:numRef>
              <c:f>'TD Vs Violations'!$B$156:$B$165</c:f>
              <c:numCache>
                <c:formatCode>0.00</c:formatCode>
                <c:ptCount val="10"/>
                <c:pt idx="0">
                  <c:v>0.98071402559563714</c:v>
                </c:pt>
                <c:pt idx="1">
                  <c:v>0.86098780479168224</c:v>
                </c:pt>
                <c:pt idx="2">
                  <c:v>0.85778785256029366</c:v>
                </c:pt>
                <c:pt idx="3">
                  <c:v>0.78968348089598539</c:v>
                </c:pt>
                <c:pt idx="4">
                  <c:v>0.78549347546621928</c:v>
                </c:pt>
                <c:pt idx="5">
                  <c:v>0.78441060676153529</c:v>
                </c:pt>
                <c:pt idx="6">
                  <c:v>0.77058419397233935</c:v>
                </c:pt>
                <c:pt idx="7">
                  <c:v>0.70263788682364692</c:v>
                </c:pt>
                <c:pt idx="8">
                  <c:v>0.69483811064160839</c:v>
                </c:pt>
                <c:pt idx="9">
                  <c:v>0.60216276869298391</c:v>
                </c:pt>
              </c:numCache>
            </c:numRef>
          </c:val>
          <c:extLst>
            <c:ext xmlns:c16="http://schemas.microsoft.com/office/drawing/2014/chart" uri="{C3380CC4-5D6E-409C-BE32-E72D297353CC}">
              <c16:uniqueId val="{00000000-95C7-425A-92A5-C1D96A2338F3}"/>
            </c:ext>
          </c:extLst>
        </c:ser>
        <c:dLbls>
          <c:showLegendKey val="0"/>
          <c:showVal val="0"/>
          <c:showCatName val="0"/>
          <c:showSerName val="0"/>
          <c:showPercent val="0"/>
          <c:showBubbleSize val="0"/>
        </c:dLbls>
        <c:gapWidth val="219"/>
        <c:overlap val="-27"/>
        <c:axId val="1055323215"/>
        <c:axId val="1055323631"/>
      </c:barChart>
      <c:catAx>
        <c:axId val="105532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Technical Causes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55323631"/>
        <c:crosses val="autoZero"/>
        <c:auto val="1"/>
        <c:lblAlgn val="ctr"/>
        <c:lblOffset val="100"/>
        <c:noMultiLvlLbl val="0"/>
      </c:catAx>
      <c:valAx>
        <c:axId val="105532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correlation Coefficient 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55323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'Social Technical Causes'!$B$27</c:f>
              <c:strCache>
                <c:ptCount val="1"/>
                <c:pt idx="0">
                  <c:v>Scores</c:v>
                </c:pt>
              </c:strCache>
            </c:strRef>
          </c:tx>
          <c:spPr>
            <a:solidFill>
              <a:schemeClr val="accent1"/>
            </a:solidFill>
            <a:ln>
              <a:noFill/>
            </a:ln>
            <a:effectLst/>
          </c:spPr>
          <c:invertIfNegative val="0"/>
          <c:cat>
            <c:strRef>
              <c:f>'Social Technical Causes'!$A$28:$A$37</c:f>
              <c:strCache>
                <c:ptCount val="10"/>
                <c:pt idx="0">
                  <c:v>Bad architectural choices </c:v>
                </c:pt>
                <c:pt idx="1">
                  <c:v>Lack of experience</c:v>
                </c:pt>
                <c:pt idx="2">
                  <c:v>Cost pressure</c:v>
                </c:pt>
                <c:pt idx="3">
                  <c:v>Inappropriate planning</c:v>
                </c:pt>
                <c:pt idx="4">
                  <c:v>Third party dependency</c:v>
                </c:pt>
                <c:pt idx="5">
                  <c:v>Inaccurate or complex requirements</c:v>
                </c:pt>
                <c:pt idx="6">
                  <c:v>Non-adoption of good practices</c:v>
                </c:pt>
                <c:pt idx="7">
                  <c:v>Not effective project management</c:v>
                </c:pt>
                <c:pt idx="8">
                  <c:v>Limited knowledge</c:v>
                </c:pt>
                <c:pt idx="9">
                  <c:v>Time pressure </c:v>
                </c:pt>
              </c:strCache>
            </c:strRef>
          </c:cat>
          <c:val>
            <c:numRef>
              <c:f>'Social Technical Causes'!$B$28:$B$37</c:f>
              <c:numCache>
                <c:formatCode>General</c:formatCode>
                <c:ptCount val="10"/>
                <c:pt idx="0">
                  <c:v>21</c:v>
                </c:pt>
                <c:pt idx="1">
                  <c:v>24</c:v>
                </c:pt>
                <c:pt idx="2">
                  <c:v>26</c:v>
                </c:pt>
                <c:pt idx="3">
                  <c:v>28</c:v>
                </c:pt>
                <c:pt idx="4">
                  <c:v>35</c:v>
                </c:pt>
                <c:pt idx="5">
                  <c:v>41</c:v>
                </c:pt>
                <c:pt idx="6">
                  <c:v>49</c:v>
                </c:pt>
                <c:pt idx="7">
                  <c:v>53</c:v>
                </c:pt>
                <c:pt idx="8">
                  <c:v>62</c:v>
                </c:pt>
                <c:pt idx="9">
                  <c:v>83</c:v>
                </c:pt>
              </c:numCache>
            </c:numRef>
          </c:val>
          <c:extLst>
            <c:ext xmlns:c16="http://schemas.microsoft.com/office/drawing/2014/chart" uri="{C3380CC4-5D6E-409C-BE32-E72D297353CC}">
              <c16:uniqueId val="{00000000-7FCF-4BD2-88DD-E729EBABEF0E}"/>
            </c:ext>
          </c:extLst>
        </c:ser>
        <c:dLbls>
          <c:showLegendKey val="0"/>
          <c:showVal val="0"/>
          <c:showCatName val="0"/>
          <c:showSerName val="0"/>
          <c:showPercent val="0"/>
          <c:showBubbleSize val="0"/>
        </c:dLbls>
        <c:gapWidth val="219"/>
        <c:overlap val="-27"/>
        <c:axId val="2023469407"/>
        <c:axId val="2023472735"/>
      </c:barChart>
      <c:catAx>
        <c:axId val="202346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72735"/>
        <c:crosses val="autoZero"/>
        <c:auto val="1"/>
        <c:lblAlgn val="ctr"/>
        <c:lblOffset val="100"/>
        <c:noMultiLvlLbl val="0"/>
      </c:catAx>
      <c:valAx>
        <c:axId val="202347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69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Social</a:t>
            </a:r>
            <a:r>
              <a:rPr lang="en-US" baseline="0"/>
              <a:t>-Technical Causes of TD accumulation Vs Scores</a:t>
            </a:r>
            <a:endParaRPr lang="en-US"/>
          </a:p>
        </c:rich>
      </c:tx>
      <c:layout>
        <c:manualLayout>
          <c:xMode val="edge"/>
          <c:yMode val="edge"/>
          <c:x val="0.19212598425196853"/>
          <c:y val="4.008819402685909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'Social Technical Causes'!$B$27</c:f>
              <c:strCache>
                <c:ptCount val="1"/>
                <c:pt idx="0">
                  <c:v>Scores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58-4C9C-9220-19665393655B}"/>
              </c:ext>
            </c:extLst>
          </c:dPt>
          <c:dPt>
            <c:idx val="1"/>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D58-4C9C-9220-19665393655B}"/>
              </c:ext>
            </c:extLst>
          </c:dPt>
          <c:dPt>
            <c:idx val="4"/>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D58-4C9C-9220-19665393655B}"/>
              </c:ext>
            </c:extLst>
          </c:dPt>
          <c:dPt>
            <c:idx val="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58-4C9C-9220-19665393655B}"/>
              </c:ext>
            </c:extLst>
          </c:dPt>
          <c:dPt>
            <c:idx val="6"/>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D58-4C9C-9220-19665393655B}"/>
              </c:ext>
            </c:extLst>
          </c:dPt>
          <c:dPt>
            <c:idx val="8"/>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58-4C9C-9220-19665393655B}"/>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'Social Technical Causes'!$A$28:$A$37</c:f>
              <c:strCache>
                <c:ptCount val="10"/>
                <c:pt idx="0">
                  <c:v>Bad architectural choices </c:v>
                </c:pt>
                <c:pt idx="1">
                  <c:v>Lack of experience</c:v>
                </c:pt>
                <c:pt idx="2">
                  <c:v>Cost pressure</c:v>
                </c:pt>
                <c:pt idx="3">
                  <c:v>Inappropriate planning</c:v>
                </c:pt>
                <c:pt idx="4">
                  <c:v>Third party dependency</c:v>
                </c:pt>
                <c:pt idx="5">
                  <c:v>Inaccurate or complex requirements</c:v>
                </c:pt>
                <c:pt idx="6">
                  <c:v>Non-adoption of good practices</c:v>
                </c:pt>
                <c:pt idx="7">
                  <c:v>Not effective project management</c:v>
                </c:pt>
                <c:pt idx="8">
                  <c:v>Limited knowledge</c:v>
                </c:pt>
                <c:pt idx="9">
                  <c:v>Time pressure </c:v>
                </c:pt>
              </c:strCache>
            </c:strRef>
          </c:cat>
          <c:val>
            <c:numRef>
              <c:f>'Social Technical Causes'!$B$28:$B$37</c:f>
              <c:numCache>
                <c:formatCode>General</c:formatCode>
                <c:ptCount val="10"/>
                <c:pt idx="0">
                  <c:v>21</c:v>
                </c:pt>
                <c:pt idx="1">
                  <c:v>24</c:v>
                </c:pt>
                <c:pt idx="2">
                  <c:v>26</c:v>
                </c:pt>
                <c:pt idx="3">
                  <c:v>28</c:v>
                </c:pt>
                <c:pt idx="4">
                  <c:v>35</c:v>
                </c:pt>
                <c:pt idx="5">
                  <c:v>41</c:v>
                </c:pt>
                <c:pt idx="6">
                  <c:v>49</c:v>
                </c:pt>
                <c:pt idx="7">
                  <c:v>53</c:v>
                </c:pt>
                <c:pt idx="8">
                  <c:v>62</c:v>
                </c:pt>
                <c:pt idx="9">
                  <c:v>83</c:v>
                </c:pt>
              </c:numCache>
            </c:numRef>
          </c:val>
          <c:extLst>
            <c:ext xmlns:c16="http://schemas.microsoft.com/office/drawing/2014/chart" uri="{C3380CC4-5D6E-409C-BE32-E72D297353CC}">
              <c16:uniqueId val="{00000000-6D58-4C9C-9220-19665393655B}"/>
            </c:ext>
          </c:extLst>
        </c:ser>
        <c:dLbls>
          <c:dLblPos val="inEnd"/>
          <c:showLegendKey val="0"/>
          <c:showVal val="1"/>
          <c:showCatName val="0"/>
          <c:showSerName val="0"/>
          <c:showPercent val="0"/>
          <c:showBubbleSize val="0"/>
        </c:dLbls>
        <c:gapWidth val="115"/>
        <c:overlap val="-20"/>
        <c:axId val="364623"/>
        <c:axId val="360463"/>
      </c:barChart>
      <c:catAx>
        <c:axId val="364623"/>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60463"/>
        <c:crosses val="autoZero"/>
        <c:auto val="1"/>
        <c:lblAlgn val="ctr"/>
        <c:lblOffset val="100"/>
        <c:noMultiLvlLbl val="0"/>
      </c:catAx>
      <c:valAx>
        <c:axId val="360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64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Technical</a:t>
            </a:r>
            <a:r>
              <a:rPr lang="en-US" sz="1200" baseline="0">
                <a:latin typeface="Times New Roman" panose="02020603050405020304" pitchFamily="18" charset="0"/>
                <a:cs typeface="Times New Roman" panose="02020603050405020304" pitchFamily="18" charset="0"/>
              </a:rPr>
              <a:t> Debt (</a:t>
            </a:r>
            <a:r>
              <a:rPr lang="en-US" sz="1200">
                <a:latin typeface="Times New Roman" panose="02020603050405020304" pitchFamily="18" charset="0"/>
                <a:cs typeface="Times New Roman" panose="02020603050405020304" pitchFamily="18" charset="0"/>
              </a:rPr>
              <a:t>TD)</a:t>
            </a:r>
            <a:r>
              <a:rPr lang="en-US" sz="1200" baseline="0">
                <a:latin typeface="Times New Roman" panose="02020603050405020304" pitchFamily="18" charset="0"/>
                <a:cs typeface="Times New Roman" panose="02020603050405020304" pitchFamily="18" charset="0"/>
              </a:rPr>
              <a:t> Vs Lines of Code (LOC)</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LOC'!$C$1</c:f>
              <c:strCache>
                <c:ptCount val="1"/>
                <c:pt idx="0">
                  <c:v>Technical Debt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00B050"/>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trendline>
            <c:spPr>
              <a:ln w="19050" cap="rnd">
                <a:solidFill>
                  <a:schemeClr val="tx1"/>
                </a:solidFill>
                <a:prstDash val="sysDot"/>
              </a:ln>
              <a:effectLst/>
            </c:spPr>
            <c:trendlineType val="linear"/>
            <c:dispRSqr val="0"/>
            <c:dispEq val="0"/>
          </c:trendline>
          <c:xVal>
            <c:numRef>
              <c:f>'TD Vs LOC'!$B$2:$B$103</c:f>
              <c:numCache>
                <c:formatCode>_(* #,##0_);_(* \(#,##0\);_(* "-"_);_(@_)</c:formatCode>
                <c:ptCount val="102"/>
                <c:pt idx="0">
                  <c:v>262634</c:v>
                </c:pt>
                <c:pt idx="1">
                  <c:v>712978</c:v>
                </c:pt>
                <c:pt idx="2">
                  <c:v>547834</c:v>
                </c:pt>
                <c:pt idx="3">
                  <c:v>725266</c:v>
                </c:pt>
                <c:pt idx="4">
                  <c:v>533983</c:v>
                </c:pt>
                <c:pt idx="5">
                  <c:v>551217</c:v>
                </c:pt>
                <c:pt idx="6">
                  <c:v>217937</c:v>
                </c:pt>
                <c:pt idx="7">
                  <c:v>459945</c:v>
                </c:pt>
                <c:pt idx="8">
                  <c:v>723875</c:v>
                </c:pt>
                <c:pt idx="9">
                  <c:v>466578</c:v>
                </c:pt>
                <c:pt idx="10">
                  <c:v>475780</c:v>
                </c:pt>
                <c:pt idx="11" formatCode="_-* #,##0_-;\-* #,##0_-;_-* &quot;-&quot;_-;_-@_-">
                  <c:v>650128</c:v>
                </c:pt>
                <c:pt idx="12" formatCode="_-* #,##0_-;\-* #,##0_-;_-* &quot;-&quot;_-;_-@_-">
                  <c:v>158378</c:v>
                </c:pt>
                <c:pt idx="13" formatCode="_-* #,##0_-;\-* #,##0_-;_-* &quot;-&quot;_-;_-@_-">
                  <c:v>178450</c:v>
                </c:pt>
                <c:pt idx="14" formatCode="_-* #,##0_-;\-* #,##0_-;_-* &quot;-&quot;_-;_-@_-">
                  <c:v>289347</c:v>
                </c:pt>
                <c:pt idx="15" formatCode="_-* #,##0_-;\-* #,##0_-;_-* &quot;-&quot;_-;_-@_-">
                  <c:v>349568</c:v>
                </c:pt>
                <c:pt idx="16" formatCode="_-* #,##0_-;\-* #,##0_-;_-* &quot;-&quot;_-;_-@_-">
                  <c:v>398751</c:v>
                </c:pt>
                <c:pt idx="17" formatCode="_-* #,##0_-;\-* #,##0_-;_-* &quot;-&quot;_-;_-@_-">
                  <c:v>1197345</c:v>
                </c:pt>
                <c:pt idx="18" formatCode="_-* #,##0_-;\-* #,##0_-;_-* &quot;-&quot;_-;_-@_-">
                  <c:v>831393</c:v>
                </c:pt>
                <c:pt idx="19" formatCode="_-* #,##0_-;\-* #,##0_-;_-* &quot;-&quot;_-;_-@_-">
                  <c:v>561730</c:v>
                </c:pt>
                <c:pt idx="20" formatCode="_-* #,##0_-;\-* #,##0_-;_-* &quot;-&quot;_-;_-@_-">
                  <c:v>749320</c:v>
                </c:pt>
                <c:pt idx="21" formatCode="_-* #,##0_-;\-* #,##0_-;_-* &quot;-&quot;_-;_-@_-">
                  <c:v>584909</c:v>
                </c:pt>
                <c:pt idx="22">
                  <c:v>708436</c:v>
                </c:pt>
                <c:pt idx="23">
                  <c:v>804670</c:v>
                </c:pt>
                <c:pt idx="24">
                  <c:v>143273</c:v>
                </c:pt>
                <c:pt idx="25">
                  <c:v>569803</c:v>
                </c:pt>
                <c:pt idx="26" formatCode="_-* #,##0_-;\-* #,##0_-;_-* &quot;-&quot;_-;_-@_-">
                  <c:v>407698</c:v>
                </c:pt>
                <c:pt idx="27" formatCode="0">
                  <c:v>299327</c:v>
                </c:pt>
                <c:pt idx="28" formatCode="_-* #,##0_-;\-* #,##0_-;_-* &quot;-&quot;_-;_-@_-">
                  <c:v>443908</c:v>
                </c:pt>
                <c:pt idx="29" formatCode="_-* #,##0_-;\-* #,##0_-;_-* &quot;-&quot;_-;_-@_-">
                  <c:v>218732</c:v>
                </c:pt>
                <c:pt idx="30" formatCode="0">
                  <c:v>747633</c:v>
                </c:pt>
                <c:pt idx="31" formatCode="_-* #,##0_-;\-* #,##0_-;_-* &quot;-&quot;_-;_-@_-">
                  <c:v>49250</c:v>
                </c:pt>
                <c:pt idx="32" formatCode="_-* #,##0_-;\-* #,##0_-;_-* &quot;-&quot;_-;_-@_-">
                  <c:v>123404</c:v>
                </c:pt>
                <c:pt idx="33" formatCode="_-* #,##0_-;\-* #,##0_-;_-* &quot;-&quot;_-;_-@_-">
                  <c:v>156348</c:v>
                </c:pt>
                <c:pt idx="34" formatCode="_-* #,##0_-;\-* #,##0_-;_-* &quot;-&quot;_-;_-@_-">
                  <c:v>100324</c:v>
                </c:pt>
                <c:pt idx="35" formatCode="_-* #,##0_-;\-* #,##0_-;_-* &quot;-&quot;_-;_-@_-">
                  <c:v>327253</c:v>
                </c:pt>
                <c:pt idx="36" formatCode="_-* #,##0_-;\-* #,##0_-;_-* &quot;-&quot;_-;_-@_-">
                  <c:v>34102</c:v>
                </c:pt>
                <c:pt idx="37" formatCode="_-* #,##0_-;\-* #,##0_-;_-* &quot;-&quot;_-;_-@_-">
                  <c:v>49283</c:v>
                </c:pt>
                <c:pt idx="38" formatCode="_-* #,##0_-;\-* #,##0_-;_-* &quot;-&quot;_-;_-@_-">
                  <c:v>9460</c:v>
                </c:pt>
                <c:pt idx="39" formatCode="_-* #,##0_-;\-* #,##0_-;_-* &quot;-&quot;_-;_-@_-">
                  <c:v>268931</c:v>
                </c:pt>
                <c:pt idx="40" formatCode="_-* #,##0_-;\-* #,##0_-;_-* &quot;-&quot;_-;_-@_-">
                  <c:v>299832</c:v>
                </c:pt>
                <c:pt idx="41" formatCode="_-* #,##0_-;\-* #,##0_-;_-* &quot;-&quot;_-;_-@_-">
                  <c:v>73283</c:v>
                </c:pt>
                <c:pt idx="42" formatCode="_-* #,##0_-;\-* #,##0_-;_-* &quot;-&quot;_-;_-@_-">
                  <c:v>160889</c:v>
                </c:pt>
                <c:pt idx="43" formatCode="_-* #,##0_-;\-* #,##0_-;_-* &quot;-&quot;_-;_-@_-">
                  <c:v>312093</c:v>
                </c:pt>
                <c:pt idx="44" formatCode="_-* #,##0_-;\-* #,##0_-;_-* &quot;-&quot;_-;_-@_-">
                  <c:v>140731</c:v>
                </c:pt>
                <c:pt idx="45" formatCode="_-* #,##0_-;\-* #,##0_-;_-* &quot;-&quot;_-;_-@_-">
                  <c:v>223209</c:v>
                </c:pt>
                <c:pt idx="46" formatCode="_-* #,##0_-;\-* #,##0_-;_-* &quot;-&quot;_-;_-@_-">
                  <c:v>74347</c:v>
                </c:pt>
                <c:pt idx="47" formatCode="_-* #,##0_-;\-* #,##0_-;_-* &quot;-&quot;_-;_-@_-">
                  <c:v>433823</c:v>
                </c:pt>
                <c:pt idx="48" formatCode="_-* #,##0_-;\-* #,##0_-;_-* &quot;-&quot;_-;_-@_-">
                  <c:v>380125</c:v>
                </c:pt>
                <c:pt idx="49" formatCode="_-* #,##0_-;\-* #,##0_-;_-* &quot;-&quot;_-;_-@_-">
                  <c:v>281213</c:v>
                </c:pt>
                <c:pt idx="50" formatCode="_-* #,##0_-;\-* #,##0_-;_-* &quot;-&quot;_-;_-@_-">
                  <c:v>438760</c:v>
                </c:pt>
                <c:pt idx="51" formatCode="_-* #,##0_-;\-* #,##0_-;_-* &quot;-&quot;_-;_-@_-">
                  <c:v>193938</c:v>
                </c:pt>
                <c:pt idx="52" formatCode="_-* #,##0_-;\-* #,##0_-;_-* &quot;-&quot;_-;_-@_-">
                  <c:v>581632</c:v>
                </c:pt>
                <c:pt idx="53" formatCode="_-* #,##0_-;\-* #,##0_-;_-* &quot;-&quot;_-;_-@_-">
                  <c:v>749758</c:v>
                </c:pt>
                <c:pt idx="54" formatCode="_-* #,##0_-;\-* #,##0_-;_-* &quot;-&quot;_-;_-@_-">
                  <c:v>83645</c:v>
                </c:pt>
                <c:pt idx="55" formatCode="_-* #,##0_-;\-* #,##0_-;_-* &quot;-&quot;_-;_-@_-">
                  <c:v>162430</c:v>
                </c:pt>
                <c:pt idx="56" formatCode="_-* #,##0_-;\-* #,##0_-;_-* &quot;-&quot;_-;_-@_-">
                  <c:v>150764</c:v>
                </c:pt>
                <c:pt idx="57" formatCode="_-* #,##0_-;\-* #,##0_-;_-* &quot;-&quot;_-;_-@_-">
                  <c:v>134152</c:v>
                </c:pt>
                <c:pt idx="58" formatCode="_-* #,##0_-;\-* #,##0_-;_-* &quot;-&quot;_-;_-@_-">
                  <c:v>136453</c:v>
                </c:pt>
                <c:pt idx="59" formatCode="_-* #,##0_-;\-* #,##0_-;_-* &quot;-&quot;_-;_-@_-">
                  <c:v>156453</c:v>
                </c:pt>
                <c:pt idx="60" formatCode="_-* #,##0_-;\-* #,##0_-;_-* &quot;-&quot;_-;_-@_-">
                  <c:v>127356</c:v>
                </c:pt>
                <c:pt idx="61" formatCode="_-* #,##0_-;\-* #,##0_-;_-* &quot;-&quot;_-;_-@_-">
                  <c:v>145080</c:v>
                </c:pt>
                <c:pt idx="62" formatCode="_-* #,##0_-;\-* #,##0_-;_-* &quot;-&quot;_-;_-@_-">
                  <c:v>80196</c:v>
                </c:pt>
                <c:pt idx="63" formatCode="_-* #,##0_-;\-* #,##0_-;_-* &quot;-&quot;_-;_-@_-">
                  <c:v>85378</c:v>
                </c:pt>
                <c:pt idx="64" formatCode="_-* #,##0_-;\-* #,##0_-;_-* &quot;-&quot;_-;_-@_-">
                  <c:v>113299</c:v>
                </c:pt>
                <c:pt idx="65" formatCode="_-* #,##0_-;\-* #,##0_-;_-* &quot;-&quot;_-;_-@_-">
                  <c:v>163410</c:v>
                </c:pt>
                <c:pt idx="66" formatCode="_-* #,##0_-;\-* #,##0_-;_-* &quot;-&quot;_-;_-@_-">
                  <c:v>120890</c:v>
                </c:pt>
                <c:pt idx="67" formatCode="_-* #,##0_-;\-* #,##0_-;_-* &quot;-&quot;_-;_-@_-">
                  <c:v>154380</c:v>
                </c:pt>
                <c:pt idx="68" formatCode="_-* #,##0_-;\-* #,##0_-;_-* &quot;-&quot;_-;_-@_-">
                  <c:v>72005</c:v>
                </c:pt>
                <c:pt idx="69" formatCode="_-* #,##0_-;\-* #,##0_-;_-* &quot;-&quot;_-;_-@_-">
                  <c:v>100893</c:v>
                </c:pt>
                <c:pt idx="70" formatCode="_-* #,##0_-;\-* #,##0_-;_-* &quot;-&quot;_-;_-@_-">
                  <c:v>161706</c:v>
                </c:pt>
                <c:pt idx="71" formatCode="_-* #,##0_-;\-* #,##0_-;_-* &quot;-&quot;_-;_-@_-">
                  <c:v>172730</c:v>
                </c:pt>
                <c:pt idx="72" formatCode="_-* #,##0_-;\-* #,##0_-;_-* &quot;-&quot;_-;_-@_-">
                  <c:v>274301</c:v>
                </c:pt>
                <c:pt idx="73" formatCode="_-* #,##0_-;\-* #,##0_-;_-* &quot;-&quot;_-;_-@_-">
                  <c:v>141217</c:v>
                </c:pt>
                <c:pt idx="74" formatCode="_-* #,##0_-;\-* #,##0_-;_-* &quot;-&quot;_-;_-@_-">
                  <c:v>219655</c:v>
                </c:pt>
                <c:pt idx="75" formatCode="_-* #,##0_-;\-* #,##0_-;_-* &quot;-&quot;_-;_-@_-">
                  <c:v>362459</c:v>
                </c:pt>
                <c:pt idx="76" formatCode="_-* #,##0_-;\-* #,##0_-;_-* &quot;-&quot;_-;_-@_-">
                  <c:v>183302</c:v>
                </c:pt>
                <c:pt idx="77" formatCode="_-* #,##0_-;\-* #,##0_-;_-* &quot;-&quot;_-;_-@_-">
                  <c:v>191825</c:v>
                </c:pt>
                <c:pt idx="78" formatCode="_-* #,##0_-;\-* #,##0_-;_-* &quot;-&quot;_-;_-@_-">
                  <c:v>322654</c:v>
                </c:pt>
                <c:pt idx="79" formatCode="_-* #,##0_-;\-* #,##0_-;_-* &quot;-&quot;_-;_-@_-">
                  <c:v>344696</c:v>
                </c:pt>
                <c:pt idx="80" formatCode="_-* #,##0_-;\-* #,##0_-;_-* &quot;-&quot;_-;_-@_-">
                  <c:v>199830</c:v>
                </c:pt>
                <c:pt idx="81" formatCode="_-* #,##0_-;\-* #,##0_-;_-* &quot;-&quot;_-;_-@_-">
                  <c:v>251275</c:v>
                </c:pt>
                <c:pt idx="82" formatCode="_-* #,##0_-;\-* #,##0_-;_-* &quot;-&quot;_-;_-@_-">
                  <c:v>316206</c:v>
                </c:pt>
                <c:pt idx="83" formatCode="_-* #,##0_-;\-* #,##0_-;_-* &quot;-&quot;_-;_-@_-">
                  <c:v>427031</c:v>
                </c:pt>
                <c:pt idx="84" formatCode="_-* #,##0_-;\-* #,##0_-;_-* &quot;-&quot;_-;_-@_-">
                  <c:v>410392</c:v>
                </c:pt>
                <c:pt idx="85" formatCode="_-* #,##0_-;\-* #,##0_-;_-* &quot;-&quot;_-;_-@_-">
                  <c:v>394330</c:v>
                </c:pt>
                <c:pt idx="86" formatCode="_-* #,##0_-;\-* #,##0_-;_-* &quot;-&quot;_-;_-@_-">
                  <c:v>473391</c:v>
                </c:pt>
                <c:pt idx="87" formatCode="_-* #,##0_-;\-* #,##0_-;_-* &quot;-&quot;_-;_-@_-">
                  <c:v>152231</c:v>
                </c:pt>
                <c:pt idx="88" formatCode="_-* #,##0_-;\-* #,##0_-;_-* &quot;-&quot;_-;_-@_-">
                  <c:v>130270</c:v>
                </c:pt>
                <c:pt idx="89" formatCode="_-* #,##0_-;\-* #,##0_-;_-* &quot;-&quot;_-;_-@_-">
                  <c:v>136349</c:v>
                </c:pt>
                <c:pt idx="90" formatCode="_-* #,##0_-;\-* #,##0_-;_-* &quot;-&quot;_-;_-@_-">
                  <c:v>254978</c:v>
                </c:pt>
                <c:pt idx="91" formatCode="_-* #,##0_-;\-* #,##0_-;_-* &quot;-&quot;_-;_-@_-">
                  <c:v>847568</c:v>
                </c:pt>
                <c:pt idx="92" formatCode="_-* #,##0_-;\-* #,##0_-;_-* &quot;-&quot;_-;_-@_-">
                  <c:v>300854</c:v>
                </c:pt>
                <c:pt idx="93" formatCode="_-* #,##0_-;\-* #,##0_-;_-* &quot;-&quot;_-;_-@_-">
                  <c:v>287476</c:v>
                </c:pt>
                <c:pt idx="94" formatCode="_-* #,##0_-;\-* #,##0_-;_-* &quot;-&quot;_-;_-@_-">
                  <c:v>25980</c:v>
                </c:pt>
                <c:pt idx="95" formatCode="_-* #,##0_-;\-* #,##0_-;_-* &quot;-&quot;_-;_-@_-">
                  <c:v>20384</c:v>
                </c:pt>
                <c:pt idx="96" formatCode="_-* #,##0_-;\-* #,##0_-;_-* &quot;-&quot;_-;_-@_-">
                  <c:v>354386</c:v>
                </c:pt>
                <c:pt idx="97" formatCode="_-* #,##0_-;\-* #,##0_-;_-* &quot;-&quot;_-;_-@_-">
                  <c:v>409971</c:v>
                </c:pt>
                <c:pt idx="98" formatCode="_-* #,##0_-;\-* #,##0_-;_-* &quot;-&quot;_-;_-@_-">
                  <c:v>452836</c:v>
                </c:pt>
                <c:pt idx="99" formatCode="_-* #,##0_-;\-* #,##0_-;_-* &quot;-&quot;_-;_-@_-">
                  <c:v>259470</c:v>
                </c:pt>
                <c:pt idx="100" formatCode="_-* #,##0_-;\-* #,##0_-;_-* &quot;-&quot;_-;_-@_-">
                  <c:v>427099</c:v>
                </c:pt>
                <c:pt idx="101" formatCode="_-* #,##0_-;\-* #,##0_-;_-* &quot;-&quot;_-;_-@_-">
                  <c:v>216639</c:v>
                </c:pt>
              </c:numCache>
            </c:numRef>
          </c:xVal>
          <c:yVal>
            <c:numRef>
              <c:f>'TD Vs LOC'!$C$2:$C$103</c:f>
              <c:numCache>
                <c:formatCode>_(* #,##0_);_(* \(#,##0\);_(* "-"_);_(@_)</c:formatCode>
                <c:ptCount val="102"/>
                <c:pt idx="0">
                  <c:v>43309200</c:v>
                </c:pt>
                <c:pt idx="1">
                  <c:v>70770800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31900400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101528800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8820-4299-8872-5112BEDD3209}"/>
            </c:ext>
          </c:extLst>
        </c:ser>
        <c:dLbls>
          <c:showLegendKey val="0"/>
          <c:showVal val="0"/>
          <c:showCatName val="0"/>
          <c:showSerName val="0"/>
          <c:showPercent val="0"/>
          <c:showBubbleSize val="0"/>
        </c:dLbls>
        <c:axId val="1512681167"/>
        <c:axId val="1512694479"/>
      </c:scatterChart>
      <c:valAx>
        <c:axId val="1512681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Lines</a:t>
                </a:r>
                <a:r>
                  <a:rPr lang="en-US" sz="1200" baseline="0">
                    <a:latin typeface="Times New Roman" panose="02020603050405020304" pitchFamily="18" charset="0"/>
                    <a:cs typeface="Times New Roman" panose="02020603050405020304" pitchFamily="18" charset="0"/>
                  </a:rPr>
                  <a:t> of code (LOC)</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94479"/>
        <c:crosses val="autoZero"/>
        <c:crossBetween val="midCat"/>
      </c:valAx>
      <c:valAx>
        <c:axId val="151269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Technical Debt (TD)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681167"/>
        <c:crosses val="autoZero"/>
        <c:crossBetween val="midCat"/>
      </c:valAx>
      <c:spPr>
        <a:noFill/>
        <a:ln>
          <a:solidFill>
            <a:schemeClr val="accen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LOC'!$E$1</c:f>
              <c:strCache>
                <c:ptCount val="1"/>
                <c:pt idx="0">
                  <c:v>TD/LOC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layout>
                <c:manualLayout>
                  <c:x val="-1.3241161549437193E-2"/>
                  <c:y val="-9.280096930329487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LOC'!$D$2:$D$103</c:f>
              <c:numCache>
                <c:formatCode>General</c:formatCode>
                <c:ptCount val="102"/>
                <c:pt idx="0">
                  <c:v>34</c:v>
                </c:pt>
                <c:pt idx="1">
                  <c:v>12</c:v>
                </c:pt>
                <c:pt idx="2">
                  <c:v>42</c:v>
                </c:pt>
                <c:pt idx="3">
                  <c:v>33</c:v>
                </c:pt>
                <c:pt idx="4">
                  <c:v>21</c:v>
                </c:pt>
                <c:pt idx="5">
                  <c:v>22</c:v>
                </c:pt>
                <c:pt idx="6">
                  <c:v>20</c:v>
                </c:pt>
                <c:pt idx="7">
                  <c:v>66</c:v>
                </c:pt>
                <c:pt idx="8">
                  <c:v>52</c:v>
                </c:pt>
                <c:pt idx="9">
                  <c:v>8</c:v>
                </c:pt>
                <c:pt idx="10">
                  <c:v>56</c:v>
                </c:pt>
                <c:pt idx="11">
                  <c:v>43</c:v>
                </c:pt>
                <c:pt idx="12">
                  <c:v>9</c:v>
                </c:pt>
                <c:pt idx="13">
                  <c:v>86</c:v>
                </c:pt>
                <c:pt idx="14">
                  <c:v>25</c:v>
                </c:pt>
                <c:pt idx="15">
                  <c:v>63</c:v>
                </c:pt>
                <c:pt idx="16">
                  <c:v>68</c:v>
                </c:pt>
                <c:pt idx="17">
                  <c:v>34</c:v>
                </c:pt>
                <c:pt idx="18">
                  <c:v>73</c:v>
                </c:pt>
                <c:pt idx="19">
                  <c:v>48</c:v>
                </c:pt>
                <c:pt idx="20">
                  <c:v>40</c:v>
                </c:pt>
                <c:pt idx="21">
                  <c:v>46</c:v>
                </c:pt>
                <c:pt idx="22">
                  <c:v>42</c:v>
                </c:pt>
                <c:pt idx="23">
                  <c:v>44</c:v>
                </c:pt>
                <c:pt idx="24">
                  <c:v>69</c:v>
                </c:pt>
                <c:pt idx="25">
                  <c:v>63</c:v>
                </c:pt>
                <c:pt idx="26">
                  <c:v>91</c:v>
                </c:pt>
                <c:pt idx="27">
                  <c:v>8</c:v>
                </c:pt>
                <c:pt idx="28">
                  <c:v>62</c:v>
                </c:pt>
                <c:pt idx="29">
                  <c:v>66</c:v>
                </c:pt>
                <c:pt idx="30">
                  <c:v>63</c:v>
                </c:pt>
                <c:pt idx="31">
                  <c:v>81</c:v>
                </c:pt>
                <c:pt idx="32">
                  <c:v>9</c:v>
                </c:pt>
                <c:pt idx="33">
                  <c:v>48</c:v>
                </c:pt>
                <c:pt idx="34">
                  <c:v>58</c:v>
                </c:pt>
                <c:pt idx="35">
                  <c:v>56</c:v>
                </c:pt>
                <c:pt idx="36">
                  <c:v>80</c:v>
                </c:pt>
                <c:pt idx="37">
                  <c:v>67</c:v>
                </c:pt>
                <c:pt idx="38">
                  <c:v>46</c:v>
                </c:pt>
                <c:pt idx="39">
                  <c:v>50</c:v>
                </c:pt>
                <c:pt idx="40">
                  <c:v>61</c:v>
                </c:pt>
                <c:pt idx="41">
                  <c:v>44</c:v>
                </c:pt>
                <c:pt idx="42">
                  <c:v>32</c:v>
                </c:pt>
                <c:pt idx="43">
                  <c:v>44</c:v>
                </c:pt>
                <c:pt idx="44">
                  <c:v>48</c:v>
                </c:pt>
                <c:pt idx="45">
                  <c:v>32</c:v>
                </c:pt>
                <c:pt idx="46">
                  <c:v>6</c:v>
                </c:pt>
                <c:pt idx="47">
                  <c:v>30</c:v>
                </c:pt>
                <c:pt idx="48">
                  <c:v>43</c:v>
                </c:pt>
                <c:pt idx="49">
                  <c:v>46</c:v>
                </c:pt>
                <c:pt idx="50">
                  <c:v>55</c:v>
                </c:pt>
                <c:pt idx="51">
                  <c:v>37</c:v>
                </c:pt>
                <c:pt idx="52">
                  <c:v>67</c:v>
                </c:pt>
                <c:pt idx="53">
                  <c:v>66</c:v>
                </c:pt>
                <c:pt idx="54">
                  <c:v>49</c:v>
                </c:pt>
                <c:pt idx="55">
                  <c:v>37</c:v>
                </c:pt>
                <c:pt idx="56">
                  <c:v>63</c:v>
                </c:pt>
                <c:pt idx="57">
                  <c:v>26</c:v>
                </c:pt>
                <c:pt idx="58">
                  <c:v>24</c:v>
                </c:pt>
                <c:pt idx="59">
                  <c:v>30</c:v>
                </c:pt>
                <c:pt idx="60">
                  <c:v>31</c:v>
                </c:pt>
                <c:pt idx="61">
                  <c:v>61</c:v>
                </c:pt>
                <c:pt idx="62">
                  <c:v>6</c:v>
                </c:pt>
                <c:pt idx="63">
                  <c:v>8</c:v>
                </c:pt>
                <c:pt idx="64">
                  <c:v>0</c:v>
                </c:pt>
                <c:pt idx="65">
                  <c:v>10</c:v>
                </c:pt>
                <c:pt idx="66">
                  <c:v>0</c:v>
                </c:pt>
                <c:pt idx="67">
                  <c:v>2</c:v>
                </c:pt>
                <c:pt idx="68">
                  <c:v>4</c:v>
                </c:pt>
                <c:pt idx="69">
                  <c:v>7</c:v>
                </c:pt>
                <c:pt idx="70">
                  <c:v>12</c:v>
                </c:pt>
                <c:pt idx="71">
                  <c:v>1</c:v>
                </c:pt>
                <c:pt idx="72">
                  <c:v>18</c:v>
                </c:pt>
                <c:pt idx="73">
                  <c:v>20</c:v>
                </c:pt>
                <c:pt idx="74">
                  <c:v>8</c:v>
                </c:pt>
                <c:pt idx="75">
                  <c:v>63</c:v>
                </c:pt>
                <c:pt idx="76">
                  <c:v>43</c:v>
                </c:pt>
                <c:pt idx="77">
                  <c:v>52</c:v>
                </c:pt>
                <c:pt idx="78">
                  <c:v>39</c:v>
                </c:pt>
                <c:pt idx="79">
                  <c:v>30</c:v>
                </c:pt>
                <c:pt idx="80">
                  <c:v>42</c:v>
                </c:pt>
                <c:pt idx="81">
                  <c:v>62</c:v>
                </c:pt>
                <c:pt idx="82">
                  <c:v>1</c:v>
                </c:pt>
                <c:pt idx="83">
                  <c:v>2</c:v>
                </c:pt>
                <c:pt idx="84">
                  <c:v>19</c:v>
                </c:pt>
                <c:pt idx="85">
                  <c:v>62</c:v>
                </c:pt>
                <c:pt idx="86">
                  <c:v>4</c:v>
                </c:pt>
                <c:pt idx="87">
                  <c:v>37</c:v>
                </c:pt>
                <c:pt idx="88">
                  <c:v>31</c:v>
                </c:pt>
                <c:pt idx="89">
                  <c:v>19</c:v>
                </c:pt>
                <c:pt idx="90">
                  <c:v>79</c:v>
                </c:pt>
                <c:pt idx="91">
                  <c:v>15</c:v>
                </c:pt>
                <c:pt idx="92">
                  <c:v>42</c:v>
                </c:pt>
                <c:pt idx="93">
                  <c:v>46</c:v>
                </c:pt>
                <c:pt idx="94">
                  <c:v>16</c:v>
                </c:pt>
                <c:pt idx="95">
                  <c:v>50</c:v>
                </c:pt>
                <c:pt idx="96">
                  <c:v>52</c:v>
                </c:pt>
                <c:pt idx="97">
                  <c:v>16</c:v>
                </c:pt>
                <c:pt idx="98">
                  <c:v>38</c:v>
                </c:pt>
                <c:pt idx="99">
                  <c:v>12</c:v>
                </c:pt>
                <c:pt idx="100">
                  <c:v>14</c:v>
                </c:pt>
                <c:pt idx="101">
                  <c:v>37</c:v>
                </c:pt>
              </c:numCache>
            </c:numRef>
          </c:xVal>
          <c:yVal>
            <c:numRef>
              <c:f>'TD Vs LOC'!$E$2:$E$103</c:f>
              <c:numCache>
                <c:formatCode>0.00</c:formatCode>
                <c:ptCount val="102"/>
                <c:pt idx="0">
                  <c:v>164.90324938888338</c:v>
                </c:pt>
                <c:pt idx="1">
                  <c:v>99.260846758244995</c:v>
                </c:pt>
                <c:pt idx="2">
                  <c:v>199.82476443594228</c:v>
                </c:pt>
                <c:pt idx="3">
                  <c:v>165.42013550890294</c:v>
                </c:pt>
                <c:pt idx="4">
                  <c:v>121.65555832301777</c:v>
                </c:pt>
                <c:pt idx="5">
                  <c:v>180.49951289601009</c:v>
                </c:pt>
                <c:pt idx="6">
                  <c:v>184.04401271927208</c:v>
                </c:pt>
                <c:pt idx="7">
                  <c:v>219.53581406472512</c:v>
                </c:pt>
                <c:pt idx="8">
                  <c:v>212.6206872733552</c:v>
                </c:pt>
                <c:pt idx="9">
                  <c:v>165.66833412634114</c:v>
                </c:pt>
                <c:pt idx="10">
                  <c:v>182.7315145655555</c:v>
                </c:pt>
                <c:pt idx="11">
                  <c:v>290.24807422538333</c:v>
                </c:pt>
                <c:pt idx="12">
                  <c:v>128.05818990011238</c:v>
                </c:pt>
                <c:pt idx="13">
                  <c:v>380.03474362566544</c:v>
                </c:pt>
                <c:pt idx="14">
                  <c:v>199.08414464293736</c:v>
                </c:pt>
                <c:pt idx="15">
                  <c:v>180.53940864152324</c:v>
                </c:pt>
                <c:pt idx="16">
                  <c:v>235.60868812868182</c:v>
                </c:pt>
                <c:pt idx="17">
                  <c:v>174.85954340645344</c:v>
                </c:pt>
                <c:pt idx="18">
                  <c:v>189.92798832802296</c:v>
                </c:pt>
                <c:pt idx="19">
                  <c:v>145.75757036298577</c:v>
                </c:pt>
                <c:pt idx="20">
                  <c:v>176.77093898467945</c:v>
                </c:pt>
                <c:pt idx="21">
                  <c:v>237.31691596470563</c:v>
                </c:pt>
                <c:pt idx="22">
                  <c:v>163.83978228096822</c:v>
                </c:pt>
                <c:pt idx="23">
                  <c:v>177.6514596045584</c:v>
                </c:pt>
                <c:pt idx="24">
                  <c:v>242.27872662678942</c:v>
                </c:pt>
                <c:pt idx="25">
                  <c:v>228.13498700428042</c:v>
                </c:pt>
                <c:pt idx="26">
                  <c:v>248.69388616083472</c:v>
                </c:pt>
                <c:pt idx="27">
                  <c:v>175.74091211283979</c:v>
                </c:pt>
                <c:pt idx="28">
                  <c:v>206.90233111365418</c:v>
                </c:pt>
                <c:pt idx="29">
                  <c:v>260.49594938097761</c:v>
                </c:pt>
                <c:pt idx="30">
                  <c:v>188.00561237933584</c:v>
                </c:pt>
                <c:pt idx="31">
                  <c:v>219.46802030456854</c:v>
                </c:pt>
                <c:pt idx="32">
                  <c:v>120.74162912061198</c:v>
                </c:pt>
                <c:pt idx="33">
                  <c:v>174.05019571724614</c:v>
                </c:pt>
                <c:pt idx="34">
                  <c:v>298.7959012798533</c:v>
                </c:pt>
                <c:pt idx="35">
                  <c:v>157.73606353494085</c:v>
                </c:pt>
                <c:pt idx="36">
                  <c:v>935.44073661368839</c:v>
                </c:pt>
                <c:pt idx="37">
                  <c:v>240.72398190045249</c:v>
                </c:pt>
                <c:pt idx="38">
                  <c:v>183.76321353065538</c:v>
                </c:pt>
                <c:pt idx="39">
                  <c:v>162.05792563891853</c:v>
                </c:pt>
                <c:pt idx="40">
                  <c:v>212.70978414578832</c:v>
                </c:pt>
                <c:pt idx="41">
                  <c:v>192.69407638879412</c:v>
                </c:pt>
                <c:pt idx="42">
                  <c:v>218.2225012275544</c:v>
                </c:pt>
                <c:pt idx="43">
                  <c:v>172.65879080914985</c:v>
                </c:pt>
                <c:pt idx="44">
                  <c:v>178.58183342689244</c:v>
                </c:pt>
                <c:pt idx="45">
                  <c:v>152.21966856175155</c:v>
                </c:pt>
                <c:pt idx="46">
                  <c:v>107.24844311135621</c:v>
                </c:pt>
                <c:pt idx="47">
                  <c:v>162.05134352028361</c:v>
                </c:pt>
                <c:pt idx="48">
                  <c:v>153.59158171654062</c:v>
                </c:pt>
                <c:pt idx="49">
                  <c:v>209.22361341758739</c:v>
                </c:pt>
                <c:pt idx="50">
                  <c:v>182.69760233384994</c:v>
                </c:pt>
                <c:pt idx="51">
                  <c:v>151.58246449896359</c:v>
                </c:pt>
                <c:pt idx="52">
                  <c:v>171.59853653169014</c:v>
                </c:pt>
                <c:pt idx="53">
                  <c:v>189.19491355877497</c:v>
                </c:pt>
                <c:pt idx="54">
                  <c:v>200.66710502719829</c:v>
                </c:pt>
                <c:pt idx="55">
                  <c:v>149.05867142769193</c:v>
                </c:pt>
                <c:pt idx="56">
                  <c:v>194.99615292775465</c:v>
                </c:pt>
                <c:pt idx="57">
                  <c:v>142.65310990518219</c:v>
                </c:pt>
                <c:pt idx="58">
                  <c:v>146.03416561013682</c:v>
                </c:pt>
                <c:pt idx="59">
                  <c:v>156.26929493202431</c:v>
                </c:pt>
                <c:pt idx="60">
                  <c:v>157.48610195043815</c:v>
                </c:pt>
                <c:pt idx="61">
                  <c:v>180.33636614281775</c:v>
                </c:pt>
                <c:pt idx="62">
                  <c:v>103.71589605466608</c:v>
                </c:pt>
                <c:pt idx="63">
                  <c:v>102.10124388015647</c:v>
                </c:pt>
                <c:pt idx="64">
                  <c:v>119.80688267328044</c:v>
                </c:pt>
                <c:pt idx="65">
                  <c:v>104.04259225261612</c:v>
                </c:pt>
                <c:pt idx="66">
                  <c:v>97.592853006865752</c:v>
                </c:pt>
                <c:pt idx="67">
                  <c:v>81.282549553050913</c:v>
                </c:pt>
                <c:pt idx="68">
                  <c:v>130.91313103256718</c:v>
                </c:pt>
                <c:pt idx="69">
                  <c:v>73.21023262267947</c:v>
                </c:pt>
                <c:pt idx="70">
                  <c:v>85.896627212348335</c:v>
                </c:pt>
                <c:pt idx="71">
                  <c:v>95.957853297053205</c:v>
                </c:pt>
                <c:pt idx="72">
                  <c:v>106.095129073536</c:v>
                </c:pt>
                <c:pt idx="73">
                  <c:v>198.24808627856419</c:v>
                </c:pt>
                <c:pt idx="74">
                  <c:v>190.02708793335003</c:v>
                </c:pt>
                <c:pt idx="75">
                  <c:v>166.28197947905832</c:v>
                </c:pt>
                <c:pt idx="76">
                  <c:v>158.37033965805065</c:v>
                </c:pt>
                <c:pt idx="77">
                  <c:v>187.73569659846214</c:v>
                </c:pt>
                <c:pt idx="78">
                  <c:v>198.91276723673036</c:v>
                </c:pt>
                <c:pt idx="79">
                  <c:v>159.57597419175158</c:v>
                </c:pt>
                <c:pt idx="80">
                  <c:v>148.11790021518291</c:v>
                </c:pt>
                <c:pt idx="81">
                  <c:v>157.29220973037508</c:v>
                </c:pt>
                <c:pt idx="82">
                  <c:v>100.32447202140376</c:v>
                </c:pt>
                <c:pt idx="83">
                  <c:v>143.08844088602467</c:v>
                </c:pt>
                <c:pt idx="84">
                  <c:v>196.28160392990117</c:v>
                </c:pt>
                <c:pt idx="85">
                  <c:v>118.39119519184439</c:v>
                </c:pt>
                <c:pt idx="86">
                  <c:v>118.64019383553975</c:v>
                </c:pt>
                <c:pt idx="87">
                  <c:v>245.87633267862657</c:v>
                </c:pt>
                <c:pt idx="88">
                  <c:v>187.76080448299686</c:v>
                </c:pt>
                <c:pt idx="89">
                  <c:v>147.41288898341756</c:v>
                </c:pt>
                <c:pt idx="90">
                  <c:v>186.75179819435402</c:v>
                </c:pt>
                <c:pt idx="91">
                  <c:v>119.7883827610292</c:v>
                </c:pt>
                <c:pt idx="92">
                  <c:v>177.63832290745677</c:v>
                </c:pt>
                <c:pt idx="93">
                  <c:v>190.66078559601496</c:v>
                </c:pt>
                <c:pt idx="94">
                  <c:v>142.77136258660508</c:v>
                </c:pt>
                <c:pt idx="95">
                  <c:v>211.26373626373626</c:v>
                </c:pt>
                <c:pt idx="96">
                  <c:v>169.4276861952786</c:v>
                </c:pt>
                <c:pt idx="97">
                  <c:v>135.91497935219809</c:v>
                </c:pt>
                <c:pt idx="98">
                  <c:v>190.8081512953917</c:v>
                </c:pt>
                <c:pt idx="99">
                  <c:v>109.83774617489497</c:v>
                </c:pt>
                <c:pt idx="100">
                  <c:v>131.97314908253122</c:v>
                </c:pt>
                <c:pt idx="101">
                  <c:v>167.34198366868384</c:v>
                </c:pt>
              </c:numCache>
            </c:numRef>
          </c:yVal>
          <c:smooth val="0"/>
          <c:extLst>
            <c:ext xmlns:c16="http://schemas.microsoft.com/office/drawing/2014/chart" uri="{C3380CC4-5D6E-409C-BE32-E72D297353CC}">
              <c16:uniqueId val="{00000000-4B08-4999-8806-0AB78CFA8CFA}"/>
            </c:ext>
          </c:extLst>
        </c:ser>
        <c:dLbls>
          <c:showLegendKey val="0"/>
          <c:showVal val="0"/>
          <c:showCatName val="0"/>
          <c:showSerName val="0"/>
          <c:showPercent val="0"/>
          <c:showBubbleSize val="0"/>
        </c:dLbls>
        <c:axId val="1915184688"/>
        <c:axId val="1915189264"/>
      </c:scatterChart>
      <c:valAx>
        <c:axId val="191518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System Age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15189264"/>
        <c:crosses val="autoZero"/>
        <c:crossBetween val="midCat"/>
      </c:valAx>
      <c:valAx>
        <c:axId val="1915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TD/LOC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15184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CMA!$B$17</c:f>
              <c:strCache>
                <c:ptCount val="1"/>
                <c:pt idx="0">
                  <c:v>TD/LOC x 10-2</c:v>
                </c:pt>
              </c:strCache>
            </c:strRef>
          </c:tx>
          <c:spPr>
            <a:solidFill>
              <a:schemeClr val="accent1"/>
            </a:solidFill>
            <a:ln>
              <a:noFill/>
            </a:ln>
            <a:effectLst/>
          </c:spPr>
          <c:invertIfNegative val="0"/>
          <c:cat>
            <c:strRef>
              <c:f>CMA!$A$18:$A$30</c:f>
              <c:strCache>
                <c:ptCount val="13"/>
                <c:pt idx="0">
                  <c:v>OA</c:v>
                </c:pt>
                <c:pt idx="1">
                  <c:v>OB</c:v>
                </c:pt>
                <c:pt idx="2">
                  <c:v>OC</c:v>
                </c:pt>
                <c:pt idx="3">
                  <c:v>OD</c:v>
                </c:pt>
                <c:pt idx="4">
                  <c:v>OE</c:v>
                </c:pt>
                <c:pt idx="5">
                  <c:v>OF</c:v>
                </c:pt>
                <c:pt idx="6">
                  <c:v>OG</c:v>
                </c:pt>
                <c:pt idx="7">
                  <c:v>OH</c:v>
                </c:pt>
                <c:pt idx="8">
                  <c:v>OI</c:v>
                </c:pt>
                <c:pt idx="9">
                  <c:v>OJ</c:v>
                </c:pt>
                <c:pt idx="10">
                  <c:v>OK</c:v>
                </c:pt>
                <c:pt idx="11">
                  <c:v>OL</c:v>
                </c:pt>
                <c:pt idx="12">
                  <c:v>OM</c:v>
                </c:pt>
              </c:strCache>
            </c:strRef>
          </c:cat>
          <c:val>
            <c:numRef>
              <c:f>CMA!$B$18:$B$30</c:f>
              <c:numCache>
                <c:formatCode>General</c:formatCode>
                <c:ptCount val="13"/>
                <c:pt idx="0">
                  <c:v>1.9013179770976727</c:v>
                </c:pt>
                <c:pt idx="1">
                  <c:v>2.1383745617083654</c:v>
                </c:pt>
                <c:pt idx="2">
                  <c:v>1.683001608811888</c:v>
                </c:pt>
                <c:pt idx="3">
                  <c:v>1.7549882017814247</c:v>
                </c:pt>
                <c:pt idx="4">
                  <c:v>1.3111801480149428</c:v>
                </c:pt>
                <c:pt idx="5">
                  <c:v>0.95007024460078104</c:v>
                </c:pt>
                <c:pt idx="6">
                  <c:v>1.7973348301123551</c:v>
                </c:pt>
                <c:pt idx="7">
                  <c:v>1.7211977393671611</c:v>
                </c:pt>
                <c:pt idx="8">
                  <c:v>1.5154231178785171</c:v>
                </c:pt>
                <c:pt idx="9">
                  <c:v>1.436668477682149</c:v>
                </c:pt>
                <c:pt idx="10">
                  <c:v>1.4435627761151488</c:v>
                </c:pt>
                <c:pt idx="11">
                  <c:v>1.7852972715358035</c:v>
                </c:pt>
                <c:pt idx="12">
                  <c:v>1.4906102156550198</c:v>
                </c:pt>
              </c:numCache>
            </c:numRef>
          </c:val>
          <c:extLst>
            <c:ext xmlns:c16="http://schemas.microsoft.com/office/drawing/2014/chart" uri="{C3380CC4-5D6E-409C-BE32-E72D297353CC}">
              <c16:uniqueId val="{00000000-B7D1-4350-A1DE-E9429889F183}"/>
            </c:ext>
          </c:extLst>
        </c:ser>
        <c:ser>
          <c:idx val="1"/>
          <c:order val="1"/>
          <c:tx>
            <c:strRef>
              <c:f>CMA!$C$17</c:f>
              <c:strCache>
                <c:ptCount val="1"/>
                <c:pt idx="0">
                  <c:v>Capability Maturity Level</c:v>
                </c:pt>
              </c:strCache>
            </c:strRef>
          </c:tx>
          <c:spPr>
            <a:solidFill>
              <a:schemeClr val="accent2"/>
            </a:solidFill>
            <a:ln>
              <a:noFill/>
            </a:ln>
            <a:effectLst/>
          </c:spPr>
          <c:invertIfNegative val="0"/>
          <c:cat>
            <c:strRef>
              <c:f>CMA!$A$18:$A$30</c:f>
              <c:strCache>
                <c:ptCount val="13"/>
                <c:pt idx="0">
                  <c:v>OA</c:v>
                </c:pt>
                <c:pt idx="1">
                  <c:v>OB</c:v>
                </c:pt>
                <c:pt idx="2">
                  <c:v>OC</c:v>
                </c:pt>
                <c:pt idx="3">
                  <c:v>OD</c:v>
                </c:pt>
                <c:pt idx="4">
                  <c:v>OE</c:v>
                </c:pt>
                <c:pt idx="5">
                  <c:v>OF</c:v>
                </c:pt>
                <c:pt idx="6">
                  <c:v>OG</c:v>
                </c:pt>
                <c:pt idx="7">
                  <c:v>OH</c:v>
                </c:pt>
                <c:pt idx="8">
                  <c:v>OI</c:v>
                </c:pt>
                <c:pt idx="9">
                  <c:v>OJ</c:v>
                </c:pt>
                <c:pt idx="10">
                  <c:v>OK</c:v>
                </c:pt>
                <c:pt idx="11">
                  <c:v>OL</c:v>
                </c:pt>
                <c:pt idx="12">
                  <c:v>OM</c:v>
                </c:pt>
              </c:strCache>
            </c:strRef>
          </c:cat>
          <c:val>
            <c:numRef>
              <c:f>CMA!$C$18:$C$30</c:f>
              <c:numCache>
                <c:formatCode>General</c:formatCode>
                <c:ptCount val="13"/>
                <c:pt idx="0">
                  <c:v>3</c:v>
                </c:pt>
                <c:pt idx="1">
                  <c:v>2</c:v>
                </c:pt>
                <c:pt idx="2">
                  <c:v>1</c:v>
                </c:pt>
                <c:pt idx="3">
                  <c:v>1</c:v>
                </c:pt>
                <c:pt idx="4">
                  <c:v>2</c:v>
                </c:pt>
                <c:pt idx="5">
                  <c:v>2</c:v>
                </c:pt>
                <c:pt idx="6">
                  <c:v>1</c:v>
                </c:pt>
                <c:pt idx="7">
                  <c:v>3</c:v>
                </c:pt>
                <c:pt idx="8">
                  <c:v>2</c:v>
                </c:pt>
                <c:pt idx="9">
                  <c:v>2</c:v>
                </c:pt>
                <c:pt idx="10">
                  <c:v>2</c:v>
                </c:pt>
                <c:pt idx="11">
                  <c:v>2</c:v>
                </c:pt>
                <c:pt idx="12">
                  <c:v>1</c:v>
                </c:pt>
              </c:numCache>
            </c:numRef>
          </c:val>
          <c:extLst>
            <c:ext xmlns:c16="http://schemas.microsoft.com/office/drawing/2014/chart" uri="{C3380CC4-5D6E-409C-BE32-E72D297353CC}">
              <c16:uniqueId val="{00000001-B7D1-4350-A1DE-E9429889F183}"/>
            </c:ext>
          </c:extLst>
        </c:ser>
        <c:dLbls>
          <c:showLegendKey val="0"/>
          <c:showVal val="0"/>
          <c:showCatName val="0"/>
          <c:showSerName val="0"/>
          <c:showPercent val="0"/>
          <c:showBubbleSize val="0"/>
        </c:dLbls>
        <c:gapWidth val="219"/>
        <c:overlap val="-27"/>
        <c:axId val="2040647775"/>
        <c:axId val="2040644447"/>
      </c:barChart>
      <c:catAx>
        <c:axId val="204064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44447"/>
        <c:crosses val="autoZero"/>
        <c:auto val="1"/>
        <c:lblAlgn val="ctr"/>
        <c:lblOffset val="100"/>
        <c:noMultiLvlLbl val="0"/>
      </c:catAx>
      <c:valAx>
        <c:axId val="204064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477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Technical Debt (TD) Vs Cyclomatic Complexity (CC)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CC'!$C$1</c:f>
              <c:strCache>
                <c:ptCount val="1"/>
                <c:pt idx="0">
                  <c:v>Technical Debt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CC'!$B$2:$B$103</c:f>
              <c:numCache>
                <c:formatCode>0.00</c:formatCode>
                <c:ptCount val="102"/>
                <c:pt idx="0">
                  <c:v>0.27</c:v>
                </c:pt>
                <c:pt idx="1">
                  <c:v>0.82</c:v>
                </c:pt>
                <c:pt idx="2">
                  <c:v>0.55000000000000004</c:v>
                </c:pt>
                <c:pt idx="3">
                  <c:v>0.7</c:v>
                </c:pt>
                <c:pt idx="4">
                  <c:v>0.54</c:v>
                </c:pt>
                <c:pt idx="5">
                  <c:v>0.1</c:v>
                </c:pt>
                <c:pt idx="6">
                  <c:v>0.23</c:v>
                </c:pt>
                <c:pt idx="7">
                  <c:v>0.5</c:v>
                </c:pt>
                <c:pt idx="8">
                  <c:v>0.76</c:v>
                </c:pt>
                <c:pt idx="9">
                  <c:v>0.42</c:v>
                </c:pt>
                <c:pt idx="10">
                  <c:v>0.48</c:v>
                </c:pt>
                <c:pt idx="11">
                  <c:v>0.59</c:v>
                </c:pt>
                <c:pt idx="12">
                  <c:v>0.2</c:v>
                </c:pt>
                <c:pt idx="13">
                  <c:v>0.15</c:v>
                </c:pt>
                <c:pt idx="14">
                  <c:v>0.3</c:v>
                </c:pt>
                <c:pt idx="15">
                  <c:v>0.35</c:v>
                </c:pt>
                <c:pt idx="16">
                  <c:v>0.45</c:v>
                </c:pt>
                <c:pt idx="17">
                  <c:v>0.96</c:v>
                </c:pt>
                <c:pt idx="18">
                  <c:v>0.75</c:v>
                </c:pt>
                <c:pt idx="19">
                  <c:v>0.66</c:v>
                </c:pt>
                <c:pt idx="20">
                  <c:v>0.71</c:v>
                </c:pt>
                <c:pt idx="21">
                  <c:v>0.61</c:v>
                </c:pt>
                <c:pt idx="22">
                  <c:v>0.68</c:v>
                </c:pt>
                <c:pt idx="23">
                  <c:v>0.76</c:v>
                </c:pt>
                <c:pt idx="24">
                  <c:v>0.15</c:v>
                </c:pt>
                <c:pt idx="25">
                  <c:v>0.59</c:v>
                </c:pt>
                <c:pt idx="26">
                  <c:v>0.38</c:v>
                </c:pt>
                <c:pt idx="27">
                  <c:v>0.31</c:v>
                </c:pt>
                <c:pt idx="28">
                  <c:v>0.45</c:v>
                </c:pt>
                <c:pt idx="29">
                  <c:v>0.24</c:v>
                </c:pt>
                <c:pt idx="30">
                  <c:v>0.78</c:v>
                </c:pt>
                <c:pt idx="31">
                  <c:v>0.45</c:v>
                </c:pt>
                <c:pt idx="32">
                  <c:v>0.14000000000000001</c:v>
                </c:pt>
                <c:pt idx="33">
                  <c:v>0.13</c:v>
                </c:pt>
                <c:pt idx="34">
                  <c:v>0.12</c:v>
                </c:pt>
                <c:pt idx="35">
                  <c:v>0.33</c:v>
                </c:pt>
                <c:pt idx="36">
                  <c:v>0.04</c:v>
                </c:pt>
                <c:pt idx="37">
                  <c:v>0.05</c:v>
                </c:pt>
                <c:pt idx="38">
                  <c:v>1E-3</c:v>
                </c:pt>
                <c:pt idx="39">
                  <c:v>0.27</c:v>
                </c:pt>
                <c:pt idx="40">
                  <c:v>0.31</c:v>
                </c:pt>
                <c:pt idx="41">
                  <c:v>0.08</c:v>
                </c:pt>
                <c:pt idx="42">
                  <c:v>0.17</c:v>
                </c:pt>
                <c:pt idx="43">
                  <c:v>0.28999999999999998</c:v>
                </c:pt>
                <c:pt idx="44">
                  <c:v>0.13</c:v>
                </c:pt>
                <c:pt idx="45">
                  <c:v>0.24</c:v>
                </c:pt>
                <c:pt idx="46">
                  <c:v>0.09</c:v>
                </c:pt>
                <c:pt idx="47">
                  <c:v>0.53</c:v>
                </c:pt>
                <c:pt idx="48">
                  <c:v>0.4</c:v>
                </c:pt>
                <c:pt idx="49">
                  <c:v>0.3</c:v>
                </c:pt>
                <c:pt idx="50">
                  <c:v>0.44</c:v>
                </c:pt>
                <c:pt idx="51">
                  <c:v>0.2</c:v>
                </c:pt>
                <c:pt idx="52">
                  <c:v>0.71</c:v>
                </c:pt>
                <c:pt idx="53">
                  <c:v>0.79</c:v>
                </c:pt>
                <c:pt idx="54">
                  <c:v>7.0000000000000007E-2</c:v>
                </c:pt>
                <c:pt idx="55">
                  <c:v>0.15</c:v>
                </c:pt>
                <c:pt idx="56">
                  <c:v>0.16</c:v>
                </c:pt>
                <c:pt idx="57">
                  <c:v>0.12</c:v>
                </c:pt>
                <c:pt idx="58">
                  <c:v>0.15</c:v>
                </c:pt>
                <c:pt idx="59">
                  <c:v>0.16</c:v>
                </c:pt>
                <c:pt idx="60">
                  <c:v>0.13</c:v>
                </c:pt>
                <c:pt idx="61">
                  <c:v>0.16</c:v>
                </c:pt>
                <c:pt idx="62">
                  <c:v>0.09</c:v>
                </c:pt>
                <c:pt idx="63">
                  <c:v>8.6999999999999994E-2</c:v>
                </c:pt>
                <c:pt idx="64">
                  <c:v>0.12</c:v>
                </c:pt>
                <c:pt idx="65">
                  <c:v>0.17</c:v>
                </c:pt>
                <c:pt idx="66">
                  <c:v>0.11</c:v>
                </c:pt>
                <c:pt idx="67">
                  <c:v>0.16</c:v>
                </c:pt>
                <c:pt idx="68">
                  <c:v>7.0000000000000007E-2</c:v>
                </c:pt>
                <c:pt idx="69">
                  <c:v>0.11</c:v>
                </c:pt>
                <c:pt idx="70">
                  <c:v>0.18</c:v>
                </c:pt>
                <c:pt idx="71">
                  <c:v>0.15</c:v>
                </c:pt>
                <c:pt idx="72">
                  <c:v>0.28999999999999998</c:v>
                </c:pt>
                <c:pt idx="73">
                  <c:v>0.15</c:v>
                </c:pt>
                <c:pt idx="74">
                  <c:v>0.22</c:v>
                </c:pt>
                <c:pt idx="75">
                  <c:v>0.38</c:v>
                </c:pt>
                <c:pt idx="76">
                  <c:v>0.15</c:v>
                </c:pt>
                <c:pt idx="77">
                  <c:v>0.21</c:v>
                </c:pt>
                <c:pt idx="78">
                  <c:v>0.35</c:v>
                </c:pt>
                <c:pt idx="79">
                  <c:v>0.33</c:v>
                </c:pt>
                <c:pt idx="80">
                  <c:v>0.22</c:v>
                </c:pt>
                <c:pt idx="81">
                  <c:v>0.27</c:v>
                </c:pt>
                <c:pt idx="82">
                  <c:v>0.28999999999999998</c:v>
                </c:pt>
                <c:pt idx="83">
                  <c:v>0.45</c:v>
                </c:pt>
                <c:pt idx="84">
                  <c:v>0.41</c:v>
                </c:pt>
                <c:pt idx="85">
                  <c:v>0.37</c:v>
                </c:pt>
                <c:pt idx="86">
                  <c:v>0.51</c:v>
                </c:pt>
                <c:pt idx="87">
                  <c:v>0.14000000000000001</c:v>
                </c:pt>
                <c:pt idx="88">
                  <c:v>0.14000000000000001</c:v>
                </c:pt>
                <c:pt idx="89">
                  <c:v>0.15</c:v>
                </c:pt>
                <c:pt idx="90">
                  <c:v>0.26</c:v>
                </c:pt>
                <c:pt idx="91">
                  <c:v>0.92</c:v>
                </c:pt>
                <c:pt idx="92">
                  <c:v>0.26</c:v>
                </c:pt>
                <c:pt idx="93">
                  <c:v>0.3</c:v>
                </c:pt>
                <c:pt idx="94">
                  <c:v>0.01</c:v>
                </c:pt>
                <c:pt idx="95">
                  <c:v>0.01</c:v>
                </c:pt>
                <c:pt idx="96">
                  <c:v>0.37</c:v>
                </c:pt>
                <c:pt idx="97">
                  <c:v>0.42</c:v>
                </c:pt>
                <c:pt idx="98">
                  <c:v>0.51</c:v>
                </c:pt>
                <c:pt idx="99">
                  <c:v>0.24</c:v>
                </c:pt>
                <c:pt idx="100">
                  <c:v>0.44</c:v>
                </c:pt>
                <c:pt idx="101">
                  <c:v>0.19</c:v>
                </c:pt>
              </c:numCache>
            </c:numRef>
          </c:xVal>
          <c:yVal>
            <c:numRef>
              <c:f>'TD Vs CC'!$C$2:$C$103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9611-426E-A6A7-453E14187F76}"/>
            </c:ext>
          </c:extLst>
        </c:ser>
        <c:dLbls>
          <c:showLegendKey val="0"/>
          <c:showVal val="0"/>
          <c:showCatName val="0"/>
          <c:showSerName val="0"/>
          <c:showPercent val="0"/>
          <c:showBubbleSize val="0"/>
        </c:dLbls>
        <c:axId val="1366258047"/>
        <c:axId val="1366262207"/>
      </c:scatterChart>
      <c:valAx>
        <c:axId val="1366258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Cyclomatic Complexity (CC)</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66262207"/>
        <c:crosses val="autoZero"/>
        <c:crossBetween val="midCat"/>
      </c:valAx>
      <c:valAx>
        <c:axId val="136626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Technical</a:t>
                </a:r>
                <a:r>
                  <a:rPr lang="en-US" baseline="0"/>
                  <a:t> </a:t>
                </a:r>
                <a:r>
                  <a:rPr lang="en-US"/>
                  <a:t>Debt (TD)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662580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Complex Functions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Violations'!$F$1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Violations'!$E$2:$E$103</c:f>
              <c:numCache>
                <c:formatCode>_(* #,##0_);_(* \(#,##0\);_(* "-"_);_(@_)</c:formatCode>
                <c:ptCount val="102"/>
                <c:pt idx="0">
                  <c:v>1099200</c:v>
                </c:pt>
                <c:pt idx="1">
                  <c:v>5713600</c:v>
                </c:pt>
                <c:pt idx="2">
                  <c:v>5522400</c:v>
                </c:pt>
                <c:pt idx="3">
                  <c:v>4655200</c:v>
                </c:pt>
                <c:pt idx="4">
                  <c:v>2590000</c:v>
                </c:pt>
                <c:pt idx="5">
                  <c:v>3896400</c:v>
                </c:pt>
                <c:pt idx="6">
                  <c:v>1892000</c:v>
                </c:pt>
                <c:pt idx="7">
                  <c:v>3721600</c:v>
                </c:pt>
                <c:pt idx="8">
                  <c:v>6924800</c:v>
                </c:pt>
                <c:pt idx="9">
                  <c:v>5705200</c:v>
                </c:pt>
                <c:pt idx="10">
                  <c:v>5048800</c:v>
                </c:pt>
                <c:pt idx="11">
                  <c:v>6881600</c:v>
                </c:pt>
                <c:pt idx="12">
                  <c:v>1741200</c:v>
                </c:pt>
                <c:pt idx="13">
                  <c:v>4946800</c:v>
                </c:pt>
                <c:pt idx="14">
                  <c:v>3350800</c:v>
                </c:pt>
                <c:pt idx="15">
                  <c:v>350800</c:v>
                </c:pt>
                <c:pt idx="16">
                  <c:v>2890000</c:v>
                </c:pt>
                <c:pt idx="17">
                  <c:v>13482400</c:v>
                </c:pt>
                <c:pt idx="18">
                  <c:v>8681200</c:v>
                </c:pt>
                <c:pt idx="19">
                  <c:v>4728000</c:v>
                </c:pt>
                <c:pt idx="20">
                  <c:v>5570000</c:v>
                </c:pt>
                <c:pt idx="21">
                  <c:v>5928400</c:v>
                </c:pt>
                <c:pt idx="22">
                  <c:v>6881600</c:v>
                </c:pt>
                <c:pt idx="23">
                  <c:v>9578800</c:v>
                </c:pt>
                <c:pt idx="24">
                  <c:v>2128000</c:v>
                </c:pt>
                <c:pt idx="25">
                  <c:v>11710400</c:v>
                </c:pt>
                <c:pt idx="26">
                  <c:v>3321600</c:v>
                </c:pt>
                <c:pt idx="27">
                  <c:v>692000</c:v>
                </c:pt>
                <c:pt idx="28">
                  <c:v>39381200</c:v>
                </c:pt>
                <c:pt idx="29">
                  <c:v>2540000</c:v>
                </c:pt>
                <c:pt idx="30">
                  <c:v>4436000</c:v>
                </c:pt>
                <c:pt idx="31">
                  <c:v>188800</c:v>
                </c:pt>
                <c:pt idx="32">
                  <c:v>259200</c:v>
                </c:pt>
                <c:pt idx="33">
                  <c:v>1019600</c:v>
                </c:pt>
                <c:pt idx="34">
                  <c:v>795200</c:v>
                </c:pt>
                <c:pt idx="35">
                  <c:v>1146400</c:v>
                </c:pt>
                <c:pt idx="36">
                  <c:v>792000</c:v>
                </c:pt>
                <c:pt idx="37">
                  <c:v>1281200</c:v>
                </c:pt>
                <c:pt idx="38">
                  <c:v>83600</c:v>
                </c:pt>
                <c:pt idx="39">
                  <c:v>3880800</c:v>
                </c:pt>
                <c:pt idx="40">
                  <c:v>3481600</c:v>
                </c:pt>
                <c:pt idx="41">
                  <c:v>309600</c:v>
                </c:pt>
                <c:pt idx="42">
                  <c:v>1283600</c:v>
                </c:pt>
                <c:pt idx="43">
                  <c:v>4961200</c:v>
                </c:pt>
                <c:pt idx="44">
                  <c:v>1132000</c:v>
                </c:pt>
                <c:pt idx="45">
                  <c:v>2131600</c:v>
                </c:pt>
                <c:pt idx="46">
                  <c:v>177200</c:v>
                </c:pt>
                <c:pt idx="47">
                  <c:v>1014400</c:v>
                </c:pt>
                <c:pt idx="48">
                  <c:v>745200</c:v>
                </c:pt>
                <c:pt idx="49">
                  <c:v>3294400</c:v>
                </c:pt>
                <c:pt idx="50">
                  <c:v>5172000</c:v>
                </c:pt>
                <c:pt idx="51">
                  <c:v>1391200</c:v>
                </c:pt>
                <c:pt idx="52">
                  <c:v>6883600</c:v>
                </c:pt>
                <c:pt idx="53">
                  <c:v>8556000</c:v>
                </c:pt>
                <c:pt idx="54">
                  <c:v>292000</c:v>
                </c:pt>
                <c:pt idx="55">
                  <c:v>666400</c:v>
                </c:pt>
                <c:pt idx="56">
                  <c:v>575600</c:v>
                </c:pt>
                <c:pt idx="57">
                  <c:v>81600</c:v>
                </c:pt>
                <c:pt idx="58">
                  <c:v>82400</c:v>
                </c:pt>
                <c:pt idx="59">
                  <c:v>121200</c:v>
                </c:pt>
                <c:pt idx="60">
                  <c:v>84400</c:v>
                </c:pt>
                <c:pt idx="61">
                  <c:v>71600</c:v>
                </c:pt>
                <c:pt idx="62">
                  <c:v>42800</c:v>
                </c:pt>
                <c:pt idx="63">
                  <c:v>82000</c:v>
                </c:pt>
                <c:pt idx="64">
                  <c:v>159600</c:v>
                </c:pt>
                <c:pt idx="65">
                  <c:v>176800</c:v>
                </c:pt>
                <c:pt idx="66">
                  <c:v>301600</c:v>
                </c:pt>
                <c:pt idx="67">
                  <c:v>224000</c:v>
                </c:pt>
                <c:pt idx="68">
                  <c:v>218800</c:v>
                </c:pt>
                <c:pt idx="69">
                  <c:v>296000</c:v>
                </c:pt>
                <c:pt idx="70">
                  <c:v>652800</c:v>
                </c:pt>
                <c:pt idx="71">
                  <c:v>536000</c:v>
                </c:pt>
                <c:pt idx="72">
                  <c:v>1298000</c:v>
                </c:pt>
                <c:pt idx="73">
                  <c:v>652800</c:v>
                </c:pt>
                <c:pt idx="74">
                  <c:v>1728000</c:v>
                </c:pt>
                <c:pt idx="75">
                  <c:v>2268000</c:v>
                </c:pt>
                <c:pt idx="76">
                  <c:v>1719600</c:v>
                </c:pt>
                <c:pt idx="77">
                  <c:v>1288800</c:v>
                </c:pt>
                <c:pt idx="78">
                  <c:v>1730400</c:v>
                </c:pt>
                <c:pt idx="79">
                  <c:v>1240400</c:v>
                </c:pt>
                <c:pt idx="80">
                  <c:v>668800</c:v>
                </c:pt>
                <c:pt idx="81">
                  <c:v>1152000</c:v>
                </c:pt>
                <c:pt idx="82">
                  <c:v>773600</c:v>
                </c:pt>
                <c:pt idx="83">
                  <c:v>3676000</c:v>
                </c:pt>
                <c:pt idx="84">
                  <c:v>4016800</c:v>
                </c:pt>
                <c:pt idx="85">
                  <c:v>1378000</c:v>
                </c:pt>
                <c:pt idx="86">
                  <c:v>2045200</c:v>
                </c:pt>
                <c:pt idx="87">
                  <c:v>1315200</c:v>
                </c:pt>
                <c:pt idx="88">
                  <c:v>486800</c:v>
                </c:pt>
                <c:pt idx="89">
                  <c:v>430800</c:v>
                </c:pt>
                <c:pt idx="90">
                  <c:v>1095600</c:v>
                </c:pt>
                <c:pt idx="91">
                  <c:v>11055600</c:v>
                </c:pt>
                <c:pt idx="92">
                  <c:v>1855600</c:v>
                </c:pt>
                <c:pt idx="93">
                  <c:v>2154000</c:v>
                </c:pt>
                <c:pt idx="94">
                  <c:v>59200</c:v>
                </c:pt>
                <c:pt idx="95">
                  <c:v>136800</c:v>
                </c:pt>
                <c:pt idx="96">
                  <c:v>5368800</c:v>
                </c:pt>
                <c:pt idx="97">
                  <c:v>5815600</c:v>
                </c:pt>
                <c:pt idx="98">
                  <c:v>3240800</c:v>
                </c:pt>
                <c:pt idx="99">
                  <c:v>844000</c:v>
                </c:pt>
                <c:pt idx="100">
                  <c:v>1630000</c:v>
                </c:pt>
                <c:pt idx="101">
                  <c:v>688800</c:v>
                </c:pt>
              </c:numCache>
            </c:numRef>
          </c:xVal>
          <c:yVal>
            <c:numRef>
              <c:f>'TD Vs Violations'!$F$2:$F$103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21F5-447B-80E7-BA2865C2C968}"/>
            </c:ext>
          </c:extLst>
        </c:ser>
        <c:dLbls>
          <c:showLegendKey val="0"/>
          <c:showVal val="0"/>
          <c:showCatName val="0"/>
          <c:showSerName val="0"/>
          <c:showPercent val="0"/>
          <c:showBubbleSize val="0"/>
        </c:dLbls>
        <c:axId val="907054400"/>
        <c:axId val="907041088"/>
      </c:scatterChart>
      <c:valAx>
        <c:axId val="90705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Complex Functions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07041088"/>
        <c:crosses val="autoZero"/>
        <c:crossBetween val="midCat"/>
      </c:valAx>
      <c:valAx>
        <c:axId val="90704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07054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Long Functions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Violations'!$I$1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Violations'!$H$2:$H$103</c:f>
              <c:numCache>
                <c:formatCode>_(* #,##0_);_(* \(#,##0\);_(* "-"_);_(@_)</c:formatCode>
                <c:ptCount val="102"/>
                <c:pt idx="0">
                  <c:v>1855200</c:v>
                </c:pt>
                <c:pt idx="1">
                  <c:v>5234000</c:v>
                </c:pt>
                <c:pt idx="2">
                  <c:v>4773200</c:v>
                </c:pt>
                <c:pt idx="3">
                  <c:v>4873600</c:v>
                </c:pt>
                <c:pt idx="4">
                  <c:v>3574800</c:v>
                </c:pt>
                <c:pt idx="5">
                  <c:v>3938400</c:v>
                </c:pt>
                <c:pt idx="6">
                  <c:v>1496400</c:v>
                </c:pt>
                <c:pt idx="7">
                  <c:v>4688800</c:v>
                </c:pt>
                <c:pt idx="8">
                  <c:v>6156800</c:v>
                </c:pt>
                <c:pt idx="9">
                  <c:v>4460800</c:v>
                </c:pt>
                <c:pt idx="10">
                  <c:v>3784000</c:v>
                </c:pt>
                <c:pt idx="11">
                  <c:v>14488400</c:v>
                </c:pt>
                <c:pt idx="12">
                  <c:v>1416000</c:v>
                </c:pt>
                <c:pt idx="13">
                  <c:v>2996000</c:v>
                </c:pt>
                <c:pt idx="14">
                  <c:v>1465600</c:v>
                </c:pt>
                <c:pt idx="15">
                  <c:v>4726800</c:v>
                </c:pt>
                <c:pt idx="16">
                  <c:v>4935600</c:v>
                </c:pt>
                <c:pt idx="17">
                  <c:v>9561600</c:v>
                </c:pt>
                <c:pt idx="18">
                  <c:v>6880400</c:v>
                </c:pt>
                <c:pt idx="19">
                  <c:v>6836800</c:v>
                </c:pt>
                <c:pt idx="20">
                  <c:v>4440000</c:v>
                </c:pt>
                <c:pt idx="21">
                  <c:v>5154800</c:v>
                </c:pt>
                <c:pt idx="22">
                  <c:v>6483600</c:v>
                </c:pt>
                <c:pt idx="23">
                  <c:v>7956800</c:v>
                </c:pt>
                <c:pt idx="24">
                  <c:v>2145600</c:v>
                </c:pt>
                <c:pt idx="25">
                  <c:v>7281200</c:v>
                </c:pt>
                <c:pt idx="26">
                  <c:v>4505200</c:v>
                </c:pt>
                <c:pt idx="27">
                  <c:v>5282800</c:v>
                </c:pt>
                <c:pt idx="28">
                  <c:v>1317200</c:v>
                </c:pt>
                <c:pt idx="29">
                  <c:v>3481200</c:v>
                </c:pt>
                <c:pt idx="30">
                  <c:v>913200</c:v>
                </c:pt>
                <c:pt idx="31">
                  <c:v>653200</c:v>
                </c:pt>
                <c:pt idx="32">
                  <c:v>528000</c:v>
                </c:pt>
                <c:pt idx="33">
                  <c:v>702400</c:v>
                </c:pt>
                <c:pt idx="34">
                  <c:v>1175200</c:v>
                </c:pt>
                <c:pt idx="35">
                  <c:v>1183200</c:v>
                </c:pt>
                <c:pt idx="36">
                  <c:v>1202800</c:v>
                </c:pt>
                <c:pt idx="37">
                  <c:v>145600</c:v>
                </c:pt>
                <c:pt idx="38">
                  <c:v>65600</c:v>
                </c:pt>
                <c:pt idx="39">
                  <c:v>692000</c:v>
                </c:pt>
                <c:pt idx="40">
                  <c:v>1013200</c:v>
                </c:pt>
                <c:pt idx="41">
                  <c:v>131600</c:v>
                </c:pt>
                <c:pt idx="42">
                  <c:v>710400</c:v>
                </c:pt>
                <c:pt idx="43">
                  <c:v>3239600</c:v>
                </c:pt>
                <c:pt idx="44">
                  <c:v>2972000</c:v>
                </c:pt>
                <c:pt idx="45">
                  <c:v>2613200</c:v>
                </c:pt>
                <c:pt idx="46">
                  <c:v>131200</c:v>
                </c:pt>
                <c:pt idx="47">
                  <c:v>1772000</c:v>
                </c:pt>
                <c:pt idx="48">
                  <c:v>53200</c:v>
                </c:pt>
                <c:pt idx="49">
                  <c:v>3468000</c:v>
                </c:pt>
                <c:pt idx="50">
                  <c:v>2984800</c:v>
                </c:pt>
                <c:pt idx="51">
                  <c:v>762400</c:v>
                </c:pt>
                <c:pt idx="52">
                  <c:v>3933600</c:v>
                </c:pt>
                <c:pt idx="53">
                  <c:v>6196000</c:v>
                </c:pt>
                <c:pt idx="54">
                  <c:v>568000</c:v>
                </c:pt>
                <c:pt idx="55">
                  <c:v>321600</c:v>
                </c:pt>
                <c:pt idx="56">
                  <c:v>182000</c:v>
                </c:pt>
                <c:pt idx="57">
                  <c:v>531600</c:v>
                </c:pt>
                <c:pt idx="58">
                  <c:v>575200</c:v>
                </c:pt>
                <c:pt idx="59">
                  <c:v>666800</c:v>
                </c:pt>
                <c:pt idx="60">
                  <c:v>568000</c:v>
                </c:pt>
                <c:pt idx="61">
                  <c:v>754800</c:v>
                </c:pt>
                <c:pt idx="62">
                  <c:v>84400</c:v>
                </c:pt>
                <c:pt idx="63">
                  <c:v>195600</c:v>
                </c:pt>
                <c:pt idx="64">
                  <c:v>327600</c:v>
                </c:pt>
                <c:pt idx="65">
                  <c:v>323200</c:v>
                </c:pt>
                <c:pt idx="66">
                  <c:v>225600</c:v>
                </c:pt>
                <c:pt idx="67">
                  <c:v>336800</c:v>
                </c:pt>
                <c:pt idx="68">
                  <c:v>177600</c:v>
                </c:pt>
                <c:pt idx="69">
                  <c:v>88800</c:v>
                </c:pt>
                <c:pt idx="70">
                  <c:v>621600</c:v>
                </c:pt>
                <c:pt idx="71">
                  <c:v>359600</c:v>
                </c:pt>
                <c:pt idx="72">
                  <c:v>258000</c:v>
                </c:pt>
                <c:pt idx="73">
                  <c:v>265200</c:v>
                </c:pt>
                <c:pt idx="74">
                  <c:v>944000</c:v>
                </c:pt>
                <c:pt idx="75">
                  <c:v>4029200</c:v>
                </c:pt>
                <c:pt idx="76">
                  <c:v>737600</c:v>
                </c:pt>
                <c:pt idx="77">
                  <c:v>845200</c:v>
                </c:pt>
                <c:pt idx="78">
                  <c:v>1772000</c:v>
                </c:pt>
                <c:pt idx="79">
                  <c:v>3054000</c:v>
                </c:pt>
                <c:pt idx="80">
                  <c:v>2817200</c:v>
                </c:pt>
                <c:pt idx="81">
                  <c:v>2045200</c:v>
                </c:pt>
                <c:pt idx="82">
                  <c:v>1336400</c:v>
                </c:pt>
                <c:pt idx="83">
                  <c:v>2811200</c:v>
                </c:pt>
                <c:pt idx="84">
                  <c:v>1368000</c:v>
                </c:pt>
                <c:pt idx="85">
                  <c:v>1822400</c:v>
                </c:pt>
                <c:pt idx="86">
                  <c:v>1598000</c:v>
                </c:pt>
                <c:pt idx="87">
                  <c:v>782000</c:v>
                </c:pt>
                <c:pt idx="88">
                  <c:v>1015200</c:v>
                </c:pt>
                <c:pt idx="89">
                  <c:v>854000</c:v>
                </c:pt>
                <c:pt idx="90">
                  <c:v>3458000</c:v>
                </c:pt>
                <c:pt idx="91">
                  <c:v>6128800</c:v>
                </c:pt>
                <c:pt idx="92">
                  <c:v>1450000</c:v>
                </c:pt>
                <c:pt idx="93">
                  <c:v>1164400</c:v>
                </c:pt>
                <c:pt idx="94">
                  <c:v>95200</c:v>
                </c:pt>
                <c:pt idx="95">
                  <c:v>164400</c:v>
                </c:pt>
                <c:pt idx="96">
                  <c:v>3012800</c:v>
                </c:pt>
                <c:pt idx="97">
                  <c:v>2216800</c:v>
                </c:pt>
                <c:pt idx="98">
                  <c:v>3643200</c:v>
                </c:pt>
                <c:pt idx="99">
                  <c:v>1194800</c:v>
                </c:pt>
                <c:pt idx="100">
                  <c:v>3648000</c:v>
                </c:pt>
                <c:pt idx="101">
                  <c:v>1598400</c:v>
                </c:pt>
              </c:numCache>
            </c:numRef>
          </c:xVal>
          <c:yVal>
            <c:numRef>
              <c:f>'TD Vs Violations'!$I$2:$I$103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DFC8-4450-B889-197C325850D0}"/>
            </c:ext>
          </c:extLst>
        </c:ser>
        <c:dLbls>
          <c:showLegendKey val="0"/>
          <c:showVal val="0"/>
          <c:showCatName val="0"/>
          <c:showSerName val="0"/>
          <c:showPercent val="0"/>
          <c:showBubbleSize val="0"/>
        </c:dLbls>
        <c:axId val="975704368"/>
        <c:axId val="975704784"/>
      </c:scatterChart>
      <c:valAx>
        <c:axId val="97570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Long Functions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75704784"/>
        <c:crosses val="autoZero"/>
        <c:crossBetween val="midCat"/>
      </c:valAx>
      <c:valAx>
        <c:axId val="97570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7570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 Vs Deep Nested Complexity TD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Violations'!$L$1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Violations'!$K$2:$K$103</c:f>
              <c:numCache>
                <c:formatCode>_(* #,##0_);_(* \(#,##0\);_(* "-"_);_(@_)</c:formatCode>
                <c:ptCount val="102"/>
                <c:pt idx="0">
                  <c:v>852000</c:v>
                </c:pt>
                <c:pt idx="1">
                  <c:v>3444400</c:v>
                </c:pt>
                <c:pt idx="2">
                  <c:v>3056000</c:v>
                </c:pt>
                <c:pt idx="3">
                  <c:v>3414400</c:v>
                </c:pt>
                <c:pt idx="4">
                  <c:v>1860400</c:v>
                </c:pt>
                <c:pt idx="5">
                  <c:v>2553600</c:v>
                </c:pt>
                <c:pt idx="6">
                  <c:v>173200</c:v>
                </c:pt>
                <c:pt idx="7">
                  <c:v>2726800</c:v>
                </c:pt>
                <c:pt idx="8">
                  <c:v>6728000</c:v>
                </c:pt>
                <c:pt idx="9">
                  <c:v>3320800</c:v>
                </c:pt>
                <c:pt idx="10">
                  <c:v>2993200</c:v>
                </c:pt>
                <c:pt idx="11">
                  <c:v>6131600</c:v>
                </c:pt>
                <c:pt idx="12">
                  <c:v>688400</c:v>
                </c:pt>
                <c:pt idx="13">
                  <c:v>5216000</c:v>
                </c:pt>
                <c:pt idx="14">
                  <c:v>2822400</c:v>
                </c:pt>
                <c:pt idx="15">
                  <c:v>2556000</c:v>
                </c:pt>
                <c:pt idx="16">
                  <c:v>3334800</c:v>
                </c:pt>
                <c:pt idx="17">
                  <c:v>7923600</c:v>
                </c:pt>
                <c:pt idx="18">
                  <c:v>7968000</c:v>
                </c:pt>
                <c:pt idx="19">
                  <c:v>5313200</c:v>
                </c:pt>
                <c:pt idx="20">
                  <c:v>8688000</c:v>
                </c:pt>
                <c:pt idx="21">
                  <c:v>8693600</c:v>
                </c:pt>
                <c:pt idx="22">
                  <c:v>5929200</c:v>
                </c:pt>
                <c:pt idx="23">
                  <c:v>7488800</c:v>
                </c:pt>
                <c:pt idx="24">
                  <c:v>2026400</c:v>
                </c:pt>
                <c:pt idx="25">
                  <c:v>7236000</c:v>
                </c:pt>
                <c:pt idx="26">
                  <c:v>2618400</c:v>
                </c:pt>
                <c:pt idx="27">
                  <c:v>593200</c:v>
                </c:pt>
                <c:pt idx="28">
                  <c:v>6088000</c:v>
                </c:pt>
                <c:pt idx="29">
                  <c:v>6803600</c:v>
                </c:pt>
                <c:pt idx="30">
                  <c:v>1053600</c:v>
                </c:pt>
                <c:pt idx="31">
                  <c:v>292400</c:v>
                </c:pt>
                <c:pt idx="32">
                  <c:v>777600</c:v>
                </c:pt>
                <c:pt idx="33">
                  <c:v>1633200</c:v>
                </c:pt>
                <c:pt idx="34">
                  <c:v>1496000</c:v>
                </c:pt>
                <c:pt idx="35">
                  <c:v>351200</c:v>
                </c:pt>
                <c:pt idx="36">
                  <c:v>483600</c:v>
                </c:pt>
                <c:pt idx="37">
                  <c:v>155600</c:v>
                </c:pt>
                <c:pt idx="38">
                  <c:v>0</c:v>
                </c:pt>
                <c:pt idx="39">
                  <c:v>84400</c:v>
                </c:pt>
                <c:pt idx="40">
                  <c:v>79200</c:v>
                </c:pt>
                <c:pt idx="41">
                  <c:v>217600</c:v>
                </c:pt>
                <c:pt idx="42">
                  <c:v>928000</c:v>
                </c:pt>
                <c:pt idx="43">
                  <c:v>415200</c:v>
                </c:pt>
                <c:pt idx="44">
                  <c:v>66400</c:v>
                </c:pt>
                <c:pt idx="45">
                  <c:v>1592400</c:v>
                </c:pt>
                <c:pt idx="46">
                  <c:v>395200</c:v>
                </c:pt>
                <c:pt idx="47">
                  <c:v>172800</c:v>
                </c:pt>
                <c:pt idx="48">
                  <c:v>934800</c:v>
                </c:pt>
                <c:pt idx="49">
                  <c:v>1284000</c:v>
                </c:pt>
                <c:pt idx="50">
                  <c:v>794800</c:v>
                </c:pt>
                <c:pt idx="51">
                  <c:v>1108000</c:v>
                </c:pt>
                <c:pt idx="52">
                  <c:v>4807200</c:v>
                </c:pt>
                <c:pt idx="53">
                  <c:v>5598000</c:v>
                </c:pt>
                <c:pt idx="54">
                  <c:v>602400</c:v>
                </c:pt>
                <c:pt idx="55">
                  <c:v>628800</c:v>
                </c:pt>
                <c:pt idx="56">
                  <c:v>398400</c:v>
                </c:pt>
                <c:pt idx="57">
                  <c:v>48400</c:v>
                </c:pt>
                <c:pt idx="58">
                  <c:v>0</c:v>
                </c:pt>
                <c:pt idx="59">
                  <c:v>124800</c:v>
                </c:pt>
                <c:pt idx="60">
                  <c:v>297600</c:v>
                </c:pt>
                <c:pt idx="61">
                  <c:v>448400</c:v>
                </c:pt>
                <c:pt idx="62">
                  <c:v>341600</c:v>
                </c:pt>
                <c:pt idx="63">
                  <c:v>414000</c:v>
                </c:pt>
                <c:pt idx="64">
                  <c:v>532000</c:v>
                </c:pt>
                <c:pt idx="65">
                  <c:v>397600</c:v>
                </c:pt>
                <c:pt idx="66">
                  <c:v>338400</c:v>
                </c:pt>
                <c:pt idx="67">
                  <c:v>196400</c:v>
                </c:pt>
                <c:pt idx="68">
                  <c:v>244400</c:v>
                </c:pt>
                <c:pt idx="69">
                  <c:v>91600</c:v>
                </c:pt>
                <c:pt idx="70">
                  <c:v>700000</c:v>
                </c:pt>
                <c:pt idx="71">
                  <c:v>876000</c:v>
                </c:pt>
                <c:pt idx="72">
                  <c:v>207600</c:v>
                </c:pt>
                <c:pt idx="73">
                  <c:v>205600</c:v>
                </c:pt>
                <c:pt idx="74">
                  <c:v>788800</c:v>
                </c:pt>
                <c:pt idx="75">
                  <c:v>3772000</c:v>
                </c:pt>
                <c:pt idx="76">
                  <c:v>2694800</c:v>
                </c:pt>
                <c:pt idx="77">
                  <c:v>795200</c:v>
                </c:pt>
                <c:pt idx="78">
                  <c:v>3042800</c:v>
                </c:pt>
                <c:pt idx="79">
                  <c:v>824000</c:v>
                </c:pt>
                <c:pt idx="80">
                  <c:v>3058000</c:v>
                </c:pt>
                <c:pt idx="81">
                  <c:v>3457600</c:v>
                </c:pt>
                <c:pt idx="82">
                  <c:v>3728000</c:v>
                </c:pt>
                <c:pt idx="83">
                  <c:v>1774400</c:v>
                </c:pt>
                <c:pt idx="84">
                  <c:v>1821200</c:v>
                </c:pt>
                <c:pt idx="85">
                  <c:v>861200</c:v>
                </c:pt>
                <c:pt idx="86">
                  <c:v>620400</c:v>
                </c:pt>
                <c:pt idx="87">
                  <c:v>577200</c:v>
                </c:pt>
                <c:pt idx="88">
                  <c:v>612000</c:v>
                </c:pt>
                <c:pt idx="89">
                  <c:v>667200</c:v>
                </c:pt>
                <c:pt idx="90">
                  <c:v>439200</c:v>
                </c:pt>
                <c:pt idx="91">
                  <c:v>1646400</c:v>
                </c:pt>
                <c:pt idx="92">
                  <c:v>790800</c:v>
                </c:pt>
                <c:pt idx="93">
                  <c:v>1069200</c:v>
                </c:pt>
                <c:pt idx="94">
                  <c:v>0</c:v>
                </c:pt>
                <c:pt idx="95">
                  <c:v>62800</c:v>
                </c:pt>
                <c:pt idx="96">
                  <c:v>1337200</c:v>
                </c:pt>
                <c:pt idx="97">
                  <c:v>2440800</c:v>
                </c:pt>
                <c:pt idx="98">
                  <c:v>1768000</c:v>
                </c:pt>
                <c:pt idx="99">
                  <c:v>2350800</c:v>
                </c:pt>
                <c:pt idx="100">
                  <c:v>2247200</c:v>
                </c:pt>
                <c:pt idx="101">
                  <c:v>1906400</c:v>
                </c:pt>
              </c:numCache>
            </c:numRef>
          </c:xVal>
          <c:yVal>
            <c:numRef>
              <c:f>'TD Vs Violations'!$L$2:$L$103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DBAB-43CB-A183-E7B5A01E7D84}"/>
            </c:ext>
          </c:extLst>
        </c:ser>
        <c:dLbls>
          <c:showLegendKey val="0"/>
          <c:showVal val="0"/>
          <c:showCatName val="0"/>
          <c:showSerName val="0"/>
          <c:showPercent val="0"/>
          <c:showBubbleSize val="0"/>
        </c:dLbls>
        <c:axId val="743844192"/>
        <c:axId val="743844608"/>
      </c:scatterChart>
      <c:valAx>
        <c:axId val="743844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Deep Nested Complexity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3844608"/>
        <c:crosses val="autoZero"/>
        <c:crossBetween val="midCat"/>
      </c:valAx>
      <c:valAx>
        <c:axId val="74384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3844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 Vs Excess number of Functions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Violations'!$O$1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Violations'!$N$2:$N$103</c:f>
              <c:numCache>
                <c:formatCode>_(* #,##0_);_(* \(#,##0\);_(* "-"_);_(@_)</c:formatCode>
                <c:ptCount val="102"/>
                <c:pt idx="0">
                  <c:v>1029200</c:v>
                </c:pt>
                <c:pt idx="1">
                  <c:v>7481200</c:v>
                </c:pt>
                <c:pt idx="2">
                  <c:v>8153600</c:v>
                </c:pt>
                <c:pt idx="3">
                  <c:v>6612800</c:v>
                </c:pt>
                <c:pt idx="4">
                  <c:v>2945600</c:v>
                </c:pt>
                <c:pt idx="5">
                  <c:v>3443600</c:v>
                </c:pt>
                <c:pt idx="6">
                  <c:v>1842000</c:v>
                </c:pt>
                <c:pt idx="7">
                  <c:v>2761200</c:v>
                </c:pt>
                <c:pt idx="8">
                  <c:v>2117200</c:v>
                </c:pt>
                <c:pt idx="9">
                  <c:v>2540800</c:v>
                </c:pt>
                <c:pt idx="10">
                  <c:v>1708400</c:v>
                </c:pt>
                <c:pt idx="11">
                  <c:v>4702400</c:v>
                </c:pt>
                <c:pt idx="12">
                  <c:v>348000</c:v>
                </c:pt>
                <c:pt idx="13">
                  <c:v>1932400</c:v>
                </c:pt>
                <c:pt idx="14">
                  <c:v>414000</c:v>
                </c:pt>
                <c:pt idx="15">
                  <c:v>2522800</c:v>
                </c:pt>
                <c:pt idx="16">
                  <c:v>5531600</c:v>
                </c:pt>
                <c:pt idx="17">
                  <c:v>5720800</c:v>
                </c:pt>
                <c:pt idx="18">
                  <c:v>6917200</c:v>
                </c:pt>
                <c:pt idx="19">
                  <c:v>6082800</c:v>
                </c:pt>
                <c:pt idx="20">
                  <c:v>3321600</c:v>
                </c:pt>
                <c:pt idx="21">
                  <c:v>3575600</c:v>
                </c:pt>
                <c:pt idx="22">
                  <c:v>3715200</c:v>
                </c:pt>
                <c:pt idx="23">
                  <c:v>7742400</c:v>
                </c:pt>
                <c:pt idx="24">
                  <c:v>1293600</c:v>
                </c:pt>
                <c:pt idx="25">
                  <c:v>3681200</c:v>
                </c:pt>
                <c:pt idx="26">
                  <c:v>1563200</c:v>
                </c:pt>
                <c:pt idx="27">
                  <c:v>337200</c:v>
                </c:pt>
                <c:pt idx="28">
                  <c:v>433200</c:v>
                </c:pt>
                <c:pt idx="29">
                  <c:v>608800</c:v>
                </c:pt>
                <c:pt idx="30">
                  <c:v>1094000</c:v>
                </c:pt>
                <c:pt idx="31">
                  <c:v>267600</c:v>
                </c:pt>
                <c:pt idx="32">
                  <c:v>123200</c:v>
                </c:pt>
                <c:pt idx="33">
                  <c:v>332800</c:v>
                </c:pt>
                <c:pt idx="34">
                  <c:v>856800</c:v>
                </c:pt>
                <c:pt idx="35">
                  <c:v>1210800</c:v>
                </c:pt>
                <c:pt idx="36">
                  <c:v>1549200</c:v>
                </c:pt>
                <c:pt idx="37">
                  <c:v>0</c:v>
                </c:pt>
                <c:pt idx="38">
                  <c:v>10800</c:v>
                </c:pt>
                <c:pt idx="39">
                  <c:v>77200</c:v>
                </c:pt>
                <c:pt idx="40">
                  <c:v>255600</c:v>
                </c:pt>
                <c:pt idx="41">
                  <c:v>93200</c:v>
                </c:pt>
                <c:pt idx="42">
                  <c:v>262000</c:v>
                </c:pt>
                <c:pt idx="43">
                  <c:v>309200</c:v>
                </c:pt>
                <c:pt idx="44">
                  <c:v>0</c:v>
                </c:pt>
                <c:pt idx="45">
                  <c:v>708000</c:v>
                </c:pt>
                <c:pt idx="46">
                  <c:v>0</c:v>
                </c:pt>
                <c:pt idx="47">
                  <c:v>2575200</c:v>
                </c:pt>
                <c:pt idx="48">
                  <c:v>2575600</c:v>
                </c:pt>
                <c:pt idx="49">
                  <c:v>1092000</c:v>
                </c:pt>
                <c:pt idx="50">
                  <c:v>2033200</c:v>
                </c:pt>
                <c:pt idx="51">
                  <c:v>694400</c:v>
                </c:pt>
                <c:pt idx="52">
                  <c:v>3052800</c:v>
                </c:pt>
                <c:pt idx="53">
                  <c:v>3362800</c:v>
                </c:pt>
                <c:pt idx="54">
                  <c:v>610000</c:v>
                </c:pt>
                <c:pt idx="55">
                  <c:v>182000</c:v>
                </c:pt>
                <c:pt idx="56">
                  <c:v>257600</c:v>
                </c:pt>
                <c:pt idx="57">
                  <c:v>700000</c:v>
                </c:pt>
                <c:pt idx="58">
                  <c:v>715200</c:v>
                </c:pt>
                <c:pt idx="59">
                  <c:v>578000</c:v>
                </c:pt>
                <c:pt idx="60">
                  <c:v>395600</c:v>
                </c:pt>
                <c:pt idx="61">
                  <c:v>523200</c:v>
                </c:pt>
                <c:pt idx="62">
                  <c:v>402800</c:v>
                </c:pt>
                <c:pt idx="63">
                  <c:v>528800</c:v>
                </c:pt>
                <c:pt idx="64">
                  <c:v>226400</c:v>
                </c:pt>
                <c:pt idx="65">
                  <c:v>130000</c:v>
                </c:pt>
                <c:pt idx="66">
                  <c:v>252800</c:v>
                </c:pt>
                <c:pt idx="67">
                  <c:v>79600</c:v>
                </c:pt>
                <c:pt idx="68">
                  <c:v>69600</c:v>
                </c:pt>
                <c:pt idx="69">
                  <c:v>101600</c:v>
                </c:pt>
                <c:pt idx="70">
                  <c:v>257600</c:v>
                </c:pt>
                <c:pt idx="71">
                  <c:v>330400</c:v>
                </c:pt>
                <c:pt idx="72">
                  <c:v>357600</c:v>
                </c:pt>
                <c:pt idx="73">
                  <c:v>372000</c:v>
                </c:pt>
                <c:pt idx="74">
                  <c:v>2794000</c:v>
                </c:pt>
                <c:pt idx="75">
                  <c:v>1821200</c:v>
                </c:pt>
                <c:pt idx="76">
                  <c:v>602400</c:v>
                </c:pt>
                <c:pt idx="77">
                  <c:v>730000</c:v>
                </c:pt>
                <c:pt idx="78">
                  <c:v>796400</c:v>
                </c:pt>
                <c:pt idx="79">
                  <c:v>8221600</c:v>
                </c:pt>
                <c:pt idx="80">
                  <c:v>1755600</c:v>
                </c:pt>
                <c:pt idx="81">
                  <c:v>1052400</c:v>
                </c:pt>
                <c:pt idx="82">
                  <c:v>660000</c:v>
                </c:pt>
                <c:pt idx="83">
                  <c:v>3631600</c:v>
                </c:pt>
                <c:pt idx="84">
                  <c:v>3050400</c:v>
                </c:pt>
                <c:pt idx="85">
                  <c:v>1218000</c:v>
                </c:pt>
                <c:pt idx="86">
                  <c:v>1650800</c:v>
                </c:pt>
                <c:pt idx="87">
                  <c:v>1315600</c:v>
                </c:pt>
                <c:pt idx="88">
                  <c:v>815200</c:v>
                </c:pt>
                <c:pt idx="89">
                  <c:v>182000</c:v>
                </c:pt>
                <c:pt idx="90">
                  <c:v>2044000</c:v>
                </c:pt>
                <c:pt idx="91">
                  <c:v>1146400</c:v>
                </c:pt>
                <c:pt idx="92">
                  <c:v>654000</c:v>
                </c:pt>
                <c:pt idx="93">
                  <c:v>1106400</c:v>
                </c:pt>
                <c:pt idx="94">
                  <c:v>18800</c:v>
                </c:pt>
                <c:pt idx="95">
                  <c:v>113600</c:v>
                </c:pt>
                <c:pt idx="96">
                  <c:v>3509600</c:v>
                </c:pt>
                <c:pt idx="97">
                  <c:v>2173600</c:v>
                </c:pt>
                <c:pt idx="98">
                  <c:v>2698000</c:v>
                </c:pt>
                <c:pt idx="99">
                  <c:v>2698000</c:v>
                </c:pt>
                <c:pt idx="100">
                  <c:v>4728800</c:v>
                </c:pt>
                <c:pt idx="101">
                  <c:v>973200</c:v>
                </c:pt>
              </c:numCache>
            </c:numRef>
          </c:xVal>
          <c:yVal>
            <c:numRef>
              <c:f>'TD Vs Violations'!$O$2:$O$103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38A9-430A-8268-3CDD2C192508}"/>
            </c:ext>
          </c:extLst>
        </c:ser>
        <c:dLbls>
          <c:showLegendKey val="0"/>
          <c:showVal val="0"/>
          <c:showCatName val="0"/>
          <c:showSerName val="0"/>
          <c:showPercent val="0"/>
          <c:showBubbleSize val="0"/>
        </c:dLbls>
        <c:axId val="743850432"/>
        <c:axId val="743841280"/>
      </c:scatterChart>
      <c:valAx>
        <c:axId val="743850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Excess number of Functions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3841280"/>
        <c:crosses val="autoZero"/>
        <c:crossBetween val="midCat"/>
      </c:valAx>
      <c:valAx>
        <c:axId val="74384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3850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Violated coupling (AC/EC)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Violations'!$R$1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Violations'!$Q$2:$Q$103</c:f>
              <c:numCache>
                <c:formatCode>_(* #,##0_);_(* \(#,##0\);_(* "-"_);_(@_)</c:formatCode>
                <c:ptCount val="102"/>
                <c:pt idx="0">
                  <c:v>781200</c:v>
                </c:pt>
                <c:pt idx="1">
                  <c:v>5305200</c:v>
                </c:pt>
                <c:pt idx="2">
                  <c:v>4081200</c:v>
                </c:pt>
                <c:pt idx="3">
                  <c:v>4734400</c:v>
                </c:pt>
                <c:pt idx="4">
                  <c:v>2581200</c:v>
                </c:pt>
                <c:pt idx="5">
                  <c:v>3664800</c:v>
                </c:pt>
                <c:pt idx="6">
                  <c:v>2243200</c:v>
                </c:pt>
                <c:pt idx="7">
                  <c:v>3713200</c:v>
                </c:pt>
                <c:pt idx="8">
                  <c:v>4691200</c:v>
                </c:pt>
                <c:pt idx="9">
                  <c:v>2992000</c:v>
                </c:pt>
                <c:pt idx="10">
                  <c:v>3892800</c:v>
                </c:pt>
                <c:pt idx="11">
                  <c:v>5736800</c:v>
                </c:pt>
                <c:pt idx="12">
                  <c:v>1630400</c:v>
                </c:pt>
                <c:pt idx="13">
                  <c:v>122800</c:v>
                </c:pt>
                <c:pt idx="14">
                  <c:v>1210000</c:v>
                </c:pt>
                <c:pt idx="15">
                  <c:v>532000</c:v>
                </c:pt>
                <c:pt idx="16">
                  <c:v>3942000</c:v>
                </c:pt>
                <c:pt idx="17">
                  <c:v>6548000</c:v>
                </c:pt>
                <c:pt idx="18">
                  <c:v>6520800</c:v>
                </c:pt>
                <c:pt idx="19">
                  <c:v>3932000</c:v>
                </c:pt>
                <c:pt idx="20">
                  <c:v>5164800</c:v>
                </c:pt>
                <c:pt idx="21">
                  <c:v>5334000</c:v>
                </c:pt>
                <c:pt idx="22">
                  <c:v>7331600</c:v>
                </c:pt>
                <c:pt idx="23">
                  <c:v>6910800</c:v>
                </c:pt>
                <c:pt idx="24">
                  <c:v>1761200</c:v>
                </c:pt>
                <c:pt idx="25">
                  <c:v>4720800</c:v>
                </c:pt>
                <c:pt idx="26">
                  <c:v>6097600</c:v>
                </c:pt>
                <c:pt idx="27">
                  <c:v>6902000</c:v>
                </c:pt>
                <c:pt idx="28">
                  <c:v>3424000</c:v>
                </c:pt>
                <c:pt idx="29">
                  <c:v>4611200</c:v>
                </c:pt>
                <c:pt idx="30">
                  <c:v>299600</c:v>
                </c:pt>
                <c:pt idx="31">
                  <c:v>81200</c:v>
                </c:pt>
                <c:pt idx="32">
                  <c:v>844000</c:v>
                </c:pt>
                <c:pt idx="33">
                  <c:v>528800</c:v>
                </c:pt>
                <c:pt idx="34">
                  <c:v>422400</c:v>
                </c:pt>
                <c:pt idx="35">
                  <c:v>612000</c:v>
                </c:pt>
                <c:pt idx="36">
                  <c:v>790800</c:v>
                </c:pt>
                <c:pt idx="37">
                  <c:v>22400</c:v>
                </c:pt>
                <c:pt idx="38">
                  <c:v>76800</c:v>
                </c:pt>
                <c:pt idx="39">
                  <c:v>128000</c:v>
                </c:pt>
                <c:pt idx="40">
                  <c:v>1052000</c:v>
                </c:pt>
                <c:pt idx="41">
                  <c:v>488000</c:v>
                </c:pt>
                <c:pt idx="42">
                  <c:v>128800</c:v>
                </c:pt>
                <c:pt idx="43">
                  <c:v>0</c:v>
                </c:pt>
                <c:pt idx="44">
                  <c:v>0</c:v>
                </c:pt>
                <c:pt idx="45">
                  <c:v>451600</c:v>
                </c:pt>
                <c:pt idx="46">
                  <c:v>58800</c:v>
                </c:pt>
                <c:pt idx="47">
                  <c:v>1284000</c:v>
                </c:pt>
                <c:pt idx="48">
                  <c:v>1040400</c:v>
                </c:pt>
                <c:pt idx="49">
                  <c:v>2128000</c:v>
                </c:pt>
                <c:pt idx="50">
                  <c:v>872000</c:v>
                </c:pt>
                <c:pt idx="51">
                  <c:v>575600</c:v>
                </c:pt>
                <c:pt idx="52">
                  <c:v>3761600</c:v>
                </c:pt>
                <c:pt idx="53">
                  <c:v>3348000</c:v>
                </c:pt>
                <c:pt idx="54">
                  <c:v>111600</c:v>
                </c:pt>
                <c:pt idx="55">
                  <c:v>472000</c:v>
                </c:pt>
                <c:pt idx="56">
                  <c:v>559600</c:v>
                </c:pt>
                <c:pt idx="57">
                  <c:v>480800</c:v>
                </c:pt>
                <c:pt idx="58">
                  <c:v>122000</c:v>
                </c:pt>
                <c:pt idx="59">
                  <c:v>354400</c:v>
                </c:pt>
                <c:pt idx="60">
                  <c:v>262400</c:v>
                </c:pt>
                <c:pt idx="61">
                  <c:v>355200</c:v>
                </c:pt>
                <c:pt idx="62">
                  <c:v>13600</c:v>
                </c:pt>
                <c:pt idx="63">
                  <c:v>55200</c:v>
                </c:pt>
                <c:pt idx="64">
                  <c:v>98800</c:v>
                </c:pt>
                <c:pt idx="65">
                  <c:v>197200</c:v>
                </c:pt>
                <c:pt idx="66">
                  <c:v>359600</c:v>
                </c:pt>
                <c:pt idx="67">
                  <c:v>213200</c:v>
                </c:pt>
                <c:pt idx="68">
                  <c:v>146400</c:v>
                </c:pt>
                <c:pt idx="69">
                  <c:v>119600</c:v>
                </c:pt>
                <c:pt idx="70">
                  <c:v>207200</c:v>
                </c:pt>
                <c:pt idx="71">
                  <c:v>178800</c:v>
                </c:pt>
                <c:pt idx="72">
                  <c:v>179200</c:v>
                </c:pt>
                <c:pt idx="73">
                  <c:v>389600</c:v>
                </c:pt>
                <c:pt idx="74">
                  <c:v>844800</c:v>
                </c:pt>
                <c:pt idx="75">
                  <c:v>2274800</c:v>
                </c:pt>
                <c:pt idx="76">
                  <c:v>768800</c:v>
                </c:pt>
                <c:pt idx="77">
                  <c:v>797200</c:v>
                </c:pt>
                <c:pt idx="78">
                  <c:v>352800</c:v>
                </c:pt>
                <c:pt idx="79">
                  <c:v>3104000</c:v>
                </c:pt>
                <c:pt idx="80">
                  <c:v>1003600</c:v>
                </c:pt>
                <c:pt idx="81">
                  <c:v>568000</c:v>
                </c:pt>
                <c:pt idx="82">
                  <c:v>446400</c:v>
                </c:pt>
                <c:pt idx="83">
                  <c:v>978000</c:v>
                </c:pt>
                <c:pt idx="84">
                  <c:v>1493200</c:v>
                </c:pt>
                <c:pt idx="85">
                  <c:v>1157200</c:v>
                </c:pt>
                <c:pt idx="86">
                  <c:v>797600</c:v>
                </c:pt>
                <c:pt idx="87">
                  <c:v>1556800</c:v>
                </c:pt>
                <c:pt idx="88">
                  <c:v>1709200</c:v>
                </c:pt>
                <c:pt idx="89">
                  <c:v>2194800</c:v>
                </c:pt>
                <c:pt idx="90">
                  <c:v>2975200</c:v>
                </c:pt>
                <c:pt idx="91">
                  <c:v>1774000</c:v>
                </c:pt>
                <c:pt idx="92">
                  <c:v>322800</c:v>
                </c:pt>
                <c:pt idx="93">
                  <c:v>488000</c:v>
                </c:pt>
                <c:pt idx="94">
                  <c:v>268800</c:v>
                </c:pt>
                <c:pt idx="95">
                  <c:v>213200</c:v>
                </c:pt>
                <c:pt idx="96">
                  <c:v>749600</c:v>
                </c:pt>
                <c:pt idx="97">
                  <c:v>841200</c:v>
                </c:pt>
                <c:pt idx="98">
                  <c:v>2843600</c:v>
                </c:pt>
                <c:pt idx="99">
                  <c:v>922400</c:v>
                </c:pt>
                <c:pt idx="100">
                  <c:v>365200</c:v>
                </c:pt>
                <c:pt idx="101">
                  <c:v>858000</c:v>
                </c:pt>
              </c:numCache>
            </c:numRef>
          </c:xVal>
          <c:yVal>
            <c:numRef>
              <c:f>'TD Vs Violations'!$R$2:$R$103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232D-4E49-8722-1F459E3511DC}"/>
            </c:ext>
          </c:extLst>
        </c:ser>
        <c:dLbls>
          <c:showLegendKey val="0"/>
          <c:showVal val="0"/>
          <c:showCatName val="0"/>
          <c:showSerName val="0"/>
          <c:showPercent val="0"/>
          <c:showBubbleSize val="0"/>
        </c:dLbls>
        <c:axId val="744063616"/>
        <c:axId val="744062368"/>
      </c:scatterChart>
      <c:valAx>
        <c:axId val="744063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Violated AC/EC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4062368"/>
        <c:crosses val="autoZero"/>
        <c:crossBetween val="midCat"/>
      </c:valAx>
      <c:valAx>
        <c:axId val="74406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406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Presence of Grime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Violations'!$U$1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Violations'!$T$2:$T$103</c:f>
              <c:numCache>
                <c:formatCode>_(* #,##0_);_(* \(#,##0\);_(* "-"_);_(@_)</c:formatCode>
                <c:ptCount val="102"/>
                <c:pt idx="0">
                  <c:v>580400</c:v>
                </c:pt>
                <c:pt idx="1">
                  <c:v>4480800</c:v>
                </c:pt>
                <c:pt idx="2">
                  <c:v>3932000</c:v>
                </c:pt>
                <c:pt idx="3">
                  <c:v>3317200</c:v>
                </c:pt>
                <c:pt idx="4">
                  <c:v>1902400</c:v>
                </c:pt>
                <c:pt idx="5">
                  <c:v>3441200</c:v>
                </c:pt>
                <c:pt idx="6">
                  <c:v>1216800</c:v>
                </c:pt>
                <c:pt idx="7">
                  <c:v>3807600</c:v>
                </c:pt>
                <c:pt idx="8">
                  <c:v>6731600</c:v>
                </c:pt>
                <c:pt idx="9">
                  <c:v>436800</c:v>
                </c:pt>
                <c:pt idx="10">
                  <c:v>472800</c:v>
                </c:pt>
                <c:pt idx="11">
                  <c:v>2150800</c:v>
                </c:pt>
                <c:pt idx="12">
                  <c:v>1441200</c:v>
                </c:pt>
                <c:pt idx="13">
                  <c:v>1855600</c:v>
                </c:pt>
                <c:pt idx="14">
                  <c:v>1276000</c:v>
                </c:pt>
                <c:pt idx="15">
                  <c:v>1048800</c:v>
                </c:pt>
                <c:pt idx="16">
                  <c:v>3229600</c:v>
                </c:pt>
                <c:pt idx="17">
                  <c:v>2975600</c:v>
                </c:pt>
                <c:pt idx="18">
                  <c:v>9360800</c:v>
                </c:pt>
                <c:pt idx="19">
                  <c:v>3684000</c:v>
                </c:pt>
                <c:pt idx="20">
                  <c:v>6881200</c:v>
                </c:pt>
                <c:pt idx="21">
                  <c:v>7696000</c:v>
                </c:pt>
                <c:pt idx="22">
                  <c:v>6949600</c:v>
                </c:pt>
                <c:pt idx="23">
                  <c:v>5692000</c:v>
                </c:pt>
                <c:pt idx="24">
                  <c:v>3575600</c:v>
                </c:pt>
                <c:pt idx="25">
                  <c:v>5121200</c:v>
                </c:pt>
                <c:pt idx="26">
                  <c:v>4369200</c:v>
                </c:pt>
                <c:pt idx="27">
                  <c:v>528400</c:v>
                </c:pt>
                <c:pt idx="28">
                  <c:v>496000</c:v>
                </c:pt>
                <c:pt idx="29">
                  <c:v>256400</c:v>
                </c:pt>
                <c:pt idx="30">
                  <c:v>126800</c:v>
                </c:pt>
                <c:pt idx="31">
                  <c:v>201200</c:v>
                </c:pt>
                <c:pt idx="32">
                  <c:v>308000</c:v>
                </c:pt>
                <c:pt idx="33">
                  <c:v>916000</c:v>
                </c:pt>
                <c:pt idx="34">
                  <c:v>1321600</c:v>
                </c:pt>
                <c:pt idx="35">
                  <c:v>750800</c:v>
                </c:pt>
                <c:pt idx="36">
                  <c:v>801600</c:v>
                </c:pt>
                <c:pt idx="37">
                  <c:v>90800</c:v>
                </c:pt>
                <c:pt idx="38">
                  <c:v>121200</c:v>
                </c:pt>
                <c:pt idx="39">
                  <c:v>80800</c:v>
                </c:pt>
                <c:pt idx="40">
                  <c:v>47600</c:v>
                </c:pt>
                <c:pt idx="41">
                  <c:v>18400</c:v>
                </c:pt>
                <c:pt idx="42">
                  <c:v>127600</c:v>
                </c:pt>
                <c:pt idx="43">
                  <c:v>688400</c:v>
                </c:pt>
                <c:pt idx="44">
                  <c:v>528000</c:v>
                </c:pt>
                <c:pt idx="45">
                  <c:v>109600</c:v>
                </c:pt>
                <c:pt idx="46">
                  <c:v>0</c:v>
                </c:pt>
                <c:pt idx="47">
                  <c:v>652000</c:v>
                </c:pt>
                <c:pt idx="48">
                  <c:v>748000</c:v>
                </c:pt>
                <c:pt idx="49">
                  <c:v>1316400</c:v>
                </c:pt>
                <c:pt idx="50">
                  <c:v>3614000</c:v>
                </c:pt>
                <c:pt idx="51">
                  <c:v>530000</c:v>
                </c:pt>
                <c:pt idx="52">
                  <c:v>350800</c:v>
                </c:pt>
                <c:pt idx="53">
                  <c:v>3596800</c:v>
                </c:pt>
                <c:pt idx="54">
                  <c:v>0</c:v>
                </c:pt>
                <c:pt idx="55">
                  <c:v>81200</c:v>
                </c:pt>
                <c:pt idx="56">
                  <c:v>126400</c:v>
                </c:pt>
                <c:pt idx="57">
                  <c:v>266000</c:v>
                </c:pt>
                <c:pt idx="58">
                  <c:v>106400</c:v>
                </c:pt>
                <c:pt idx="59">
                  <c:v>138800</c:v>
                </c:pt>
                <c:pt idx="60">
                  <c:v>166800</c:v>
                </c:pt>
                <c:pt idx="61">
                  <c:v>128800</c:v>
                </c:pt>
                <c:pt idx="62">
                  <c:v>321200</c:v>
                </c:pt>
                <c:pt idx="63">
                  <c:v>301600</c:v>
                </c:pt>
                <c:pt idx="64">
                  <c:v>115200</c:v>
                </c:pt>
                <c:pt idx="65">
                  <c:v>366800</c:v>
                </c:pt>
                <c:pt idx="66">
                  <c:v>364800</c:v>
                </c:pt>
                <c:pt idx="67">
                  <c:v>324400</c:v>
                </c:pt>
                <c:pt idx="68">
                  <c:v>248000</c:v>
                </c:pt>
                <c:pt idx="69">
                  <c:v>150400</c:v>
                </c:pt>
                <c:pt idx="70">
                  <c:v>417600</c:v>
                </c:pt>
                <c:pt idx="71">
                  <c:v>366400</c:v>
                </c:pt>
                <c:pt idx="72">
                  <c:v>306400</c:v>
                </c:pt>
                <c:pt idx="73">
                  <c:v>363200</c:v>
                </c:pt>
                <c:pt idx="74">
                  <c:v>286800</c:v>
                </c:pt>
                <c:pt idx="75">
                  <c:v>483600</c:v>
                </c:pt>
                <c:pt idx="76">
                  <c:v>837200</c:v>
                </c:pt>
                <c:pt idx="77">
                  <c:v>1328800</c:v>
                </c:pt>
                <c:pt idx="78">
                  <c:v>916000</c:v>
                </c:pt>
                <c:pt idx="79">
                  <c:v>1470000</c:v>
                </c:pt>
                <c:pt idx="80">
                  <c:v>431200</c:v>
                </c:pt>
                <c:pt idx="81">
                  <c:v>933200</c:v>
                </c:pt>
                <c:pt idx="82">
                  <c:v>2961200</c:v>
                </c:pt>
                <c:pt idx="83">
                  <c:v>1212800</c:v>
                </c:pt>
                <c:pt idx="84">
                  <c:v>1164800</c:v>
                </c:pt>
                <c:pt idx="85">
                  <c:v>1164800</c:v>
                </c:pt>
                <c:pt idx="86">
                  <c:v>2004800</c:v>
                </c:pt>
                <c:pt idx="87">
                  <c:v>652000</c:v>
                </c:pt>
                <c:pt idx="88">
                  <c:v>788800</c:v>
                </c:pt>
                <c:pt idx="89">
                  <c:v>924000</c:v>
                </c:pt>
                <c:pt idx="90">
                  <c:v>3098400</c:v>
                </c:pt>
                <c:pt idx="91">
                  <c:v>699200</c:v>
                </c:pt>
                <c:pt idx="92">
                  <c:v>2172400</c:v>
                </c:pt>
                <c:pt idx="93">
                  <c:v>1841200</c:v>
                </c:pt>
                <c:pt idx="94">
                  <c:v>66400</c:v>
                </c:pt>
                <c:pt idx="95">
                  <c:v>96400</c:v>
                </c:pt>
                <c:pt idx="96">
                  <c:v>806800</c:v>
                </c:pt>
                <c:pt idx="97">
                  <c:v>650400</c:v>
                </c:pt>
                <c:pt idx="98">
                  <c:v>1448800</c:v>
                </c:pt>
                <c:pt idx="99">
                  <c:v>243200</c:v>
                </c:pt>
                <c:pt idx="100">
                  <c:v>332000</c:v>
                </c:pt>
                <c:pt idx="101">
                  <c:v>2532000</c:v>
                </c:pt>
              </c:numCache>
            </c:numRef>
          </c:xVal>
          <c:yVal>
            <c:numRef>
              <c:f>'TD Vs Violations'!$U$2:$U$103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5E33-4012-865A-022CB40D4A4C}"/>
            </c:ext>
          </c:extLst>
        </c:ser>
        <c:dLbls>
          <c:showLegendKey val="0"/>
          <c:showVal val="0"/>
          <c:showCatName val="0"/>
          <c:showSerName val="0"/>
          <c:showPercent val="0"/>
          <c:showBubbleSize val="0"/>
        </c:dLbls>
        <c:axId val="912089936"/>
        <c:axId val="912087440"/>
      </c:scatterChart>
      <c:valAx>
        <c:axId val="912089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Presence of Grime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2087440"/>
        <c:crosses val="autoZero"/>
        <c:crossBetween val="midCat"/>
      </c:valAx>
      <c:valAx>
        <c:axId val="91208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2089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Code Smell TD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Violations'!$X$1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Violations'!$W$2:$W$103</c:f>
              <c:numCache>
                <c:formatCode>_(* #,##0_);_(* \(#,##0\);_(* "-"_);_(@_)</c:formatCode>
                <c:ptCount val="102"/>
                <c:pt idx="0">
                  <c:v>3829200</c:v>
                </c:pt>
                <c:pt idx="1">
                  <c:v>12869200</c:v>
                </c:pt>
                <c:pt idx="2">
                  <c:v>10553200</c:v>
                </c:pt>
                <c:pt idx="3">
                  <c:v>9745600</c:v>
                </c:pt>
                <c:pt idx="4">
                  <c:v>4961600</c:v>
                </c:pt>
                <c:pt idx="5">
                  <c:v>6549600</c:v>
                </c:pt>
                <c:pt idx="6">
                  <c:v>3884800</c:v>
                </c:pt>
                <c:pt idx="7">
                  <c:v>7455600</c:v>
                </c:pt>
                <c:pt idx="8">
                  <c:v>7889200</c:v>
                </c:pt>
                <c:pt idx="9">
                  <c:v>8588800</c:v>
                </c:pt>
                <c:pt idx="10">
                  <c:v>6905200</c:v>
                </c:pt>
                <c:pt idx="11">
                  <c:v>13749600</c:v>
                </c:pt>
                <c:pt idx="12">
                  <c:v>1720800</c:v>
                </c:pt>
                <c:pt idx="13">
                  <c:v>4411600</c:v>
                </c:pt>
                <c:pt idx="14">
                  <c:v>3321200</c:v>
                </c:pt>
                <c:pt idx="15">
                  <c:v>5883200</c:v>
                </c:pt>
                <c:pt idx="16">
                  <c:v>7040800</c:v>
                </c:pt>
                <c:pt idx="17">
                  <c:v>14819200</c:v>
                </c:pt>
                <c:pt idx="18">
                  <c:v>6214000</c:v>
                </c:pt>
                <c:pt idx="19">
                  <c:v>5803200</c:v>
                </c:pt>
                <c:pt idx="20">
                  <c:v>9123200</c:v>
                </c:pt>
                <c:pt idx="21">
                  <c:v>9218800</c:v>
                </c:pt>
                <c:pt idx="22">
                  <c:v>6540000</c:v>
                </c:pt>
                <c:pt idx="23">
                  <c:v>8136800</c:v>
                </c:pt>
                <c:pt idx="24">
                  <c:v>1013600</c:v>
                </c:pt>
                <c:pt idx="25">
                  <c:v>4834800</c:v>
                </c:pt>
                <c:pt idx="26">
                  <c:v>4770800</c:v>
                </c:pt>
                <c:pt idx="27">
                  <c:v>2175200</c:v>
                </c:pt>
                <c:pt idx="28">
                  <c:v>393200</c:v>
                </c:pt>
                <c:pt idx="29">
                  <c:v>3916800</c:v>
                </c:pt>
                <c:pt idx="30">
                  <c:v>7706400</c:v>
                </c:pt>
                <c:pt idx="31">
                  <c:v>692800</c:v>
                </c:pt>
                <c:pt idx="32">
                  <c:v>1371600</c:v>
                </c:pt>
                <c:pt idx="33">
                  <c:v>934000</c:v>
                </c:pt>
                <c:pt idx="34">
                  <c:v>1241200</c:v>
                </c:pt>
                <c:pt idx="35">
                  <c:v>2932000</c:v>
                </c:pt>
                <c:pt idx="36">
                  <c:v>7292400</c:v>
                </c:pt>
                <c:pt idx="37">
                  <c:v>2923200</c:v>
                </c:pt>
                <c:pt idx="38">
                  <c:v>368400</c:v>
                </c:pt>
                <c:pt idx="39">
                  <c:v>2952400</c:v>
                </c:pt>
                <c:pt idx="40">
                  <c:v>9710800</c:v>
                </c:pt>
                <c:pt idx="41">
                  <c:v>1192000</c:v>
                </c:pt>
                <c:pt idx="42">
                  <c:v>678400</c:v>
                </c:pt>
                <c:pt idx="43">
                  <c:v>4451600</c:v>
                </c:pt>
                <c:pt idx="44">
                  <c:v>1280400</c:v>
                </c:pt>
                <c:pt idx="45">
                  <c:v>1825600</c:v>
                </c:pt>
                <c:pt idx="46">
                  <c:v>884000</c:v>
                </c:pt>
                <c:pt idx="47">
                  <c:v>2572000</c:v>
                </c:pt>
                <c:pt idx="48">
                  <c:v>4106400</c:v>
                </c:pt>
                <c:pt idx="49">
                  <c:v>7402000</c:v>
                </c:pt>
                <c:pt idx="50">
                  <c:v>7891600</c:v>
                </c:pt>
                <c:pt idx="51">
                  <c:v>2573200</c:v>
                </c:pt>
                <c:pt idx="52">
                  <c:v>9456000</c:v>
                </c:pt>
                <c:pt idx="53">
                  <c:v>11972000</c:v>
                </c:pt>
                <c:pt idx="54">
                  <c:v>1191600</c:v>
                </c:pt>
                <c:pt idx="55">
                  <c:v>1814400</c:v>
                </c:pt>
                <c:pt idx="56">
                  <c:v>2616000</c:v>
                </c:pt>
                <c:pt idx="57">
                  <c:v>753600</c:v>
                </c:pt>
                <c:pt idx="58">
                  <c:v>1251600</c:v>
                </c:pt>
                <c:pt idx="59">
                  <c:v>3781600</c:v>
                </c:pt>
                <c:pt idx="60">
                  <c:v>3402000</c:v>
                </c:pt>
                <c:pt idx="61">
                  <c:v>6113200</c:v>
                </c:pt>
                <c:pt idx="62">
                  <c:v>150800</c:v>
                </c:pt>
                <c:pt idx="63">
                  <c:v>216800</c:v>
                </c:pt>
                <c:pt idx="64">
                  <c:v>1272000</c:v>
                </c:pt>
                <c:pt idx="65">
                  <c:v>3470800</c:v>
                </c:pt>
                <c:pt idx="66">
                  <c:v>2593200</c:v>
                </c:pt>
                <c:pt idx="67">
                  <c:v>496000</c:v>
                </c:pt>
                <c:pt idx="68">
                  <c:v>148400</c:v>
                </c:pt>
                <c:pt idx="69">
                  <c:v>49600</c:v>
                </c:pt>
                <c:pt idx="70">
                  <c:v>208800</c:v>
                </c:pt>
                <c:pt idx="71">
                  <c:v>293200</c:v>
                </c:pt>
                <c:pt idx="72">
                  <c:v>854400</c:v>
                </c:pt>
                <c:pt idx="73">
                  <c:v>2064800</c:v>
                </c:pt>
                <c:pt idx="74">
                  <c:v>2562000</c:v>
                </c:pt>
                <c:pt idx="75">
                  <c:v>5280800</c:v>
                </c:pt>
                <c:pt idx="76">
                  <c:v>4568000</c:v>
                </c:pt>
                <c:pt idx="77">
                  <c:v>3762400</c:v>
                </c:pt>
                <c:pt idx="78">
                  <c:v>5736000</c:v>
                </c:pt>
                <c:pt idx="79">
                  <c:v>483600</c:v>
                </c:pt>
                <c:pt idx="80">
                  <c:v>492800</c:v>
                </c:pt>
                <c:pt idx="81">
                  <c:v>3330800</c:v>
                </c:pt>
                <c:pt idx="82">
                  <c:v>1864800</c:v>
                </c:pt>
                <c:pt idx="83">
                  <c:v>3699600</c:v>
                </c:pt>
                <c:pt idx="84">
                  <c:v>6175600</c:v>
                </c:pt>
                <c:pt idx="85">
                  <c:v>4342400</c:v>
                </c:pt>
                <c:pt idx="86">
                  <c:v>3894800</c:v>
                </c:pt>
                <c:pt idx="87">
                  <c:v>2938800</c:v>
                </c:pt>
                <c:pt idx="88">
                  <c:v>2454400</c:v>
                </c:pt>
                <c:pt idx="89">
                  <c:v>1989200</c:v>
                </c:pt>
                <c:pt idx="90">
                  <c:v>2108400</c:v>
                </c:pt>
                <c:pt idx="91">
                  <c:v>15814400</c:v>
                </c:pt>
                <c:pt idx="92">
                  <c:v>3790000</c:v>
                </c:pt>
                <c:pt idx="93">
                  <c:v>4981200</c:v>
                </c:pt>
                <c:pt idx="94">
                  <c:v>610800</c:v>
                </c:pt>
                <c:pt idx="95">
                  <c:v>879200</c:v>
                </c:pt>
                <c:pt idx="96">
                  <c:v>6134800</c:v>
                </c:pt>
                <c:pt idx="97">
                  <c:v>5557200</c:v>
                </c:pt>
                <c:pt idx="98">
                  <c:v>7976400</c:v>
                </c:pt>
                <c:pt idx="99">
                  <c:v>1892000</c:v>
                </c:pt>
                <c:pt idx="100">
                  <c:v>5043200</c:v>
                </c:pt>
                <c:pt idx="101">
                  <c:v>3485200</c:v>
                </c:pt>
              </c:numCache>
            </c:numRef>
          </c:xVal>
          <c:yVal>
            <c:numRef>
              <c:f>'TD Vs Violations'!$X$2:$X$103</c:f>
              <c:numCache>
                <c:formatCode>_(* #,##0_);_(* \(#,##0\);_(* "-"_);_(@_)</c:formatCode>
                <c:ptCount val="102"/>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pt idx="101">
                  <c:v>36252800</c:v>
                </c:pt>
              </c:numCache>
            </c:numRef>
          </c:yVal>
          <c:smooth val="0"/>
          <c:extLst>
            <c:ext xmlns:c16="http://schemas.microsoft.com/office/drawing/2014/chart" uri="{C3380CC4-5D6E-409C-BE32-E72D297353CC}">
              <c16:uniqueId val="{00000000-EC41-4E09-B1F8-642E0CA86A34}"/>
            </c:ext>
          </c:extLst>
        </c:ser>
        <c:dLbls>
          <c:showLegendKey val="0"/>
          <c:showVal val="0"/>
          <c:showCatName val="0"/>
          <c:showSerName val="0"/>
          <c:showPercent val="0"/>
          <c:showBubbleSize val="0"/>
        </c:dLbls>
        <c:axId val="743847936"/>
        <c:axId val="743839200"/>
      </c:scatterChart>
      <c:valAx>
        <c:axId val="743847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Code Smell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3839200"/>
        <c:crosses val="autoZero"/>
        <c:crossBetween val="midCat"/>
      </c:valAx>
      <c:valAx>
        <c:axId val="74383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3847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Total TD Vs Missing Comments TD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'TD Vs Violations'!$AA$1</c:f>
              <c:strCache>
                <c:ptCount val="1"/>
                <c:pt idx="0">
                  <c:v>Total TD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'TD Vs Violations'!$Z$2:$Z$102</c:f>
              <c:numCache>
                <c:formatCode>_(* #,##0_);_(* \(#,##0\);_(* "-"_);_(@_)</c:formatCode>
                <c:ptCount val="101"/>
                <c:pt idx="0">
                  <c:v>3384800</c:v>
                </c:pt>
                <c:pt idx="1">
                  <c:v>9041600</c:v>
                </c:pt>
                <c:pt idx="2">
                  <c:v>6190000</c:v>
                </c:pt>
                <c:pt idx="3">
                  <c:v>5461200</c:v>
                </c:pt>
                <c:pt idx="4">
                  <c:v>2141600</c:v>
                </c:pt>
                <c:pt idx="5">
                  <c:v>5745600</c:v>
                </c:pt>
                <c:pt idx="6">
                  <c:v>1933200</c:v>
                </c:pt>
                <c:pt idx="7">
                  <c:v>5688000</c:v>
                </c:pt>
                <c:pt idx="8">
                  <c:v>6433200</c:v>
                </c:pt>
                <c:pt idx="9">
                  <c:v>3928000</c:v>
                </c:pt>
                <c:pt idx="10">
                  <c:v>3282800</c:v>
                </c:pt>
                <c:pt idx="11">
                  <c:v>9724000</c:v>
                </c:pt>
                <c:pt idx="12">
                  <c:v>1093200</c:v>
                </c:pt>
                <c:pt idx="13">
                  <c:v>3357600</c:v>
                </c:pt>
                <c:pt idx="14">
                  <c:v>6513200</c:v>
                </c:pt>
                <c:pt idx="15">
                  <c:v>4428800</c:v>
                </c:pt>
                <c:pt idx="16">
                  <c:v>3602800</c:v>
                </c:pt>
                <c:pt idx="17">
                  <c:v>15895600</c:v>
                </c:pt>
                <c:pt idx="18">
                  <c:v>9757600</c:v>
                </c:pt>
                <c:pt idx="19">
                  <c:v>4036800</c:v>
                </c:pt>
                <c:pt idx="20">
                  <c:v>7724000</c:v>
                </c:pt>
                <c:pt idx="21">
                  <c:v>6521200</c:v>
                </c:pt>
                <c:pt idx="22">
                  <c:v>4437200</c:v>
                </c:pt>
                <c:pt idx="23">
                  <c:v>4489200</c:v>
                </c:pt>
                <c:pt idx="24">
                  <c:v>2536000</c:v>
                </c:pt>
                <c:pt idx="25">
                  <c:v>6917200</c:v>
                </c:pt>
                <c:pt idx="26">
                  <c:v>4092800</c:v>
                </c:pt>
                <c:pt idx="27">
                  <c:v>2920800</c:v>
                </c:pt>
                <c:pt idx="28">
                  <c:v>3290800</c:v>
                </c:pt>
                <c:pt idx="29">
                  <c:v>2542000</c:v>
                </c:pt>
                <c:pt idx="30">
                  <c:v>10120800</c:v>
                </c:pt>
                <c:pt idx="31">
                  <c:v>2528800</c:v>
                </c:pt>
                <c:pt idx="32">
                  <c:v>876400</c:v>
                </c:pt>
                <c:pt idx="33">
                  <c:v>395600</c:v>
                </c:pt>
                <c:pt idx="34">
                  <c:v>2922400</c:v>
                </c:pt>
                <c:pt idx="35">
                  <c:v>3681200</c:v>
                </c:pt>
                <c:pt idx="36">
                  <c:v>5560800</c:v>
                </c:pt>
                <c:pt idx="37">
                  <c:v>1173200</c:v>
                </c:pt>
                <c:pt idx="38">
                  <c:v>84400</c:v>
                </c:pt>
                <c:pt idx="39">
                  <c:v>4450000</c:v>
                </c:pt>
                <c:pt idx="40">
                  <c:v>2617200</c:v>
                </c:pt>
                <c:pt idx="41">
                  <c:v>393200</c:v>
                </c:pt>
                <c:pt idx="42">
                  <c:v>4480400</c:v>
                </c:pt>
                <c:pt idx="43">
                  <c:v>3921200</c:v>
                </c:pt>
                <c:pt idx="44">
                  <c:v>546400</c:v>
                </c:pt>
                <c:pt idx="45">
                  <c:v>1504000</c:v>
                </c:pt>
                <c:pt idx="46">
                  <c:v>305200</c:v>
                </c:pt>
                <c:pt idx="47">
                  <c:v>2949200</c:v>
                </c:pt>
                <c:pt idx="48">
                  <c:v>4528000</c:v>
                </c:pt>
                <c:pt idx="49">
                  <c:v>3939600</c:v>
                </c:pt>
                <c:pt idx="50">
                  <c:v>7048000</c:v>
                </c:pt>
                <c:pt idx="51">
                  <c:v>1454400</c:v>
                </c:pt>
                <c:pt idx="52">
                  <c:v>7921600</c:v>
                </c:pt>
                <c:pt idx="53">
                  <c:v>7933600</c:v>
                </c:pt>
                <c:pt idx="54">
                  <c:v>1772000</c:v>
                </c:pt>
                <c:pt idx="55">
                  <c:v>2698400</c:v>
                </c:pt>
                <c:pt idx="56">
                  <c:v>4761200</c:v>
                </c:pt>
                <c:pt idx="57">
                  <c:v>3426400</c:v>
                </c:pt>
                <c:pt idx="58">
                  <c:v>3990400</c:v>
                </c:pt>
                <c:pt idx="59">
                  <c:v>4488000</c:v>
                </c:pt>
                <c:pt idx="60">
                  <c:v>2660000</c:v>
                </c:pt>
                <c:pt idx="61">
                  <c:v>1735600</c:v>
                </c:pt>
                <c:pt idx="62">
                  <c:v>752800</c:v>
                </c:pt>
                <c:pt idx="63">
                  <c:v>537600</c:v>
                </c:pt>
                <c:pt idx="64">
                  <c:v>2313200</c:v>
                </c:pt>
                <c:pt idx="65">
                  <c:v>2632000</c:v>
                </c:pt>
                <c:pt idx="66">
                  <c:v>142000</c:v>
                </c:pt>
                <c:pt idx="67">
                  <c:v>534400</c:v>
                </c:pt>
                <c:pt idx="68">
                  <c:v>152800</c:v>
                </c:pt>
                <c:pt idx="69">
                  <c:v>213200</c:v>
                </c:pt>
                <c:pt idx="70">
                  <c:v>186400</c:v>
                </c:pt>
                <c:pt idx="71">
                  <c:v>353600</c:v>
                </c:pt>
                <c:pt idx="72">
                  <c:v>1021200</c:v>
                </c:pt>
                <c:pt idx="73">
                  <c:v>3084000</c:v>
                </c:pt>
                <c:pt idx="74">
                  <c:v>4580000</c:v>
                </c:pt>
                <c:pt idx="75">
                  <c:v>4973200</c:v>
                </c:pt>
                <c:pt idx="76">
                  <c:v>1234000</c:v>
                </c:pt>
                <c:pt idx="77">
                  <c:v>3069600</c:v>
                </c:pt>
                <c:pt idx="78">
                  <c:v>10661600</c:v>
                </c:pt>
                <c:pt idx="79">
                  <c:v>4347600</c:v>
                </c:pt>
                <c:pt idx="80">
                  <c:v>872800</c:v>
                </c:pt>
                <c:pt idx="81">
                  <c:v>2526000</c:v>
                </c:pt>
                <c:pt idx="82">
                  <c:v>1904000</c:v>
                </c:pt>
                <c:pt idx="83">
                  <c:v>5369600</c:v>
                </c:pt>
                <c:pt idx="84">
                  <c:v>10930400</c:v>
                </c:pt>
                <c:pt idx="85">
                  <c:v>8017600</c:v>
                </c:pt>
                <c:pt idx="86">
                  <c:v>7756800</c:v>
                </c:pt>
                <c:pt idx="87">
                  <c:v>4691600</c:v>
                </c:pt>
                <c:pt idx="88">
                  <c:v>3416000</c:v>
                </c:pt>
                <c:pt idx="89">
                  <c:v>4530800</c:v>
                </c:pt>
                <c:pt idx="90">
                  <c:v>3773200</c:v>
                </c:pt>
                <c:pt idx="91">
                  <c:v>13507600</c:v>
                </c:pt>
                <c:pt idx="92">
                  <c:v>7057200</c:v>
                </c:pt>
                <c:pt idx="93">
                  <c:v>6608400</c:v>
                </c:pt>
                <c:pt idx="94">
                  <c:v>568800</c:v>
                </c:pt>
                <c:pt idx="95">
                  <c:v>257600</c:v>
                </c:pt>
                <c:pt idx="96">
                  <c:v>5482000</c:v>
                </c:pt>
                <c:pt idx="97">
                  <c:v>6208800</c:v>
                </c:pt>
                <c:pt idx="98">
                  <c:v>8978000</c:v>
                </c:pt>
                <c:pt idx="99">
                  <c:v>1814000</c:v>
                </c:pt>
                <c:pt idx="100">
                  <c:v>6772400</c:v>
                </c:pt>
              </c:numCache>
            </c:numRef>
          </c:xVal>
          <c:yVal>
            <c:numRef>
              <c:f>'TD Vs Violations'!$AA$2:$AA$102</c:f>
              <c:numCache>
                <c:formatCode>_(* #,##0_);_(* \(#,##0\);_(* "-"_);_(@_)</c:formatCode>
                <c:ptCount val="101"/>
                <c:pt idx="0">
                  <c:v>43309200</c:v>
                </c:pt>
                <c:pt idx="1">
                  <c:v>144770800</c:v>
                </c:pt>
                <c:pt idx="2">
                  <c:v>109470800</c:v>
                </c:pt>
                <c:pt idx="3">
                  <c:v>119973600</c:v>
                </c:pt>
                <c:pt idx="4">
                  <c:v>64962000</c:v>
                </c:pt>
                <c:pt idx="5">
                  <c:v>99494400</c:v>
                </c:pt>
                <c:pt idx="6">
                  <c:v>40110000</c:v>
                </c:pt>
                <c:pt idx="7">
                  <c:v>100974400</c:v>
                </c:pt>
                <c:pt idx="8">
                  <c:v>153910800</c:v>
                </c:pt>
                <c:pt idx="9">
                  <c:v>77297200</c:v>
                </c:pt>
                <c:pt idx="10">
                  <c:v>86940000</c:v>
                </c:pt>
                <c:pt idx="11">
                  <c:v>188698400</c:v>
                </c:pt>
                <c:pt idx="12">
                  <c:v>20281600</c:v>
                </c:pt>
                <c:pt idx="13">
                  <c:v>67817200</c:v>
                </c:pt>
                <c:pt idx="14">
                  <c:v>57604400</c:v>
                </c:pt>
                <c:pt idx="15">
                  <c:v>63110800</c:v>
                </c:pt>
                <c:pt idx="16">
                  <c:v>93949200</c:v>
                </c:pt>
                <c:pt idx="17">
                  <c:v>209367200</c:v>
                </c:pt>
                <c:pt idx="18">
                  <c:v>157904800</c:v>
                </c:pt>
                <c:pt idx="19">
                  <c:v>81876400</c:v>
                </c:pt>
                <c:pt idx="20">
                  <c:v>132458000</c:v>
                </c:pt>
                <c:pt idx="21">
                  <c:v>138808800</c:v>
                </c:pt>
                <c:pt idx="22">
                  <c:v>116070000</c:v>
                </c:pt>
                <c:pt idx="23">
                  <c:v>142950800</c:v>
                </c:pt>
                <c:pt idx="24">
                  <c:v>34712000</c:v>
                </c:pt>
                <c:pt idx="25">
                  <c:v>129992000</c:v>
                </c:pt>
                <c:pt idx="26">
                  <c:v>101392000</c:v>
                </c:pt>
                <c:pt idx="27">
                  <c:v>52604000</c:v>
                </c:pt>
                <c:pt idx="28">
                  <c:v>91845600</c:v>
                </c:pt>
                <c:pt idx="29">
                  <c:v>56978800</c:v>
                </c:pt>
                <c:pt idx="30">
                  <c:v>140559200</c:v>
                </c:pt>
                <c:pt idx="31">
                  <c:v>10808800</c:v>
                </c:pt>
                <c:pt idx="32">
                  <c:v>14900000</c:v>
                </c:pt>
                <c:pt idx="33">
                  <c:v>27212400</c:v>
                </c:pt>
                <c:pt idx="34">
                  <c:v>29976400</c:v>
                </c:pt>
                <c:pt idx="35">
                  <c:v>51619600</c:v>
                </c:pt>
                <c:pt idx="36">
                  <c:v>61900400</c:v>
                </c:pt>
                <c:pt idx="37">
                  <c:v>11863600</c:v>
                </c:pt>
                <c:pt idx="38">
                  <c:v>1738400</c:v>
                </c:pt>
                <c:pt idx="39">
                  <c:v>43582400</c:v>
                </c:pt>
                <c:pt idx="40">
                  <c:v>63777200</c:v>
                </c:pt>
                <c:pt idx="41">
                  <c:v>14121200</c:v>
                </c:pt>
                <c:pt idx="42">
                  <c:v>35109600</c:v>
                </c:pt>
                <c:pt idx="43">
                  <c:v>53885600</c:v>
                </c:pt>
                <c:pt idx="44">
                  <c:v>25132000</c:v>
                </c:pt>
                <c:pt idx="45">
                  <c:v>33976800</c:v>
                </c:pt>
                <c:pt idx="46">
                  <c:v>7973600</c:v>
                </c:pt>
                <c:pt idx="47">
                  <c:v>70301600</c:v>
                </c:pt>
                <c:pt idx="48">
                  <c:v>58384000</c:v>
                </c:pt>
                <c:pt idx="49">
                  <c:v>58836400</c:v>
                </c:pt>
                <c:pt idx="50">
                  <c:v>80160400</c:v>
                </c:pt>
                <c:pt idx="51">
                  <c:v>29397600</c:v>
                </c:pt>
                <c:pt idx="52">
                  <c:v>99807200</c:v>
                </c:pt>
                <c:pt idx="53">
                  <c:v>141850400</c:v>
                </c:pt>
                <c:pt idx="54">
                  <c:v>16784800</c:v>
                </c:pt>
                <c:pt idx="55">
                  <c:v>24211600</c:v>
                </c:pt>
                <c:pt idx="56">
                  <c:v>29398400</c:v>
                </c:pt>
                <c:pt idx="57">
                  <c:v>19137200</c:v>
                </c:pt>
                <c:pt idx="58">
                  <c:v>19926800</c:v>
                </c:pt>
                <c:pt idx="59">
                  <c:v>24448800</c:v>
                </c:pt>
                <c:pt idx="60">
                  <c:v>20056800</c:v>
                </c:pt>
                <c:pt idx="61">
                  <c:v>26163200</c:v>
                </c:pt>
                <c:pt idx="62">
                  <c:v>8317600</c:v>
                </c:pt>
                <c:pt idx="63">
                  <c:v>8717200</c:v>
                </c:pt>
                <c:pt idx="64">
                  <c:v>13574000</c:v>
                </c:pt>
                <c:pt idx="65">
                  <c:v>17001600</c:v>
                </c:pt>
                <c:pt idx="66">
                  <c:v>11798000</c:v>
                </c:pt>
                <c:pt idx="67">
                  <c:v>12548400</c:v>
                </c:pt>
                <c:pt idx="68">
                  <c:v>9426400</c:v>
                </c:pt>
                <c:pt idx="69">
                  <c:v>7386400</c:v>
                </c:pt>
                <c:pt idx="70">
                  <c:v>13890000</c:v>
                </c:pt>
                <c:pt idx="71">
                  <c:v>16574800</c:v>
                </c:pt>
                <c:pt idx="72">
                  <c:v>29102000</c:v>
                </c:pt>
                <c:pt idx="73">
                  <c:v>27996000</c:v>
                </c:pt>
                <c:pt idx="74">
                  <c:v>41740400</c:v>
                </c:pt>
                <c:pt idx="75">
                  <c:v>60270400</c:v>
                </c:pt>
                <c:pt idx="76">
                  <c:v>29029600</c:v>
                </c:pt>
                <c:pt idx="77">
                  <c:v>36012400</c:v>
                </c:pt>
                <c:pt idx="78">
                  <c:v>64180000</c:v>
                </c:pt>
                <c:pt idx="79">
                  <c:v>55005200</c:v>
                </c:pt>
                <c:pt idx="80">
                  <c:v>29598400</c:v>
                </c:pt>
                <c:pt idx="81">
                  <c:v>39523600</c:v>
                </c:pt>
                <c:pt idx="82">
                  <c:v>31723200</c:v>
                </c:pt>
                <c:pt idx="83">
                  <c:v>61103200</c:v>
                </c:pt>
                <c:pt idx="84">
                  <c:v>80552400</c:v>
                </c:pt>
                <c:pt idx="85">
                  <c:v>46685200</c:v>
                </c:pt>
                <c:pt idx="86">
                  <c:v>56163200</c:v>
                </c:pt>
                <c:pt idx="87">
                  <c:v>37430000</c:v>
                </c:pt>
                <c:pt idx="88">
                  <c:v>24459600</c:v>
                </c:pt>
                <c:pt idx="89">
                  <c:v>20099600</c:v>
                </c:pt>
                <c:pt idx="90">
                  <c:v>47617600</c:v>
                </c:pt>
                <c:pt idx="91">
                  <c:v>155528800</c:v>
                </c:pt>
                <c:pt idx="92">
                  <c:v>53443200</c:v>
                </c:pt>
                <c:pt idx="93">
                  <c:v>54810400</c:v>
                </c:pt>
                <c:pt idx="94">
                  <c:v>3709200</c:v>
                </c:pt>
                <c:pt idx="95">
                  <c:v>4306400</c:v>
                </c:pt>
                <c:pt idx="96">
                  <c:v>60042800</c:v>
                </c:pt>
                <c:pt idx="97">
                  <c:v>55721200</c:v>
                </c:pt>
                <c:pt idx="98">
                  <c:v>86404800</c:v>
                </c:pt>
                <c:pt idx="99">
                  <c:v>28499600</c:v>
                </c:pt>
                <c:pt idx="100">
                  <c:v>56365600</c:v>
                </c:pt>
              </c:numCache>
            </c:numRef>
          </c:yVal>
          <c:smooth val="0"/>
          <c:extLst>
            <c:ext xmlns:c16="http://schemas.microsoft.com/office/drawing/2014/chart" uri="{C3380CC4-5D6E-409C-BE32-E72D297353CC}">
              <c16:uniqueId val="{00000000-6A66-4A5F-87BB-0D9644635697}"/>
            </c:ext>
          </c:extLst>
        </c:ser>
        <c:dLbls>
          <c:showLegendKey val="0"/>
          <c:showVal val="0"/>
          <c:showCatName val="0"/>
          <c:showSerName val="0"/>
          <c:showPercent val="0"/>
          <c:showBubbleSize val="0"/>
        </c:dLbls>
        <c:axId val="1537981711"/>
        <c:axId val="1526923871"/>
      </c:scatterChart>
      <c:valAx>
        <c:axId val="1537981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Missing Comments TD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26923871"/>
        <c:crosses val="autoZero"/>
        <c:crossBetween val="midCat"/>
      </c:valAx>
      <c:valAx>
        <c:axId val="152692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Total 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379817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373380</xdr:colOff>
      <xdr:row>107</xdr:row>
      <xdr:rowOff>13335</xdr:rowOff>
    </xdr:from>
    <xdr:to>
      <xdr:col>3</xdr:col>
      <xdr:colOff>533400</xdr:colOff>
      <xdr:row>122</xdr:row>
      <xdr:rowOff>13335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123</xdr:row>
      <xdr:rowOff>66675</xdr:rowOff>
    </xdr:from>
    <xdr:to>
      <xdr:col>3</xdr:col>
      <xdr:colOff>521970</xdr:colOff>
      <xdr:row>138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339090</xdr:colOff>
      <xdr:row>106</xdr:row>
      <xdr:rowOff>169545</xdr:rowOff>
    </xdr:from>
    <xdr:to>
      <xdr:col>8</xdr:col>
      <xdr:colOff>407670</xdr:colOff>
      <xdr:row>121</xdr:row>
      <xdr:rowOff>169545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320040</xdr:colOff>
      <xdr:row>123</xdr:row>
      <xdr:rowOff>70485</xdr:rowOff>
    </xdr:from>
    <xdr:to>
      <xdr:col>8</xdr:col>
      <xdr:colOff>388620</xdr:colOff>
      <xdr:row>138</xdr:row>
      <xdr:rowOff>70485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960120</xdr:colOff>
      <xdr:row>106</xdr:row>
      <xdr:rowOff>165735</xdr:rowOff>
    </xdr:from>
    <xdr:to>
      <xdr:col>13</xdr:col>
      <xdr:colOff>670560</xdr:colOff>
      <xdr:row>121</xdr:row>
      <xdr:rowOff>165735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967740</xdr:colOff>
      <xdr:row>123</xdr:row>
      <xdr:rowOff>59055</xdr:rowOff>
    </xdr:from>
    <xdr:to>
      <xdr:col>13</xdr:col>
      <xdr:colOff>678180</xdr:colOff>
      <xdr:row>138</xdr:row>
      <xdr:rowOff>59055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571500</xdr:colOff>
      <xdr:row>106</xdr:row>
      <xdr:rowOff>177165</xdr:rowOff>
    </xdr:from>
    <xdr:to>
      <xdr:col>20</xdr:col>
      <xdr:colOff>541020</xdr:colOff>
      <xdr:row>121</xdr:row>
      <xdr:rowOff>177165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563880</xdr:colOff>
      <xdr:row>124</xdr:row>
      <xdr:rowOff>40005</xdr:rowOff>
    </xdr:from>
    <xdr:to>
      <xdr:col>20</xdr:col>
      <xdr:colOff>533400</xdr:colOff>
      <xdr:row>139</xdr:row>
      <xdr:rowOff>40005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7620</xdr:colOff>
      <xdr:row>106</xdr:row>
      <xdr:rowOff>154305</xdr:rowOff>
    </xdr:from>
    <xdr:to>
      <xdr:col>28</xdr:col>
      <xdr:colOff>1253490</xdr:colOff>
      <xdr:row>121</xdr:row>
      <xdr:rowOff>154305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7620</xdr:colOff>
      <xdr:row>124</xdr:row>
      <xdr:rowOff>55245</xdr:rowOff>
    </xdr:from>
    <xdr:to>
      <xdr:col>28</xdr:col>
      <xdr:colOff>1253490</xdr:colOff>
      <xdr:row>139</xdr:row>
      <xdr:rowOff>55245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1192530</xdr:colOff>
      <xdr:row>146</xdr:row>
      <xdr:rowOff>1904</xdr:rowOff>
    </xdr:from>
    <xdr:to>
      <xdr:col>10</xdr:col>
      <xdr:colOff>937260</xdr:colOff>
      <xdr:row>164</xdr:row>
      <xdr:rowOff>57150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1226820</xdr:colOff>
      <xdr:row>166</xdr:row>
      <xdr:rowOff>158114</xdr:rowOff>
    </xdr:from>
    <xdr:to>
      <xdr:col>5</xdr:col>
      <xdr:colOff>262890</xdr:colOff>
      <xdr:row>182</xdr:row>
      <xdr:rowOff>114299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994410</xdr:colOff>
      <xdr:row>187</xdr:row>
      <xdr:rowOff>89534</xdr:rowOff>
    </xdr:from>
    <xdr:to>
      <xdr:col>4</xdr:col>
      <xdr:colOff>1207770</xdr:colOff>
      <xdr:row>205</xdr:row>
      <xdr:rowOff>26669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25</xdr:row>
      <xdr:rowOff>158114</xdr:rowOff>
    </xdr:from>
    <xdr:to>
      <xdr:col>12</xdr:col>
      <xdr:colOff>339090</xdr:colOff>
      <xdr:row>43</xdr:row>
      <xdr:rowOff>87629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605790</xdr:colOff>
      <xdr:row>47</xdr:row>
      <xdr:rowOff>123824</xdr:rowOff>
    </xdr:from>
    <xdr:to>
      <xdr:col>9</xdr:col>
      <xdr:colOff>38100</xdr:colOff>
      <xdr:row>64</xdr:row>
      <xdr:rowOff>182879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567690</xdr:colOff>
      <xdr:row>106</xdr:row>
      <xdr:rowOff>1904</xdr:rowOff>
    </xdr:from>
    <xdr:to>
      <xdr:col>5</xdr:col>
      <xdr:colOff>407670</xdr:colOff>
      <xdr:row>127</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194310</xdr:colOff>
      <xdr:row>105</xdr:row>
      <xdr:rowOff>173355</xdr:rowOff>
    </xdr:from>
    <xdr:to>
      <xdr:col>14</xdr:col>
      <xdr:colOff>255270</xdr:colOff>
      <xdr:row>126</xdr:row>
      <xdr:rowOff>140971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80010</xdr:colOff>
      <xdr:row>17</xdr:row>
      <xdr:rowOff>100965</xdr:rowOff>
    </xdr:from>
    <xdr:to>
      <xdr:col>7</xdr:col>
      <xdr:colOff>49530</xdr:colOff>
      <xdr:row>31</xdr:row>
      <xdr:rowOff>135255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64770</xdr:colOff>
      <xdr:row>83</xdr:row>
      <xdr:rowOff>169544</xdr:rowOff>
    </xdr:from>
    <xdr:to>
      <xdr:col>13</xdr:col>
      <xdr:colOff>140970</xdr:colOff>
      <xdr:row>104</xdr:row>
      <xdr:rowOff>99059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2"/>
  <sheetViews>
    <sheetView topLeftCell="A211" workbookViewId="0">
      <selection activeCell="K15" sqref="K15:T15"/>
    </sheetView>
  </sheetViews>
  <sheetFormatPr defaultRowHeight="14.4" x14ac:dyDescent="0.55000000000000004"/>
  <cols>
    <col min="1" max="1" width="11.41796875" customWidth="1"/>
    <col min="2" max="2" width="30.41796875" customWidth="1"/>
    <col min="3" max="3" width="32" customWidth="1"/>
    <col min="4" max="4" width="22" customWidth="1"/>
    <col min="5" max="5" width="17.578125" customWidth="1"/>
    <col min="6" max="8" width="19.26171875" customWidth="1"/>
    <col min="9" max="9" width="18.15625" customWidth="1"/>
    <col min="10" max="10" width="15.26171875" customWidth="1"/>
    <col min="11" max="11" width="12.578125" customWidth="1"/>
    <col min="12" max="12" width="12.26171875" customWidth="1"/>
    <col min="13" max="13" width="13.15625" customWidth="1"/>
    <col min="14" max="14" width="13.68359375" customWidth="1"/>
    <col min="15" max="15" width="11.68359375" customWidth="1"/>
    <col min="16" max="16" width="13.15625" customWidth="1"/>
    <col min="17" max="17" width="12.15625" customWidth="1"/>
    <col min="18" max="18" width="11" customWidth="1"/>
    <col min="19" max="19" width="12.26171875" customWidth="1"/>
    <col min="20" max="20" width="12.68359375" customWidth="1"/>
    <col min="21" max="21" width="13.26171875" customWidth="1"/>
    <col min="22" max="22" width="15.83984375" customWidth="1"/>
    <col min="23" max="23" width="11.68359375" customWidth="1"/>
    <col min="24" max="24" width="14" customWidth="1"/>
    <col min="25" max="25" width="19.578125" customWidth="1"/>
  </cols>
  <sheetData>
    <row r="1" spans="1:25" ht="48" customHeight="1" x14ac:dyDescent="0.55000000000000004">
      <c r="A1" s="2"/>
      <c r="B1" s="114" t="s">
        <v>145</v>
      </c>
      <c r="C1" s="114"/>
      <c r="D1" s="114"/>
      <c r="E1" s="114"/>
      <c r="F1" s="2"/>
      <c r="G1" s="2"/>
      <c r="H1" s="2"/>
      <c r="I1" s="2"/>
      <c r="J1" s="2"/>
      <c r="K1" s="2"/>
      <c r="L1" s="2"/>
      <c r="M1" s="2"/>
      <c r="N1" s="2"/>
      <c r="O1" s="2"/>
      <c r="P1" s="2"/>
      <c r="Q1" s="2"/>
      <c r="R1" s="2"/>
      <c r="S1" s="2"/>
      <c r="T1" s="2"/>
      <c r="U1" s="2"/>
      <c r="V1" s="2"/>
      <c r="W1" s="2"/>
      <c r="X1" s="2"/>
      <c r="Y1" s="2"/>
    </row>
    <row r="2" spans="1:25" ht="36.75" customHeight="1" x14ac:dyDescent="0.55000000000000004">
      <c r="A2" s="2"/>
      <c r="B2" s="115" t="s">
        <v>82</v>
      </c>
      <c r="C2" s="115"/>
      <c r="D2" s="2"/>
      <c r="E2" s="2"/>
      <c r="F2" s="2"/>
      <c r="G2" s="2"/>
      <c r="H2" s="2"/>
      <c r="I2" s="2"/>
      <c r="J2" s="2"/>
      <c r="K2" s="2"/>
      <c r="L2" s="2"/>
      <c r="M2" s="2"/>
      <c r="N2" s="2"/>
      <c r="O2" s="2"/>
      <c r="P2" s="2"/>
      <c r="Q2" s="2"/>
      <c r="R2" s="2"/>
      <c r="S2" s="2"/>
      <c r="T2" s="2"/>
      <c r="U2" s="2"/>
      <c r="V2" s="2"/>
      <c r="W2" s="2"/>
      <c r="X2" s="2"/>
      <c r="Y2" s="2"/>
    </row>
    <row r="3" spans="1:25" ht="85.5" customHeight="1" x14ac:dyDescent="0.55000000000000004">
      <c r="A3" s="2"/>
      <c r="B3" s="54" t="s">
        <v>188</v>
      </c>
      <c r="C3" s="53">
        <v>10000</v>
      </c>
      <c r="D3" s="2"/>
      <c r="E3" s="2"/>
      <c r="F3" s="2"/>
      <c r="G3" s="2"/>
      <c r="H3" s="2"/>
      <c r="I3" s="2"/>
      <c r="J3" s="2"/>
      <c r="K3" s="2"/>
      <c r="L3" s="2"/>
      <c r="M3" s="2"/>
      <c r="N3" s="2"/>
      <c r="O3" s="2"/>
      <c r="P3" s="2"/>
      <c r="Q3" s="2"/>
      <c r="R3" s="2"/>
      <c r="S3" s="2"/>
      <c r="T3" s="2"/>
      <c r="U3" s="2"/>
      <c r="V3" s="2"/>
      <c r="W3" s="2"/>
      <c r="X3" s="2"/>
      <c r="Y3" s="2"/>
    </row>
    <row r="4" spans="1:25" ht="81.75" customHeight="1" x14ac:dyDescent="0.55000000000000004">
      <c r="A4" s="2"/>
      <c r="B4" s="54" t="s">
        <v>146</v>
      </c>
      <c r="C4" s="22">
        <v>0.04</v>
      </c>
      <c r="D4" s="2"/>
      <c r="E4" s="2"/>
      <c r="F4" s="2"/>
      <c r="G4" s="2"/>
      <c r="H4" s="2"/>
      <c r="I4" s="2"/>
      <c r="J4" s="2"/>
      <c r="K4" s="2"/>
      <c r="L4" s="2"/>
      <c r="M4" s="2"/>
      <c r="N4" s="2"/>
      <c r="O4" s="2"/>
      <c r="P4" s="2"/>
      <c r="Q4" s="2"/>
      <c r="R4" s="2"/>
      <c r="S4" s="2"/>
      <c r="T4" s="2"/>
      <c r="U4" s="2"/>
      <c r="V4" s="2"/>
      <c r="W4" s="2"/>
      <c r="X4" s="2"/>
      <c r="Y4" s="2"/>
    </row>
    <row r="5" spans="1:25" ht="24.75" customHeight="1" x14ac:dyDescent="0.55000000000000004">
      <c r="A5" s="2"/>
      <c r="B5" s="57" t="s">
        <v>15</v>
      </c>
      <c r="C5" s="21">
        <f>C3*C4</f>
        <v>400</v>
      </c>
      <c r="D5" s="2"/>
      <c r="E5" s="2"/>
      <c r="F5" s="2"/>
      <c r="G5" s="2"/>
      <c r="H5" s="2"/>
      <c r="I5" s="2"/>
      <c r="J5" s="2"/>
      <c r="K5" s="2"/>
      <c r="L5" s="2"/>
      <c r="M5" s="2"/>
      <c r="N5" s="2"/>
      <c r="O5" s="2"/>
      <c r="P5" s="2"/>
      <c r="Q5" s="2"/>
      <c r="R5" s="2"/>
      <c r="S5" s="2"/>
      <c r="T5" s="2"/>
      <c r="U5" s="2"/>
      <c r="V5" s="2"/>
      <c r="W5" s="2"/>
      <c r="X5" s="2"/>
      <c r="Y5" s="2"/>
    </row>
    <row r="6" spans="1:25" ht="50.25" customHeight="1" x14ac:dyDescent="0.55000000000000004">
      <c r="A6" s="2"/>
      <c r="B6" s="116" t="s">
        <v>16</v>
      </c>
      <c r="C6" s="116"/>
      <c r="D6" s="46" t="s">
        <v>17</v>
      </c>
      <c r="E6" s="116"/>
      <c r="F6" s="116"/>
      <c r="G6" s="116"/>
      <c r="H6" s="116"/>
      <c r="I6" s="116"/>
      <c r="J6" s="116"/>
      <c r="K6" s="116"/>
      <c r="L6" s="116"/>
      <c r="M6" s="116"/>
      <c r="N6" s="116"/>
      <c r="O6" s="116"/>
      <c r="P6" s="116"/>
      <c r="Q6" s="116"/>
      <c r="R6" s="116"/>
      <c r="S6" s="116"/>
      <c r="T6" s="116"/>
      <c r="U6" s="118" t="s">
        <v>18</v>
      </c>
      <c r="V6" s="118"/>
      <c r="W6" s="118"/>
      <c r="X6" s="118"/>
      <c r="Y6" s="5" t="s">
        <v>19</v>
      </c>
    </row>
    <row r="7" spans="1:25" ht="69" customHeight="1" x14ac:dyDescent="0.55000000000000004">
      <c r="A7" s="2"/>
      <c r="B7" s="115" t="s">
        <v>20</v>
      </c>
      <c r="C7" s="115"/>
      <c r="D7" s="117" t="s">
        <v>198</v>
      </c>
      <c r="E7" s="117" t="s">
        <v>78</v>
      </c>
      <c r="F7" s="117" t="s">
        <v>79</v>
      </c>
      <c r="G7" s="117" t="s">
        <v>80</v>
      </c>
      <c r="H7" s="117" t="s">
        <v>81</v>
      </c>
      <c r="I7" s="117" t="s">
        <v>21</v>
      </c>
      <c r="J7" s="117" t="s">
        <v>22</v>
      </c>
      <c r="K7" s="117" t="s">
        <v>77</v>
      </c>
      <c r="L7" s="117"/>
      <c r="M7" s="117"/>
      <c r="N7" s="117"/>
      <c r="O7" s="117"/>
      <c r="P7" s="117"/>
      <c r="Q7" s="117"/>
      <c r="R7" s="117"/>
      <c r="S7" s="117"/>
      <c r="T7" s="117"/>
      <c r="U7" s="6" t="s">
        <v>29</v>
      </c>
      <c r="V7" s="6" t="s">
        <v>0</v>
      </c>
      <c r="W7" s="6" t="s">
        <v>30</v>
      </c>
      <c r="X7" s="6" t="s">
        <v>31</v>
      </c>
      <c r="Y7" s="7"/>
    </row>
    <row r="8" spans="1:25" ht="137.25" customHeight="1" x14ac:dyDescent="0.55000000000000004">
      <c r="A8" s="2"/>
      <c r="B8" s="115"/>
      <c r="C8" s="115"/>
      <c r="D8" s="117"/>
      <c r="E8" s="117"/>
      <c r="F8" s="117"/>
      <c r="G8" s="117"/>
      <c r="H8" s="117"/>
      <c r="I8" s="117"/>
      <c r="J8" s="117"/>
      <c r="K8" s="59" t="s">
        <v>62</v>
      </c>
      <c r="L8" s="59" t="s">
        <v>27</v>
      </c>
      <c r="M8" s="59" t="s">
        <v>26</v>
      </c>
      <c r="N8" s="59" t="s">
        <v>63</v>
      </c>
      <c r="O8" s="59" t="s">
        <v>25</v>
      </c>
      <c r="P8" s="59" t="s">
        <v>23</v>
      </c>
      <c r="Q8" s="59" t="s">
        <v>28</v>
      </c>
      <c r="R8" s="59" t="s">
        <v>64</v>
      </c>
      <c r="S8" s="59" t="s">
        <v>65</v>
      </c>
      <c r="T8" s="59" t="s">
        <v>24</v>
      </c>
      <c r="U8" s="6" t="s">
        <v>76</v>
      </c>
      <c r="V8" s="6" t="s">
        <v>76</v>
      </c>
      <c r="W8" s="6" t="s">
        <v>76</v>
      </c>
      <c r="X8" s="6" t="s">
        <v>76</v>
      </c>
      <c r="Y8" s="7"/>
    </row>
    <row r="9" spans="1:25" ht="48.75" customHeight="1" x14ac:dyDescent="0.55000000000000004">
      <c r="A9" s="2"/>
      <c r="B9" s="115" t="s">
        <v>87</v>
      </c>
      <c r="C9" s="115"/>
      <c r="D9" s="6" t="s">
        <v>69</v>
      </c>
      <c r="E9" s="6" t="s">
        <v>76</v>
      </c>
      <c r="F9" s="6" t="s">
        <v>76</v>
      </c>
      <c r="G9" s="6" t="s">
        <v>76</v>
      </c>
      <c r="H9" s="6" t="s">
        <v>76</v>
      </c>
      <c r="I9" s="6" t="s">
        <v>76</v>
      </c>
      <c r="J9" s="6" t="s">
        <v>76</v>
      </c>
      <c r="K9" s="117" t="s">
        <v>76</v>
      </c>
      <c r="L9" s="117"/>
      <c r="M9" s="117"/>
      <c r="N9" s="117"/>
      <c r="O9" s="117"/>
      <c r="P9" s="117"/>
      <c r="Q9" s="117"/>
      <c r="R9" s="117"/>
      <c r="S9" s="117"/>
      <c r="T9" s="117"/>
      <c r="U9" s="6"/>
      <c r="V9" s="6"/>
      <c r="W9" s="6"/>
      <c r="X9" s="6"/>
      <c r="Y9" s="7"/>
    </row>
    <row r="10" spans="1:25" ht="54.75" customHeight="1" x14ac:dyDescent="0.55000000000000004">
      <c r="A10" s="2"/>
      <c r="B10" s="115" t="s">
        <v>32</v>
      </c>
      <c r="C10" s="115"/>
      <c r="D10" s="6" t="s">
        <v>71</v>
      </c>
      <c r="E10" s="6" t="s">
        <v>74</v>
      </c>
      <c r="F10" s="6" t="s">
        <v>75</v>
      </c>
      <c r="G10" s="6" t="s">
        <v>83</v>
      </c>
      <c r="H10" s="6" t="s">
        <v>83</v>
      </c>
      <c r="I10" s="6" t="s">
        <v>75</v>
      </c>
      <c r="J10" s="6" t="s">
        <v>75</v>
      </c>
      <c r="K10" s="117" t="s">
        <v>75</v>
      </c>
      <c r="L10" s="117"/>
      <c r="M10" s="117"/>
      <c r="N10" s="117"/>
      <c r="O10" s="117"/>
      <c r="P10" s="117"/>
      <c r="Q10" s="117"/>
      <c r="R10" s="117"/>
      <c r="S10" s="117"/>
      <c r="T10" s="117"/>
      <c r="U10" s="6" t="s">
        <v>75</v>
      </c>
      <c r="V10" s="6" t="s">
        <v>75</v>
      </c>
      <c r="W10" s="6" t="s">
        <v>75</v>
      </c>
      <c r="X10" s="6" t="s">
        <v>75</v>
      </c>
      <c r="Y10" s="7"/>
    </row>
    <row r="11" spans="1:25" ht="30" customHeight="1" x14ac:dyDescent="0.55000000000000004">
      <c r="A11" s="2"/>
      <c r="B11" s="115" t="s">
        <v>38</v>
      </c>
      <c r="C11" s="115"/>
      <c r="D11" s="6" t="s">
        <v>68</v>
      </c>
      <c r="E11" s="6" t="s">
        <v>73</v>
      </c>
      <c r="F11" s="6" t="s">
        <v>73</v>
      </c>
      <c r="G11" s="6" t="s">
        <v>73</v>
      </c>
      <c r="H11" s="6" t="s">
        <v>73</v>
      </c>
      <c r="I11" s="6" t="s">
        <v>73</v>
      </c>
      <c r="J11" s="6" t="s">
        <v>73</v>
      </c>
      <c r="K11" s="117" t="s">
        <v>39</v>
      </c>
      <c r="L11" s="117"/>
      <c r="M11" s="117"/>
      <c r="N11" s="117"/>
      <c r="O11" s="117"/>
      <c r="P11" s="117"/>
      <c r="Q11" s="117"/>
      <c r="R11" s="117"/>
      <c r="S11" s="117"/>
      <c r="T11" s="117"/>
      <c r="U11" s="6" t="s">
        <v>73</v>
      </c>
      <c r="V11" s="6" t="s">
        <v>73</v>
      </c>
      <c r="W11" s="6" t="s">
        <v>73</v>
      </c>
      <c r="X11" s="6" t="s">
        <v>73</v>
      </c>
      <c r="Y11" s="7"/>
    </row>
    <row r="12" spans="1:25" ht="21" customHeight="1" x14ac:dyDescent="0.55000000000000004">
      <c r="A12" s="103" t="s">
        <v>147</v>
      </c>
      <c r="B12" s="103" t="s">
        <v>70</v>
      </c>
      <c r="C12" s="8" t="s">
        <v>72</v>
      </c>
      <c r="D12" s="49">
        <v>262634</v>
      </c>
      <c r="E12" s="47"/>
      <c r="F12" s="47"/>
      <c r="G12" s="47"/>
      <c r="H12" s="47"/>
      <c r="I12" s="47"/>
      <c r="J12" s="47"/>
      <c r="K12" s="105"/>
      <c r="L12" s="105"/>
      <c r="M12" s="105"/>
      <c r="N12" s="105"/>
      <c r="O12" s="105"/>
      <c r="P12" s="105"/>
      <c r="Q12" s="105"/>
      <c r="R12" s="105"/>
      <c r="S12" s="105"/>
      <c r="T12" s="105"/>
      <c r="U12" s="47"/>
      <c r="V12" s="47"/>
      <c r="W12" s="47"/>
      <c r="X12" s="47"/>
      <c r="Y12" s="48"/>
    </row>
    <row r="13" spans="1:25" ht="23.25" customHeight="1" x14ac:dyDescent="0.55000000000000004">
      <c r="A13" s="103"/>
      <c r="B13" s="103"/>
      <c r="C13" s="8" t="s">
        <v>175</v>
      </c>
      <c r="D13" s="66">
        <v>0.27</v>
      </c>
      <c r="E13" s="47"/>
      <c r="F13" s="47"/>
      <c r="G13" s="47"/>
      <c r="H13" s="47"/>
      <c r="I13" s="47"/>
      <c r="J13" s="47"/>
      <c r="K13" s="106"/>
      <c r="L13" s="107"/>
      <c r="M13" s="107"/>
      <c r="N13" s="107"/>
      <c r="O13" s="107"/>
      <c r="P13" s="107"/>
      <c r="Q13" s="107"/>
      <c r="R13" s="107"/>
      <c r="S13" s="107"/>
      <c r="T13" s="108"/>
      <c r="U13" s="47"/>
      <c r="V13" s="47"/>
      <c r="W13" s="47"/>
      <c r="X13" s="47"/>
      <c r="Y13" s="48"/>
    </row>
    <row r="14" spans="1:25" ht="30" customHeight="1" x14ac:dyDescent="0.55000000000000004">
      <c r="A14" s="103"/>
      <c r="B14" s="103"/>
      <c r="C14" s="8" t="s">
        <v>174</v>
      </c>
      <c r="D14" s="49">
        <v>34</v>
      </c>
      <c r="E14" s="49">
        <v>376</v>
      </c>
      <c r="F14" s="49">
        <v>237</v>
      </c>
      <c r="G14" s="49">
        <v>176</v>
      </c>
      <c r="H14" s="49">
        <v>564</v>
      </c>
      <c r="I14" s="49">
        <v>132</v>
      </c>
      <c r="J14" s="49">
        <v>193</v>
      </c>
      <c r="K14" s="109">
        <v>297</v>
      </c>
      <c r="L14" s="109"/>
      <c r="M14" s="109"/>
      <c r="N14" s="109"/>
      <c r="O14" s="109"/>
      <c r="P14" s="109"/>
      <c r="Q14" s="109"/>
      <c r="R14" s="109"/>
      <c r="S14" s="109"/>
      <c r="T14" s="109"/>
      <c r="U14" s="49">
        <v>8462</v>
      </c>
      <c r="V14" s="47">
        <v>9381</v>
      </c>
      <c r="W14" s="49"/>
      <c r="X14" s="49"/>
      <c r="Y14" s="50">
        <f>SUM(D14:X14)</f>
        <v>19852</v>
      </c>
    </row>
    <row r="15" spans="1:25" ht="21" customHeight="1" x14ac:dyDescent="0.55000000000000004">
      <c r="A15" s="103"/>
      <c r="B15" s="103"/>
      <c r="C15" s="9" t="s">
        <v>33</v>
      </c>
      <c r="D15" s="49">
        <v>65364</v>
      </c>
      <c r="E15" s="49">
        <v>2748</v>
      </c>
      <c r="F15" s="49">
        <v>4638</v>
      </c>
      <c r="G15" s="49">
        <v>2130</v>
      </c>
      <c r="H15" s="49">
        <v>2573</v>
      </c>
      <c r="I15" s="49">
        <v>1953</v>
      </c>
      <c r="J15" s="49">
        <v>1451</v>
      </c>
      <c r="K15" s="109">
        <v>9573</v>
      </c>
      <c r="L15" s="109"/>
      <c r="M15" s="109"/>
      <c r="N15" s="109"/>
      <c r="O15" s="109"/>
      <c r="P15" s="109"/>
      <c r="Q15" s="109"/>
      <c r="R15" s="109"/>
      <c r="S15" s="109"/>
      <c r="T15" s="109"/>
      <c r="U15" s="49">
        <v>8462</v>
      </c>
      <c r="V15" s="47">
        <v>9381</v>
      </c>
      <c r="W15" s="49"/>
      <c r="X15" s="49"/>
      <c r="Y15" s="50">
        <f>SUM(D15:X15)</f>
        <v>108273</v>
      </c>
    </row>
    <row r="16" spans="1:25" ht="21" customHeight="1" x14ac:dyDescent="0.55000000000000004">
      <c r="A16" s="103"/>
      <c r="B16" s="103"/>
      <c r="C16" s="8" t="s">
        <v>34</v>
      </c>
      <c r="D16" s="49">
        <f>C5*D15</f>
        <v>26145600</v>
      </c>
      <c r="E16" s="49">
        <f>E15*C5</f>
        <v>1099200</v>
      </c>
      <c r="F16" s="49">
        <f>C5*F15</f>
        <v>1855200</v>
      </c>
      <c r="G16" s="49">
        <f>C5*G15</f>
        <v>852000</v>
      </c>
      <c r="H16" s="49">
        <f>C5*H15</f>
        <v>1029200</v>
      </c>
      <c r="I16" s="49">
        <f>C5*I15</f>
        <v>781200</v>
      </c>
      <c r="J16" s="49">
        <f>C5*J15</f>
        <v>580400</v>
      </c>
      <c r="K16" s="110">
        <f>C5*K15</f>
        <v>3829200</v>
      </c>
      <c r="L16" s="110"/>
      <c r="M16" s="110"/>
      <c r="N16" s="110"/>
      <c r="O16" s="110"/>
      <c r="P16" s="110"/>
      <c r="Q16" s="110"/>
      <c r="R16" s="110"/>
      <c r="S16" s="110"/>
      <c r="T16" s="110"/>
      <c r="U16" s="49">
        <f>C5*U15</f>
        <v>3384800</v>
      </c>
      <c r="V16" s="49">
        <f>V15*C5</f>
        <v>3752400</v>
      </c>
      <c r="W16" s="49"/>
      <c r="X16" s="49"/>
      <c r="Y16" s="50">
        <f>SUM(D16:X16)</f>
        <v>43309200</v>
      </c>
    </row>
    <row r="17" spans="1:25" x14ac:dyDescent="0.55000000000000004">
      <c r="A17" s="2"/>
      <c r="B17" s="60"/>
      <c r="C17" s="2"/>
      <c r="D17" s="58"/>
      <c r="E17" s="58"/>
      <c r="F17" s="58"/>
      <c r="G17" s="58"/>
      <c r="H17" s="58"/>
      <c r="I17" s="58"/>
      <c r="J17" s="58"/>
      <c r="K17" s="119"/>
      <c r="L17" s="120"/>
      <c r="M17" s="120"/>
      <c r="N17" s="120"/>
      <c r="O17" s="120"/>
      <c r="P17" s="120"/>
      <c r="Q17" s="120"/>
      <c r="R17" s="120"/>
      <c r="S17" s="120"/>
      <c r="T17" s="121"/>
      <c r="U17" s="58"/>
      <c r="V17" s="58"/>
      <c r="W17" s="58"/>
      <c r="X17" s="58"/>
      <c r="Y17" s="58"/>
    </row>
    <row r="18" spans="1:25" ht="15.4" customHeight="1" x14ac:dyDescent="0.55000000000000004">
      <c r="A18" s="103" t="s">
        <v>148</v>
      </c>
      <c r="B18" s="104" t="s">
        <v>176</v>
      </c>
      <c r="C18" s="8" t="s">
        <v>72</v>
      </c>
      <c r="D18" s="55">
        <v>712978</v>
      </c>
      <c r="E18" s="47"/>
      <c r="F18" s="47"/>
      <c r="G18" s="47"/>
      <c r="H18" s="47"/>
      <c r="I18" s="47"/>
      <c r="J18" s="47"/>
      <c r="K18" s="105"/>
      <c r="L18" s="105"/>
      <c r="M18" s="105"/>
      <c r="N18" s="105"/>
      <c r="O18" s="105"/>
      <c r="P18" s="105"/>
      <c r="Q18" s="105"/>
      <c r="R18" s="105"/>
      <c r="S18" s="105"/>
      <c r="T18" s="105"/>
      <c r="U18" s="47"/>
      <c r="V18" s="47"/>
      <c r="W18" s="47"/>
      <c r="X18" s="47"/>
      <c r="Y18" s="48"/>
    </row>
    <row r="19" spans="1:25" ht="15.3" x14ac:dyDescent="0.55000000000000004">
      <c r="A19" s="103"/>
      <c r="B19" s="104"/>
      <c r="C19" s="8" t="s">
        <v>175</v>
      </c>
      <c r="D19" s="66">
        <v>0.82</v>
      </c>
      <c r="E19" s="47"/>
      <c r="F19" s="47"/>
      <c r="G19" s="47"/>
      <c r="H19" s="47"/>
      <c r="I19" s="47"/>
      <c r="J19" s="47"/>
      <c r="K19" s="106"/>
      <c r="L19" s="107"/>
      <c r="M19" s="107"/>
      <c r="N19" s="107"/>
      <c r="O19" s="107"/>
      <c r="P19" s="107"/>
      <c r="Q19" s="107"/>
      <c r="R19" s="107"/>
      <c r="S19" s="107"/>
      <c r="T19" s="108"/>
      <c r="U19" s="47"/>
      <c r="V19" s="47"/>
      <c r="W19" s="47"/>
      <c r="X19" s="47"/>
      <c r="Y19" s="48"/>
    </row>
    <row r="20" spans="1:25" ht="30.6" x14ac:dyDescent="0.55000000000000004">
      <c r="A20" s="103"/>
      <c r="B20" s="104"/>
      <c r="C20" s="8" t="s">
        <v>174</v>
      </c>
      <c r="D20" s="49">
        <v>192</v>
      </c>
      <c r="E20" s="49">
        <v>507</v>
      </c>
      <c r="F20" s="49">
        <v>433</v>
      </c>
      <c r="G20" s="49">
        <v>127</v>
      </c>
      <c r="H20" s="49">
        <v>983</v>
      </c>
      <c r="I20" s="49">
        <v>504</v>
      </c>
      <c r="J20" s="49">
        <v>303</v>
      </c>
      <c r="K20" s="109">
        <v>409</v>
      </c>
      <c r="L20" s="109"/>
      <c r="M20" s="109"/>
      <c r="N20" s="109"/>
      <c r="O20" s="109"/>
      <c r="P20" s="109"/>
      <c r="Q20" s="109"/>
      <c r="R20" s="109"/>
      <c r="S20" s="109"/>
      <c r="T20" s="109"/>
      <c r="U20" s="49">
        <v>22604</v>
      </c>
      <c r="V20" s="47">
        <v>29953</v>
      </c>
      <c r="W20" s="49"/>
      <c r="X20" s="49"/>
      <c r="Y20" s="50">
        <f>SUM(D20:X20)</f>
        <v>56015</v>
      </c>
    </row>
    <row r="21" spans="1:25" ht="15.3" x14ac:dyDescent="0.55000000000000004">
      <c r="A21" s="103"/>
      <c r="B21" s="104"/>
      <c r="C21" s="9" t="s">
        <v>33</v>
      </c>
      <c r="D21" s="49">
        <v>198049</v>
      </c>
      <c r="E21" s="49">
        <v>14284</v>
      </c>
      <c r="F21" s="49">
        <v>13085</v>
      </c>
      <c r="G21" s="49">
        <v>8611</v>
      </c>
      <c r="H21" s="49">
        <v>18703</v>
      </c>
      <c r="I21" s="49">
        <v>13263</v>
      </c>
      <c r="J21" s="49">
        <v>11202</v>
      </c>
      <c r="K21" s="109">
        <v>32173</v>
      </c>
      <c r="L21" s="109"/>
      <c r="M21" s="109"/>
      <c r="N21" s="109"/>
      <c r="O21" s="109"/>
      <c r="P21" s="109"/>
      <c r="Q21" s="109"/>
      <c r="R21" s="109"/>
      <c r="S21" s="109"/>
      <c r="T21" s="109"/>
      <c r="U21" s="49">
        <v>22604</v>
      </c>
      <c r="V21" s="47">
        <v>29953</v>
      </c>
      <c r="W21" s="49"/>
      <c r="X21" s="49"/>
      <c r="Y21" s="50">
        <f>SUM(D21:X21)</f>
        <v>361927</v>
      </c>
    </row>
    <row r="22" spans="1:25" ht="15.3" x14ac:dyDescent="0.55000000000000004">
      <c r="A22" s="103"/>
      <c r="B22" s="104"/>
      <c r="C22" s="8" t="s">
        <v>34</v>
      </c>
      <c r="D22" s="49">
        <f>C5*D21</f>
        <v>79219600</v>
      </c>
      <c r="E22" s="49">
        <f>E21*C5</f>
        <v>5713600</v>
      </c>
      <c r="F22" s="49">
        <f>C5*F21</f>
        <v>5234000</v>
      </c>
      <c r="G22" s="49">
        <f>C5*G21</f>
        <v>3444400</v>
      </c>
      <c r="H22" s="49">
        <f>C5*H21</f>
        <v>7481200</v>
      </c>
      <c r="I22" s="49">
        <f>C5*I21</f>
        <v>5305200</v>
      </c>
      <c r="J22" s="49">
        <f>C5*J21</f>
        <v>4480800</v>
      </c>
      <c r="K22" s="110">
        <f>C5*K21</f>
        <v>12869200</v>
      </c>
      <c r="L22" s="110"/>
      <c r="M22" s="110"/>
      <c r="N22" s="110"/>
      <c r="O22" s="110"/>
      <c r="P22" s="110"/>
      <c r="Q22" s="110"/>
      <c r="R22" s="110"/>
      <c r="S22" s="110"/>
      <c r="T22" s="110"/>
      <c r="U22" s="49">
        <f>C5*U21</f>
        <v>9041600</v>
      </c>
      <c r="V22" s="49">
        <f>V21*C5</f>
        <v>11981200</v>
      </c>
      <c r="W22" s="49"/>
      <c r="X22" s="49"/>
      <c r="Y22" s="50">
        <f>SUM(D22:X22)</f>
        <v>144770800</v>
      </c>
    </row>
    <row r="23" spans="1:25" x14ac:dyDescent="0.55000000000000004">
      <c r="A23" s="2"/>
      <c r="B23" s="60"/>
      <c r="C23" s="2"/>
      <c r="D23" s="58"/>
      <c r="E23" s="58"/>
      <c r="F23" s="58"/>
      <c r="G23" s="58"/>
      <c r="H23" s="58"/>
      <c r="I23" s="58"/>
      <c r="J23" s="58"/>
      <c r="K23" s="119"/>
      <c r="L23" s="120"/>
      <c r="M23" s="120"/>
      <c r="N23" s="120"/>
      <c r="O23" s="120"/>
      <c r="P23" s="120"/>
      <c r="Q23" s="120"/>
      <c r="R23" s="120"/>
      <c r="S23" s="120"/>
      <c r="T23" s="121"/>
      <c r="U23" s="58"/>
      <c r="V23" s="58"/>
      <c r="W23" s="58"/>
      <c r="X23" s="58"/>
      <c r="Y23" s="58"/>
    </row>
    <row r="24" spans="1:25" ht="15.4" customHeight="1" x14ac:dyDescent="0.55000000000000004">
      <c r="A24" s="103" t="s">
        <v>149</v>
      </c>
      <c r="B24" s="104" t="s">
        <v>177</v>
      </c>
      <c r="C24" s="8" t="s">
        <v>72</v>
      </c>
      <c r="D24" s="55">
        <v>547834</v>
      </c>
      <c r="E24" s="47"/>
      <c r="F24" s="47"/>
      <c r="G24" s="47"/>
      <c r="H24" s="47"/>
      <c r="I24" s="47"/>
      <c r="J24" s="47"/>
      <c r="K24" s="105"/>
      <c r="L24" s="105"/>
      <c r="M24" s="105"/>
      <c r="N24" s="105"/>
      <c r="O24" s="105"/>
      <c r="P24" s="105"/>
      <c r="Q24" s="105"/>
      <c r="R24" s="105"/>
      <c r="S24" s="105"/>
      <c r="T24" s="105"/>
      <c r="U24" s="47"/>
      <c r="V24" s="47"/>
      <c r="W24" s="47"/>
      <c r="X24" s="47"/>
      <c r="Y24" s="48"/>
    </row>
    <row r="25" spans="1:25" ht="15.3" x14ac:dyDescent="0.55000000000000004">
      <c r="A25" s="103"/>
      <c r="B25" s="104"/>
      <c r="C25" s="8" t="s">
        <v>175</v>
      </c>
      <c r="D25" s="66">
        <v>0.55000000000000004</v>
      </c>
      <c r="E25" s="47"/>
      <c r="F25" s="47"/>
      <c r="G25" s="47"/>
      <c r="H25" s="47"/>
      <c r="I25" s="47"/>
      <c r="J25" s="47"/>
      <c r="K25" s="106"/>
      <c r="L25" s="107"/>
      <c r="M25" s="107"/>
      <c r="N25" s="107"/>
      <c r="O25" s="107"/>
      <c r="P25" s="107"/>
      <c r="Q25" s="107"/>
      <c r="R25" s="107"/>
      <c r="S25" s="107"/>
      <c r="T25" s="108"/>
      <c r="U25" s="47"/>
      <c r="V25" s="47"/>
      <c r="W25" s="47"/>
      <c r="X25" s="47"/>
      <c r="Y25" s="48"/>
    </row>
    <row r="26" spans="1:25" ht="30.6" x14ac:dyDescent="0.55000000000000004">
      <c r="A26" s="103"/>
      <c r="B26" s="104"/>
      <c r="C26" s="8" t="s">
        <v>174</v>
      </c>
      <c r="D26" s="49">
        <v>129</v>
      </c>
      <c r="E26" s="49">
        <v>198</v>
      </c>
      <c r="F26" s="49">
        <v>520</v>
      </c>
      <c r="G26" s="49">
        <v>108</v>
      </c>
      <c r="H26" s="49">
        <v>527</v>
      </c>
      <c r="I26" s="49">
        <v>203</v>
      </c>
      <c r="J26" s="49">
        <v>209</v>
      </c>
      <c r="K26" s="109">
        <v>307</v>
      </c>
      <c r="L26" s="109"/>
      <c r="M26" s="109"/>
      <c r="N26" s="109"/>
      <c r="O26" s="109"/>
      <c r="P26" s="109"/>
      <c r="Q26" s="109"/>
      <c r="R26" s="109"/>
      <c r="S26" s="109"/>
      <c r="T26" s="109"/>
      <c r="U26" s="49">
        <v>15475</v>
      </c>
      <c r="V26" s="47">
        <v>21740</v>
      </c>
      <c r="W26" s="49"/>
      <c r="X26" s="49"/>
      <c r="Y26" s="50">
        <f>SUM(D26:X26)</f>
        <v>39416</v>
      </c>
    </row>
    <row r="27" spans="1:25" ht="15.3" x14ac:dyDescent="0.55000000000000004">
      <c r="A27" s="103"/>
      <c r="B27" s="104"/>
      <c r="C27" s="9" t="s">
        <v>33</v>
      </c>
      <c r="D27" s="49">
        <v>136283</v>
      </c>
      <c r="E27" s="49">
        <v>13806</v>
      </c>
      <c r="F27" s="49">
        <v>11933</v>
      </c>
      <c r="G27" s="49">
        <v>7640</v>
      </c>
      <c r="H27" s="49">
        <v>20384</v>
      </c>
      <c r="I27" s="49">
        <v>10203</v>
      </c>
      <c r="J27" s="49">
        <v>9830</v>
      </c>
      <c r="K27" s="109">
        <v>26383</v>
      </c>
      <c r="L27" s="109"/>
      <c r="M27" s="109"/>
      <c r="N27" s="109"/>
      <c r="O27" s="109"/>
      <c r="P27" s="109"/>
      <c r="Q27" s="109"/>
      <c r="R27" s="109"/>
      <c r="S27" s="109"/>
      <c r="T27" s="109"/>
      <c r="U27" s="49">
        <v>15475</v>
      </c>
      <c r="V27" s="47">
        <v>21740</v>
      </c>
      <c r="W27" s="49"/>
      <c r="X27" s="49"/>
      <c r="Y27" s="50">
        <f>SUM(D27:X27)</f>
        <v>273677</v>
      </c>
    </row>
    <row r="28" spans="1:25" ht="15.3" x14ac:dyDescent="0.55000000000000004">
      <c r="A28" s="103"/>
      <c r="B28" s="104"/>
      <c r="C28" s="8" t="s">
        <v>34</v>
      </c>
      <c r="D28" s="49">
        <f>C5*D27</f>
        <v>54513200</v>
      </c>
      <c r="E28" s="49">
        <f>E27*C5</f>
        <v>5522400</v>
      </c>
      <c r="F28" s="49">
        <f>C5*F27</f>
        <v>4773200</v>
      </c>
      <c r="G28" s="49">
        <f>C5*G27</f>
        <v>3056000</v>
      </c>
      <c r="H28" s="49">
        <f>C5*H27</f>
        <v>8153600</v>
      </c>
      <c r="I28" s="49">
        <f>C5*I27</f>
        <v>4081200</v>
      </c>
      <c r="J28" s="49">
        <f>C5*J27</f>
        <v>3932000</v>
      </c>
      <c r="K28" s="110">
        <f>C5*K27</f>
        <v>10553200</v>
      </c>
      <c r="L28" s="110"/>
      <c r="M28" s="110"/>
      <c r="N28" s="110"/>
      <c r="O28" s="110"/>
      <c r="P28" s="110"/>
      <c r="Q28" s="110"/>
      <c r="R28" s="110"/>
      <c r="S28" s="110"/>
      <c r="T28" s="110"/>
      <c r="U28" s="49">
        <f>C5*U27</f>
        <v>6190000</v>
      </c>
      <c r="V28" s="49">
        <f>V27*C5</f>
        <v>8696000</v>
      </c>
      <c r="W28" s="49"/>
      <c r="X28" s="49"/>
      <c r="Y28" s="50">
        <f>SUM(D28:X28)</f>
        <v>109470800</v>
      </c>
    </row>
    <row r="29" spans="1:25" x14ac:dyDescent="0.55000000000000004">
      <c r="A29" s="2"/>
      <c r="B29" s="60"/>
      <c r="C29" s="2"/>
      <c r="D29" s="2"/>
      <c r="E29" s="2"/>
      <c r="F29" s="2"/>
      <c r="G29" s="2"/>
      <c r="H29" s="2"/>
      <c r="I29" s="2"/>
      <c r="J29" s="2"/>
      <c r="K29" s="111"/>
      <c r="L29" s="112"/>
      <c r="M29" s="112"/>
      <c r="N29" s="112"/>
      <c r="O29" s="112"/>
      <c r="P29" s="112"/>
      <c r="Q29" s="112"/>
      <c r="R29" s="112"/>
      <c r="S29" s="112"/>
      <c r="T29" s="113"/>
      <c r="U29" s="2"/>
      <c r="V29" s="2"/>
      <c r="W29" s="2"/>
      <c r="X29" s="2"/>
      <c r="Y29" s="2"/>
    </row>
    <row r="30" spans="1:25" ht="15.4" customHeight="1" x14ac:dyDescent="0.55000000000000004">
      <c r="A30" s="103" t="s">
        <v>150</v>
      </c>
      <c r="B30" s="104" t="s">
        <v>178</v>
      </c>
      <c r="C30" s="8" t="s">
        <v>72</v>
      </c>
      <c r="D30" s="55">
        <v>725266</v>
      </c>
      <c r="E30" s="47"/>
      <c r="F30" s="47"/>
      <c r="G30" s="47"/>
      <c r="H30" s="47"/>
      <c r="I30" s="47"/>
      <c r="J30" s="47"/>
      <c r="K30" s="105"/>
      <c r="L30" s="105"/>
      <c r="M30" s="105"/>
      <c r="N30" s="105"/>
      <c r="O30" s="105"/>
      <c r="P30" s="105"/>
      <c r="Q30" s="105"/>
      <c r="R30" s="105"/>
      <c r="S30" s="105"/>
      <c r="T30" s="105"/>
      <c r="U30" s="47"/>
      <c r="V30" s="47"/>
      <c r="W30" s="47"/>
      <c r="X30" s="47"/>
      <c r="Y30" s="48"/>
    </row>
    <row r="31" spans="1:25" ht="15.3" x14ac:dyDescent="0.55000000000000004">
      <c r="A31" s="103"/>
      <c r="B31" s="104"/>
      <c r="C31" s="8" t="s">
        <v>175</v>
      </c>
      <c r="D31" s="66">
        <v>0.7</v>
      </c>
      <c r="E31" s="47"/>
      <c r="F31" s="47"/>
      <c r="G31" s="47"/>
      <c r="H31" s="47"/>
      <c r="I31" s="47"/>
      <c r="J31" s="47"/>
      <c r="K31" s="106"/>
      <c r="L31" s="107"/>
      <c r="M31" s="107"/>
      <c r="N31" s="107"/>
      <c r="O31" s="107"/>
      <c r="P31" s="107"/>
      <c r="Q31" s="107"/>
      <c r="R31" s="107"/>
      <c r="S31" s="107"/>
      <c r="T31" s="108"/>
      <c r="U31" s="47"/>
      <c r="V31" s="47"/>
      <c r="W31" s="47"/>
      <c r="X31" s="47"/>
      <c r="Y31" s="48"/>
    </row>
    <row r="32" spans="1:25" ht="30.6" x14ac:dyDescent="0.55000000000000004">
      <c r="A32" s="103"/>
      <c r="B32" s="104"/>
      <c r="C32" s="8" t="s">
        <v>174</v>
      </c>
      <c r="D32" s="49">
        <v>201</v>
      </c>
      <c r="E32" s="49">
        <v>208</v>
      </c>
      <c r="F32" s="49">
        <v>374</v>
      </c>
      <c r="G32" s="49">
        <v>111</v>
      </c>
      <c r="H32" s="49">
        <v>746</v>
      </c>
      <c r="I32" s="49">
        <v>402</v>
      </c>
      <c r="J32" s="49">
        <v>193</v>
      </c>
      <c r="K32" s="109">
        <v>317</v>
      </c>
      <c r="L32" s="109"/>
      <c r="M32" s="109"/>
      <c r="N32" s="109"/>
      <c r="O32" s="109"/>
      <c r="P32" s="109"/>
      <c r="Q32" s="109"/>
      <c r="R32" s="109"/>
      <c r="S32" s="109"/>
      <c r="T32" s="109"/>
      <c r="U32" s="49">
        <v>13653</v>
      </c>
      <c r="V32" s="47">
        <v>19836</v>
      </c>
      <c r="W32" s="49"/>
      <c r="X32" s="49"/>
      <c r="Y32" s="50">
        <f>SUM(D32:X32)</f>
        <v>36041</v>
      </c>
    </row>
    <row r="33" spans="1:25" ht="15.3" x14ac:dyDescent="0.55000000000000004">
      <c r="A33" s="103"/>
      <c r="B33" s="104"/>
      <c r="C33" s="9" t="s">
        <v>33</v>
      </c>
      <c r="D33" s="49">
        <v>173062</v>
      </c>
      <c r="E33" s="49">
        <v>11638</v>
      </c>
      <c r="F33" s="49">
        <v>12184</v>
      </c>
      <c r="G33" s="49">
        <v>8536</v>
      </c>
      <c r="H33" s="49">
        <v>16532</v>
      </c>
      <c r="I33" s="49">
        <v>11836</v>
      </c>
      <c r="J33" s="49">
        <v>8293</v>
      </c>
      <c r="K33" s="109">
        <v>24364</v>
      </c>
      <c r="L33" s="109"/>
      <c r="M33" s="109"/>
      <c r="N33" s="109"/>
      <c r="O33" s="109"/>
      <c r="P33" s="109"/>
      <c r="Q33" s="109"/>
      <c r="R33" s="109"/>
      <c r="S33" s="109"/>
      <c r="T33" s="109"/>
      <c r="U33" s="49">
        <v>13653</v>
      </c>
      <c r="V33" s="47">
        <v>19836</v>
      </c>
      <c r="W33" s="49"/>
      <c r="X33" s="49"/>
      <c r="Y33" s="50">
        <f>SUM(D33:X33)</f>
        <v>299934</v>
      </c>
    </row>
    <row r="34" spans="1:25" ht="15.3" x14ac:dyDescent="0.55000000000000004">
      <c r="A34" s="103"/>
      <c r="B34" s="104"/>
      <c r="C34" s="8" t="s">
        <v>34</v>
      </c>
      <c r="D34" s="49">
        <f>C5*D33</f>
        <v>69224800</v>
      </c>
      <c r="E34" s="49">
        <f>E33*C5</f>
        <v>4655200</v>
      </c>
      <c r="F34" s="49">
        <f>C5*F33</f>
        <v>4873600</v>
      </c>
      <c r="G34" s="49">
        <f>C5*G33</f>
        <v>3414400</v>
      </c>
      <c r="H34" s="49">
        <f>C5*H33</f>
        <v>6612800</v>
      </c>
      <c r="I34" s="49">
        <f>C5*I33</f>
        <v>4734400</v>
      </c>
      <c r="J34" s="49">
        <f>C5*J33</f>
        <v>3317200</v>
      </c>
      <c r="K34" s="110">
        <f>C5*K33</f>
        <v>9745600</v>
      </c>
      <c r="L34" s="110"/>
      <c r="M34" s="110"/>
      <c r="N34" s="110"/>
      <c r="O34" s="110"/>
      <c r="P34" s="110"/>
      <c r="Q34" s="110"/>
      <c r="R34" s="110"/>
      <c r="S34" s="110"/>
      <c r="T34" s="110"/>
      <c r="U34" s="49">
        <f>C5*U33</f>
        <v>5461200</v>
      </c>
      <c r="V34" s="49">
        <f>V33*C5</f>
        <v>7934400</v>
      </c>
      <c r="W34" s="49"/>
      <c r="X34" s="49"/>
      <c r="Y34" s="50">
        <f>SUM(D34:X34)</f>
        <v>119973600</v>
      </c>
    </row>
    <row r="35" spans="1:25" x14ac:dyDescent="0.55000000000000004">
      <c r="A35" s="2"/>
      <c r="B35" s="60"/>
      <c r="C35" s="2"/>
      <c r="D35" s="2"/>
      <c r="E35" s="2"/>
      <c r="F35" s="2"/>
      <c r="G35" s="2"/>
      <c r="H35" s="2"/>
      <c r="I35" s="2"/>
      <c r="J35" s="2"/>
      <c r="K35" s="111"/>
      <c r="L35" s="112"/>
      <c r="M35" s="112"/>
      <c r="N35" s="112"/>
      <c r="O35" s="112"/>
      <c r="P35" s="112"/>
      <c r="Q35" s="112"/>
      <c r="R35" s="112"/>
      <c r="S35" s="112"/>
      <c r="T35" s="113"/>
      <c r="U35" s="2"/>
      <c r="V35" s="2"/>
      <c r="W35" s="2"/>
      <c r="X35" s="2"/>
      <c r="Y35" s="2"/>
    </row>
    <row r="36" spans="1:25" ht="15.3" x14ac:dyDescent="0.55000000000000004">
      <c r="A36" s="103" t="s">
        <v>151</v>
      </c>
      <c r="B36" s="104" t="s">
        <v>179</v>
      </c>
      <c r="C36" s="8" t="s">
        <v>72</v>
      </c>
      <c r="D36" s="55">
        <v>533983</v>
      </c>
      <c r="E36" s="47"/>
      <c r="F36" s="47"/>
      <c r="G36" s="47"/>
      <c r="H36" s="47"/>
      <c r="I36" s="47"/>
      <c r="J36" s="47"/>
      <c r="K36" s="105"/>
      <c r="L36" s="105"/>
      <c r="M36" s="105"/>
      <c r="N36" s="105"/>
      <c r="O36" s="105"/>
      <c r="P36" s="105"/>
      <c r="Q36" s="105"/>
      <c r="R36" s="105"/>
      <c r="S36" s="105"/>
      <c r="T36" s="105"/>
      <c r="U36" s="47"/>
      <c r="V36" s="47"/>
      <c r="W36" s="47"/>
      <c r="X36" s="47"/>
      <c r="Y36" s="48"/>
    </row>
    <row r="37" spans="1:25" ht="15.3" x14ac:dyDescent="0.55000000000000004">
      <c r="A37" s="103"/>
      <c r="B37" s="104"/>
      <c r="C37" s="8" t="s">
        <v>175</v>
      </c>
      <c r="D37" s="66">
        <v>0.54</v>
      </c>
      <c r="E37" s="47"/>
      <c r="F37" s="47"/>
      <c r="G37" s="47"/>
      <c r="H37" s="47"/>
      <c r="I37" s="47"/>
      <c r="J37" s="47"/>
      <c r="K37" s="106"/>
      <c r="L37" s="107"/>
      <c r="M37" s="107"/>
      <c r="N37" s="107"/>
      <c r="O37" s="107"/>
      <c r="P37" s="107"/>
      <c r="Q37" s="107"/>
      <c r="R37" s="107"/>
      <c r="S37" s="107"/>
      <c r="T37" s="108"/>
      <c r="U37" s="47"/>
      <c r="V37" s="47"/>
      <c r="W37" s="47"/>
      <c r="X37" s="47"/>
      <c r="Y37" s="48"/>
    </row>
    <row r="38" spans="1:25" ht="30.6" x14ac:dyDescent="0.55000000000000004">
      <c r="A38" s="103"/>
      <c r="B38" s="104"/>
      <c r="C38" s="8" t="s">
        <v>174</v>
      </c>
      <c r="D38" s="49">
        <v>87</v>
      </c>
      <c r="E38" s="49">
        <v>109</v>
      </c>
      <c r="F38" s="49">
        <v>304</v>
      </c>
      <c r="G38" s="49">
        <v>74</v>
      </c>
      <c r="H38" s="49">
        <v>309</v>
      </c>
      <c r="I38" s="49">
        <v>144</v>
      </c>
      <c r="J38" s="49">
        <v>75</v>
      </c>
      <c r="K38" s="109">
        <v>205</v>
      </c>
      <c r="L38" s="109"/>
      <c r="M38" s="109"/>
      <c r="N38" s="109"/>
      <c r="O38" s="109"/>
      <c r="P38" s="109"/>
      <c r="Q38" s="109"/>
      <c r="R38" s="109"/>
      <c r="S38" s="109"/>
      <c r="T38" s="109"/>
      <c r="U38" s="49">
        <v>5354</v>
      </c>
      <c r="V38" s="47">
        <v>7536</v>
      </c>
      <c r="W38" s="49"/>
      <c r="X38" s="49"/>
      <c r="Y38" s="50">
        <f>SUM(D38:X38)</f>
        <v>14197</v>
      </c>
    </row>
    <row r="39" spans="1:25" ht="15.3" x14ac:dyDescent="0.55000000000000004">
      <c r="A39" s="103"/>
      <c r="B39" s="104"/>
      <c r="C39" s="9" t="s">
        <v>33</v>
      </c>
      <c r="D39" s="49">
        <v>98475</v>
      </c>
      <c r="E39" s="49">
        <v>6475</v>
      </c>
      <c r="F39" s="49">
        <v>8937</v>
      </c>
      <c r="G39" s="49">
        <v>4651</v>
      </c>
      <c r="H39" s="49">
        <v>7364</v>
      </c>
      <c r="I39" s="49">
        <v>6453</v>
      </c>
      <c r="J39" s="49">
        <v>4756</v>
      </c>
      <c r="K39" s="109">
        <v>12404</v>
      </c>
      <c r="L39" s="109"/>
      <c r="M39" s="109"/>
      <c r="N39" s="109"/>
      <c r="O39" s="109"/>
      <c r="P39" s="109"/>
      <c r="Q39" s="109"/>
      <c r="R39" s="109"/>
      <c r="S39" s="109"/>
      <c r="T39" s="109"/>
      <c r="U39" s="49">
        <v>5354</v>
      </c>
      <c r="V39" s="47">
        <v>7536</v>
      </c>
      <c r="W39" s="49"/>
      <c r="X39" s="49"/>
      <c r="Y39" s="50">
        <f>SUM(D39:X39)</f>
        <v>162405</v>
      </c>
    </row>
    <row r="40" spans="1:25" ht="15.3" x14ac:dyDescent="0.55000000000000004">
      <c r="A40" s="103"/>
      <c r="B40" s="104"/>
      <c r="C40" s="8" t="s">
        <v>34</v>
      </c>
      <c r="D40" s="49">
        <f>C5*D39</f>
        <v>39390000</v>
      </c>
      <c r="E40" s="49">
        <f>E39*C5</f>
        <v>2590000</v>
      </c>
      <c r="F40" s="49">
        <f>C5*F39</f>
        <v>3574800</v>
      </c>
      <c r="G40" s="49">
        <f>C5*G39</f>
        <v>1860400</v>
      </c>
      <c r="H40" s="49">
        <f>C5*H39</f>
        <v>2945600</v>
      </c>
      <c r="I40" s="49">
        <f>C5*I39</f>
        <v>2581200</v>
      </c>
      <c r="J40" s="49">
        <f>C5*J39</f>
        <v>1902400</v>
      </c>
      <c r="K40" s="110">
        <f>C5*K39</f>
        <v>4961600</v>
      </c>
      <c r="L40" s="110"/>
      <c r="M40" s="110"/>
      <c r="N40" s="110"/>
      <c r="O40" s="110"/>
      <c r="P40" s="110"/>
      <c r="Q40" s="110"/>
      <c r="R40" s="110"/>
      <c r="S40" s="110"/>
      <c r="T40" s="110"/>
      <c r="U40" s="49">
        <f>C5*U39</f>
        <v>2141600</v>
      </c>
      <c r="V40" s="49">
        <f>V39*C5</f>
        <v>3014400</v>
      </c>
      <c r="W40" s="49"/>
      <c r="X40" s="49"/>
      <c r="Y40" s="50">
        <f>SUM(D40:X40)</f>
        <v>64962000</v>
      </c>
    </row>
    <row r="41" spans="1:25" x14ac:dyDescent="0.55000000000000004">
      <c r="A41" s="2"/>
      <c r="B41" s="60"/>
      <c r="C41" s="2"/>
      <c r="D41" s="2"/>
      <c r="E41" s="2"/>
      <c r="F41" s="2"/>
      <c r="G41" s="2"/>
      <c r="H41" s="2"/>
      <c r="I41" s="2"/>
      <c r="J41" s="2"/>
      <c r="K41" s="111"/>
      <c r="L41" s="112"/>
      <c r="M41" s="112"/>
      <c r="N41" s="112"/>
      <c r="O41" s="112"/>
      <c r="P41" s="112"/>
      <c r="Q41" s="112"/>
      <c r="R41" s="112"/>
      <c r="S41" s="112"/>
      <c r="T41" s="113"/>
      <c r="U41" s="2"/>
      <c r="V41" s="2"/>
      <c r="W41" s="2"/>
      <c r="X41" s="2"/>
      <c r="Y41" s="2"/>
    </row>
    <row r="42" spans="1:25" ht="15.3" x14ac:dyDescent="0.55000000000000004">
      <c r="A42" s="103" t="s">
        <v>152</v>
      </c>
      <c r="B42" s="104" t="s">
        <v>180</v>
      </c>
      <c r="C42" s="8" t="s">
        <v>72</v>
      </c>
      <c r="D42" s="55">
        <v>551217</v>
      </c>
      <c r="E42" s="47"/>
      <c r="F42" s="47"/>
      <c r="G42" s="47"/>
      <c r="H42" s="47"/>
      <c r="I42" s="47"/>
      <c r="J42" s="47"/>
      <c r="K42" s="105"/>
      <c r="L42" s="105"/>
      <c r="M42" s="105"/>
      <c r="N42" s="105"/>
      <c r="O42" s="105"/>
      <c r="P42" s="105"/>
      <c r="Q42" s="105"/>
      <c r="R42" s="105"/>
      <c r="S42" s="105"/>
      <c r="T42" s="105"/>
      <c r="U42" s="47"/>
      <c r="V42" s="47"/>
      <c r="W42" s="47"/>
      <c r="X42" s="47"/>
      <c r="Y42" s="48"/>
    </row>
    <row r="43" spans="1:25" ht="15.3" x14ac:dyDescent="0.55000000000000004">
      <c r="A43" s="103"/>
      <c r="B43" s="104"/>
      <c r="C43" s="8" t="s">
        <v>175</v>
      </c>
      <c r="D43" s="66">
        <v>0.1</v>
      </c>
      <c r="E43" s="47"/>
      <c r="F43" s="47"/>
      <c r="G43" s="47"/>
      <c r="H43" s="47"/>
      <c r="I43" s="47"/>
      <c r="J43" s="47"/>
      <c r="K43" s="106"/>
      <c r="L43" s="107"/>
      <c r="M43" s="107"/>
      <c r="N43" s="107"/>
      <c r="O43" s="107"/>
      <c r="P43" s="107"/>
      <c r="Q43" s="107"/>
      <c r="R43" s="107"/>
      <c r="S43" s="107"/>
      <c r="T43" s="108"/>
      <c r="U43" s="47"/>
      <c r="V43" s="47"/>
      <c r="W43" s="47"/>
      <c r="X43" s="47"/>
      <c r="Y43" s="48"/>
    </row>
    <row r="44" spans="1:25" ht="30.6" x14ac:dyDescent="0.55000000000000004">
      <c r="A44" s="103"/>
      <c r="B44" s="104"/>
      <c r="C44" s="8" t="s">
        <v>174</v>
      </c>
      <c r="D44" s="49">
        <v>99</v>
      </c>
      <c r="E44" s="49">
        <v>124</v>
      </c>
      <c r="F44" s="49">
        <v>322</v>
      </c>
      <c r="G44" s="49">
        <v>79</v>
      </c>
      <c r="H44" s="49">
        <v>411</v>
      </c>
      <c r="I44" s="49">
        <v>376</v>
      </c>
      <c r="J44" s="49">
        <v>105</v>
      </c>
      <c r="K44" s="109">
        <v>192</v>
      </c>
      <c r="L44" s="109"/>
      <c r="M44" s="109"/>
      <c r="N44" s="109"/>
      <c r="O44" s="109"/>
      <c r="P44" s="109"/>
      <c r="Q44" s="109"/>
      <c r="R44" s="109"/>
      <c r="S44" s="109"/>
      <c r="T44" s="109"/>
      <c r="U44" s="49">
        <v>14364</v>
      </c>
      <c r="V44" s="47">
        <v>11904</v>
      </c>
      <c r="W44" s="49"/>
      <c r="X44" s="49"/>
      <c r="Y44" s="50">
        <f>SUM(D44:X44)</f>
        <v>27976</v>
      </c>
    </row>
    <row r="45" spans="1:25" ht="15.3" x14ac:dyDescent="0.55000000000000004">
      <c r="A45" s="103"/>
      <c r="B45" s="104"/>
      <c r="C45" s="9" t="s">
        <v>33</v>
      </c>
      <c r="D45" s="49">
        <v>153749</v>
      </c>
      <c r="E45" s="49">
        <v>9741</v>
      </c>
      <c r="F45" s="49">
        <v>9846</v>
      </c>
      <c r="G45" s="49">
        <v>6384</v>
      </c>
      <c r="H45" s="49">
        <v>8609</v>
      </c>
      <c r="I45" s="49">
        <v>9162</v>
      </c>
      <c r="J45" s="49">
        <v>8603</v>
      </c>
      <c r="K45" s="109">
        <v>16374</v>
      </c>
      <c r="L45" s="109"/>
      <c r="M45" s="109"/>
      <c r="N45" s="109"/>
      <c r="O45" s="109"/>
      <c r="P45" s="109"/>
      <c r="Q45" s="109"/>
      <c r="R45" s="109"/>
      <c r="S45" s="109"/>
      <c r="T45" s="109"/>
      <c r="U45" s="49">
        <v>14364</v>
      </c>
      <c r="V45" s="47">
        <v>11904</v>
      </c>
      <c r="W45" s="49"/>
      <c r="X45" s="49"/>
      <c r="Y45" s="50">
        <f>SUM(D45:X45)</f>
        <v>248736</v>
      </c>
    </row>
    <row r="46" spans="1:25" ht="15.3" x14ac:dyDescent="0.55000000000000004">
      <c r="A46" s="103"/>
      <c r="B46" s="104"/>
      <c r="C46" s="8" t="s">
        <v>34</v>
      </c>
      <c r="D46" s="49">
        <f>C5*D45</f>
        <v>61499600</v>
      </c>
      <c r="E46" s="49">
        <f>E45*C5</f>
        <v>3896400</v>
      </c>
      <c r="F46" s="49">
        <f>C5*F45</f>
        <v>3938400</v>
      </c>
      <c r="G46" s="49">
        <f>C5*G45</f>
        <v>2553600</v>
      </c>
      <c r="H46" s="49">
        <f>C5*H45</f>
        <v>3443600</v>
      </c>
      <c r="I46" s="49">
        <f>C5*I45</f>
        <v>3664800</v>
      </c>
      <c r="J46" s="49">
        <f>C5*J45</f>
        <v>3441200</v>
      </c>
      <c r="K46" s="110">
        <f>C5*K45</f>
        <v>6549600</v>
      </c>
      <c r="L46" s="110"/>
      <c r="M46" s="110"/>
      <c r="N46" s="110"/>
      <c r="O46" s="110"/>
      <c r="P46" s="110"/>
      <c r="Q46" s="110"/>
      <c r="R46" s="110"/>
      <c r="S46" s="110"/>
      <c r="T46" s="110"/>
      <c r="U46" s="49">
        <f>C5*U45</f>
        <v>5745600</v>
      </c>
      <c r="V46" s="49">
        <f>V45*C5</f>
        <v>4761600</v>
      </c>
      <c r="W46" s="49"/>
      <c r="X46" s="49"/>
      <c r="Y46" s="50">
        <f>SUM(D46:X46)</f>
        <v>99494400</v>
      </c>
    </row>
    <row r="47" spans="1:25" x14ac:dyDescent="0.55000000000000004">
      <c r="A47" s="2"/>
      <c r="B47" s="60"/>
      <c r="C47" s="2"/>
      <c r="D47" s="2"/>
      <c r="E47" s="2"/>
      <c r="F47" s="2"/>
      <c r="G47" s="2"/>
      <c r="H47" s="2"/>
      <c r="I47" s="2"/>
      <c r="J47" s="2"/>
      <c r="K47" s="111"/>
      <c r="L47" s="112"/>
      <c r="M47" s="112"/>
      <c r="N47" s="112"/>
      <c r="O47" s="112"/>
      <c r="P47" s="112"/>
      <c r="Q47" s="112"/>
      <c r="R47" s="112"/>
      <c r="S47" s="112"/>
      <c r="T47" s="113"/>
      <c r="U47" s="2"/>
      <c r="V47" s="2"/>
      <c r="W47" s="2"/>
      <c r="X47" s="2"/>
      <c r="Y47" s="2"/>
    </row>
    <row r="48" spans="1:25" ht="15.3" x14ac:dyDescent="0.55000000000000004">
      <c r="A48" s="103" t="s">
        <v>153</v>
      </c>
      <c r="B48" s="104" t="s">
        <v>181</v>
      </c>
      <c r="C48" s="8" t="s">
        <v>72</v>
      </c>
      <c r="D48" s="55">
        <v>217937</v>
      </c>
      <c r="E48" s="47"/>
      <c r="F48" s="47"/>
      <c r="G48" s="47"/>
      <c r="H48" s="47"/>
      <c r="I48" s="47"/>
      <c r="J48" s="47"/>
      <c r="K48" s="105"/>
      <c r="L48" s="105"/>
      <c r="M48" s="105"/>
      <c r="N48" s="105"/>
      <c r="O48" s="105"/>
      <c r="P48" s="105"/>
      <c r="Q48" s="105"/>
      <c r="R48" s="105"/>
      <c r="S48" s="105"/>
      <c r="T48" s="105"/>
      <c r="U48" s="47"/>
      <c r="V48" s="47"/>
      <c r="W48" s="47"/>
      <c r="X48" s="47"/>
      <c r="Y48" s="48"/>
    </row>
    <row r="49" spans="1:25" ht="15.3" x14ac:dyDescent="0.55000000000000004">
      <c r="A49" s="103"/>
      <c r="B49" s="104"/>
      <c r="C49" s="8" t="s">
        <v>175</v>
      </c>
      <c r="D49" s="66">
        <v>0.23</v>
      </c>
      <c r="E49" s="47"/>
      <c r="F49" s="47"/>
      <c r="G49" s="47"/>
      <c r="H49" s="47"/>
      <c r="I49" s="47"/>
      <c r="J49" s="47"/>
      <c r="K49" s="106"/>
      <c r="L49" s="107"/>
      <c r="M49" s="107"/>
      <c r="N49" s="107"/>
      <c r="O49" s="107"/>
      <c r="P49" s="107"/>
      <c r="Q49" s="107"/>
      <c r="R49" s="107"/>
      <c r="S49" s="107"/>
      <c r="T49" s="108"/>
      <c r="U49" s="47"/>
      <c r="V49" s="47"/>
      <c r="W49" s="47"/>
      <c r="X49" s="47"/>
      <c r="Y49" s="48"/>
    </row>
    <row r="50" spans="1:25" ht="30.6" x14ac:dyDescent="0.55000000000000004">
      <c r="A50" s="103"/>
      <c r="B50" s="104"/>
      <c r="C50" s="8" t="s">
        <v>174</v>
      </c>
      <c r="D50" s="49">
        <v>47</v>
      </c>
      <c r="E50" s="49">
        <v>102</v>
      </c>
      <c r="F50" s="49">
        <v>139</v>
      </c>
      <c r="G50" s="49">
        <v>107</v>
      </c>
      <c r="H50" s="49">
        <v>203</v>
      </c>
      <c r="I50" s="49">
        <v>117</v>
      </c>
      <c r="J50" s="49">
        <v>67</v>
      </c>
      <c r="K50" s="109">
        <v>129</v>
      </c>
      <c r="L50" s="109"/>
      <c r="M50" s="109"/>
      <c r="N50" s="109"/>
      <c r="O50" s="109"/>
      <c r="P50" s="109"/>
      <c r="Q50" s="109"/>
      <c r="R50" s="109"/>
      <c r="S50" s="109"/>
      <c r="T50" s="109"/>
      <c r="U50" s="49">
        <v>4833</v>
      </c>
      <c r="V50" s="47">
        <v>3669</v>
      </c>
      <c r="W50" s="49"/>
      <c r="X50" s="49"/>
      <c r="Y50" s="50">
        <f>SUM(D50:X50)</f>
        <v>9413</v>
      </c>
    </row>
    <row r="51" spans="1:25" ht="15.3" x14ac:dyDescent="0.55000000000000004">
      <c r="A51" s="103"/>
      <c r="B51" s="104"/>
      <c r="C51" s="9" t="s">
        <v>33</v>
      </c>
      <c r="D51" s="49">
        <v>59902</v>
      </c>
      <c r="E51" s="49">
        <v>4730</v>
      </c>
      <c r="F51" s="49">
        <v>3741</v>
      </c>
      <c r="G51" s="49">
        <v>433</v>
      </c>
      <c r="H51" s="49">
        <v>4605</v>
      </c>
      <c r="I51" s="49">
        <v>5608</v>
      </c>
      <c r="J51" s="49">
        <v>3042</v>
      </c>
      <c r="K51" s="109">
        <v>9712</v>
      </c>
      <c r="L51" s="109"/>
      <c r="M51" s="109"/>
      <c r="N51" s="109"/>
      <c r="O51" s="109"/>
      <c r="P51" s="109"/>
      <c r="Q51" s="109"/>
      <c r="R51" s="109"/>
      <c r="S51" s="109"/>
      <c r="T51" s="109"/>
      <c r="U51" s="49">
        <v>4833</v>
      </c>
      <c r="V51" s="47">
        <v>3669</v>
      </c>
      <c r="W51" s="49"/>
      <c r="X51" s="49"/>
      <c r="Y51" s="50">
        <f>SUM(D51:X51)</f>
        <v>100275</v>
      </c>
    </row>
    <row r="52" spans="1:25" ht="15.3" x14ac:dyDescent="0.55000000000000004">
      <c r="A52" s="103"/>
      <c r="B52" s="104"/>
      <c r="C52" s="8" t="s">
        <v>34</v>
      </c>
      <c r="D52" s="49">
        <f>C5*D51</f>
        <v>23960800</v>
      </c>
      <c r="E52" s="49">
        <f>E51*C5</f>
        <v>1892000</v>
      </c>
      <c r="F52" s="49">
        <f>C5*F51</f>
        <v>1496400</v>
      </c>
      <c r="G52" s="49">
        <f>C5*G51</f>
        <v>173200</v>
      </c>
      <c r="H52" s="49">
        <f>C5*H51</f>
        <v>1842000</v>
      </c>
      <c r="I52" s="49">
        <f>C5*I51</f>
        <v>2243200</v>
      </c>
      <c r="J52" s="49">
        <f>C5*J51</f>
        <v>1216800</v>
      </c>
      <c r="K52" s="110">
        <f>C5*K51</f>
        <v>3884800</v>
      </c>
      <c r="L52" s="110"/>
      <c r="M52" s="110"/>
      <c r="N52" s="110"/>
      <c r="O52" s="110"/>
      <c r="P52" s="110"/>
      <c r="Q52" s="110"/>
      <c r="R52" s="110"/>
      <c r="S52" s="110"/>
      <c r="T52" s="110"/>
      <c r="U52" s="49">
        <f>C5*U51</f>
        <v>1933200</v>
      </c>
      <c r="V52" s="49">
        <f>V51*C5</f>
        <v>1467600</v>
      </c>
      <c r="W52" s="49"/>
      <c r="X52" s="49"/>
      <c r="Y52" s="50">
        <f>SUM(D52:X52)</f>
        <v>40110000</v>
      </c>
    </row>
    <row r="53" spans="1:25" x14ac:dyDescent="0.55000000000000004">
      <c r="A53" s="2"/>
      <c r="B53" s="60"/>
      <c r="C53" s="2"/>
      <c r="D53" s="2"/>
      <c r="E53" s="2"/>
      <c r="F53" s="2"/>
      <c r="G53" s="2"/>
      <c r="H53" s="2"/>
      <c r="I53" s="2"/>
      <c r="J53" s="2"/>
      <c r="K53" s="111"/>
      <c r="L53" s="112"/>
      <c r="M53" s="112"/>
      <c r="N53" s="112"/>
      <c r="O53" s="112"/>
      <c r="P53" s="112"/>
      <c r="Q53" s="112"/>
      <c r="R53" s="112"/>
      <c r="S53" s="112"/>
      <c r="T53" s="113"/>
      <c r="U53" s="2"/>
      <c r="V53" s="2"/>
      <c r="W53" s="2"/>
      <c r="X53" s="2"/>
      <c r="Y53" s="2"/>
    </row>
    <row r="54" spans="1:25" ht="15.3" x14ac:dyDescent="0.55000000000000004">
      <c r="A54" s="103" t="s">
        <v>154</v>
      </c>
      <c r="B54" s="104" t="s">
        <v>209</v>
      </c>
      <c r="C54" s="8" t="s">
        <v>72</v>
      </c>
      <c r="D54" s="55">
        <v>459945</v>
      </c>
      <c r="E54" s="47"/>
      <c r="F54" s="47"/>
      <c r="G54" s="47"/>
      <c r="H54" s="47"/>
      <c r="I54" s="47"/>
      <c r="J54" s="47"/>
      <c r="K54" s="105"/>
      <c r="L54" s="105"/>
      <c r="M54" s="105"/>
      <c r="N54" s="105"/>
      <c r="O54" s="105"/>
      <c r="P54" s="105"/>
      <c r="Q54" s="105"/>
      <c r="R54" s="105"/>
      <c r="S54" s="105"/>
      <c r="T54" s="105"/>
      <c r="U54" s="47"/>
      <c r="V54" s="47"/>
      <c r="W54" s="47"/>
      <c r="X54" s="47"/>
      <c r="Y54" s="48"/>
    </row>
    <row r="55" spans="1:25" ht="15.3" x14ac:dyDescent="0.55000000000000004">
      <c r="A55" s="103"/>
      <c r="B55" s="104"/>
      <c r="C55" s="8" t="s">
        <v>175</v>
      </c>
      <c r="D55" s="66">
        <v>0.5</v>
      </c>
      <c r="E55" s="47"/>
      <c r="F55" s="47"/>
      <c r="G55" s="47"/>
      <c r="H55" s="47"/>
      <c r="I55" s="47"/>
      <c r="J55" s="47"/>
      <c r="K55" s="106"/>
      <c r="L55" s="107"/>
      <c r="M55" s="107"/>
      <c r="N55" s="107"/>
      <c r="O55" s="107"/>
      <c r="P55" s="107"/>
      <c r="Q55" s="107"/>
      <c r="R55" s="107"/>
      <c r="S55" s="107"/>
      <c r="T55" s="108"/>
      <c r="U55" s="47"/>
      <c r="V55" s="47"/>
      <c r="W55" s="47"/>
      <c r="X55" s="47"/>
      <c r="Y55" s="48"/>
    </row>
    <row r="56" spans="1:25" ht="30.6" x14ac:dyDescent="0.55000000000000004">
      <c r="A56" s="103"/>
      <c r="B56" s="104"/>
      <c r="C56" s="8" t="s">
        <v>174</v>
      </c>
      <c r="D56" s="49">
        <v>96</v>
      </c>
      <c r="E56" s="49">
        <v>311</v>
      </c>
      <c r="F56" s="49">
        <v>388</v>
      </c>
      <c r="G56" s="49">
        <v>116</v>
      </c>
      <c r="H56" s="49">
        <v>311</v>
      </c>
      <c r="I56" s="49">
        <v>521</v>
      </c>
      <c r="J56" s="49">
        <v>173</v>
      </c>
      <c r="K56" s="109">
        <v>309</v>
      </c>
      <c r="L56" s="109"/>
      <c r="M56" s="109"/>
      <c r="N56" s="109"/>
      <c r="O56" s="109"/>
      <c r="P56" s="109"/>
      <c r="Q56" s="109"/>
      <c r="R56" s="109"/>
      <c r="S56" s="109"/>
      <c r="T56" s="109"/>
      <c r="U56" s="49">
        <v>14220</v>
      </c>
      <c r="V56" s="47">
        <v>11099</v>
      </c>
      <c r="W56" s="49"/>
      <c r="X56" s="49"/>
      <c r="Y56" s="50">
        <f>SUM(D56:X56)</f>
        <v>27544</v>
      </c>
    </row>
    <row r="57" spans="1:25" ht="15.3" x14ac:dyDescent="0.55000000000000004">
      <c r="A57" s="103"/>
      <c r="B57" s="104"/>
      <c r="C57" s="9" t="s">
        <v>33</v>
      </c>
      <c r="D57" s="49">
        <v>154930</v>
      </c>
      <c r="E57" s="49">
        <v>9304</v>
      </c>
      <c r="F57" s="49">
        <v>11722</v>
      </c>
      <c r="G57" s="49">
        <v>6817</v>
      </c>
      <c r="H57" s="49">
        <v>6903</v>
      </c>
      <c r="I57" s="49">
        <v>9283</v>
      </c>
      <c r="J57" s="49">
        <v>9519</v>
      </c>
      <c r="K57" s="109">
        <v>18639</v>
      </c>
      <c r="L57" s="109"/>
      <c r="M57" s="109"/>
      <c r="N57" s="109"/>
      <c r="O57" s="109"/>
      <c r="P57" s="109"/>
      <c r="Q57" s="109"/>
      <c r="R57" s="109"/>
      <c r="S57" s="109"/>
      <c r="T57" s="109"/>
      <c r="U57" s="49">
        <v>14220</v>
      </c>
      <c r="V57" s="47">
        <v>11099</v>
      </c>
      <c r="W57" s="49"/>
      <c r="X57" s="49"/>
      <c r="Y57" s="50">
        <f>SUM(D57:X57)</f>
        <v>252436</v>
      </c>
    </row>
    <row r="58" spans="1:25" ht="15.3" x14ac:dyDescent="0.55000000000000004">
      <c r="A58" s="103"/>
      <c r="B58" s="104"/>
      <c r="C58" s="8" t="s">
        <v>34</v>
      </c>
      <c r="D58" s="49">
        <f>C5*D57</f>
        <v>61972000</v>
      </c>
      <c r="E58" s="49">
        <f>E57*C5</f>
        <v>3721600</v>
      </c>
      <c r="F58" s="49">
        <f>C5*F57</f>
        <v>4688800</v>
      </c>
      <c r="G58" s="49">
        <f>C5*G57</f>
        <v>2726800</v>
      </c>
      <c r="H58" s="49">
        <f>C5*H57</f>
        <v>2761200</v>
      </c>
      <c r="I58" s="49">
        <f>C5*I57</f>
        <v>3713200</v>
      </c>
      <c r="J58" s="49">
        <f>C5*J57</f>
        <v>3807600</v>
      </c>
      <c r="K58" s="110">
        <f>C5*K57</f>
        <v>7455600</v>
      </c>
      <c r="L58" s="110"/>
      <c r="M58" s="110"/>
      <c r="N58" s="110"/>
      <c r="O58" s="110"/>
      <c r="P58" s="110"/>
      <c r="Q58" s="110"/>
      <c r="R58" s="110"/>
      <c r="S58" s="110"/>
      <c r="T58" s="110"/>
      <c r="U58" s="49">
        <f>C5*U57</f>
        <v>5688000</v>
      </c>
      <c r="V58" s="49">
        <f>V57*C5</f>
        <v>4439600</v>
      </c>
      <c r="W58" s="49"/>
      <c r="X58" s="49"/>
      <c r="Y58" s="50">
        <f>SUM(D58:X58)</f>
        <v>100974400</v>
      </c>
    </row>
    <row r="59" spans="1:25" x14ac:dyDescent="0.55000000000000004">
      <c r="A59" s="2"/>
      <c r="B59" s="60"/>
      <c r="C59" s="2"/>
      <c r="D59" s="2"/>
      <c r="E59" s="2"/>
      <c r="F59" s="2"/>
      <c r="G59" s="2"/>
      <c r="H59" s="2"/>
      <c r="I59" s="2"/>
      <c r="J59" s="2"/>
      <c r="K59" s="111"/>
      <c r="L59" s="112"/>
      <c r="M59" s="112"/>
      <c r="N59" s="112"/>
      <c r="O59" s="112"/>
      <c r="P59" s="112"/>
      <c r="Q59" s="112"/>
      <c r="R59" s="112"/>
      <c r="S59" s="112"/>
      <c r="T59" s="113"/>
      <c r="U59" s="2"/>
      <c r="V59" s="2"/>
      <c r="W59" s="2"/>
      <c r="X59" s="2"/>
      <c r="Y59" s="2"/>
    </row>
    <row r="60" spans="1:25" ht="15.3" x14ac:dyDescent="0.55000000000000004">
      <c r="A60" s="103" t="s">
        <v>155</v>
      </c>
      <c r="B60" s="104" t="s">
        <v>182</v>
      </c>
      <c r="C60" s="8" t="s">
        <v>72</v>
      </c>
      <c r="D60" s="55">
        <v>723875</v>
      </c>
      <c r="E60" s="47"/>
      <c r="F60" s="47"/>
      <c r="G60" s="47"/>
      <c r="H60" s="47"/>
      <c r="I60" s="47"/>
      <c r="J60" s="47"/>
      <c r="K60" s="105"/>
      <c r="L60" s="105"/>
      <c r="M60" s="105"/>
      <c r="N60" s="105"/>
      <c r="O60" s="105"/>
      <c r="P60" s="105"/>
      <c r="Q60" s="105"/>
      <c r="R60" s="105"/>
      <c r="S60" s="105"/>
      <c r="T60" s="105"/>
      <c r="U60" s="47"/>
      <c r="V60" s="47"/>
      <c r="W60" s="47"/>
      <c r="X60" s="47"/>
      <c r="Y60" s="48"/>
    </row>
    <row r="61" spans="1:25" ht="15.3" x14ac:dyDescent="0.55000000000000004">
      <c r="A61" s="103"/>
      <c r="B61" s="104"/>
      <c r="C61" s="8" t="s">
        <v>175</v>
      </c>
      <c r="D61" s="66">
        <v>0.76</v>
      </c>
      <c r="E61" s="47"/>
      <c r="F61" s="47"/>
      <c r="G61" s="47"/>
      <c r="H61" s="47"/>
      <c r="I61" s="47"/>
      <c r="J61" s="47"/>
      <c r="K61" s="106"/>
      <c r="L61" s="107"/>
      <c r="M61" s="107"/>
      <c r="N61" s="107"/>
      <c r="O61" s="107"/>
      <c r="P61" s="107"/>
      <c r="Q61" s="107"/>
      <c r="R61" s="107"/>
      <c r="S61" s="107"/>
      <c r="T61" s="108"/>
      <c r="U61" s="47"/>
      <c r="V61" s="47"/>
      <c r="W61" s="47"/>
      <c r="X61" s="47"/>
      <c r="Y61" s="48"/>
    </row>
    <row r="62" spans="1:25" ht="30.6" x14ac:dyDescent="0.55000000000000004">
      <c r="A62" s="103"/>
      <c r="B62" s="104"/>
      <c r="C62" s="8" t="s">
        <v>174</v>
      </c>
      <c r="D62" s="49">
        <v>219</v>
      </c>
      <c r="E62" s="49">
        <v>217</v>
      </c>
      <c r="F62" s="49">
        <v>533</v>
      </c>
      <c r="G62" s="49">
        <v>292</v>
      </c>
      <c r="H62" s="49">
        <v>404</v>
      </c>
      <c r="I62" s="49">
        <v>344</v>
      </c>
      <c r="J62" s="49">
        <v>207</v>
      </c>
      <c r="K62" s="109">
        <v>425</v>
      </c>
      <c r="L62" s="109"/>
      <c r="M62" s="109"/>
      <c r="N62" s="109"/>
      <c r="O62" s="109"/>
      <c r="P62" s="109"/>
      <c r="Q62" s="109"/>
      <c r="R62" s="109"/>
      <c r="S62" s="109"/>
      <c r="T62" s="109"/>
      <c r="U62" s="49">
        <v>16083</v>
      </c>
      <c r="V62" s="47">
        <v>27394</v>
      </c>
      <c r="W62" s="49"/>
      <c r="X62" s="49"/>
      <c r="Y62" s="50">
        <f>SUM(D62:X62)</f>
        <v>46118</v>
      </c>
    </row>
    <row r="63" spans="1:25" ht="15.3" x14ac:dyDescent="0.55000000000000004">
      <c r="A63" s="103"/>
      <c r="B63" s="104"/>
      <c r="C63" s="9" t="s">
        <v>33</v>
      </c>
      <c r="D63" s="49">
        <v>238203</v>
      </c>
      <c r="E63" s="49">
        <v>17312</v>
      </c>
      <c r="F63" s="49">
        <v>15392</v>
      </c>
      <c r="G63" s="49">
        <v>16820</v>
      </c>
      <c r="H63" s="49">
        <v>5293</v>
      </c>
      <c r="I63" s="49">
        <v>11728</v>
      </c>
      <c r="J63" s="49">
        <v>16829</v>
      </c>
      <c r="K63" s="109">
        <v>19723</v>
      </c>
      <c r="L63" s="109"/>
      <c r="M63" s="109"/>
      <c r="N63" s="109"/>
      <c r="O63" s="109"/>
      <c r="P63" s="109"/>
      <c r="Q63" s="109"/>
      <c r="R63" s="109"/>
      <c r="S63" s="109"/>
      <c r="T63" s="109"/>
      <c r="U63" s="49">
        <v>16083</v>
      </c>
      <c r="V63" s="47">
        <v>27394</v>
      </c>
      <c r="W63" s="49"/>
      <c r="X63" s="49"/>
      <c r="Y63" s="50">
        <f>SUM(D63:X63)</f>
        <v>384777</v>
      </c>
    </row>
    <row r="64" spans="1:25" ht="15.3" x14ac:dyDescent="0.55000000000000004">
      <c r="A64" s="103"/>
      <c r="B64" s="104"/>
      <c r="C64" s="8" t="s">
        <v>34</v>
      </c>
      <c r="D64" s="49">
        <f>C5*D63</f>
        <v>95281200</v>
      </c>
      <c r="E64" s="49">
        <f>E63*C5</f>
        <v>6924800</v>
      </c>
      <c r="F64" s="49">
        <f>C5*F63</f>
        <v>6156800</v>
      </c>
      <c r="G64" s="49">
        <f>C5*G63</f>
        <v>6728000</v>
      </c>
      <c r="H64" s="49">
        <f>C5*H63</f>
        <v>2117200</v>
      </c>
      <c r="I64" s="49">
        <f>C5*I63</f>
        <v>4691200</v>
      </c>
      <c r="J64" s="49">
        <f>C5*J63</f>
        <v>6731600</v>
      </c>
      <c r="K64" s="110">
        <f>C5*K63</f>
        <v>7889200</v>
      </c>
      <c r="L64" s="110"/>
      <c r="M64" s="110"/>
      <c r="N64" s="110"/>
      <c r="O64" s="110"/>
      <c r="P64" s="110"/>
      <c r="Q64" s="110"/>
      <c r="R64" s="110"/>
      <c r="S64" s="110"/>
      <c r="T64" s="110"/>
      <c r="U64" s="49">
        <f>C5*U63</f>
        <v>6433200</v>
      </c>
      <c r="V64" s="49">
        <f>V63*C5</f>
        <v>10957600</v>
      </c>
      <c r="W64" s="49"/>
      <c r="X64" s="49"/>
      <c r="Y64" s="50">
        <f>SUM(D64:X64)</f>
        <v>153910800</v>
      </c>
    </row>
    <row r="65" spans="1:25" x14ac:dyDescent="0.55000000000000004">
      <c r="A65" s="2"/>
      <c r="B65" s="60"/>
      <c r="C65" s="2"/>
      <c r="D65" s="2"/>
      <c r="E65" s="2"/>
      <c r="F65" s="2"/>
      <c r="G65" s="2"/>
      <c r="H65" s="2"/>
      <c r="I65" s="2"/>
      <c r="J65" s="2"/>
      <c r="K65" s="111"/>
      <c r="L65" s="112"/>
      <c r="M65" s="112"/>
      <c r="N65" s="112"/>
      <c r="O65" s="112"/>
      <c r="P65" s="112"/>
      <c r="Q65" s="112"/>
      <c r="R65" s="112"/>
      <c r="S65" s="112"/>
      <c r="T65" s="113"/>
      <c r="U65" s="2"/>
      <c r="V65" s="2"/>
      <c r="W65" s="2"/>
      <c r="X65" s="2"/>
      <c r="Y65" s="2"/>
    </row>
    <row r="66" spans="1:25" ht="15.3" x14ac:dyDescent="0.55000000000000004">
      <c r="A66" s="103" t="s">
        <v>156</v>
      </c>
      <c r="B66" s="104" t="s">
        <v>207</v>
      </c>
      <c r="C66" s="8" t="s">
        <v>72</v>
      </c>
      <c r="D66" s="55">
        <v>466578</v>
      </c>
      <c r="E66" s="47"/>
      <c r="F66" s="47"/>
      <c r="G66" s="47"/>
      <c r="H66" s="47"/>
      <c r="I66" s="47"/>
      <c r="J66" s="47"/>
      <c r="K66" s="105"/>
      <c r="L66" s="105"/>
      <c r="M66" s="105"/>
      <c r="N66" s="105"/>
      <c r="O66" s="105"/>
      <c r="P66" s="105"/>
      <c r="Q66" s="105"/>
      <c r="R66" s="105"/>
      <c r="S66" s="105"/>
      <c r="T66" s="105"/>
      <c r="U66" s="47"/>
      <c r="V66" s="47"/>
      <c r="W66" s="47"/>
      <c r="X66" s="47"/>
      <c r="Y66" s="48"/>
    </row>
    <row r="67" spans="1:25" ht="15.3" x14ac:dyDescent="0.55000000000000004">
      <c r="A67" s="103"/>
      <c r="B67" s="104"/>
      <c r="C67" s="8" t="s">
        <v>175</v>
      </c>
      <c r="D67" s="66">
        <v>0.42</v>
      </c>
      <c r="E67" s="47"/>
      <c r="F67" s="47"/>
      <c r="G67" s="47"/>
      <c r="H67" s="47"/>
      <c r="I67" s="47"/>
      <c r="J67" s="47"/>
      <c r="K67" s="106"/>
      <c r="L67" s="107"/>
      <c r="M67" s="107"/>
      <c r="N67" s="107"/>
      <c r="O67" s="107"/>
      <c r="P67" s="107"/>
      <c r="Q67" s="107"/>
      <c r="R67" s="107"/>
      <c r="S67" s="107"/>
      <c r="T67" s="108"/>
      <c r="U67" s="47"/>
      <c r="V67" s="47"/>
      <c r="W67" s="47"/>
      <c r="X67" s="47"/>
      <c r="Y67" s="48"/>
    </row>
    <row r="68" spans="1:25" ht="30.6" x14ac:dyDescent="0.55000000000000004">
      <c r="A68" s="103"/>
      <c r="B68" s="104"/>
      <c r="C68" s="8" t="s">
        <v>174</v>
      </c>
      <c r="D68" s="49">
        <v>103</v>
      </c>
      <c r="E68" s="49">
        <v>310</v>
      </c>
      <c r="F68" s="49">
        <v>218</v>
      </c>
      <c r="G68" s="49">
        <v>133</v>
      </c>
      <c r="H68" s="49">
        <v>173</v>
      </c>
      <c r="I68" s="49">
        <v>263</v>
      </c>
      <c r="J68" s="49">
        <v>101</v>
      </c>
      <c r="K68" s="109">
        <v>310</v>
      </c>
      <c r="L68" s="109"/>
      <c r="M68" s="109"/>
      <c r="N68" s="109"/>
      <c r="O68" s="109"/>
      <c r="P68" s="109"/>
      <c r="Q68" s="109"/>
      <c r="R68" s="109"/>
      <c r="S68" s="109"/>
      <c r="T68" s="109"/>
      <c r="U68" s="49">
        <v>9820</v>
      </c>
      <c r="V68" s="47">
        <v>13283</v>
      </c>
      <c r="W68" s="49"/>
      <c r="X68" s="49"/>
      <c r="Y68" s="50">
        <f>SUM(D68:X68)</f>
        <v>24714</v>
      </c>
    </row>
    <row r="69" spans="1:25" ht="15.3" x14ac:dyDescent="0.55000000000000004">
      <c r="A69" s="103"/>
      <c r="B69" s="104"/>
      <c r="C69" s="9" t="s">
        <v>33</v>
      </c>
      <c r="D69" s="49">
        <v>100027</v>
      </c>
      <c r="E69" s="49">
        <v>14263</v>
      </c>
      <c r="F69" s="49">
        <v>11152</v>
      </c>
      <c r="G69" s="49">
        <v>8302</v>
      </c>
      <c r="H69" s="49">
        <v>6352</v>
      </c>
      <c r="I69" s="49">
        <v>7480</v>
      </c>
      <c r="J69" s="49">
        <v>1092</v>
      </c>
      <c r="K69" s="109">
        <v>21472</v>
      </c>
      <c r="L69" s="109"/>
      <c r="M69" s="109"/>
      <c r="N69" s="109"/>
      <c r="O69" s="109"/>
      <c r="P69" s="109"/>
      <c r="Q69" s="109"/>
      <c r="R69" s="109"/>
      <c r="S69" s="109"/>
      <c r="T69" s="109"/>
      <c r="U69" s="49">
        <v>9820</v>
      </c>
      <c r="V69" s="47">
        <v>13283</v>
      </c>
      <c r="W69" s="49"/>
      <c r="X69" s="49"/>
      <c r="Y69" s="50">
        <f>SUM(D69:X69)</f>
        <v>193243</v>
      </c>
    </row>
    <row r="70" spans="1:25" ht="15.3" x14ac:dyDescent="0.55000000000000004">
      <c r="A70" s="103"/>
      <c r="B70" s="104"/>
      <c r="C70" s="8" t="s">
        <v>34</v>
      </c>
      <c r="D70" s="49">
        <f>C5*D69</f>
        <v>40010800</v>
      </c>
      <c r="E70" s="49">
        <f>E69*C5</f>
        <v>5705200</v>
      </c>
      <c r="F70" s="49">
        <f>C5*F69</f>
        <v>4460800</v>
      </c>
      <c r="G70" s="49">
        <f>C5*G69</f>
        <v>3320800</v>
      </c>
      <c r="H70" s="49">
        <f>C5*H69</f>
        <v>2540800</v>
      </c>
      <c r="I70" s="49">
        <f>C5*I69</f>
        <v>2992000</v>
      </c>
      <c r="J70" s="49">
        <f>C5*J69</f>
        <v>436800</v>
      </c>
      <c r="K70" s="110">
        <f>C5*K69</f>
        <v>8588800</v>
      </c>
      <c r="L70" s="110"/>
      <c r="M70" s="110"/>
      <c r="N70" s="110"/>
      <c r="O70" s="110"/>
      <c r="P70" s="110"/>
      <c r="Q70" s="110"/>
      <c r="R70" s="110"/>
      <c r="S70" s="110"/>
      <c r="T70" s="110"/>
      <c r="U70" s="49">
        <f>C5*U69</f>
        <v>3928000</v>
      </c>
      <c r="V70" s="49">
        <f>V69*C5</f>
        <v>5313200</v>
      </c>
      <c r="W70" s="49"/>
      <c r="X70" s="49"/>
      <c r="Y70" s="50">
        <f>SUM(D70:X70)</f>
        <v>77297200</v>
      </c>
    </row>
    <row r="71" spans="1:25" x14ac:dyDescent="0.55000000000000004">
      <c r="A71" s="2"/>
      <c r="B71" s="60"/>
      <c r="C71" s="2"/>
      <c r="D71" s="2"/>
      <c r="E71" s="2"/>
      <c r="F71" s="2"/>
      <c r="G71" s="2"/>
      <c r="H71" s="2"/>
      <c r="I71" s="2"/>
      <c r="J71" s="2"/>
      <c r="K71" s="111"/>
      <c r="L71" s="112"/>
      <c r="M71" s="112"/>
      <c r="N71" s="112"/>
      <c r="O71" s="112"/>
      <c r="P71" s="112"/>
      <c r="Q71" s="112"/>
      <c r="R71" s="112"/>
      <c r="S71" s="112"/>
      <c r="T71" s="113"/>
      <c r="U71" s="2"/>
      <c r="V71" s="2"/>
      <c r="W71" s="2"/>
      <c r="X71" s="2"/>
      <c r="Y71" s="2"/>
    </row>
    <row r="72" spans="1:25" ht="15.3" x14ac:dyDescent="0.55000000000000004">
      <c r="A72" s="103" t="s">
        <v>157</v>
      </c>
      <c r="B72" s="104" t="s">
        <v>208</v>
      </c>
      <c r="C72" s="8" t="s">
        <v>72</v>
      </c>
      <c r="D72" s="55">
        <v>475780</v>
      </c>
      <c r="E72" s="47"/>
      <c r="F72" s="47"/>
      <c r="G72" s="47"/>
      <c r="H72" s="47"/>
      <c r="I72" s="47"/>
      <c r="J72" s="47"/>
      <c r="K72" s="105"/>
      <c r="L72" s="105"/>
      <c r="M72" s="105"/>
      <c r="N72" s="105"/>
      <c r="O72" s="105"/>
      <c r="P72" s="105"/>
      <c r="Q72" s="105"/>
      <c r="R72" s="105"/>
      <c r="S72" s="105"/>
      <c r="T72" s="105"/>
      <c r="U72" s="47"/>
      <c r="V72" s="47"/>
      <c r="W72" s="47"/>
      <c r="X72" s="47"/>
      <c r="Y72" s="48"/>
    </row>
    <row r="73" spans="1:25" ht="15.3" x14ac:dyDescent="0.55000000000000004">
      <c r="A73" s="103"/>
      <c r="B73" s="104"/>
      <c r="C73" s="8" t="s">
        <v>175</v>
      </c>
      <c r="D73" s="66">
        <v>0.48</v>
      </c>
      <c r="E73" s="47"/>
      <c r="F73" s="47"/>
      <c r="G73" s="47"/>
      <c r="H73" s="47"/>
      <c r="I73" s="47"/>
      <c r="J73" s="47"/>
      <c r="K73" s="106"/>
      <c r="L73" s="107"/>
      <c r="M73" s="107"/>
      <c r="N73" s="107"/>
      <c r="O73" s="107"/>
      <c r="P73" s="107"/>
      <c r="Q73" s="107"/>
      <c r="R73" s="107"/>
      <c r="S73" s="107"/>
      <c r="T73" s="108"/>
      <c r="U73" s="47"/>
      <c r="V73" s="47"/>
      <c r="W73" s="47"/>
      <c r="X73" s="47"/>
      <c r="Y73" s="48"/>
    </row>
    <row r="74" spans="1:25" ht="30.6" x14ac:dyDescent="0.55000000000000004">
      <c r="A74" s="103"/>
      <c r="B74" s="104"/>
      <c r="C74" s="8" t="s">
        <v>174</v>
      </c>
      <c r="D74" s="49">
        <v>111</v>
      </c>
      <c r="E74" s="49">
        <v>157</v>
      </c>
      <c r="F74" s="49">
        <v>208</v>
      </c>
      <c r="G74" s="49">
        <v>103</v>
      </c>
      <c r="H74" s="49">
        <v>169</v>
      </c>
      <c r="I74" s="49">
        <v>302</v>
      </c>
      <c r="J74" s="49">
        <v>120</v>
      </c>
      <c r="K74" s="109">
        <v>333</v>
      </c>
      <c r="L74" s="109"/>
      <c r="M74" s="109"/>
      <c r="N74" s="109"/>
      <c r="O74" s="109"/>
      <c r="P74" s="109"/>
      <c r="Q74" s="109"/>
      <c r="R74" s="109"/>
      <c r="S74" s="109"/>
      <c r="T74" s="109"/>
      <c r="U74" s="49">
        <v>8207</v>
      </c>
      <c r="V74" s="47">
        <v>15037</v>
      </c>
      <c r="W74" s="49"/>
      <c r="X74" s="49"/>
      <c r="Y74" s="50">
        <f>SUM(D74:X74)</f>
        <v>24747</v>
      </c>
    </row>
    <row r="75" spans="1:25" ht="15.3" x14ac:dyDescent="0.55000000000000004">
      <c r="A75" s="103"/>
      <c r="B75" s="104"/>
      <c r="C75" s="9" t="s">
        <v>33</v>
      </c>
      <c r="D75" s="49">
        <v>132093</v>
      </c>
      <c r="E75" s="49">
        <v>12622</v>
      </c>
      <c r="F75" s="49">
        <v>9460</v>
      </c>
      <c r="G75" s="49">
        <v>7483</v>
      </c>
      <c r="H75" s="49">
        <v>4271</v>
      </c>
      <c r="I75" s="49">
        <v>9732</v>
      </c>
      <c r="J75" s="49">
        <v>1182</v>
      </c>
      <c r="K75" s="109">
        <v>17263</v>
      </c>
      <c r="L75" s="109"/>
      <c r="M75" s="109"/>
      <c r="N75" s="109"/>
      <c r="O75" s="109"/>
      <c r="P75" s="109"/>
      <c r="Q75" s="109"/>
      <c r="R75" s="109"/>
      <c r="S75" s="109"/>
      <c r="T75" s="109"/>
      <c r="U75" s="49">
        <v>8207</v>
      </c>
      <c r="V75" s="47">
        <v>15037</v>
      </c>
      <c r="W75" s="49"/>
      <c r="X75" s="49"/>
      <c r="Y75" s="50">
        <f>SUM(D75:X75)</f>
        <v>217350</v>
      </c>
    </row>
    <row r="76" spans="1:25" ht="15.3" x14ac:dyDescent="0.55000000000000004">
      <c r="A76" s="103"/>
      <c r="B76" s="104"/>
      <c r="C76" s="8" t="s">
        <v>34</v>
      </c>
      <c r="D76" s="49">
        <f>C5*D75</f>
        <v>52837200</v>
      </c>
      <c r="E76" s="49">
        <f>E75*C5</f>
        <v>5048800</v>
      </c>
      <c r="F76" s="49">
        <f>C5*F75</f>
        <v>3784000</v>
      </c>
      <c r="G76" s="49">
        <f>C5*G75</f>
        <v>2993200</v>
      </c>
      <c r="H76" s="49">
        <f>C5*H75</f>
        <v>1708400</v>
      </c>
      <c r="I76" s="49">
        <f>C5*I75</f>
        <v>3892800</v>
      </c>
      <c r="J76" s="49">
        <f>C5*J75</f>
        <v>472800</v>
      </c>
      <c r="K76" s="110">
        <f>C5*K75</f>
        <v>6905200</v>
      </c>
      <c r="L76" s="110"/>
      <c r="M76" s="110"/>
      <c r="N76" s="110"/>
      <c r="O76" s="110"/>
      <c r="P76" s="110"/>
      <c r="Q76" s="110"/>
      <c r="R76" s="110"/>
      <c r="S76" s="110"/>
      <c r="T76" s="110"/>
      <c r="U76" s="49">
        <f>C5*U75</f>
        <v>3282800</v>
      </c>
      <c r="V76" s="49">
        <f>V75*C5</f>
        <v>6014800</v>
      </c>
      <c r="W76" s="49"/>
      <c r="X76" s="49"/>
      <c r="Y76" s="50">
        <f>SUM(D76:X76)</f>
        <v>86940000</v>
      </c>
    </row>
    <row r="77" spans="1:25" x14ac:dyDescent="0.55000000000000004">
      <c r="A77" s="2"/>
      <c r="B77" s="60"/>
      <c r="C77" s="2"/>
      <c r="D77" s="2"/>
      <c r="E77" s="2"/>
      <c r="F77" s="2"/>
      <c r="G77" s="2"/>
      <c r="H77" s="2"/>
      <c r="I77" s="2"/>
      <c r="J77" s="2"/>
      <c r="K77" s="111"/>
      <c r="L77" s="112"/>
      <c r="M77" s="112"/>
      <c r="N77" s="112"/>
      <c r="O77" s="112"/>
      <c r="P77" s="112"/>
      <c r="Q77" s="112"/>
      <c r="R77" s="112"/>
      <c r="S77" s="112"/>
      <c r="T77" s="113"/>
      <c r="U77" s="2"/>
      <c r="V77" s="2"/>
      <c r="W77" s="2"/>
      <c r="X77" s="2"/>
      <c r="Y77" s="2"/>
    </row>
    <row r="78" spans="1:25" ht="15.3" x14ac:dyDescent="0.55000000000000004">
      <c r="A78" s="103" t="s">
        <v>158</v>
      </c>
      <c r="B78" s="104" t="s">
        <v>210</v>
      </c>
      <c r="C78" s="8" t="s">
        <v>72</v>
      </c>
      <c r="D78" s="52">
        <v>650128</v>
      </c>
      <c r="E78" s="47"/>
      <c r="F78" s="47"/>
      <c r="G78" s="47"/>
      <c r="H78" s="47"/>
      <c r="I78" s="47"/>
      <c r="J78" s="47"/>
      <c r="K78" s="105"/>
      <c r="L78" s="105"/>
      <c r="M78" s="105"/>
      <c r="N78" s="105"/>
      <c r="O78" s="105"/>
      <c r="P78" s="105"/>
      <c r="Q78" s="105"/>
      <c r="R78" s="105"/>
      <c r="S78" s="105"/>
      <c r="T78" s="105"/>
      <c r="U78" s="47"/>
      <c r="V78" s="47"/>
      <c r="W78" s="47"/>
      <c r="X78" s="47"/>
      <c r="Y78" s="48"/>
    </row>
    <row r="79" spans="1:25" ht="15.3" x14ac:dyDescent="0.55000000000000004">
      <c r="A79" s="103"/>
      <c r="B79" s="104"/>
      <c r="C79" s="8" t="s">
        <v>175</v>
      </c>
      <c r="D79" s="66">
        <v>0.59</v>
      </c>
      <c r="E79" s="47"/>
      <c r="F79" s="47"/>
      <c r="G79" s="47"/>
      <c r="H79" s="47"/>
      <c r="I79" s="47"/>
      <c r="J79" s="47"/>
      <c r="K79" s="106"/>
      <c r="L79" s="107"/>
      <c r="M79" s="107"/>
      <c r="N79" s="107"/>
      <c r="O79" s="107"/>
      <c r="P79" s="107"/>
      <c r="Q79" s="107"/>
      <c r="R79" s="107"/>
      <c r="S79" s="107"/>
      <c r="T79" s="108"/>
      <c r="U79" s="47"/>
      <c r="V79" s="47"/>
      <c r="W79" s="47"/>
      <c r="X79" s="47"/>
      <c r="Y79" s="48"/>
    </row>
    <row r="80" spans="1:25" ht="30.6" x14ac:dyDescent="0.55000000000000004">
      <c r="A80" s="103"/>
      <c r="B80" s="104"/>
      <c r="C80" s="8" t="s">
        <v>174</v>
      </c>
      <c r="D80" s="49">
        <v>301</v>
      </c>
      <c r="E80" s="49">
        <v>219</v>
      </c>
      <c r="F80" s="49">
        <v>417</v>
      </c>
      <c r="G80" s="49">
        <v>255</v>
      </c>
      <c r="H80" s="49">
        <v>299</v>
      </c>
      <c r="I80" s="49">
        <v>322</v>
      </c>
      <c r="J80" s="49">
        <v>236</v>
      </c>
      <c r="K80" s="109">
        <v>656</v>
      </c>
      <c r="L80" s="109"/>
      <c r="M80" s="109"/>
      <c r="N80" s="109"/>
      <c r="O80" s="109"/>
      <c r="P80" s="109"/>
      <c r="Q80" s="109"/>
      <c r="R80" s="109"/>
      <c r="S80" s="109"/>
      <c r="T80" s="109"/>
      <c r="U80" s="49">
        <v>24310</v>
      </c>
      <c r="V80" s="47">
        <v>23745</v>
      </c>
      <c r="W80" s="49"/>
      <c r="X80" s="49"/>
      <c r="Y80" s="50">
        <f>SUM(D80:X80)</f>
        <v>50760</v>
      </c>
    </row>
    <row r="81" spans="1:25" ht="15.3" x14ac:dyDescent="0.55000000000000004">
      <c r="A81" s="103"/>
      <c r="B81" s="104"/>
      <c r="C81" s="9" t="s">
        <v>33</v>
      </c>
      <c r="D81" s="49">
        <v>283088</v>
      </c>
      <c r="E81" s="49">
        <v>17204</v>
      </c>
      <c r="F81" s="49">
        <v>36221</v>
      </c>
      <c r="G81" s="49">
        <v>15329</v>
      </c>
      <c r="H81" s="49">
        <v>11756</v>
      </c>
      <c r="I81" s="49">
        <v>14342</v>
      </c>
      <c r="J81" s="49">
        <v>5377</v>
      </c>
      <c r="K81" s="109">
        <v>34374</v>
      </c>
      <c r="L81" s="109"/>
      <c r="M81" s="109"/>
      <c r="N81" s="109"/>
      <c r="O81" s="109"/>
      <c r="P81" s="109"/>
      <c r="Q81" s="109"/>
      <c r="R81" s="109"/>
      <c r="S81" s="109"/>
      <c r="T81" s="109"/>
      <c r="U81" s="49">
        <v>24310</v>
      </c>
      <c r="V81" s="47">
        <v>29745</v>
      </c>
      <c r="W81" s="49"/>
      <c r="X81" s="49"/>
      <c r="Y81" s="50">
        <f>SUM(D81:X81)</f>
        <v>471746</v>
      </c>
    </row>
    <row r="82" spans="1:25" ht="15.3" x14ac:dyDescent="0.55000000000000004">
      <c r="A82" s="103"/>
      <c r="B82" s="104"/>
      <c r="C82" s="8" t="s">
        <v>34</v>
      </c>
      <c r="D82" s="49">
        <f>C5*D81</f>
        <v>113235200</v>
      </c>
      <c r="E82" s="49">
        <f>E81*C5</f>
        <v>6881600</v>
      </c>
      <c r="F82" s="49">
        <f>C5*F81</f>
        <v>14488400</v>
      </c>
      <c r="G82" s="49">
        <f>C5*G81</f>
        <v>6131600</v>
      </c>
      <c r="H82" s="49">
        <f>C5*H81</f>
        <v>4702400</v>
      </c>
      <c r="I82" s="49">
        <f>C5*I81</f>
        <v>5736800</v>
      </c>
      <c r="J82" s="49">
        <f>C5*J81</f>
        <v>2150800</v>
      </c>
      <c r="K82" s="110">
        <f>C5*K81</f>
        <v>13749600</v>
      </c>
      <c r="L82" s="110"/>
      <c r="M82" s="110"/>
      <c r="N82" s="110"/>
      <c r="O82" s="110"/>
      <c r="P82" s="110"/>
      <c r="Q82" s="110"/>
      <c r="R82" s="110"/>
      <c r="S82" s="110"/>
      <c r="T82" s="110"/>
      <c r="U82" s="49">
        <f>C5*U81</f>
        <v>9724000</v>
      </c>
      <c r="V82" s="49">
        <f>V81*C5</f>
        <v>11898000</v>
      </c>
      <c r="W82" s="49"/>
      <c r="X82" s="49"/>
      <c r="Y82" s="50">
        <f>SUM(D82:X82)</f>
        <v>188698400</v>
      </c>
    </row>
    <row r="83" spans="1:25" x14ac:dyDescent="0.55000000000000004">
      <c r="A83" s="2"/>
      <c r="B83" s="60"/>
      <c r="C83" s="2"/>
      <c r="D83" s="2"/>
      <c r="E83" s="2"/>
      <c r="F83" s="2"/>
      <c r="G83" s="2"/>
      <c r="H83" s="2"/>
      <c r="I83" s="2"/>
      <c r="J83" s="2"/>
      <c r="K83" s="111"/>
      <c r="L83" s="112"/>
      <c r="M83" s="112"/>
      <c r="N83" s="112"/>
      <c r="O83" s="112"/>
      <c r="P83" s="112"/>
      <c r="Q83" s="112"/>
      <c r="R83" s="112"/>
      <c r="S83" s="112"/>
      <c r="T83" s="113"/>
      <c r="U83" s="2"/>
      <c r="V83" s="2"/>
      <c r="W83" s="2"/>
      <c r="X83" s="2"/>
      <c r="Y83" s="2"/>
    </row>
    <row r="84" spans="1:25" ht="15.3" x14ac:dyDescent="0.55000000000000004">
      <c r="A84" s="103" t="s">
        <v>159</v>
      </c>
      <c r="B84" s="104" t="s">
        <v>212</v>
      </c>
      <c r="C84" s="8" t="s">
        <v>72</v>
      </c>
      <c r="D84" s="52">
        <v>158378</v>
      </c>
      <c r="E84" s="47"/>
      <c r="F84" s="47"/>
      <c r="G84" s="47"/>
      <c r="H84" s="47"/>
      <c r="I84" s="47"/>
      <c r="J84" s="47"/>
      <c r="K84" s="105"/>
      <c r="L84" s="105"/>
      <c r="M84" s="105"/>
      <c r="N84" s="105"/>
      <c r="O84" s="105"/>
      <c r="P84" s="105"/>
      <c r="Q84" s="105"/>
      <c r="R84" s="105"/>
      <c r="S84" s="105"/>
      <c r="T84" s="105"/>
      <c r="U84" s="47"/>
      <c r="V84" s="47"/>
      <c r="W84" s="47"/>
      <c r="X84" s="47"/>
      <c r="Y84" s="48"/>
    </row>
    <row r="85" spans="1:25" ht="15.3" x14ac:dyDescent="0.55000000000000004">
      <c r="A85" s="103"/>
      <c r="B85" s="104"/>
      <c r="C85" s="8" t="s">
        <v>175</v>
      </c>
      <c r="D85" s="66">
        <v>0.2</v>
      </c>
      <c r="E85" s="47"/>
      <c r="F85" s="47"/>
      <c r="G85" s="47"/>
      <c r="H85" s="47"/>
      <c r="I85" s="47"/>
      <c r="J85" s="47"/>
      <c r="K85" s="106"/>
      <c r="L85" s="107"/>
      <c r="M85" s="107"/>
      <c r="N85" s="107"/>
      <c r="O85" s="107"/>
      <c r="P85" s="107"/>
      <c r="Q85" s="107"/>
      <c r="R85" s="107"/>
      <c r="S85" s="107"/>
      <c r="T85" s="108"/>
      <c r="U85" s="47"/>
      <c r="V85" s="47"/>
      <c r="W85" s="47"/>
      <c r="X85" s="47"/>
      <c r="Y85" s="48"/>
    </row>
    <row r="86" spans="1:25" ht="30.6" x14ac:dyDescent="0.55000000000000004">
      <c r="A86" s="103"/>
      <c r="B86" s="104"/>
      <c r="C86" s="8" t="s">
        <v>174</v>
      </c>
      <c r="D86" s="49">
        <v>149</v>
      </c>
      <c r="E86" s="49">
        <v>321</v>
      </c>
      <c r="F86" s="49">
        <v>122</v>
      </c>
      <c r="G86" s="49">
        <v>107</v>
      </c>
      <c r="H86" s="49">
        <v>126</v>
      </c>
      <c r="I86" s="49">
        <v>203</v>
      </c>
      <c r="J86" s="49">
        <v>198</v>
      </c>
      <c r="K86" s="109">
        <v>277</v>
      </c>
      <c r="L86" s="109"/>
      <c r="M86" s="109"/>
      <c r="N86" s="109"/>
      <c r="O86" s="109"/>
      <c r="P86" s="109"/>
      <c r="Q86" s="109"/>
      <c r="R86" s="109"/>
      <c r="S86" s="109"/>
      <c r="T86" s="109"/>
      <c r="U86" s="49">
        <v>2733</v>
      </c>
      <c r="V86" s="47">
        <v>973</v>
      </c>
      <c r="W86" s="49"/>
      <c r="X86" s="49"/>
      <c r="Y86" s="50">
        <f>SUM(D86:X86)</f>
        <v>5209</v>
      </c>
    </row>
    <row r="87" spans="1:25" ht="15.3" x14ac:dyDescent="0.55000000000000004">
      <c r="A87" s="103"/>
      <c r="B87" s="104"/>
      <c r="C87" s="9" t="s">
        <v>33</v>
      </c>
      <c r="D87" s="49">
        <v>24533</v>
      </c>
      <c r="E87" s="49">
        <v>4353</v>
      </c>
      <c r="F87" s="49">
        <v>3540</v>
      </c>
      <c r="G87" s="49">
        <v>1721</v>
      </c>
      <c r="H87" s="49">
        <v>870</v>
      </c>
      <c r="I87" s="49">
        <v>4076</v>
      </c>
      <c r="J87" s="49">
        <v>3603</v>
      </c>
      <c r="K87" s="109">
        <v>4302</v>
      </c>
      <c r="L87" s="109"/>
      <c r="M87" s="109"/>
      <c r="N87" s="109"/>
      <c r="O87" s="109"/>
      <c r="P87" s="109"/>
      <c r="Q87" s="109"/>
      <c r="R87" s="109"/>
      <c r="S87" s="109"/>
      <c r="T87" s="109"/>
      <c r="U87" s="49">
        <v>2733</v>
      </c>
      <c r="V87" s="47">
        <v>973</v>
      </c>
      <c r="W87" s="49"/>
      <c r="X87" s="49"/>
      <c r="Y87" s="50">
        <f>SUM(D87:X87)</f>
        <v>50704</v>
      </c>
    </row>
    <row r="88" spans="1:25" ht="15.3" x14ac:dyDescent="0.55000000000000004">
      <c r="A88" s="103"/>
      <c r="B88" s="104"/>
      <c r="C88" s="8" t="s">
        <v>34</v>
      </c>
      <c r="D88" s="49">
        <f>C5*D87</f>
        <v>9813200</v>
      </c>
      <c r="E88" s="49">
        <f>E87*C5</f>
        <v>1741200</v>
      </c>
      <c r="F88" s="49">
        <f>C5*F87</f>
        <v>1416000</v>
      </c>
      <c r="G88" s="49">
        <f>C5*G87</f>
        <v>688400</v>
      </c>
      <c r="H88" s="49">
        <f>C5*H87</f>
        <v>348000</v>
      </c>
      <c r="I88" s="49">
        <f>C5*I87</f>
        <v>1630400</v>
      </c>
      <c r="J88" s="49">
        <f>C5*J87</f>
        <v>1441200</v>
      </c>
      <c r="K88" s="110">
        <f>C5*K87</f>
        <v>1720800</v>
      </c>
      <c r="L88" s="110"/>
      <c r="M88" s="110"/>
      <c r="N88" s="110"/>
      <c r="O88" s="110"/>
      <c r="P88" s="110"/>
      <c r="Q88" s="110"/>
      <c r="R88" s="110"/>
      <c r="S88" s="110"/>
      <c r="T88" s="110"/>
      <c r="U88" s="49">
        <f>C5*U87</f>
        <v>1093200</v>
      </c>
      <c r="V88" s="49">
        <f>V87*C5</f>
        <v>389200</v>
      </c>
      <c r="W88" s="49"/>
      <c r="X88" s="49"/>
      <c r="Y88" s="50">
        <f>SUM(D88:X88)</f>
        <v>20281600</v>
      </c>
    </row>
    <row r="89" spans="1:25" x14ac:dyDescent="0.55000000000000004">
      <c r="A89" s="2"/>
      <c r="B89" s="60"/>
      <c r="C89" s="2"/>
      <c r="D89" s="2"/>
      <c r="E89" s="2"/>
      <c r="F89" s="2"/>
      <c r="G89" s="2"/>
      <c r="H89" s="2"/>
      <c r="I89" s="2"/>
      <c r="J89" s="2"/>
      <c r="K89" s="111"/>
      <c r="L89" s="112"/>
      <c r="M89" s="112"/>
      <c r="N89" s="112"/>
      <c r="O89" s="112"/>
      <c r="P89" s="112"/>
      <c r="Q89" s="112"/>
      <c r="R89" s="112"/>
      <c r="S89" s="112"/>
      <c r="T89" s="113"/>
      <c r="U89" s="2"/>
      <c r="V89" s="2"/>
      <c r="W89" s="2"/>
      <c r="X89" s="2"/>
      <c r="Y89" s="2"/>
    </row>
    <row r="90" spans="1:25" ht="15.3" x14ac:dyDescent="0.55000000000000004">
      <c r="A90" s="103" t="s">
        <v>160</v>
      </c>
      <c r="B90" s="104" t="s">
        <v>211</v>
      </c>
      <c r="C90" s="8" t="s">
        <v>72</v>
      </c>
      <c r="D90" s="52">
        <v>178450</v>
      </c>
      <c r="E90" s="47"/>
      <c r="F90" s="47"/>
      <c r="G90" s="47"/>
      <c r="H90" s="47"/>
      <c r="I90" s="47"/>
      <c r="J90" s="47"/>
      <c r="K90" s="105"/>
      <c r="L90" s="105"/>
      <c r="M90" s="105"/>
      <c r="N90" s="105"/>
      <c r="O90" s="105"/>
      <c r="P90" s="105"/>
      <c r="Q90" s="105"/>
      <c r="R90" s="105"/>
      <c r="S90" s="105"/>
      <c r="T90" s="105"/>
      <c r="U90" s="47"/>
      <c r="V90" s="47"/>
      <c r="W90" s="47"/>
      <c r="X90" s="47"/>
      <c r="Y90" s="48"/>
    </row>
    <row r="91" spans="1:25" ht="15.3" x14ac:dyDescent="0.55000000000000004">
      <c r="A91" s="103"/>
      <c r="B91" s="104"/>
      <c r="C91" s="8" t="s">
        <v>175</v>
      </c>
      <c r="D91" s="66">
        <v>0.15</v>
      </c>
      <c r="E91" s="47"/>
      <c r="F91" s="47"/>
      <c r="G91" s="47"/>
      <c r="H91" s="47"/>
      <c r="I91" s="47"/>
      <c r="J91" s="47"/>
      <c r="K91" s="106"/>
      <c r="L91" s="107"/>
      <c r="M91" s="107"/>
      <c r="N91" s="107"/>
      <c r="O91" s="107"/>
      <c r="P91" s="107"/>
      <c r="Q91" s="107"/>
      <c r="R91" s="107"/>
      <c r="S91" s="107"/>
      <c r="T91" s="108"/>
      <c r="U91" s="47"/>
      <c r="V91" s="47"/>
      <c r="W91" s="47"/>
      <c r="X91" s="47"/>
      <c r="Y91" s="48"/>
    </row>
    <row r="92" spans="1:25" ht="30.6" x14ac:dyDescent="0.55000000000000004">
      <c r="A92" s="103"/>
      <c r="B92" s="104"/>
      <c r="C92" s="8" t="s">
        <v>174</v>
      </c>
      <c r="D92" s="49">
        <v>293</v>
      </c>
      <c r="E92" s="49">
        <v>388</v>
      </c>
      <c r="F92" s="49">
        <v>247</v>
      </c>
      <c r="G92" s="49">
        <v>392</v>
      </c>
      <c r="H92" s="49">
        <v>219</v>
      </c>
      <c r="I92" s="49">
        <v>188</v>
      </c>
      <c r="J92" s="49">
        <v>329</v>
      </c>
      <c r="K92" s="109">
        <v>377</v>
      </c>
      <c r="L92" s="109"/>
      <c r="M92" s="109"/>
      <c r="N92" s="109"/>
      <c r="O92" s="109"/>
      <c r="P92" s="109"/>
      <c r="Q92" s="109"/>
      <c r="R92" s="109"/>
      <c r="S92" s="109"/>
      <c r="T92" s="109"/>
      <c r="U92" s="49">
        <v>8394</v>
      </c>
      <c r="V92" s="47">
        <v>13640</v>
      </c>
      <c r="W92" s="49"/>
      <c r="X92" s="49"/>
      <c r="Y92" s="50">
        <f>SUM(D92:X92)</f>
        <v>24467</v>
      </c>
    </row>
    <row r="93" spans="1:25" ht="15.3" x14ac:dyDescent="0.55000000000000004">
      <c r="A93" s="103"/>
      <c r="B93" s="104"/>
      <c r="C93" s="9" t="s">
        <v>33</v>
      </c>
      <c r="D93" s="49">
        <v>93806</v>
      </c>
      <c r="E93" s="49">
        <v>12367</v>
      </c>
      <c r="F93" s="49">
        <v>7490</v>
      </c>
      <c r="G93" s="49">
        <v>13040</v>
      </c>
      <c r="H93" s="49">
        <v>4831</v>
      </c>
      <c r="I93" s="49">
        <v>307</v>
      </c>
      <c r="J93" s="49">
        <v>4639</v>
      </c>
      <c r="K93" s="109">
        <v>11029</v>
      </c>
      <c r="L93" s="109"/>
      <c r="M93" s="109"/>
      <c r="N93" s="109"/>
      <c r="O93" s="109"/>
      <c r="P93" s="109"/>
      <c r="Q93" s="109"/>
      <c r="R93" s="109"/>
      <c r="S93" s="109"/>
      <c r="T93" s="109"/>
      <c r="U93" s="49">
        <v>8394</v>
      </c>
      <c r="V93" s="47">
        <v>13640</v>
      </c>
      <c r="W93" s="49"/>
      <c r="X93" s="49"/>
      <c r="Y93" s="50">
        <f>SUM(D93:X93)</f>
        <v>169543</v>
      </c>
    </row>
    <row r="94" spans="1:25" ht="15.3" x14ac:dyDescent="0.55000000000000004">
      <c r="A94" s="103"/>
      <c r="B94" s="104"/>
      <c r="C94" s="8" t="s">
        <v>34</v>
      </c>
      <c r="D94" s="49">
        <f>C5*D93</f>
        <v>37522400</v>
      </c>
      <c r="E94" s="49">
        <f>E93*C5</f>
        <v>4946800</v>
      </c>
      <c r="F94" s="49">
        <f>C5*F93</f>
        <v>2996000</v>
      </c>
      <c r="G94" s="49">
        <f>C5*G93</f>
        <v>5216000</v>
      </c>
      <c r="H94" s="49">
        <f>C5*H93</f>
        <v>1932400</v>
      </c>
      <c r="I94" s="49">
        <f>C5*I93</f>
        <v>122800</v>
      </c>
      <c r="J94" s="49">
        <f>C5*J93</f>
        <v>1855600</v>
      </c>
      <c r="K94" s="110">
        <f>C5*K93</f>
        <v>4411600</v>
      </c>
      <c r="L94" s="110"/>
      <c r="M94" s="110"/>
      <c r="N94" s="110"/>
      <c r="O94" s="110"/>
      <c r="P94" s="110"/>
      <c r="Q94" s="110"/>
      <c r="R94" s="110"/>
      <c r="S94" s="110"/>
      <c r="T94" s="110"/>
      <c r="U94" s="49">
        <f>C5*U93</f>
        <v>3357600</v>
      </c>
      <c r="V94" s="49">
        <f>V93*C5</f>
        <v>5456000</v>
      </c>
      <c r="W94" s="49"/>
      <c r="X94" s="49"/>
      <c r="Y94" s="50">
        <f>SUM(D94:X94)</f>
        <v>67817200</v>
      </c>
    </row>
    <row r="95" spans="1:25" x14ac:dyDescent="0.55000000000000004">
      <c r="A95" s="2"/>
      <c r="B95" s="60"/>
      <c r="C95" s="2"/>
      <c r="D95" s="2"/>
      <c r="E95" s="2"/>
      <c r="F95" s="2"/>
      <c r="G95" s="2"/>
      <c r="H95" s="2"/>
      <c r="I95" s="2"/>
      <c r="J95" s="2"/>
      <c r="K95" s="111"/>
      <c r="L95" s="112"/>
      <c r="M95" s="112"/>
      <c r="N95" s="112"/>
      <c r="O95" s="112"/>
      <c r="P95" s="112"/>
      <c r="Q95" s="112"/>
      <c r="R95" s="112"/>
      <c r="S95" s="112"/>
      <c r="T95" s="113"/>
      <c r="U95" s="2"/>
      <c r="V95" s="2"/>
      <c r="W95" s="2"/>
      <c r="X95" s="2"/>
      <c r="Y95" s="2"/>
    </row>
    <row r="96" spans="1:25" ht="15.3" x14ac:dyDescent="0.55000000000000004">
      <c r="A96" s="103" t="s">
        <v>161</v>
      </c>
      <c r="B96" s="104" t="s">
        <v>193</v>
      </c>
      <c r="C96" s="8" t="s">
        <v>72</v>
      </c>
      <c r="D96" s="52">
        <v>289347</v>
      </c>
      <c r="E96" s="47"/>
      <c r="F96" s="47"/>
      <c r="G96" s="47"/>
      <c r="H96" s="47"/>
      <c r="I96" s="47"/>
      <c r="J96" s="47"/>
      <c r="K96" s="105"/>
      <c r="L96" s="105"/>
      <c r="M96" s="105"/>
      <c r="N96" s="105"/>
      <c r="O96" s="105"/>
      <c r="P96" s="105"/>
      <c r="Q96" s="105"/>
      <c r="R96" s="105"/>
      <c r="S96" s="105"/>
      <c r="T96" s="105"/>
      <c r="U96" s="47"/>
      <c r="V96" s="47"/>
      <c r="W96" s="47"/>
      <c r="X96" s="47"/>
      <c r="Y96" s="48"/>
    </row>
    <row r="97" spans="1:25" ht="15.3" x14ac:dyDescent="0.55000000000000004">
      <c r="A97" s="103"/>
      <c r="B97" s="104"/>
      <c r="C97" s="8" t="s">
        <v>175</v>
      </c>
      <c r="D97" s="66">
        <v>0.3</v>
      </c>
      <c r="E97" s="47"/>
      <c r="F97" s="47"/>
      <c r="G97" s="47"/>
      <c r="H97" s="47"/>
      <c r="I97" s="47"/>
      <c r="J97" s="47"/>
      <c r="K97" s="106"/>
      <c r="L97" s="107"/>
      <c r="M97" s="107"/>
      <c r="N97" s="107"/>
      <c r="O97" s="107"/>
      <c r="P97" s="107"/>
      <c r="Q97" s="107"/>
      <c r="R97" s="107"/>
      <c r="S97" s="107"/>
      <c r="T97" s="108"/>
      <c r="U97" s="47"/>
      <c r="V97" s="47"/>
      <c r="W97" s="47"/>
      <c r="X97" s="47"/>
      <c r="Y97" s="48"/>
    </row>
    <row r="98" spans="1:25" ht="30.6" x14ac:dyDescent="0.55000000000000004">
      <c r="A98" s="103"/>
      <c r="B98" s="104"/>
      <c r="C98" s="8" t="s">
        <v>174</v>
      </c>
      <c r="D98" s="49">
        <v>310</v>
      </c>
      <c r="E98" s="49">
        <v>176</v>
      </c>
      <c r="F98" s="49">
        <v>172</v>
      </c>
      <c r="G98" s="49">
        <v>245</v>
      </c>
      <c r="H98" s="49">
        <v>143</v>
      </c>
      <c r="I98" s="49">
        <v>204</v>
      </c>
      <c r="J98" s="49">
        <v>192</v>
      </c>
      <c r="K98" s="109">
        <v>193</v>
      </c>
      <c r="L98" s="109"/>
      <c r="M98" s="109"/>
      <c r="N98" s="109"/>
      <c r="O98" s="109"/>
      <c r="P98" s="109"/>
      <c r="Q98" s="109"/>
      <c r="R98" s="109"/>
      <c r="S98" s="109"/>
      <c r="T98" s="109"/>
      <c r="U98" s="49">
        <v>16283</v>
      </c>
      <c r="V98" s="47">
        <v>8371</v>
      </c>
      <c r="W98" s="49"/>
      <c r="X98" s="49"/>
      <c r="Y98" s="50">
        <f>SUM(D98:X98)</f>
        <v>26289</v>
      </c>
    </row>
    <row r="99" spans="1:25" ht="15.3" x14ac:dyDescent="0.55000000000000004">
      <c r="A99" s="103"/>
      <c r="B99" s="104"/>
      <c r="C99" s="9" t="s">
        <v>33</v>
      </c>
      <c r="D99" s="49">
        <v>84707</v>
      </c>
      <c r="E99" s="49">
        <v>8377</v>
      </c>
      <c r="F99" s="49">
        <v>3664</v>
      </c>
      <c r="G99" s="49">
        <v>7056</v>
      </c>
      <c r="H99" s="49">
        <v>1035</v>
      </c>
      <c r="I99" s="49">
        <v>3025</v>
      </c>
      <c r="J99" s="49">
        <v>3190</v>
      </c>
      <c r="K99" s="109">
        <v>8303</v>
      </c>
      <c r="L99" s="109"/>
      <c r="M99" s="109"/>
      <c r="N99" s="109"/>
      <c r="O99" s="109"/>
      <c r="P99" s="109"/>
      <c r="Q99" s="109"/>
      <c r="R99" s="109"/>
      <c r="S99" s="109"/>
      <c r="T99" s="109"/>
      <c r="U99" s="49">
        <v>16283</v>
      </c>
      <c r="V99" s="47">
        <v>8371</v>
      </c>
      <c r="W99" s="49"/>
      <c r="X99" s="49"/>
      <c r="Y99" s="50">
        <f>SUM(D99:X99)</f>
        <v>144011</v>
      </c>
    </row>
    <row r="100" spans="1:25" ht="15.3" x14ac:dyDescent="0.55000000000000004">
      <c r="A100" s="103"/>
      <c r="B100" s="104"/>
      <c r="C100" s="8" t="s">
        <v>34</v>
      </c>
      <c r="D100" s="49">
        <f>C5*D99</f>
        <v>33882800</v>
      </c>
      <c r="E100" s="49">
        <f>E99*C5</f>
        <v>3350800</v>
      </c>
      <c r="F100" s="49">
        <f>C5*F99</f>
        <v>1465600</v>
      </c>
      <c r="G100" s="49">
        <f>C5*G99</f>
        <v>2822400</v>
      </c>
      <c r="H100" s="49">
        <f>C5*H99</f>
        <v>414000</v>
      </c>
      <c r="I100" s="49">
        <f>C5*I99</f>
        <v>1210000</v>
      </c>
      <c r="J100" s="49">
        <f>C5*J99</f>
        <v>1276000</v>
      </c>
      <c r="K100" s="110">
        <f>C5*K99</f>
        <v>3321200</v>
      </c>
      <c r="L100" s="110"/>
      <c r="M100" s="110"/>
      <c r="N100" s="110"/>
      <c r="O100" s="110"/>
      <c r="P100" s="110"/>
      <c r="Q100" s="110"/>
      <c r="R100" s="110"/>
      <c r="S100" s="110"/>
      <c r="T100" s="110"/>
      <c r="U100" s="49">
        <f>C5*U99</f>
        <v>6513200</v>
      </c>
      <c r="V100" s="49">
        <f>V99*C5</f>
        <v>3348400</v>
      </c>
      <c r="W100" s="49"/>
      <c r="X100" s="49"/>
      <c r="Y100" s="50">
        <f>SUM(D100:X100)</f>
        <v>57604400</v>
      </c>
    </row>
    <row r="101" spans="1:25" x14ac:dyDescent="0.55000000000000004">
      <c r="A101" s="2"/>
      <c r="B101" s="60"/>
      <c r="C101" s="2"/>
      <c r="D101" s="2"/>
      <c r="E101" s="2"/>
      <c r="F101" s="2"/>
      <c r="G101" s="2"/>
      <c r="H101" s="2"/>
      <c r="I101" s="2"/>
      <c r="J101" s="2"/>
      <c r="K101" s="111"/>
      <c r="L101" s="112"/>
      <c r="M101" s="112"/>
      <c r="N101" s="112"/>
      <c r="O101" s="112"/>
      <c r="P101" s="112"/>
      <c r="Q101" s="112"/>
      <c r="R101" s="112"/>
      <c r="S101" s="112"/>
      <c r="T101" s="113"/>
      <c r="U101" s="2"/>
      <c r="V101" s="2"/>
      <c r="W101" s="2"/>
      <c r="X101" s="2"/>
      <c r="Y101" s="2"/>
    </row>
    <row r="102" spans="1:25" ht="15.3" x14ac:dyDescent="0.55000000000000004">
      <c r="A102" s="103" t="s">
        <v>162</v>
      </c>
      <c r="B102" s="104" t="s">
        <v>194</v>
      </c>
      <c r="C102" s="8" t="s">
        <v>72</v>
      </c>
      <c r="D102" s="52">
        <v>349568</v>
      </c>
      <c r="E102" s="47"/>
      <c r="F102" s="47"/>
      <c r="G102" s="47"/>
      <c r="H102" s="47"/>
      <c r="I102" s="47"/>
      <c r="J102" s="47"/>
      <c r="K102" s="105"/>
      <c r="L102" s="105"/>
      <c r="M102" s="105"/>
      <c r="N102" s="105"/>
      <c r="O102" s="105"/>
      <c r="P102" s="105"/>
      <c r="Q102" s="105"/>
      <c r="R102" s="105"/>
      <c r="S102" s="105"/>
      <c r="T102" s="105"/>
      <c r="U102" s="47"/>
      <c r="V102" s="47"/>
      <c r="W102" s="47"/>
      <c r="X102" s="47"/>
      <c r="Y102" s="48"/>
    </row>
    <row r="103" spans="1:25" ht="15.3" x14ac:dyDescent="0.55000000000000004">
      <c r="A103" s="103"/>
      <c r="B103" s="104"/>
      <c r="C103" s="8" t="s">
        <v>175</v>
      </c>
      <c r="D103" s="66">
        <v>0.35</v>
      </c>
      <c r="E103" s="47"/>
      <c r="F103" s="47"/>
      <c r="G103" s="47"/>
      <c r="H103" s="47"/>
      <c r="I103" s="47"/>
      <c r="J103" s="47"/>
      <c r="K103" s="106"/>
      <c r="L103" s="107"/>
      <c r="M103" s="107"/>
      <c r="N103" s="107"/>
      <c r="O103" s="107"/>
      <c r="P103" s="107"/>
      <c r="Q103" s="107"/>
      <c r="R103" s="107"/>
      <c r="S103" s="107"/>
      <c r="T103" s="108"/>
      <c r="U103" s="47"/>
      <c r="V103" s="47"/>
      <c r="W103" s="47"/>
      <c r="X103" s="47"/>
      <c r="Y103" s="48"/>
    </row>
    <row r="104" spans="1:25" ht="30.6" x14ac:dyDescent="0.55000000000000004">
      <c r="A104" s="103"/>
      <c r="B104" s="104"/>
      <c r="C104" s="8" t="s">
        <v>174</v>
      </c>
      <c r="D104" s="49">
        <v>138</v>
      </c>
      <c r="E104" s="49">
        <v>104</v>
      </c>
      <c r="F104" s="49">
        <v>299</v>
      </c>
      <c r="G104" s="49">
        <v>208</v>
      </c>
      <c r="H104" s="49">
        <v>126</v>
      </c>
      <c r="I104" s="49">
        <v>193</v>
      </c>
      <c r="J104" s="49">
        <v>174</v>
      </c>
      <c r="K104" s="109">
        <v>382</v>
      </c>
      <c r="L104" s="109"/>
      <c r="M104" s="109"/>
      <c r="N104" s="109"/>
      <c r="O104" s="109"/>
      <c r="P104" s="109"/>
      <c r="Q104" s="109"/>
      <c r="R104" s="109"/>
      <c r="S104" s="109"/>
      <c r="T104" s="109"/>
      <c r="U104" s="49">
        <v>11072</v>
      </c>
      <c r="V104" s="47">
        <v>5623</v>
      </c>
      <c r="W104" s="49"/>
      <c r="X104" s="49"/>
      <c r="Y104" s="50">
        <f>SUM(D104:X104)</f>
        <v>18319</v>
      </c>
    </row>
    <row r="105" spans="1:25" ht="15.3" x14ac:dyDescent="0.55000000000000004">
      <c r="A105" s="103"/>
      <c r="B105" s="104"/>
      <c r="C105" s="9" t="s">
        <v>33</v>
      </c>
      <c r="D105" s="49">
        <v>97031</v>
      </c>
      <c r="E105" s="49">
        <v>877</v>
      </c>
      <c r="F105" s="49">
        <v>11817</v>
      </c>
      <c r="G105" s="49">
        <v>6390</v>
      </c>
      <c r="H105" s="49">
        <v>6307</v>
      </c>
      <c r="I105" s="49">
        <v>1330</v>
      </c>
      <c r="J105" s="49">
        <v>2622</v>
      </c>
      <c r="K105" s="109">
        <v>14708</v>
      </c>
      <c r="L105" s="109"/>
      <c r="M105" s="109"/>
      <c r="N105" s="109"/>
      <c r="O105" s="109"/>
      <c r="P105" s="109"/>
      <c r="Q105" s="109"/>
      <c r="R105" s="109"/>
      <c r="S105" s="109"/>
      <c r="T105" s="109"/>
      <c r="U105" s="49">
        <v>11072</v>
      </c>
      <c r="V105" s="47">
        <v>5623</v>
      </c>
      <c r="W105" s="49"/>
      <c r="X105" s="49"/>
      <c r="Y105" s="50">
        <f>SUM(D105:X105)</f>
        <v>157777</v>
      </c>
    </row>
    <row r="106" spans="1:25" ht="15.3" x14ac:dyDescent="0.55000000000000004">
      <c r="A106" s="103"/>
      <c r="B106" s="104"/>
      <c r="C106" s="8" t="s">
        <v>34</v>
      </c>
      <c r="D106" s="49">
        <f>C5*D105</f>
        <v>38812400</v>
      </c>
      <c r="E106" s="49">
        <f>E105*C5</f>
        <v>350800</v>
      </c>
      <c r="F106" s="49">
        <f>C5*F105</f>
        <v>4726800</v>
      </c>
      <c r="G106" s="49">
        <f>C5*G105</f>
        <v>2556000</v>
      </c>
      <c r="H106" s="49">
        <f>C5*H105</f>
        <v>2522800</v>
      </c>
      <c r="I106" s="49">
        <f>C5*I105</f>
        <v>532000</v>
      </c>
      <c r="J106" s="49">
        <f>C5*J105</f>
        <v>1048800</v>
      </c>
      <c r="K106" s="110">
        <f>C5*K105</f>
        <v>5883200</v>
      </c>
      <c r="L106" s="110"/>
      <c r="M106" s="110"/>
      <c r="N106" s="110"/>
      <c r="O106" s="110"/>
      <c r="P106" s="110"/>
      <c r="Q106" s="110"/>
      <c r="R106" s="110"/>
      <c r="S106" s="110"/>
      <c r="T106" s="110"/>
      <c r="U106" s="49">
        <f>C5*U105</f>
        <v>4428800</v>
      </c>
      <c r="V106" s="49">
        <f>V105*C5</f>
        <v>2249200</v>
      </c>
      <c r="W106" s="49"/>
      <c r="X106" s="49"/>
      <c r="Y106" s="50">
        <f>SUM(D106:X106)</f>
        <v>63110800</v>
      </c>
    </row>
    <row r="107" spans="1:25" x14ac:dyDescent="0.55000000000000004">
      <c r="A107" s="2"/>
      <c r="B107" s="60"/>
      <c r="C107" s="2"/>
      <c r="D107" s="2"/>
      <c r="E107" s="2"/>
      <c r="F107" s="2"/>
      <c r="G107" s="2"/>
      <c r="H107" s="2"/>
      <c r="I107" s="2"/>
      <c r="J107" s="2"/>
      <c r="K107" s="111"/>
      <c r="L107" s="112"/>
      <c r="M107" s="112"/>
      <c r="N107" s="112"/>
      <c r="O107" s="112"/>
      <c r="P107" s="112"/>
      <c r="Q107" s="112"/>
      <c r="R107" s="112"/>
      <c r="S107" s="112"/>
      <c r="T107" s="113"/>
      <c r="U107" s="2"/>
      <c r="V107" s="2"/>
      <c r="W107" s="2"/>
      <c r="X107" s="2"/>
      <c r="Y107" s="2"/>
    </row>
    <row r="108" spans="1:25" ht="15.3" x14ac:dyDescent="0.55000000000000004">
      <c r="A108" s="103" t="s">
        <v>163</v>
      </c>
      <c r="B108" s="104" t="s">
        <v>195</v>
      </c>
      <c r="C108" s="8" t="s">
        <v>72</v>
      </c>
      <c r="D108" s="52">
        <v>398751</v>
      </c>
      <c r="E108" s="47"/>
      <c r="F108" s="47"/>
      <c r="G108" s="47"/>
      <c r="H108" s="47"/>
      <c r="I108" s="47"/>
      <c r="J108" s="47"/>
      <c r="K108" s="105"/>
      <c r="L108" s="105"/>
      <c r="M108" s="105"/>
      <c r="N108" s="105"/>
      <c r="O108" s="105"/>
      <c r="P108" s="105"/>
      <c r="Q108" s="105"/>
      <c r="R108" s="105"/>
      <c r="S108" s="105"/>
      <c r="T108" s="105"/>
      <c r="U108" s="47"/>
      <c r="V108" s="47"/>
      <c r="W108" s="47"/>
      <c r="X108" s="47"/>
      <c r="Y108" s="48"/>
    </row>
    <row r="109" spans="1:25" ht="15.3" x14ac:dyDescent="0.55000000000000004">
      <c r="A109" s="103"/>
      <c r="B109" s="104"/>
      <c r="C109" s="8" t="s">
        <v>175</v>
      </c>
      <c r="D109" s="66">
        <v>0.45</v>
      </c>
      <c r="E109" s="47"/>
      <c r="F109" s="47"/>
      <c r="G109" s="47"/>
      <c r="H109" s="47"/>
      <c r="I109" s="47"/>
      <c r="J109" s="47"/>
      <c r="K109" s="106"/>
      <c r="L109" s="107"/>
      <c r="M109" s="107"/>
      <c r="N109" s="107"/>
      <c r="O109" s="107"/>
      <c r="P109" s="107"/>
      <c r="Q109" s="107"/>
      <c r="R109" s="107"/>
      <c r="S109" s="107"/>
      <c r="T109" s="108"/>
      <c r="U109" s="47"/>
      <c r="V109" s="47"/>
      <c r="W109" s="47"/>
      <c r="X109" s="47"/>
      <c r="Y109" s="48"/>
    </row>
    <row r="110" spans="1:25" ht="30.6" x14ac:dyDescent="0.55000000000000004">
      <c r="A110" s="103"/>
      <c r="B110" s="104"/>
      <c r="C110" s="8" t="s">
        <v>174</v>
      </c>
      <c r="D110" s="49">
        <v>147</v>
      </c>
      <c r="E110" s="49">
        <v>132</v>
      </c>
      <c r="F110" s="49">
        <v>273</v>
      </c>
      <c r="G110" s="49">
        <v>211</v>
      </c>
      <c r="H110" s="49">
        <v>217</v>
      </c>
      <c r="I110" s="49">
        <v>303</v>
      </c>
      <c r="J110" s="49">
        <v>232</v>
      </c>
      <c r="K110" s="109">
        <v>434</v>
      </c>
      <c r="L110" s="109"/>
      <c r="M110" s="109"/>
      <c r="N110" s="109"/>
      <c r="O110" s="109"/>
      <c r="P110" s="109"/>
      <c r="Q110" s="109"/>
      <c r="R110" s="109"/>
      <c r="S110" s="109"/>
      <c r="T110" s="109"/>
      <c r="U110" s="49">
        <v>9007</v>
      </c>
      <c r="V110" s="47">
        <v>11123</v>
      </c>
      <c r="W110" s="49"/>
      <c r="X110" s="49"/>
      <c r="Y110" s="50">
        <f>SUM(D110:X110)</f>
        <v>22079</v>
      </c>
    </row>
    <row r="111" spans="1:25" ht="15.3" x14ac:dyDescent="0.55000000000000004">
      <c r="A111" s="103"/>
      <c r="B111" s="104"/>
      <c r="C111" s="9" t="s">
        <v>33</v>
      </c>
      <c r="D111" s="49">
        <v>137482</v>
      </c>
      <c r="E111" s="49">
        <v>7225</v>
      </c>
      <c r="F111" s="49">
        <v>12339</v>
      </c>
      <c r="G111" s="49">
        <v>8337</v>
      </c>
      <c r="H111" s="49">
        <v>13829</v>
      </c>
      <c r="I111" s="49">
        <v>9855</v>
      </c>
      <c r="J111" s="49">
        <v>8074</v>
      </c>
      <c r="K111" s="109">
        <v>17602</v>
      </c>
      <c r="L111" s="109"/>
      <c r="M111" s="109"/>
      <c r="N111" s="109"/>
      <c r="O111" s="109"/>
      <c r="P111" s="109"/>
      <c r="Q111" s="109"/>
      <c r="R111" s="109"/>
      <c r="S111" s="109"/>
      <c r="T111" s="109"/>
      <c r="U111" s="49">
        <v>9007</v>
      </c>
      <c r="V111" s="47">
        <v>11123</v>
      </c>
      <c r="W111" s="49"/>
      <c r="X111" s="49"/>
      <c r="Y111" s="50">
        <f>SUM(D111:X111)</f>
        <v>234873</v>
      </c>
    </row>
    <row r="112" spans="1:25" ht="15.3" x14ac:dyDescent="0.55000000000000004">
      <c r="A112" s="103"/>
      <c r="B112" s="104"/>
      <c r="C112" s="8" t="s">
        <v>34</v>
      </c>
      <c r="D112" s="49">
        <f>C5*D111</f>
        <v>54992800</v>
      </c>
      <c r="E112" s="49">
        <f>E111*C5</f>
        <v>2890000</v>
      </c>
      <c r="F112" s="49">
        <f>C5*F111</f>
        <v>4935600</v>
      </c>
      <c r="G112" s="49">
        <f>C5*G111</f>
        <v>3334800</v>
      </c>
      <c r="H112" s="49">
        <f>C5*H111</f>
        <v>5531600</v>
      </c>
      <c r="I112" s="49">
        <f>C5*I111</f>
        <v>3942000</v>
      </c>
      <c r="J112" s="49">
        <f>C5*J111</f>
        <v>3229600</v>
      </c>
      <c r="K112" s="110">
        <f>C5*K111</f>
        <v>7040800</v>
      </c>
      <c r="L112" s="110"/>
      <c r="M112" s="110"/>
      <c r="N112" s="110"/>
      <c r="O112" s="110"/>
      <c r="P112" s="110"/>
      <c r="Q112" s="110"/>
      <c r="R112" s="110"/>
      <c r="S112" s="110"/>
      <c r="T112" s="110"/>
      <c r="U112" s="49">
        <f>C5*U111</f>
        <v>3602800</v>
      </c>
      <c r="V112" s="49">
        <f>V111*C5</f>
        <v>4449200</v>
      </c>
      <c r="W112" s="49"/>
      <c r="X112" s="49"/>
      <c r="Y112" s="50">
        <f>SUM(D112:X112)</f>
        <v>93949200</v>
      </c>
    </row>
    <row r="113" spans="1:25" x14ac:dyDescent="0.55000000000000004">
      <c r="A113" s="2"/>
      <c r="B113" s="60"/>
      <c r="C113" s="2"/>
      <c r="D113" s="2"/>
      <c r="E113" s="2"/>
      <c r="F113" s="2"/>
      <c r="G113" s="2"/>
      <c r="H113" s="2"/>
      <c r="I113" s="2"/>
      <c r="J113" s="2"/>
      <c r="K113" s="111"/>
      <c r="L113" s="112"/>
      <c r="M113" s="112"/>
      <c r="N113" s="112"/>
      <c r="O113" s="112"/>
      <c r="P113" s="112"/>
      <c r="Q113" s="112"/>
      <c r="R113" s="112"/>
      <c r="S113" s="112"/>
      <c r="T113" s="113"/>
      <c r="U113" s="2"/>
      <c r="V113" s="2"/>
      <c r="W113" s="2"/>
      <c r="X113" s="2"/>
      <c r="Y113" s="2"/>
    </row>
    <row r="114" spans="1:25" ht="15.3" x14ac:dyDescent="0.55000000000000004">
      <c r="A114" s="103" t="s">
        <v>164</v>
      </c>
      <c r="B114" s="104" t="s">
        <v>183</v>
      </c>
      <c r="C114" s="8" t="s">
        <v>72</v>
      </c>
      <c r="D114" s="52">
        <v>1197345</v>
      </c>
      <c r="E114" s="47"/>
      <c r="F114" s="47"/>
      <c r="G114" s="47"/>
      <c r="H114" s="47"/>
      <c r="I114" s="47"/>
      <c r="J114" s="47"/>
      <c r="K114" s="105"/>
      <c r="L114" s="105"/>
      <c r="M114" s="105"/>
      <c r="N114" s="105"/>
      <c r="O114" s="105"/>
      <c r="P114" s="105"/>
      <c r="Q114" s="105"/>
      <c r="R114" s="105"/>
      <c r="S114" s="105"/>
      <c r="T114" s="105"/>
      <c r="U114" s="47"/>
      <c r="V114" s="47"/>
      <c r="W114" s="47"/>
      <c r="X114" s="47"/>
      <c r="Y114" s="48"/>
    </row>
    <row r="115" spans="1:25" ht="15.3" x14ac:dyDescent="0.55000000000000004">
      <c r="A115" s="103"/>
      <c r="B115" s="104"/>
      <c r="C115" s="8" t="s">
        <v>175</v>
      </c>
      <c r="D115" s="66">
        <v>0.96</v>
      </c>
      <c r="E115" s="47"/>
      <c r="F115" s="47"/>
      <c r="G115" s="47"/>
      <c r="H115" s="47"/>
      <c r="I115" s="47"/>
      <c r="J115" s="47"/>
      <c r="K115" s="106"/>
      <c r="L115" s="107"/>
      <c r="M115" s="107"/>
      <c r="N115" s="107"/>
      <c r="O115" s="107"/>
      <c r="P115" s="107"/>
      <c r="Q115" s="107"/>
      <c r="R115" s="107"/>
      <c r="S115" s="107"/>
      <c r="T115" s="108"/>
      <c r="U115" s="47"/>
      <c r="V115" s="47"/>
      <c r="W115" s="47"/>
      <c r="X115" s="47"/>
      <c r="Y115" s="48"/>
    </row>
    <row r="116" spans="1:25" ht="30.6" x14ac:dyDescent="0.55000000000000004">
      <c r="A116" s="103"/>
      <c r="B116" s="104"/>
      <c r="C116" s="8" t="s">
        <v>174</v>
      </c>
      <c r="D116" s="49">
        <v>636</v>
      </c>
      <c r="E116" s="49">
        <v>617</v>
      </c>
      <c r="F116" s="49">
        <v>336</v>
      </c>
      <c r="G116" s="49">
        <v>2821</v>
      </c>
      <c r="H116" s="49">
        <v>322</v>
      </c>
      <c r="I116" s="49">
        <v>294</v>
      </c>
      <c r="J116" s="49">
        <v>187</v>
      </c>
      <c r="K116" s="109">
        <v>937</v>
      </c>
      <c r="L116" s="109"/>
      <c r="M116" s="109"/>
      <c r="N116" s="109"/>
      <c r="O116" s="109"/>
      <c r="P116" s="109"/>
      <c r="Q116" s="109"/>
      <c r="R116" s="109"/>
      <c r="S116" s="109"/>
      <c r="T116" s="109"/>
      <c r="U116" s="49">
        <v>39739</v>
      </c>
      <c r="V116" s="47">
        <v>28302</v>
      </c>
      <c r="W116" s="49"/>
      <c r="X116" s="49"/>
      <c r="Y116" s="50">
        <f>SUM(D116:X116)</f>
        <v>74191</v>
      </c>
    </row>
    <row r="117" spans="1:25" ht="15.3" x14ac:dyDescent="0.55000000000000004">
      <c r="A117" s="103"/>
      <c r="B117" s="104"/>
      <c r="C117" s="9" t="s">
        <v>33</v>
      </c>
      <c r="D117" s="49">
        <v>302793</v>
      </c>
      <c r="E117" s="49">
        <v>33706</v>
      </c>
      <c r="F117" s="49">
        <v>23904</v>
      </c>
      <c r="G117" s="49">
        <v>19809</v>
      </c>
      <c r="H117" s="49">
        <v>14302</v>
      </c>
      <c r="I117" s="49">
        <v>16370</v>
      </c>
      <c r="J117" s="49">
        <v>7439</v>
      </c>
      <c r="K117" s="109">
        <v>37048</v>
      </c>
      <c r="L117" s="109"/>
      <c r="M117" s="109"/>
      <c r="N117" s="109"/>
      <c r="O117" s="109"/>
      <c r="P117" s="109"/>
      <c r="Q117" s="109"/>
      <c r="R117" s="109"/>
      <c r="S117" s="109"/>
      <c r="T117" s="109"/>
      <c r="U117" s="49">
        <v>39739</v>
      </c>
      <c r="V117" s="47">
        <v>28308</v>
      </c>
      <c r="W117" s="49"/>
      <c r="X117" s="49"/>
      <c r="Y117" s="50">
        <f>SUM(D117:X117)</f>
        <v>523418</v>
      </c>
    </row>
    <row r="118" spans="1:25" ht="15.3" x14ac:dyDescent="0.55000000000000004">
      <c r="A118" s="103"/>
      <c r="B118" s="104"/>
      <c r="C118" s="8" t="s">
        <v>34</v>
      </c>
      <c r="D118" s="49">
        <f>C5*D117</f>
        <v>121117200</v>
      </c>
      <c r="E118" s="49">
        <f>E117*C5</f>
        <v>13482400</v>
      </c>
      <c r="F118" s="49">
        <f>C5*F117</f>
        <v>9561600</v>
      </c>
      <c r="G118" s="49">
        <f>C5*G117</f>
        <v>7923600</v>
      </c>
      <c r="H118" s="49">
        <f>C5*H117</f>
        <v>5720800</v>
      </c>
      <c r="I118" s="49">
        <f>C5*I117</f>
        <v>6548000</v>
      </c>
      <c r="J118" s="49">
        <f>C5*J117</f>
        <v>2975600</v>
      </c>
      <c r="K118" s="110">
        <f>C5*K117</f>
        <v>14819200</v>
      </c>
      <c r="L118" s="110"/>
      <c r="M118" s="110"/>
      <c r="N118" s="110"/>
      <c r="O118" s="110"/>
      <c r="P118" s="110"/>
      <c r="Q118" s="110"/>
      <c r="R118" s="110"/>
      <c r="S118" s="110"/>
      <c r="T118" s="110"/>
      <c r="U118" s="49">
        <f>C5*U117</f>
        <v>15895600</v>
      </c>
      <c r="V118" s="49">
        <f>V117*C5</f>
        <v>11323200</v>
      </c>
      <c r="W118" s="49"/>
      <c r="X118" s="49"/>
      <c r="Y118" s="50">
        <f>SUM(D118:X118)</f>
        <v>209367200</v>
      </c>
    </row>
    <row r="119" spans="1:25" x14ac:dyDescent="0.55000000000000004">
      <c r="A119" s="2"/>
      <c r="B119" s="60"/>
      <c r="C119" s="2"/>
      <c r="D119" s="2"/>
      <c r="E119" s="2"/>
      <c r="F119" s="2"/>
      <c r="G119" s="2"/>
      <c r="H119" s="2"/>
      <c r="I119" s="2"/>
      <c r="J119" s="2"/>
      <c r="K119" s="111"/>
      <c r="L119" s="112"/>
      <c r="M119" s="112"/>
      <c r="N119" s="112"/>
      <c r="O119" s="112"/>
      <c r="P119" s="112"/>
      <c r="Q119" s="112"/>
      <c r="R119" s="112"/>
      <c r="S119" s="112"/>
      <c r="T119" s="113"/>
      <c r="U119" s="2"/>
      <c r="V119" s="2"/>
      <c r="W119" s="2"/>
      <c r="X119" s="2"/>
      <c r="Y119" s="2"/>
    </row>
    <row r="120" spans="1:25" ht="15.3" x14ac:dyDescent="0.55000000000000004">
      <c r="A120" s="103" t="s">
        <v>165</v>
      </c>
      <c r="B120" s="104" t="s">
        <v>196</v>
      </c>
      <c r="C120" s="8" t="s">
        <v>72</v>
      </c>
      <c r="D120" s="52">
        <v>831393</v>
      </c>
      <c r="E120" s="47"/>
      <c r="F120" s="47"/>
      <c r="G120" s="47"/>
      <c r="H120" s="47"/>
      <c r="I120" s="47"/>
      <c r="J120" s="47"/>
      <c r="K120" s="105"/>
      <c r="L120" s="105"/>
      <c r="M120" s="105"/>
      <c r="N120" s="105"/>
      <c r="O120" s="105"/>
      <c r="P120" s="105"/>
      <c r="Q120" s="105"/>
      <c r="R120" s="105"/>
      <c r="S120" s="105"/>
      <c r="T120" s="105"/>
      <c r="U120" s="47"/>
      <c r="V120" s="47"/>
      <c r="W120" s="47"/>
      <c r="X120" s="47"/>
      <c r="Y120" s="48"/>
    </row>
    <row r="121" spans="1:25" ht="15.3" x14ac:dyDescent="0.55000000000000004">
      <c r="A121" s="103"/>
      <c r="B121" s="104"/>
      <c r="C121" s="8" t="s">
        <v>175</v>
      </c>
      <c r="D121" s="66">
        <v>0.75</v>
      </c>
      <c r="E121" s="47"/>
      <c r="F121" s="47"/>
      <c r="G121" s="47"/>
      <c r="H121" s="47"/>
      <c r="I121" s="47"/>
      <c r="J121" s="47"/>
      <c r="K121" s="106"/>
      <c r="L121" s="107"/>
      <c r="M121" s="107"/>
      <c r="N121" s="107"/>
      <c r="O121" s="107"/>
      <c r="P121" s="107"/>
      <c r="Q121" s="107"/>
      <c r="R121" s="107"/>
      <c r="S121" s="107"/>
      <c r="T121" s="108"/>
      <c r="U121" s="47"/>
      <c r="V121" s="47"/>
      <c r="W121" s="47"/>
      <c r="X121" s="47"/>
      <c r="Y121" s="48"/>
    </row>
    <row r="122" spans="1:25" ht="30.6" x14ac:dyDescent="0.55000000000000004">
      <c r="A122" s="103"/>
      <c r="B122" s="104"/>
      <c r="C122" s="8" t="s">
        <v>174</v>
      </c>
      <c r="D122" s="49">
        <v>427</v>
      </c>
      <c r="E122" s="49">
        <v>283</v>
      </c>
      <c r="F122" s="49">
        <v>200</v>
      </c>
      <c r="G122" s="49">
        <v>304</v>
      </c>
      <c r="H122" s="49">
        <v>293</v>
      </c>
      <c r="I122" s="49">
        <v>277</v>
      </c>
      <c r="J122" s="49">
        <v>408</v>
      </c>
      <c r="K122" s="109">
        <v>307</v>
      </c>
      <c r="L122" s="109"/>
      <c r="M122" s="109"/>
      <c r="N122" s="109"/>
      <c r="O122" s="109"/>
      <c r="P122" s="109"/>
      <c r="Q122" s="109"/>
      <c r="R122" s="109"/>
      <c r="S122" s="109"/>
      <c r="T122" s="109"/>
      <c r="U122" s="49">
        <v>24394</v>
      </c>
      <c r="V122" s="47">
        <v>32310</v>
      </c>
      <c r="W122" s="49"/>
      <c r="X122" s="49"/>
      <c r="Y122" s="50">
        <f>SUM(D122:X122)</f>
        <v>59203</v>
      </c>
    </row>
    <row r="123" spans="1:25" ht="15.3" x14ac:dyDescent="0.55000000000000004">
      <c r="A123" s="103"/>
      <c r="B123" s="104"/>
      <c r="C123" s="9" t="s">
        <v>33</v>
      </c>
      <c r="D123" s="49">
        <v>206702</v>
      </c>
      <c r="E123" s="49">
        <v>21703</v>
      </c>
      <c r="F123" s="49">
        <v>17201</v>
      </c>
      <c r="G123" s="49">
        <v>19920</v>
      </c>
      <c r="H123" s="49">
        <v>17293</v>
      </c>
      <c r="I123" s="49">
        <v>16302</v>
      </c>
      <c r="J123" s="49">
        <v>23402</v>
      </c>
      <c r="K123" s="109">
        <v>15535</v>
      </c>
      <c r="L123" s="109"/>
      <c r="M123" s="109"/>
      <c r="N123" s="109"/>
      <c r="O123" s="109"/>
      <c r="P123" s="109"/>
      <c r="Q123" s="109"/>
      <c r="R123" s="109"/>
      <c r="S123" s="109"/>
      <c r="T123" s="109"/>
      <c r="U123" s="49">
        <v>24394</v>
      </c>
      <c r="V123" s="47">
        <v>32310</v>
      </c>
      <c r="W123" s="49"/>
      <c r="X123" s="49"/>
      <c r="Y123" s="50">
        <f>SUM(D123:X123)</f>
        <v>394762</v>
      </c>
    </row>
    <row r="124" spans="1:25" ht="15.3" x14ac:dyDescent="0.55000000000000004">
      <c r="A124" s="103"/>
      <c r="B124" s="104"/>
      <c r="C124" s="8" t="s">
        <v>34</v>
      </c>
      <c r="D124" s="49">
        <f>C5*D123</f>
        <v>82680800</v>
      </c>
      <c r="E124" s="49">
        <f>E123*C5</f>
        <v>8681200</v>
      </c>
      <c r="F124" s="49">
        <f>C5*F123</f>
        <v>6880400</v>
      </c>
      <c r="G124" s="49">
        <f>C5*G123</f>
        <v>7968000</v>
      </c>
      <c r="H124" s="49">
        <f>C5*H123</f>
        <v>6917200</v>
      </c>
      <c r="I124" s="49">
        <f>C5*I123</f>
        <v>6520800</v>
      </c>
      <c r="J124" s="49">
        <f>C5*J123</f>
        <v>9360800</v>
      </c>
      <c r="K124" s="110">
        <f>C5*K123</f>
        <v>6214000</v>
      </c>
      <c r="L124" s="110"/>
      <c r="M124" s="110"/>
      <c r="N124" s="110"/>
      <c r="O124" s="110"/>
      <c r="P124" s="110"/>
      <c r="Q124" s="110"/>
      <c r="R124" s="110"/>
      <c r="S124" s="110"/>
      <c r="T124" s="110"/>
      <c r="U124" s="49">
        <f>C5*U123</f>
        <v>9757600</v>
      </c>
      <c r="V124" s="49">
        <f>V123*C5</f>
        <v>12924000</v>
      </c>
      <c r="W124" s="49"/>
      <c r="X124" s="49"/>
      <c r="Y124" s="50">
        <f>SUM(D124:X124)</f>
        <v>157904800</v>
      </c>
    </row>
    <row r="125" spans="1:25" x14ac:dyDescent="0.55000000000000004">
      <c r="A125" s="2"/>
      <c r="B125" s="60"/>
      <c r="C125" s="2"/>
      <c r="D125" s="2"/>
      <c r="E125" s="2"/>
      <c r="F125" s="2"/>
      <c r="G125" s="2"/>
      <c r="H125" s="2"/>
      <c r="I125" s="2"/>
      <c r="J125" s="2"/>
      <c r="K125" s="111"/>
      <c r="L125" s="112"/>
      <c r="M125" s="112"/>
      <c r="N125" s="112"/>
      <c r="O125" s="112"/>
      <c r="P125" s="112"/>
      <c r="Q125" s="112"/>
      <c r="R125" s="112"/>
      <c r="S125" s="112"/>
      <c r="T125" s="113"/>
      <c r="U125" s="2"/>
      <c r="V125" s="2"/>
      <c r="W125" s="2"/>
      <c r="X125" s="2"/>
      <c r="Y125" s="2"/>
    </row>
    <row r="126" spans="1:25" ht="15.3" x14ac:dyDescent="0.55000000000000004">
      <c r="A126" s="103" t="s">
        <v>184</v>
      </c>
      <c r="B126" s="104" t="s">
        <v>201</v>
      </c>
      <c r="C126" s="8" t="s">
        <v>72</v>
      </c>
      <c r="D126" s="52">
        <v>561730</v>
      </c>
      <c r="E126" s="47"/>
      <c r="F126" s="47"/>
      <c r="G126" s="47"/>
      <c r="H126" s="47"/>
      <c r="I126" s="47"/>
      <c r="J126" s="47"/>
      <c r="K126" s="105"/>
      <c r="L126" s="105"/>
      <c r="M126" s="105"/>
      <c r="N126" s="105"/>
      <c r="O126" s="105"/>
      <c r="P126" s="105"/>
      <c r="Q126" s="105"/>
      <c r="R126" s="105"/>
      <c r="S126" s="105"/>
      <c r="T126" s="105"/>
      <c r="U126" s="47"/>
      <c r="V126" s="47"/>
      <c r="W126" s="47"/>
      <c r="X126" s="47"/>
      <c r="Y126" s="48"/>
    </row>
    <row r="127" spans="1:25" ht="15.3" x14ac:dyDescent="0.55000000000000004">
      <c r="A127" s="103"/>
      <c r="B127" s="104"/>
      <c r="C127" s="8" t="s">
        <v>175</v>
      </c>
      <c r="D127" s="66">
        <v>0.66</v>
      </c>
      <c r="E127" s="47"/>
      <c r="F127" s="47"/>
      <c r="G127" s="47"/>
      <c r="H127" s="47"/>
      <c r="I127" s="47"/>
      <c r="J127" s="47"/>
      <c r="K127" s="106"/>
      <c r="L127" s="107"/>
      <c r="M127" s="107"/>
      <c r="N127" s="107"/>
      <c r="O127" s="107"/>
      <c r="P127" s="107"/>
      <c r="Q127" s="107"/>
      <c r="R127" s="107"/>
      <c r="S127" s="107"/>
      <c r="T127" s="108"/>
      <c r="U127" s="47"/>
      <c r="V127" s="47"/>
      <c r="W127" s="47"/>
      <c r="X127" s="47"/>
      <c r="Y127" s="48"/>
    </row>
    <row r="128" spans="1:25" ht="30.6" x14ac:dyDescent="0.55000000000000004">
      <c r="A128" s="103"/>
      <c r="B128" s="104"/>
      <c r="C128" s="8" t="s">
        <v>174</v>
      </c>
      <c r="D128" s="49">
        <v>312</v>
      </c>
      <c r="E128" s="49">
        <v>211</v>
      </c>
      <c r="F128" s="49">
        <v>236</v>
      </c>
      <c r="G128" s="49">
        <v>276</v>
      </c>
      <c r="H128" s="49">
        <v>396</v>
      </c>
      <c r="I128" s="49">
        <v>203</v>
      </c>
      <c r="J128" s="49">
        <v>255</v>
      </c>
      <c r="K128" s="109">
        <v>362</v>
      </c>
      <c r="L128" s="109"/>
      <c r="M128" s="109"/>
      <c r="N128" s="109"/>
      <c r="O128" s="109"/>
      <c r="P128" s="109"/>
      <c r="Q128" s="109"/>
      <c r="R128" s="109"/>
      <c r="S128" s="109"/>
      <c r="T128" s="109"/>
      <c r="U128" s="49">
        <v>20092</v>
      </c>
      <c r="V128" s="47">
        <v>6121</v>
      </c>
      <c r="W128" s="49"/>
      <c r="X128" s="49"/>
      <c r="Y128" s="50">
        <f>SUM(D128:X128)</f>
        <v>28464</v>
      </c>
    </row>
    <row r="129" spans="1:25" ht="15.3" x14ac:dyDescent="0.55000000000000004">
      <c r="A129" s="103"/>
      <c r="B129" s="104"/>
      <c r="C129" s="9" t="s">
        <v>33</v>
      </c>
      <c r="D129" s="49">
        <v>97528</v>
      </c>
      <c r="E129" s="49">
        <v>11820</v>
      </c>
      <c r="F129" s="49">
        <v>17092</v>
      </c>
      <c r="G129" s="49">
        <v>13283</v>
      </c>
      <c r="H129" s="49">
        <v>15207</v>
      </c>
      <c r="I129" s="49">
        <v>9830</v>
      </c>
      <c r="J129" s="49">
        <v>9210</v>
      </c>
      <c r="K129" s="109">
        <v>14508</v>
      </c>
      <c r="L129" s="109"/>
      <c r="M129" s="109"/>
      <c r="N129" s="109"/>
      <c r="O129" s="109"/>
      <c r="P129" s="109"/>
      <c r="Q129" s="109"/>
      <c r="R129" s="109"/>
      <c r="S129" s="109"/>
      <c r="T129" s="109"/>
      <c r="U129" s="49">
        <v>10092</v>
      </c>
      <c r="V129" s="47">
        <v>6121</v>
      </c>
      <c r="W129" s="49"/>
      <c r="X129" s="49"/>
      <c r="Y129" s="50">
        <f>SUM(D129:X129)</f>
        <v>204691</v>
      </c>
    </row>
    <row r="130" spans="1:25" ht="15.3" x14ac:dyDescent="0.55000000000000004">
      <c r="A130" s="103"/>
      <c r="B130" s="104"/>
      <c r="C130" s="8" t="s">
        <v>34</v>
      </c>
      <c r="D130" s="49">
        <f>C5*D129</f>
        <v>39011200</v>
      </c>
      <c r="E130" s="49">
        <f>E129*C5</f>
        <v>4728000</v>
      </c>
      <c r="F130" s="49">
        <f>C5*F129</f>
        <v>6836800</v>
      </c>
      <c r="G130" s="49">
        <f>C5*G129</f>
        <v>5313200</v>
      </c>
      <c r="H130" s="49">
        <f>C5*H129</f>
        <v>6082800</v>
      </c>
      <c r="I130" s="49">
        <f>C5*I129</f>
        <v>3932000</v>
      </c>
      <c r="J130" s="49">
        <f>C5*J129</f>
        <v>3684000</v>
      </c>
      <c r="K130" s="110">
        <f>C5*K129</f>
        <v>5803200</v>
      </c>
      <c r="L130" s="110"/>
      <c r="M130" s="110"/>
      <c r="N130" s="110"/>
      <c r="O130" s="110"/>
      <c r="P130" s="110"/>
      <c r="Q130" s="110"/>
      <c r="R130" s="110"/>
      <c r="S130" s="110"/>
      <c r="T130" s="110"/>
      <c r="U130" s="49">
        <f>C5*U129</f>
        <v>4036800</v>
      </c>
      <c r="V130" s="49">
        <f>V129*C5</f>
        <v>2448400</v>
      </c>
      <c r="W130" s="49"/>
      <c r="X130" s="49"/>
      <c r="Y130" s="50">
        <f>SUM(D130:X130)</f>
        <v>81876400</v>
      </c>
    </row>
    <row r="131" spans="1:25" x14ac:dyDescent="0.55000000000000004">
      <c r="A131" s="2"/>
      <c r="B131" s="60"/>
      <c r="C131" s="2"/>
      <c r="D131" s="2"/>
      <c r="E131" s="2"/>
      <c r="F131" s="2"/>
      <c r="G131" s="2"/>
      <c r="H131" s="2"/>
      <c r="I131" s="2"/>
      <c r="J131" s="2"/>
      <c r="K131" s="111"/>
      <c r="L131" s="112"/>
      <c r="M131" s="112"/>
      <c r="N131" s="112"/>
      <c r="O131" s="112"/>
      <c r="P131" s="112"/>
      <c r="Q131" s="112"/>
      <c r="R131" s="112"/>
      <c r="S131" s="112"/>
      <c r="T131" s="113"/>
      <c r="U131" s="2"/>
      <c r="V131" s="2"/>
      <c r="W131" s="2"/>
      <c r="X131" s="2"/>
      <c r="Y131" s="2"/>
    </row>
    <row r="132" spans="1:25" ht="15.3" x14ac:dyDescent="0.55000000000000004">
      <c r="A132" s="103" t="s">
        <v>166</v>
      </c>
      <c r="B132" s="104" t="s">
        <v>213</v>
      </c>
      <c r="C132" s="8" t="s">
        <v>72</v>
      </c>
      <c r="D132" s="52">
        <v>749320</v>
      </c>
      <c r="E132" s="47"/>
      <c r="F132" s="47"/>
      <c r="G132" s="47"/>
      <c r="H132" s="47"/>
      <c r="I132" s="47"/>
      <c r="J132" s="47"/>
      <c r="K132" s="105"/>
      <c r="L132" s="105"/>
      <c r="M132" s="105"/>
      <c r="N132" s="105"/>
      <c r="O132" s="105"/>
      <c r="P132" s="105"/>
      <c r="Q132" s="105"/>
      <c r="R132" s="105"/>
      <c r="S132" s="105"/>
      <c r="T132" s="105"/>
      <c r="U132" s="47"/>
      <c r="V132" s="47"/>
      <c r="W132" s="47"/>
      <c r="X132" s="47"/>
      <c r="Y132" s="48"/>
    </row>
    <row r="133" spans="1:25" ht="15.3" x14ac:dyDescent="0.55000000000000004">
      <c r="A133" s="103"/>
      <c r="B133" s="104"/>
      <c r="C133" s="8" t="s">
        <v>175</v>
      </c>
      <c r="D133" s="66">
        <v>0.71</v>
      </c>
      <c r="E133" s="47"/>
      <c r="F133" s="47"/>
      <c r="G133" s="47"/>
      <c r="H133" s="47"/>
      <c r="I133" s="47"/>
      <c r="J133" s="47"/>
      <c r="K133" s="106"/>
      <c r="L133" s="107"/>
      <c r="M133" s="107"/>
      <c r="N133" s="107"/>
      <c r="O133" s="107"/>
      <c r="P133" s="107"/>
      <c r="Q133" s="107"/>
      <c r="R133" s="107"/>
      <c r="S133" s="107"/>
      <c r="T133" s="108"/>
      <c r="U133" s="47"/>
      <c r="V133" s="47"/>
      <c r="W133" s="47"/>
      <c r="X133" s="47"/>
      <c r="Y133" s="48"/>
    </row>
    <row r="134" spans="1:25" ht="30.6" x14ac:dyDescent="0.55000000000000004">
      <c r="A134" s="103"/>
      <c r="B134" s="104"/>
      <c r="C134" s="8" t="s">
        <v>174</v>
      </c>
      <c r="D134" s="49">
        <v>427</v>
      </c>
      <c r="E134" s="49">
        <v>284</v>
      </c>
      <c r="F134" s="49">
        <v>302</v>
      </c>
      <c r="G134" s="49">
        <v>639</v>
      </c>
      <c r="H134" s="49">
        <v>113</v>
      </c>
      <c r="I134" s="49">
        <v>243</v>
      </c>
      <c r="J134" s="49">
        <v>306</v>
      </c>
      <c r="K134" s="109">
        <v>531</v>
      </c>
      <c r="L134" s="109"/>
      <c r="M134" s="109"/>
      <c r="N134" s="109"/>
      <c r="O134" s="109"/>
      <c r="P134" s="109"/>
      <c r="Q134" s="109"/>
      <c r="R134" s="109"/>
      <c r="S134" s="109"/>
      <c r="T134" s="109"/>
      <c r="U134" s="49">
        <v>19310</v>
      </c>
      <c r="V134" s="47">
        <v>23531</v>
      </c>
      <c r="W134" s="49"/>
      <c r="X134" s="49"/>
      <c r="Y134" s="50">
        <f>SUM(D134:X134)</f>
        <v>45686</v>
      </c>
    </row>
    <row r="135" spans="1:25" ht="15.3" x14ac:dyDescent="0.55000000000000004">
      <c r="A135" s="103"/>
      <c r="B135" s="104"/>
      <c r="C135" s="9" t="s">
        <v>33</v>
      </c>
      <c r="D135" s="49">
        <v>180332</v>
      </c>
      <c r="E135" s="49">
        <v>13925</v>
      </c>
      <c r="F135" s="49">
        <v>11100</v>
      </c>
      <c r="G135" s="49">
        <v>21720</v>
      </c>
      <c r="H135" s="49">
        <v>8304</v>
      </c>
      <c r="I135" s="49">
        <v>12912</v>
      </c>
      <c r="J135" s="49">
        <v>17203</v>
      </c>
      <c r="K135" s="109">
        <v>22808</v>
      </c>
      <c r="L135" s="109"/>
      <c r="M135" s="109"/>
      <c r="N135" s="109"/>
      <c r="O135" s="109"/>
      <c r="P135" s="109"/>
      <c r="Q135" s="109"/>
      <c r="R135" s="109"/>
      <c r="S135" s="109"/>
      <c r="T135" s="109"/>
      <c r="U135" s="49">
        <v>19310</v>
      </c>
      <c r="V135" s="47">
        <v>23531</v>
      </c>
      <c r="W135" s="49"/>
      <c r="X135" s="49"/>
      <c r="Y135" s="50">
        <f>SUM(D135:X135)</f>
        <v>331145</v>
      </c>
    </row>
    <row r="136" spans="1:25" ht="15.3" x14ac:dyDescent="0.55000000000000004">
      <c r="A136" s="103"/>
      <c r="B136" s="104"/>
      <c r="C136" s="8" t="s">
        <v>34</v>
      </c>
      <c r="D136" s="49">
        <f>C5*D135</f>
        <v>72132800</v>
      </c>
      <c r="E136" s="49">
        <f>E135*C5</f>
        <v>5570000</v>
      </c>
      <c r="F136" s="49">
        <f>C5*F135</f>
        <v>4440000</v>
      </c>
      <c r="G136" s="49">
        <f>C5*G135</f>
        <v>8688000</v>
      </c>
      <c r="H136" s="49">
        <f>C5*H135</f>
        <v>3321600</v>
      </c>
      <c r="I136" s="49">
        <f>C5*I135</f>
        <v>5164800</v>
      </c>
      <c r="J136" s="49">
        <f>C5*J135</f>
        <v>6881200</v>
      </c>
      <c r="K136" s="110">
        <f>C5*K135</f>
        <v>9123200</v>
      </c>
      <c r="L136" s="110"/>
      <c r="M136" s="110"/>
      <c r="N136" s="110"/>
      <c r="O136" s="110"/>
      <c r="P136" s="110"/>
      <c r="Q136" s="110"/>
      <c r="R136" s="110"/>
      <c r="S136" s="110"/>
      <c r="T136" s="110"/>
      <c r="U136" s="49">
        <f>C5*U135</f>
        <v>7724000</v>
      </c>
      <c r="V136" s="49">
        <f>V135*C5</f>
        <v>9412400</v>
      </c>
      <c r="W136" s="49"/>
      <c r="X136" s="49"/>
      <c r="Y136" s="50">
        <f>SUM(D136:X136)</f>
        <v>132458000</v>
      </c>
    </row>
    <row r="137" spans="1:25" x14ac:dyDescent="0.55000000000000004">
      <c r="A137" s="2"/>
      <c r="B137" s="60"/>
      <c r="C137" s="2"/>
      <c r="D137" s="2"/>
      <c r="E137" s="2"/>
      <c r="F137" s="2"/>
      <c r="G137" s="2"/>
      <c r="H137" s="2"/>
      <c r="I137" s="2"/>
      <c r="J137" s="2"/>
      <c r="K137" s="111"/>
      <c r="L137" s="112"/>
      <c r="M137" s="112"/>
      <c r="N137" s="112"/>
      <c r="O137" s="112"/>
      <c r="P137" s="112"/>
      <c r="Q137" s="112"/>
      <c r="R137" s="112"/>
      <c r="S137" s="112"/>
      <c r="T137" s="113"/>
      <c r="U137" s="2"/>
      <c r="V137" s="2"/>
      <c r="W137" s="2"/>
      <c r="X137" s="2"/>
      <c r="Y137" s="2"/>
    </row>
    <row r="138" spans="1:25" ht="15.3" x14ac:dyDescent="0.55000000000000004">
      <c r="A138" s="103" t="s">
        <v>167</v>
      </c>
      <c r="B138" s="104" t="s">
        <v>214</v>
      </c>
      <c r="C138" s="8" t="s">
        <v>72</v>
      </c>
      <c r="D138" s="52">
        <v>584909</v>
      </c>
      <c r="E138" s="47"/>
      <c r="F138" s="47"/>
      <c r="G138" s="47"/>
      <c r="H138" s="47"/>
      <c r="I138" s="47"/>
      <c r="J138" s="47"/>
      <c r="K138" s="105"/>
      <c r="L138" s="105"/>
      <c r="M138" s="105"/>
      <c r="N138" s="105"/>
      <c r="O138" s="105"/>
      <c r="P138" s="105"/>
      <c r="Q138" s="105"/>
      <c r="R138" s="105"/>
      <c r="S138" s="105"/>
      <c r="T138" s="105"/>
      <c r="U138" s="47"/>
      <c r="V138" s="47"/>
      <c r="W138" s="47"/>
      <c r="X138" s="47"/>
      <c r="Y138" s="48"/>
    </row>
    <row r="139" spans="1:25" ht="15.3" x14ac:dyDescent="0.55000000000000004">
      <c r="A139" s="103"/>
      <c r="B139" s="104"/>
      <c r="C139" s="8" t="s">
        <v>175</v>
      </c>
      <c r="D139" s="66">
        <v>0.61</v>
      </c>
      <c r="E139" s="47"/>
      <c r="F139" s="47"/>
      <c r="G139" s="47"/>
      <c r="H139" s="47"/>
      <c r="I139" s="47"/>
      <c r="J139" s="47"/>
      <c r="K139" s="106"/>
      <c r="L139" s="107"/>
      <c r="M139" s="107"/>
      <c r="N139" s="107"/>
      <c r="O139" s="107"/>
      <c r="P139" s="107"/>
      <c r="Q139" s="107"/>
      <c r="R139" s="107"/>
      <c r="S139" s="107"/>
      <c r="T139" s="108"/>
      <c r="U139" s="47"/>
      <c r="V139" s="47"/>
      <c r="W139" s="47"/>
      <c r="X139" s="47"/>
      <c r="Y139" s="48"/>
    </row>
    <row r="140" spans="1:25" ht="30.6" x14ac:dyDescent="0.55000000000000004">
      <c r="A140" s="103"/>
      <c r="B140" s="104"/>
      <c r="C140" s="8" t="s">
        <v>174</v>
      </c>
      <c r="D140" s="49">
        <v>393</v>
      </c>
      <c r="E140" s="49">
        <v>337</v>
      </c>
      <c r="F140" s="49">
        <v>209</v>
      </c>
      <c r="G140" s="49">
        <v>266</v>
      </c>
      <c r="H140" s="49">
        <v>226</v>
      </c>
      <c r="I140" s="49">
        <v>283</v>
      </c>
      <c r="J140" s="49">
        <v>323</v>
      </c>
      <c r="K140" s="109">
        <v>501</v>
      </c>
      <c r="L140" s="109"/>
      <c r="M140" s="109"/>
      <c r="N140" s="109"/>
      <c r="O140" s="109"/>
      <c r="P140" s="109"/>
      <c r="Q140" s="109"/>
      <c r="R140" s="109"/>
      <c r="S140" s="109"/>
      <c r="T140" s="109"/>
      <c r="U140" s="49">
        <v>16303</v>
      </c>
      <c r="V140" s="47">
        <v>26210</v>
      </c>
      <c r="W140" s="49"/>
      <c r="X140" s="49"/>
      <c r="Y140" s="50">
        <f>SUM(D140:X140)</f>
        <v>45051</v>
      </c>
    </row>
    <row r="141" spans="1:25" ht="15.3" x14ac:dyDescent="0.55000000000000004">
      <c r="A141" s="103"/>
      <c r="B141" s="104"/>
      <c r="C141" s="9" t="s">
        <v>33</v>
      </c>
      <c r="D141" s="49">
        <v>190506</v>
      </c>
      <c r="E141" s="49">
        <v>14821</v>
      </c>
      <c r="F141" s="49">
        <v>12887</v>
      </c>
      <c r="G141" s="49">
        <v>21734</v>
      </c>
      <c r="H141" s="49">
        <v>8939</v>
      </c>
      <c r="I141" s="49">
        <v>13335</v>
      </c>
      <c r="J141" s="49">
        <v>19240</v>
      </c>
      <c r="K141" s="109">
        <v>23047</v>
      </c>
      <c r="L141" s="109"/>
      <c r="M141" s="109"/>
      <c r="N141" s="109"/>
      <c r="O141" s="109"/>
      <c r="P141" s="109"/>
      <c r="Q141" s="109"/>
      <c r="R141" s="109"/>
      <c r="S141" s="109"/>
      <c r="T141" s="109"/>
      <c r="U141" s="49">
        <v>16303</v>
      </c>
      <c r="V141" s="47">
        <v>26210</v>
      </c>
      <c r="W141" s="49"/>
      <c r="X141" s="49"/>
      <c r="Y141" s="50">
        <f>SUM(D141:X141)</f>
        <v>347022</v>
      </c>
    </row>
    <row r="142" spans="1:25" ht="15.3" x14ac:dyDescent="0.55000000000000004">
      <c r="A142" s="103"/>
      <c r="B142" s="104"/>
      <c r="C142" s="8" t="s">
        <v>34</v>
      </c>
      <c r="D142" s="49">
        <f>C5*D141</f>
        <v>76202400</v>
      </c>
      <c r="E142" s="49">
        <f>E141*C5</f>
        <v>5928400</v>
      </c>
      <c r="F142" s="49">
        <f>C5*F141</f>
        <v>5154800</v>
      </c>
      <c r="G142" s="49">
        <f>C5*G141</f>
        <v>8693600</v>
      </c>
      <c r="H142" s="49">
        <f>C5*H141</f>
        <v>3575600</v>
      </c>
      <c r="I142" s="49">
        <f>C5*I141</f>
        <v>5334000</v>
      </c>
      <c r="J142" s="49">
        <f>C5*J141</f>
        <v>7696000</v>
      </c>
      <c r="K142" s="110">
        <f>C5*K141</f>
        <v>9218800</v>
      </c>
      <c r="L142" s="110"/>
      <c r="M142" s="110"/>
      <c r="N142" s="110"/>
      <c r="O142" s="110"/>
      <c r="P142" s="110"/>
      <c r="Q142" s="110"/>
      <c r="R142" s="110"/>
      <c r="S142" s="110"/>
      <c r="T142" s="110"/>
      <c r="U142" s="49">
        <f>C5*U141</f>
        <v>6521200</v>
      </c>
      <c r="V142" s="49">
        <f>V141*C5</f>
        <v>10484000</v>
      </c>
      <c r="W142" s="49"/>
      <c r="X142" s="49"/>
      <c r="Y142" s="50">
        <f>SUM(D142:X142)</f>
        <v>138808800</v>
      </c>
    </row>
    <row r="143" spans="1:25" x14ac:dyDescent="0.55000000000000004">
      <c r="A143" s="2"/>
      <c r="B143" s="60"/>
      <c r="C143" s="2"/>
      <c r="D143" s="2"/>
      <c r="E143" s="2"/>
      <c r="F143" s="2"/>
      <c r="G143" s="2"/>
      <c r="H143" s="2"/>
      <c r="I143" s="2"/>
      <c r="J143" s="2"/>
      <c r="K143" s="111"/>
      <c r="L143" s="112"/>
      <c r="M143" s="112"/>
      <c r="N143" s="112"/>
      <c r="O143" s="112"/>
      <c r="P143" s="112"/>
      <c r="Q143" s="112"/>
      <c r="R143" s="112"/>
      <c r="S143" s="112"/>
      <c r="T143" s="113"/>
      <c r="U143" s="2"/>
      <c r="V143" s="2"/>
      <c r="W143" s="2"/>
      <c r="X143" s="2"/>
      <c r="Y143" s="2"/>
    </row>
    <row r="144" spans="1:25" ht="15.3" x14ac:dyDescent="0.55000000000000004">
      <c r="A144" s="103" t="s">
        <v>185</v>
      </c>
      <c r="B144" s="104" t="s">
        <v>215</v>
      </c>
      <c r="C144" s="8" t="s">
        <v>72</v>
      </c>
      <c r="D144" s="55">
        <v>708436</v>
      </c>
      <c r="E144" s="47"/>
      <c r="F144" s="47"/>
      <c r="G144" s="47"/>
      <c r="H144" s="47"/>
      <c r="I144" s="47"/>
      <c r="J144" s="47"/>
      <c r="K144" s="105"/>
      <c r="L144" s="105"/>
      <c r="M144" s="105"/>
      <c r="N144" s="105"/>
      <c r="O144" s="105"/>
      <c r="P144" s="105"/>
      <c r="Q144" s="105"/>
      <c r="R144" s="105"/>
      <c r="S144" s="105"/>
      <c r="T144" s="105"/>
      <c r="U144" s="47"/>
      <c r="V144" s="47"/>
      <c r="W144" s="47"/>
      <c r="X144" s="47"/>
      <c r="Y144" s="48"/>
    </row>
    <row r="145" spans="1:25" ht="15.3" x14ac:dyDescent="0.55000000000000004">
      <c r="A145" s="103"/>
      <c r="B145" s="104"/>
      <c r="C145" s="8" t="s">
        <v>175</v>
      </c>
      <c r="D145" s="66">
        <v>0.68</v>
      </c>
      <c r="E145" s="47"/>
      <c r="F145" s="47"/>
      <c r="G145" s="47"/>
      <c r="H145" s="47"/>
      <c r="I145" s="47"/>
      <c r="J145" s="47"/>
      <c r="K145" s="106"/>
      <c r="L145" s="107"/>
      <c r="M145" s="107"/>
      <c r="N145" s="107"/>
      <c r="O145" s="107"/>
      <c r="P145" s="107"/>
      <c r="Q145" s="107"/>
      <c r="R145" s="107"/>
      <c r="S145" s="107"/>
      <c r="T145" s="108"/>
      <c r="U145" s="47"/>
      <c r="V145" s="47"/>
      <c r="W145" s="47"/>
      <c r="X145" s="47"/>
      <c r="Y145" s="48"/>
    </row>
    <row r="146" spans="1:25" ht="30.6" x14ac:dyDescent="0.55000000000000004">
      <c r="A146" s="103"/>
      <c r="B146" s="104"/>
      <c r="C146" s="8" t="s">
        <v>174</v>
      </c>
      <c r="D146" s="49">
        <v>283</v>
      </c>
      <c r="E146" s="49">
        <v>423</v>
      </c>
      <c r="F146" s="49">
        <v>341</v>
      </c>
      <c r="G146" s="49">
        <v>152</v>
      </c>
      <c r="H146" s="49">
        <v>180</v>
      </c>
      <c r="I146" s="49">
        <v>4034</v>
      </c>
      <c r="J146" s="49">
        <v>344</v>
      </c>
      <c r="K146" s="109">
        <v>446</v>
      </c>
      <c r="L146" s="109"/>
      <c r="M146" s="109"/>
      <c r="N146" s="109"/>
      <c r="O146" s="109"/>
      <c r="P146" s="109"/>
      <c r="Q146" s="109"/>
      <c r="R146" s="109"/>
      <c r="S146" s="109"/>
      <c r="T146" s="109"/>
      <c r="U146" s="49">
        <v>11093</v>
      </c>
      <c r="V146" s="47">
        <v>12302</v>
      </c>
      <c r="W146" s="49"/>
      <c r="X146" s="49"/>
      <c r="Y146" s="50">
        <f>SUM(D146:X146)</f>
        <v>29598</v>
      </c>
    </row>
    <row r="147" spans="1:25" ht="15.3" x14ac:dyDescent="0.55000000000000004">
      <c r="A147" s="103"/>
      <c r="B147" s="104"/>
      <c r="C147" s="9" t="s">
        <v>33</v>
      </c>
      <c r="D147" s="49">
        <v>157203</v>
      </c>
      <c r="E147" s="49">
        <v>17204</v>
      </c>
      <c r="F147" s="49">
        <v>16209</v>
      </c>
      <c r="G147" s="49">
        <v>14823</v>
      </c>
      <c r="H147" s="49">
        <v>9288</v>
      </c>
      <c r="I147" s="49">
        <v>18329</v>
      </c>
      <c r="J147" s="49">
        <v>17374</v>
      </c>
      <c r="K147" s="109">
        <v>16350</v>
      </c>
      <c r="L147" s="109"/>
      <c r="M147" s="109"/>
      <c r="N147" s="109"/>
      <c r="O147" s="109"/>
      <c r="P147" s="109"/>
      <c r="Q147" s="109"/>
      <c r="R147" s="109"/>
      <c r="S147" s="109"/>
      <c r="T147" s="109"/>
      <c r="U147" s="49">
        <v>11093</v>
      </c>
      <c r="V147" s="47">
        <v>12302</v>
      </c>
      <c r="W147" s="49"/>
      <c r="X147" s="49"/>
      <c r="Y147" s="50">
        <f>SUM(D147:X147)</f>
        <v>290175</v>
      </c>
    </row>
    <row r="148" spans="1:25" ht="15.3" x14ac:dyDescent="0.55000000000000004">
      <c r="A148" s="103"/>
      <c r="B148" s="104"/>
      <c r="C148" s="8" t="s">
        <v>34</v>
      </c>
      <c r="D148" s="49">
        <f>C5*D147</f>
        <v>62881200</v>
      </c>
      <c r="E148" s="49">
        <f>E147*C5</f>
        <v>6881600</v>
      </c>
      <c r="F148" s="49">
        <f>C5*F147</f>
        <v>6483600</v>
      </c>
      <c r="G148" s="49">
        <f>C5*G147</f>
        <v>5929200</v>
      </c>
      <c r="H148" s="49">
        <f>C5*H147</f>
        <v>3715200</v>
      </c>
      <c r="I148" s="49">
        <f>C5*I147</f>
        <v>7331600</v>
      </c>
      <c r="J148" s="49">
        <f>C5*J147</f>
        <v>6949600</v>
      </c>
      <c r="K148" s="110">
        <f>C5*K147</f>
        <v>6540000</v>
      </c>
      <c r="L148" s="110"/>
      <c r="M148" s="110"/>
      <c r="N148" s="110"/>
      <c r="O148" s="110"/>
      <c r="P148" s="110"/>
      <c r="Q148" s="110"/>
      <c r="R148" s="110"/>
      <c r="S148" s="110"/>
      <c r="T148" s="110"/>
      <c r="U148" s="49">
        <f>C5*U147</f>
        <v>4437200</v>
      </c>
      <c r="V148" s="49">
        <f>V147*C5</f>
        <v>4920800</v>
      </c>
      <c r="W148" s="49"/>
      <c r="X148" s="49"/>
      <c r="Y148" s="50">
        <f>SUM(D148:X148)</f>
        <v>116070000</v>
      </c>
    </row>
    <row r="149" spans="1:25" x14ac:dyDescent="0.55000000000000004">
      <c r="A149" s="2"/>
      <c r="B149" s="60"/>
      <c r="C149" s="2"/>
      <c r="D149" s="2"/>
      <c r="E149" s="2"/>
      <c r="F149" s="2"/>
      <c r="G149" s="2"/>
      <c r="H149" s="2"/>
      <c r="I149" s="2"/>
      <c r="J149" s="2"/>
      <c r="K149" s="111"/>
      <c r="L149" s="112"/>
      <c r="M149" s="112"/>
      <c r="N149" s="112"/>
      <c r="O149" s="112"/>
      <c r="P149" s="112"/>
      <c r="Q149" s="112"/>
      <c r="R149" s="112"/>
      <c r="S149" s="112"/>
      <c r="T149" s="113"/>
      <c r="U149" s="2"/>
      <c r="V149" s="2"/>
      <c r="W149" s="2"/>
      <c r="X149" s="2"/>
      <c r="Y149" s="2"/>
    </row>
    <row r="150" spans="1:25" ht="15.3" x14ac:dyDescent="0.55000000000000004">
      <c r="A150" s="103" t="s">
        <v>186</v>
      </c>
      <c r="B150" s="104" t="s">
        <v>216</v>
      </c>
      <c r="C150" s="8" t="s">
        <v>72</v>
      </c>
      <c r="D150" s="55">
        <v>804670</v>
      </c>
      <c r="E150" s="47"/>
      <c r="F150" s="47"/>
      <c r="G150" s="47"/>
      <c r="H150" s="47"/>
      <c r="I150" s="47"/>
      <c r="J150" s="47"/>
      <c r="K150" s="105"/>
      <c r="L150" s="105"/>
      <c r="M150" s="105"/>
      <c r="N150" s="105"/>
      <c r="O150" s="105"/>
      <c r="P150" s="105"/>
      <c r="Q150" s="105"/>
      <c r="R150" s="105"/>
      <c r="S150" s="105"/>
      <c r="T150" s="105"/>
      <c r="U150" s="47"/>
      <c r="V150" s="47"/>
      <c r="W150" s="47"/>
      <c r="X150" s="47"/>
      <c r="Y150" s="48"/>
    </row>
    <row r="151" spans="1:25" ht="15.3" x14ac:dyDescent="0.55000000000000004">
      <c r="A151" s="103"/>
      <c r="B151" s="104"/>
      <c r="C151" s="8" t="s">
        <v>175</v>
      </c>
      <c r="D151" s="66">
        <v>0.76</v>
      </c>
      <c r="E151" s="47"/>
      <c r="F151" s="47"/>
      <c r="G151" s="47"/>
      <c r="H151" s="47"/>
      <c r="I151" s="47"/>
      <c r="J151" s="47"/>
      <c r="K151" s="106"/>
      <c r="L151" s="107"/>
      <c r="M151" s="107"/>
      <c r="N151" s="107"/>
      <c r="O151" s="107"/>
      <c r="P151" s="107"/>
      <c r="Q151" s="107"/>
      <c r="R151" s="107"/>
      <c r="S151" s="107"/>
      <c r="T151" s="108"/>
      <c r="U151" s="47"/>
      <c r="V151" s="47"/>
      <c r="W151" s="47"/>
      <c r="X151" s="47"/>
      <c r="Y151" s="48"/>
    </row>
    <row r="152" spans="1:25" ht="30.6" x14ac:dyDescent="0.55000000000000004">
      <c r="A152" s="103"/>
      <c r="B152" s="104"/>
      <c r="C152" s="8" t="s">
        <v>174</v>
      </c>
      <c r="D152" s="49">
        <v>749</v>
      </c>
      <c r="E152" s="49">
        <v>560</v>
      </c>
      <c r="F152" s="49">
        <v>366</v>
      </c>
      <c r="G152" s="49">
        <v>301</v>
      </c>
      <c r="H152" s="49">
        <v>297</v>
      </c>
      <c r="I152" s="49">
        <v>371</v>
      </c>
      <c r="J152" s="49">
        <v>291</v>
      </c>
      <c r="K152" s="109">
        <v>466</v>
      </c>
      <c r="L152" s="109"/>
      <c r="M152" s="109"/>
      <c r="N152" s="109"/>
      <c r="O152" s="109"/>
      <c r="P152" s="109"/>
      <c r="Q152" s="109"/>
      <c r="R152" s="109"/>
      <c r="S152" s="109"/>
      <c r="T152" s="109"/>
      <c r="U152" s="49">
        <v>11223</v>
      </c>
      <c r="V152" s="47">
        <v>11480</v>
      </c>
      <c r="W152" s="49"/>
      <c r="X152" s="49"/>
      <c r="Y152" s="50">
        <f>SUM(D152:X152)</f>
        <v>26104</v>
      </c>
    </row>
    <row r="153" spans="1:25" ht="15.3" x14ac:dyDescent="0.55000000000000004">
      <c r="A153" s="103"/>
      <c r="B153" s="104"/>
      <c r="C153" s="9" t="s">
        <v>33</v>
      </c>
      <c r="D153" s="49">
        <v>200908</v>
      </c>
      <c r="E153" s="49">
        <v>23947</v>
      </c>
      <c r="F153" s="49">
        <v>19892</v>
      </c>
      <c r="G153" s="49">
        <v>18722</v>
      </c>
      <c r="H153" s="49">
        <v>19356</v>
      </c>
      <c r="I153" s="49">
        <v>17277</v>
      </c>
      <c r="J153" s="49">
        <v>14230</v>
      </c>
      <c r="K153" s="109">
        <v>20342</v>
      </c>
      <c r="L153" s="109"/>
      <c r="M153" s="109"/>
      <c r="N153" s="109"/>
      <c r="O153" s="109"/>
      <c r="P153" s="109"/>
      <c r="Q153" s="109"/>
      <c r="R153" s="109"/>
      <c r="S153" s="109"/>
      <c r="T153" s="109"/>
      <c r="U153" s="49">
        <v>11223</v>
      </c>
      <c r="V153" s="47">
        <v>11480</v>
      </c>
      <c r="W153" s="49"/>
      <c r="X153" s="49"/>
      <c r="Y153" s="50">
        <f>SUM(D153:X153)</f>
        <v>357377</v>
      </c>
    </row>
    <row r="154" spans="1:25" ht="15.3" x14ac:dyDescent="0.55000000000000004">
      <c r="A154" s="103"/>
      <c r="B154" s="104"/>
      <c r="C154" s="8" t="s">
        <v>34</v>
      </c>
      <c r="D154" s="49">
        <f>C5*D153</f>
        <v>80363200</v>
      </c>
      <c r="E154" s="49">
        <f>E153*C5</f>
        <v>9578800</v>
      </c>
      <c r="F154" s="49">
        <f>C5*F153</f>
        <v>7956800</v>
      </c>
      <c r="G154" s="49">
        <f>C5*G153</f>
        <v>7488800</v>
      </c>
      <c r="H154" s="49">
        <f>C5*H153</f>
        <v>7742400</v>
      </c>
      <c r="I154" s="49">
        <f>C5*I153</f>
        <v>6910800</v>
      </c>
      <c r="J154" s="49">
        <f>C5*J153</f>
        <v>5692000</v>
      </c>
      <c r="K154" s="110">
        <f>C5*K153</f>
        <v>8136800</v>
      </c>
      <c r="L154" s="110"/>
      <c r="M154" s="110"/>
      <c r="N154" s="110"/>
      <c r="O154" s="110"/>
      <c r="P154" s="110"/>
      <c r="Q154" s="110"/>
      <c r="R154" s="110"/>
      <c r="S154" s="110"/>
      <c r="T154" s="110"/>
      <c r="U154" s="49">
        <f>C5*U153</f>
        <v>4489200</v>
      </c>
      <c r="V154" s="49">
        <f>V153*C5</f>
        <v>4592000</v>
      </c>
      <c r="W154" s="49"/>
      <c r="X154" s="49"/>
      <c r="Y154" s="50">
        <f>SUM(D154:X154)</f>
        <v>142950800</v>
      </c>
    </row>
    <row r="155" spans="1:25" x14ac:dyDescent="0.55000000000000004">
      <c r="A155" s="2"/>
      <c r="B155" s="60"/>
      <c r="C155" s="2"/>
      <c r="D155" s="2"/>
      <c r="E155" s="2"/>
      <c r="F155" s="2"/>
      <c r="G155" s="2"/>
      <c r="H155" s="2"/>
      <c r="I155" s="2"/>
      <c r="J155" s="2"/>
      <c r="K155" s="111"/>
      <c r="L155" s="112"/>
      <c r="M155" s="112"/>
      <c r="N155" s="112"/>
      <c r="O155" s="112"/>
      <c r="P155" s="112"/>
      <c r="Q155" s="112"/>
      <c r="R155" s="112"/>
      <c r="S155" s="112"/>
      <c r="T155" s="113"/>
      <c r="U155" s="2"/>
      <c r="V155" s="2"/>
      <c r="W155" s="2"/>
      <c r="X155" s="2"/>
      <c r="Y155" s="2"/>
    </row>
    <row r="156" spans="1:25" ht="15.3" x14ac:dyDescent="0.55000000000000004">
      <c r="A156" s="103" t="s">
        <v>168</v>
      </c>
      <c r="B156" s="104" t="s">
        <v>203</v>
      </c>
      <c r="C156" s="8" t="s">
        <v>72</v>
      </c>
      <c r="D156" s="55">
        <v>143273</v>
      </c>
      <c r="E156" s="47"/>
      <c r="F156" s="47"/>
      <c r="G156" s="47"/>
      <c r="H156" s="47"/>
      <c r="I156" s="47"/>
      <c r="J156" s="47"/>
      <c r="K156" s="105"/>
      <c r="L156" s="105"/>
      <c r="M156" s="105"/>
      <c r="N156" s="105"/>
      <c r="O156" s="105"/>
      <c r="P156" s="105"/>
      <c r="Q156" s="105"/>
      <c r="R156" s="105"/>
      <c r="S156" s="105"/>
      <c r="T156" s="105"/>
      <c r="U156" s="47"/>
      <c r="V156" s="47"/>
      <c r="W156" s="47"/>
      <c r="X156" s="47"/>
      <c r="Y156" s="48"/>
    </row>
    <row r="157" spans="1:25" ht="15.3" x14ac:dyDescent="0.55000000000000004">
      <c r="A157" s="103"/>
      <c r="B157" s="104"/>
      <c r="C157" s="8" t="s">
        <v>175</v>
      </c>
      <c r="D157" s="66">
        <v>0.15</v>
      </c>
      <c r="E157" s="47"/>
      <c r="F157" s="47"/>
      <c r="G157" s="47"/>
      <c r="H157" s="47"/>
      <c r="I157" s="47"/>
      <c r="J157" s="47"/>
      <c r="K157" s="106"/>
      <c r="L157" s="107"/>
      <c r="M157" s="107"/>
      <c r="N157" s="107"/>
      <c r="O157" s="107"/>
      <c r="P157" s="107"/>
      <c r="Q157" s="107"/>
      <c r="R157" s="107"/>
      <c r="S157" s="107"/>
      <c r="T157" s="108"/>
      <c r="U157" s="47"/>
      <c r="V157" s="47"/>
      <c r="W157" s="47"/>
      <c r="X157" s="47"/>
      <c r="Y157" s="48"/>
    </row>
    <row r="158" spans="1:25" ht="30.6" x14ac:dyDescent="0.55000000000000004">
      <c r="A158" s="103"/>
      <c r="B158" s="104"/>
      <c r="C158" s="8" t="s">
        <v>174</v>
      </c>
      <c r="D158" s="49">
        <v>121</v>
      </c>
      <c r="E158" s="49">
        <v>160</v>
      </c>
      <c r="F158" s="49">
        <v>201</v>
      </c>
      <c r="G158" s="49">
        <v>98</v>
      </c>
      <c r="H158" s="49">
        <v>73</v>
      </c>
      <c r="I158" s="49">
        <v>98</v>
      </c>
      <c r="J158" s="49">
        <v>106</v>
      </c>
      <c r="K158" s="109">
        <v>174</v>
      </c>
      <c r="L158" s="109"/>
      <c r="M158" s="109"/>
      <c r="N158" s="109"/>
      <c r="O158" s="109"/>
      <c r="P158" s="109"/>
      <c r="Q158" s="109"/>
      <c r="R158" s="109"/>
      <c r="S158" s="109"/>
      <c r="T158" s="109"/>
      <c r="U158" s="49">
        <v>6340</v>
      </c>
      <c r="V158" s="47">
        <v>3273</v>
      </c>
      <c r="W158" s="49"/>
      <c r="X158" s="49"/>
      <c r="Y158" s="50">
        <f>SUM(D158:X158)</f>
        <v>10644</v>
      </c>
    </row>
    <row r="159" spans="1:25" ht="15.3" x14ac:dyDescent="0.55000000000000004">
      <c r="A159" s="103"/>
      <c r="B159" s="104"/>
      <c r="C159" s="9" t="s">
        <v>33</v>
      </c>
      <c r="D159" s="49">
        <v>42307</v>
      </c>
      <c r="E159" s="49">
        <v>5320</v>
      </c>
      <c r="F159" s="49">
        <v>5364</v>
      </c>
      <c r="G159" s="49">
        <v>5066</v>
      </c>
      <c r="H159" s="49">
        <v>3234</v>
      </c>
      <c r="I159" s="49">
        <v>4403</v>
      </c>
      <c r="J159" s="49">
        <v>8939</v>
      </c>
      <c r="K159" s="109">
        <v>2534</v>
      </c>
      <c r="L159" s="109"/>
      <c r="M159" s="109"/>
      <c r="N159" s="109"/>
      <c r="O159" s="109"/>
      <c r="P159" s="109"/>
      <c r="Q159" s="109"/>
      <c r="R159" s="109"/>
      <c r="S159" s="109"/>
      <c r="T159" s="109"/>
      <c r="U159" s="49">
        <v>6340</v>
      </c>
      <c r="V159" s="47">
        <v>3273</v>
      </c>
      <c r="W159" s="49"/>
      <c r="X159" s="49"/>
      <c r="Y159" s="50">
        <f>SUM(D159:X159)</f>
        <v>86780</v>
      </c>
    </row>
    <row r="160" spans="1:25" ht="15.3" x14ac:dyDescent="0.55000000000000004">
      <c r="A160" s="103"/>
      <c r="B160" s="104"/>
      <c r="C160" s="8" t="s">
        <v>34</v>
      </c>
      <c r="D160" s="49">
        <f>C5*D159</f>
        <v>16922800</v>
      </c>
      <c r="E160" s="49">
        <f>E159*C5</f>
        <v>2128000</v>
      </c>
      <c r="F160" s="49">
        <f>C5*F159</f>
        <v>2145600</v>
      </c>
      <c r="G160" s="49">
        <f>C5*G159</f>
        <v>2026400</v>
      </c>
      <c r="H160" s="49">
        <f>C5*H159</f>
        <v>1293600</v>
      </c>
      <c r="I160" s="49">
        <f>C5*I159</f>
        <v>1761200</v>
      </c>
      <c r="J160" s="49">
        <f>C5*J159</f>
        <v>3575600</v>
      </c>
      <c r="K160" s="110">
        <f>C5*K159</f>
        <v>1013600</v>
      </c>
      <c r="L160" s="110"/>
      <c r="M160" s="110"/>
      <c r="N160" s="110"/>
      <c r="O160" s="110"/>
      <c r="P160" s="110"/>
      <c r="Q160" s="110"/>
      <c r="R160" s="110"/>
      <c r="S160" s="110"/>
      <c r="T160" s="110"/>
      <c r="U160" s="49">
        <f>C5*U159</f>
        <v>2536000</v>
      </c>
      <c r="V160" s="49">
        <f>V159*C5</f>
        <v>1309200</v>
      </c>
      <c r="W160" s="49"/>
      <c r="X160" s="49"/>
      <c r="Y160" s="50">
        <f>SUM(D160:X160)</f>
        <v>34712000</v>
      </c>
    </row>
    <row r="161" spans="1:25" x14ac:dyDescent="0.55000000000000004">
      <c r="A161" s="2"/>
      <c r="B161" s="60"/>
      <c r="C161" s="2"/>
      <c r="D161" s="2"/>
      <c r="E161" s="2"/>
      <c r="F161" s="2"/>
      <c r="G161" s="2"/>
      <c r="H161" s="2"/>
      <c r="I161" s="2"/>
      <c r="J161" s="2"/>
      <c r="K161" s="111"/>
      <c r="L161" s="112"/>
      <c r="M161" s="112"/>
      <c r="N161" s="112"/>
      <c r="O161" s="112"/>
      <c r="P161" s="112"/>
      <c r="Q161" s="112"/>
      <c r="R161" s="112"/>
      <c r="S161" s="112"/>
      <c r="T161" s="113"/>
      <c r="U161" s="2"/>
      <c r="V161" s="2"/>
      <c r="W161" s="2"/>
      <c r="X161" s="2"/>
      <c r="Y161" s="2"/>
    </row>
    <row r="162" spans="1:25" ht="15.3" x14ac:dyDescent="0.55000000000000004">
      <c r="A162" s="103" t="s">
        <v>169</v>
      </c>
      <c r="B162" s="104" t="s">
        <v>219</v>
      </c>
      <c r="C162" s="8" t="s">
        <v>72</v>
      </c>
      <c r="D162" s="55">
        <v>569803</v>
      </c>
      <c r="E162" s="47"/>
      <c r="F162" s="47"/>
      <c r="G162" s="47"/>
      <c r="H162" s="47"/>
      <c r="I162" s="47"/>
      <c r="J162" s="47"/>
      <c r="K162" s="105"/>
      <c r="L162" s="105"/>
      <c r="M162" s="105"/>
      <c r="N162" s="105"/>
      <c r="O162" s="105"/>
      <c r="P162" s="105"/>
      <c r="Q162" s="105"/>
      <c r="R162" s="105"/>
      <c r="S162" s="105"/>
      <c r="T162" s="105"/>
      <c r="U162" s="47"/>
      <c r="V162" s="47"/>
      <c r="W162" s="47"/>
      <c r="X162" s="47"/>
      <c r="Y162" s="48"/>
    </row>
    <row r="163" spans="1:25" ht="15.3" x14ac:dyDescent="0.55000000000000004">
      <c r="A163" s="103"/>
      <c r="B163" s="104"/>
      <c r="C163" s="8" t="s">
        <v>175</v>
      </c>
      <c r="D163" s="66">
        <v>0.59</v>
      </c>
      <c r="E163" s="47"/>
      <c r="F163" s="47"/>
      <c r="G163" s="47"/>
      <c r="H163" s="47"/>
      <c r="I163" s="47"/>
      <c r="J163" s="47"/>
      <c r="K163" s="106"/>
      <c r="L163" s="107"/>
      <c r="M163" s="107"/>
      <c r="N163" s="107"/>
      <c r="O163" s="107"/>
      <c r="P163" s="107"/>
      <c r="Q163" s="107"/>
      <c r="R163" s="107"/>
      <c r="S163" s="107"/>
      <c r="T163" s="108"/>
      <c r="U163" s="47"/>
      <c r="V163" s="47"/>
      <c r="W163" s="47"/>
      <c r="X163" s="47"/>
      <c r="Y163" s="48"/>
    </row>
    <row r="164" spans="1:25" ht="30.6" x14ac:dyDescent="0.55000000000000004">
      <c r="A164" s="103"/>
      <c r="B164" s="104"/>
      <c r="C164" s="8" t="s">
        <v>174</v>
      </c>
      <c r="D164" s="49">
        <v>233</v>
      </c>
      <c r="E164" s="49">
        <v>483</v>
      </c>
      <c r="F164" s="49">
        <v>197</v>
      </c>
      <c r="G164" s="49">
        <v>211</v>
      </c>
      <c r="H164" s="49">
        <v>102</v>
      </c>
      <c r="I164" s="49">
        <v>233</v>
      </c>
      <c r="J164" s="49">
        <v>198</v>
      </c>
      <c r="K164" s="109">
        <v>4209</v>
      </c>
      <c r="L164" s="109"/>
      <c r="M164" s="109"/>
      <c r="N164" s="109"/>
      <c r="O164" s="109"/>
      <c r="P164" s="109"/>
      <c r="Q164" s="109"/>
      <c r="R164" s="109"/>
      <c r="S164" s="109"/>
      <c r="T164" s="109"/>
      <c r="U164" s="49">
        <v>17293</v>
      </c>
      <c r="V164" s="47">
        <v>21923</v>
      </c>
      <c r="W164" s="49"/>
      <c r="X164" s="49"/>
      <c r="Y164" s="50">
        <f>SUM(D164:X164)</f>
        <v>45082</v>
      </c>
    </row>
    <row r="165" spans="1:25" ht="15.3" x14ac:dyDescent="0.55000000000000004">
      <c r="A165" s="103"/>
      <c r="B165" s="104"/>
      <c r="C165" s="9" t="s">
        <v>33</v>
      </c>
      <c r="D165" s="49">
        <v>174300</v>
      </c>
      <c r="E165" s="49">
        <v>29276</v>
      </c>
      <c r="F165" s="49">
        <v>18203</v>
      </c>
      <c r="G165" s="49">
        <v>18090</v>
      </c>
      <c r="H165" s="49">
        <v>9203</v>
      </c>
      <c r="I165" s="49">
        <v>11802</v>
      </c>
      <c r="J165" s="49">
        <v>12803</v>
      </c>
      <c r="K165" s="109">
        <v>12087</v>
      </c>
      <c r="L165" s="109"/>
      <c r="M165" s="109"/>
      <c r="N165" s="109"/>
      <c r="O165" s="109"/>
      <c r="P165" s="109"/>
      <c r="Q165" s="109"/>
      <c r="R165" s="109"/>
      <c r="S165" s="109"/>
      <c r="T165" s="109"/>
      <c r="U165" s="49">
        <v>17293</v>
      </c>
      <c r="V165" s="47">
        <v>21923</v>
      </c>
      <c r="W165" s="49"/>
      <c r="X165" s="49"/>
      <c r="Y165" s="50">
        <f>SUM(D165:X165)</f>
        <v>324980</v>
      </c>
    </row>
    <row r="166" spans="1:25" ht="15.3" x14ac:dyDescent="0.55000000000000004">
      <c r="A166" s="103"/>
      <c r="B166" s="104"/>
      <c r="C166" s="8" t="s">
        <v>34</v>
      </c>
      <c r="D166" s="49">
        <f>C5*D165</f>
        <v>69720000</v>
      </c>
      <c r="E166" s="49">
        <f>E165*C5</f>
        <v>11710400</v>
      </c>
      <c r="F166" s="49">
        <f>C5*F165</f>
        <v>7281200</v>
      </c>
      <c r="G166" s="49">
        <f>C5*G165</f>
        <v>7236000</v>
      </c>
      <c r="H166" s="49">
        <f>C5*H165</f>
        <v>3681200</v>
      </c>
      <c r="I166" s="49">
        <f>C5*I165</f>
        <v>4720800</v>
      </c>
      <c r="J166" s="49">
        <f>C5*J165</f>
        <v>5121200</v>
      </c>
      <c r="K166" s="110">
        <f>C5*K165</f>
        <v>4834800</v>
      </c>
      <c r="L166" s="110"/>
      <c r="M166" s="110"/>
      <c r="N166" s="110"/>
      <c r="O166" s="110"/>
      <c r="P166" s="110"/>
      <c r="Q166" s="110"/>
      <c r="R166" s="110"/>
      <c r="S166" s="110"/>
      <c r="T166" s="110"/>
      <c r="U166" s="49">
        <f>C5*U165</f>
        <v>6917200</v>
      </c>
      <c r="V166" s="49">
        <f>V165*C5</f>
        <v>8769200</v>
      </c>
      <c r="W166" s="49"/>
      <c r="X166" s="49"/>
      <c r="Y166" s="50">
        <f>SUM(D166:X166)</f>
        <v>129992000</v>
      </c>
    </row>
    <row r="167" spans="1:25" x14ac:dyDescent="0.55000000000000004">
      <c r="A167" s="2"/>
      <c r="B167" s="60"/>
      <c r="C167" s="2"/>
      <c r="D167" s="2"/>
      <c r="E167" s="2"/>
      <c r="F167" s="2"/>
      <c r="G167" s="2"/>
      <c r="H167" s="2"/>
      <c r="I167" s="2"/>
      <c r="J167" s="2"/>
      <c r="K167" s="111"/>
      <c r="L167" s="112"/>
      <c r="M167" s="112"/>
      <c r="N167" s="112"/>
      <c r="O167" s="112"/>
      <c r="P167" s="112"/>
      <c r="Q167" s="112"/>
      <c r="R167" s="112"/>
      <c r="S167" s="112"/>
      <c r="T167" s="113"/>
      <c r="U167" s="2"/>
      <c r="V167" s="2"/>
      <c r="W167" s="2"/>
      <c r="X167" s="2"/>
      <c r="Y167" s="2"/>
    </row>
    <row r="168" spans="1:25" ht="15.3" x14ac:dyDescent="0.55000000000000004">
      <c r="A168" s="103" t="s">
        <v>170</v>
      </c>
      <c r="B168" s="104" t="s">
        <v>204</v>
      </c>
      <c r="C168" s="8" t="s">
        <v>72</v>
      </c>
      <c r="D168" s="52">
        <v>407698</v>
      </c>
      <c r="E168" s="47"/>
      <c r="F168" s="47"/>
      <c r="G168" s="47"/>
      <c r="H168" s="47"/>
      <c r="I168" s="47"/>
      <c r="J168" s="47"/>
      <c r="K168" s="105"/>
      <c r="L168" s="105"/>
      <c r="M168" s="105"/>
      <c r="N168" s="105"/>
      <c r="O168" s="105"/>
      <c r="P168" s="105"/>
      <c r="Q168" s="105"/>
      <c r="R168" s="105"/>
      <c r="S168" s="105"/>
      <c r="T168" s="105"/>
      <c r="U168" s="47"/>
      <c r="V168" s="47"/>
      <c r="W168" s="47"/>
      <c r="X168" s="47"/>
      <c r="Y168" s="48"/>
    </row>
    <row r="169" spans="1:25" ht="15.3" x14ac:dyDescent="0.55000000000000004">
      <c r="A169" s="103"/>
      <c r="B169" s="104"/>
      <c r="C169" s="8" t="s">
        <v>175</v>
      </c>
      <c r="D169" s="66">
        <v>0.38</v>
      </c>
      <c r="E169" s="47"/>
      <c r="F169" s="47"/>
      <c r="G169" s="47"/>
      <c r="H169" s="47"/>
      <c r="I169" s="47"/>
      <c r="J169" s="47"/>
      <c r="K169" s="106"/>
      <c r="L169" s="107"/>
      <c r="M169" s="107"/>
      <c r="N169" s="107"/>
      <c r="O169" s="107"/>
      <c r="P169" s="107"/>
      <c r="Q169" s="107"/>
      <c r="R169" s="107"/>
      <c r="S169" s="107"/>
      <c r="T169" s="108"/>
      <c r="U169" s="47"/>
      <c r="V169" s="47"/>
      <c r="W169" s="47"/>
      <c r="X169" s="47"/>
      <c r="Y169" s="48"/>
    </row>
    <row r="170" spans="1:25" ht="30.6" x14ac:dyDescent="0.55000000000000004">
      <c r="A170" s="103"/>
      <c r="B170" s="104"/>
      <c r="C170" s="8" t="s">
        <v>174</v>
      </c>
      <c r="D170" s="49">
        <v>145</v>
      </c>
      <c r="E170" s="49">
        <v>167</v>
      </c>
      <c r="F170" s="49">
        <v>204</v>
      </c>
      <c r="G170" s="49">
        <v>155</v>
      </c>
      <c r="H170" s="49">
        <v>121</v>
      </c>
      <c r="I170" s="49">
        <v>566</v>
      </c>
      <c r="J170" s="49">
        <v>288</v>
      </c>
      <c r="K170" s="109">
        <v>503</v>
      </c>
      <c r="L170" s="109"/>
      <c r="M170" s="109"/>
      <c r="N170" s="109"/>
      <c r="O170" s="109"/>
      <c r="P170" s="109"/>
      <c r="Q170" s="109"/>
      <c r="R170" s="109"/>
      <c r="S170" s="109"/>
      <c r="T170" s="109"/>
      <c r="U170" s="49">
        <v>10232</v>
      </c>
      <c r="V170" s="47">
        <v>8230</v>
      </c>
      <c r="W170" s="49"/>
      <c r="X170" s="49"/>
      <c r="Y170" s="50">
        <f>SUM(D170:X170)</f>
        <v>20611</v>
      </c>
    </row>
    <row r="171" spans="1:25" ht="15.3" x14ac:dyDescent="0.55000000000000004">
      <c r="A171" s="103"/>
      <c r="B171" s="104"/>
      <c r="C171" s="9" t="s">
        <v>33</v>
      </c>
      <c r="D171" s="49">
        <v>166903</v>
      </c>
      <c r="E171" s="49">
        <v>8304</v>
      </c>
      <c r="F171" s="49">
        <v>11263</v>
      </c>
      <c r="G171" s="49">
        <v>6546</v>
      </c>
      <c r="H171" s="49">
        <v>3908</v>
      </c>
      <c r="I171" s="49">
        <v>15244</v>
      </c>
      <c r="J171" s="49">
        <v>10923</v>
      </c>
      <c r="K171" s="109">
        <v>11927</v>
      </c>
      <c r="L171" s="109"/>
      <c r="M171" s="109"/>
      <c r="N171" s="109"/>
      <c r="O171" s="109"/>
      <c r="P171" s="109"/>
      <c r="Q171" s="109"/>
      <c r="R171" s="109"/>
      <c r="S171" s="109"/>
      <c r="T171" s="109"/>
      <c r="U171" s="49">
        <v>10232</v>
      </c>
      <c r="V171" s="47">
        <v>8230</v>
      </c>
      <c r="W171" s="49"/>
      <c r="X171" s="49"/>
      <c r="Y171" s="50">
        <f>SUM(D171:X171)</f>
        <v>253480</v>
      </c>
    </row>
    <row r="172" spans="1:25" ht="15.3" x14ac:dyDescent="0.55000000000000004">
      <c r="A172" s="103"/>
      <c r="B172" s="104"/>
      <c r="C172" s="8" t="s">
        <v>34</v>
      </c>
      <c r="D172" s="49">
        <f>C5*D171</f>
        <v>66761200</v>
      </c>
      <c r="E172" s="49">
        <f>E171*C5</f>
        <v>3321600</v>
      </c>
      <c r="F172" s="49">
        <f>C5*F171</f>
        <v>4505200</v>
      </c>
      <c r="G172" s="49">
        <f>C5*G171</f>
        <v>2618400</v>
      </c>
      <c r="H172" s="49">
        <f>C5*H171</f>
        <v>1563200</v>
      </c>
      <c r="I172" s="49">
        <f>C5*I171</f>
        <v>6097600</v>
      </c>
      <c r="J172" s="49">
        <f>C5*J171</f>
        <v>4369200</v>
      </c>
      <c r="K172" s="110">
        <f>C5*K171</f>
        <v>4770800</v>
      </c>
      <c r="L172" s="110"/>
      <c r="M172" s="110"/>
      <c r="N172" s="110"/>
      <c r="O172" s="110"/>
      <c r="P172" s="110"/>
      <c r="Q172" s="110"/>
      <c r="R172" s="110"/>
      <c r="S172" s="110"/>
      <c r="T172" s="110"/>
      <c r="U172" s="49">
        <f>C5*U171</f>
        <v>4092800</v>
      </c>
      <c r="V172" s="49">
        <f>V171*C5</f>
        <v>3292000</v>
      </c>
      <c r="W172" s="49"/>
      <c r="X172" s="49"/>
      <c r="Y172" s="50">
        <f>SUM(D172:X172)</f>
        <v>101392000</v>
      </c>
    </row>
    <row r="173" spans="1:25" x14ac:dyDescent="0.55000000000000004">
      <c r="A173" s="2"/>
      <c r="B173" s="60"/>
      <c r="C173" s="2"/>
      <c r="D173" s="2"/>
      <c r="E173" s="2"/>
      <c r="F173" s="2"/>
      <c r="G173" s="2"/>
      <c r="H173" s="2"/>
      <c r="I173" s="2"/>
      <c r="J173" s="2"/>
      <c r="K173" s="111"/>
      <c r="L173" s="112"/>
      <c r="M173" s="112"/>
      <c r="N173" s="112"/>
      <c r="O173" s="112"/>
      <c r="P173" s="112"/>
      <c r="Q173" s="112"/>
      <c r="R173" s="112"/>
      <c r="S173" s="112"/>
      <c r="T173" s="113"/>
      <c r="U173" s="2"/>
      <c r="V173" s="2"/>
      <c r="W173" s="2"/>
      <c r="X173" s="2"/>
      <c r="Y173" s="2"/>
    </row>
    <row r="174" spans="1:25" ht="15.3" x14ac:dyDescent="0.55000000000000004">
      <c r="A174" s="103" t="s">
        <v>171</v>
      </c>
      <c r="B174" s="104" t="s">
        <v>218</v>
      </c>
      <c r="C174" s="8" t="s">
        <v>72</v>
      </c>
      <c r="D174" s="56">
        <v>299327</v>
      </c>
      <c r="E174" s="47"/>
      <c r="F174" s="47"/>
      <c r="G174" s="47"/>
      <c r="H174" s="47"/>
      <c r="I174" s="47"/>
      <c r="J174" s="47"/>
      <c r="K174" s="105"/>
      <c r="L174" s="105"/>
      <c r="M174" s="105"/>
      <c r="N174" s="105"/>
      <c r="O174" s="105"/>
      <c r="P174" s="105"/>
      <c r="Q174" s="105"/>
      <c r="R174" s="105"/>
      <c r="S174" s="105"/>
      <c r="T174" s="105"/>
      <c r="U174" s="47"/>
      <c r="V174" s="47"/>
      <c r="W174" s="47"/>
      <c r="X174" s="47"/>
      <c r="Y174" s="48"/>
    </row>
    <row r="175" spans="1:25" ht="15.3" x14ac:dyDescent="0.55000000000000004">
      <c r="A175" s="103"/>
      <c r="B175" s="104"/>
      <c r="C175" s="8" t="s">
        <v>175</v>
      </c>
      <c r="D175" s="66">
        <v>0.31</v>
      </c>
      <c r="E175" s="47"/>
      <c r="F175" s="47"/>
      <c r="G175" s="47"/>
      <c r="H175" s="47"/>
      <c r="I175" s="47"/>
      <c r="J175" s="47"/>
      <c r="K175" s="106"/>
      <c r="L175" s="107"/>
      <c r="M175" s="107"/>
      <c r="N175" s="107"/>
      <c r="O175" s="107"/>
      <c r="P175" s="107"/>
      <c r="Q175" s="107"/>
      <c r="R175" s="107"/>
      <c r="S175" s="107"/>
      <c r="T175" s="108"/>
      <c r="U175" s="47"/>
      <c r="V175" s="47"/>
      <c r="W175" s="47"/>
      <c r="X175" s="47"/>
      <c r="Y175" s="48"/>
    </row>
    <row r="176" spans="1:25" ht="30.6" x14ac:dyDescent="0.55000000000000004">
      <c r="A176" s="103"/>
      <c r="B176" s="104"/>
      <c r="C176" s="8" t="s">
        <v>174</v>
      </c>
      <c r="D176" s="49">
        <v>77</v>
      </c>
      <c r="E176" s="49">
        <v>66</v>
      </c>
      <c r="F176" s="49">
        <v>306</v>
      </c>
      <c r="G176" s="49">
        <v>120</v>
      </c>
      <c r="H176" s="49">
        <v>76</v>
      </c>
      <c r="I176" s="49">
        <v>630</v>
      </c>
      <c r="J176" s="49">
        <v>198</v>
      </c>
      <c r="K176" s="109">
        <v>177</v>
      </c>
      <c r="L176" s="109"/>
      <c r="M176" s="109"/>
      <c r="N176" s="109"/>
      <c r="O176" s="109"/>
      <c r="P176" s="109"/>
      <c r="Q176" s="109"/>
      <c r="R176" s="109"/>
      <c r="S176" s="109"/>
      <c r="T176" s="109"/>
      <c r="U176" s="49">
        <v>7302</v>
      </c>
      <c r="V176" s="47">
        <v>2724</v>
      </c>
      <c r="W176" s="49"/>
      <c r="X176" s="49"/>
      <c r="Y176" s="50">
        <f>SUM(D176:X176)</f>
        <v>11676</v>
      </c>
    </row>
    <row r="177" spans="1:25" ht="15.3" x14ac:dyDescent="0.55000000000000004">
      <c r="A177" s="103"/>
      <c r="B177" s="104"/>
      <c r="C177" s="9" t="s">
        <v>33</v>
      </c>
      <c r="D177" s="49">
        <v>80207</v>
      </c>
      <c r="E177" s="49">
        <v>1730</v>
      </c>
      <c r="F177" s="49">
        <v>13207</v>
      </c>
      <c r="G177" s="49">
        <v>1483</v>
      </c>
      <c r="H177" s="49">
        <v>843</v>
      </c>
      <c r="I177" s="49">
        <v>17255</v>
      </c>
      <c r="J177" s="49">
        <v>1321</v>
      </c>
      <c r="K177" s="109">
        <v>5438</v>
      </c>
      <c r="L177" s="109"/>
      <c r="M177" s="109"/>
      <c r="N177" s="109"/>
      <c r="O177" s="109"/>
      <c r="P177" s="109"/>
      <c r="Q177" s="109"/>
      <c r="R177" s="109"/>
      <c r="S177" s="109"/>
      <c r="T177" s="109"/>
      <c r="U177" s="49">
        <v>7302</v>
      </c>
      <c r="V177" s="47">
        <v>2724</v>
      </c>
      <c r="W177" s="49"/>
      <c r="X177" s="49"/>
      <c r="Y177" s="50">
        <f>SUM(D177:X177)</f>
        <v>131510</v>
      </c>
    </row>
    <row r="178" spans="1:25" ht="15.3" x14ac:dyDescent="0.55000000000000004">
      <c r="A178" s="103"/>
      <c r="B178" s="104"/>
      <c r="C178" s="8" t="s">
        <v>34</v>
      </c>
      <c r="D178" s="49">
        <f>C5*D177</f>
        <v>32082800</v>
      </c>
      <c r="E178" s="49">
        <f>E177*C5</f>
        <v>692000</v>
      </c>
      <c r="F178" s="49">
        <f>C5*F177</f>
        <v>5282800</v>
      </c>
      <c r="G178" s="49">
        <f>C5*G177</f>
        <v>593200</v>
      </c>
      <c r="H178" s="49">
        <f>C5*H177</f>
        <v>337200</v>
      </c>
      <c r="I178" s="49">
        <f>C5*I177</f>
        <v>6902000</v>
      </c>
      <c r="J178" s="49">
        <f>C5*J177</f>
        <v>528400</v>
      </c>
      <c r="K178" s="110">
        <f>C5*K177</f>
        <v>2175200</v>
      </c>
      <c r="L178" s="110"/>
      <c r="M178" s="110"/>
      <c r="N178" s="110"/>
      <c r="O178" s="110"/>
      <c r="P178" s="110"/>
      <c r="Q178" s="110"/>
      <c r="R178" s="110"/>
      <c r="S178" s="110"/>
      <c r="T178" s="110"/>
      <c r="U178" s="49">
        <f>C5*U177</f>
        <v>2920800</v>
      </c>
      <c r="V178" s="49">
        <f>V177*C5</f>
        <v>1089600</v>
      </c>
      <c r="W178" s="49"/>
      <c r="X178" s="49"/>
      <c r="Y178" s="50">
        <f>SUM(D178:X178)</f>
        <v>52604000</v>
      </c>
    </row>
    <row r="179" spans="1:25" x14ac:dyDescent="0.55000000000000004">
      <c r="A179" s="2"/>
      <c r="B179" s="60"/>
      <c r="C179" s="2"/>
      <c r="D179" s="2"/>
      <c r="E179" s="2"/>
      <c r="F179" s="2"/>
      <c r="G179" s="2"/>
      <c r="H179" s="2"/>
      <c r="I179" s="2"/>
      <c r="J179" s="2"/>
      <c r="K179" s="111"/>
      <c r="L179" s="112"/>
      <c r="M179" s="112"/>
      <c r="N179" s="112"/>
      <c r="O179" s="112"/>
      <c r="P179" s="112"/>
      <c r="Q179" s="112"/>
      <c r="R179" s="112"/>
      <c r="S179" s="112"/>
      <c r="T179" s="113"/>
      <c r="U179" s="2"/>
      <c r="V179" s="2"/>
      <c r="W179" s="2"/>
      <c r="X179" s="2"/>
      <c r="Y179" s="2"/>
    </row>
    <row r="180" spans="1:25" ht="15.3" x14ac:dyDescent="0.55000000000000004">
      <c r="A180" s="103" t="s">
        <v>172</v>
      </c>
      <c r="B180" s="104" t="s">
        <v>220</v>
      </c>
      <c r="C180" s="8" t="s">
        <v>72</v>
      </c>
      <c r="D180" s="52">
        <v>443908</v>
      </c>
      <c r="E180" s="47"/>
      <c r="F180" s="47"/>
      <c r="G180" s="47"/>
      <c r="H180" s="47"/>
      <c r="I180" s="47"/>
      <c r="J180" s="47"/>
      <c r="K180" s="105"/>
      <c r="L180" s="105"/>
      <c r="M180" s="105"/>
      <c r="N180" s="105"/>
      <c r="O180" s="105"/>
      <c r="P180" s="105"/>
      <c r="Q180" s="105"/>
      <c r="R180" s="105"/>
      <c r="S180" s="105"/>
      <c r="T180" s="105"/>
      <c r="U180" s="47"/>
      <c r="V180" s="47"/>
      <c r="W180" s="47"/>
      <c r="X180" s="47"/>
      <c r="Y180" s="48"/>
    </row>
    <row r="181" spans="1:25" ht="15.3" x14ac:dyDescent="0.55000000000000004">
      <c r="A181" s="103"/>
      <c r="B181" s="104"/>
      <c r="C181" s="8" t="s">
        <v>175</v>
      </c>
      <c r="D181" s="66">
        <v>0.45</v>
      </c>
      <c r="E181" s="47"/>
      <c r="F181" s="47"/>
      <c r="G181" s="47"/>
      <c r="H181" s="47"/>
      <c r="I181" s="47"/>
      <c r="J181" s="47"/>
      <c r="K181" s="106"/>
      <c r="L181" s="107"/>
      <c r="M181" s="107"/>
      <c r="N181" s="107"/>
      <c r="O181" s="107"/>
      <c r="P181" s="107"/>
      <c r="Q181" s="107"/>
      <c r="R181" s="107"/>
      <c r="S181" s="107"/>
      <c r="T181" s="108"/>
      <c r="U181" s="47"/>
      <c r="V181" s="47"/>
      <c r="W181" s="47"/>
      <c r="X181" s="47"/>
      <c r="Y181" s="48"/>
    </row>
    <row r="182" spans="1:25" ht="30.6" x14ac:dyDescent="0.55000000000000004">
      <c r="A182" s="103"/>
      <c r="B182" s="104"/>
      <c r="C182" s="8" t="s">
        <v>174</v>
      </c>
      <c r="D182" s="49">
        <v>93</v>
      </c>
      <c r="E182" s="49">
        <v>105</v>
      </c>
      <c r="F182" s="49">
        <v>199</v>
      </c>
      <c r="G182" s="49">
        <v>432</v>
      </c>
      <c r="H182" s="49">
        <v>127</v>
      </c>
      <c r="I182" s="49">
        <v>263</v>
      </c>
      <c r="J182" s="49">
        <v>209</v>
      </c>
      <c r="K182" s="109">
        <v>110</v>
      </c>
      <c r="L182" s="109"/>
      <c r="M182" s="109"/>
      <c r="N182" s="109"/>
      <c r="O182" s="109"/>
      <c r="P182" s="109"/>
      <c r="Q182" s="109"/>
      <c r="R182" s="109"/>
      <c r="S182" s="109"/>
      <c r="T182" s="109"/>
      <c r="U182" s="49">
        <v>8227</v>
      </c>
      <c r="V182" s="47">
        <v>3211</v>
      </c>
      <c r="W182" s="49"/>
      <c r="X182" s="49"/>
      <c r="Y182" s="50">
        <f>SUM(D182:X182)</f>
        <v>12976</v>
      </c>
    </row>
    <row r="183" spans="1:25" ht="15.3" x14ac:dyDescent="0.55000000000000004">
      <c r="A183" s="103"/>
      <c r="B183" s="104"/>
      <c r="C183" s="9" t="s">
        <v>33</v>
      </c>
      <c r="D183" s="49">
        <v>89344</v>
      </c>
      <c r="E183" s="49">
        <v>98453</v>
      </c>
      <c r="F183" s="49">
        <v>3293</v>
      </c>
      <c r="G183" s="49">
        <v>15220</v>
      </c>
      <c r="H183" s="49">
        <v>1083</v>
      </c>
      <c r="I183" s="49">
        <v>8560</v>
      </c>
      <c r="J183" s="49">
        <v>1240</v>
      </c>
      <c r="K183" s="109">
        <v>983</v>
      </c>
      <c r="L183" s="109"/>
      <c r="M183" s="109"/>
      <c r="N183" s="109"/>
      <c r="O183" s="109"/>
      <c r="P183" s="109"/>
      <c r="Q183" s="109"/>
      <c r="R183" s="109"/>
      <c r="S183" s="109"/>
      <c r="T183" s="109"/>
      <c r="U183" s="49">
        <v>8227</v>
      </c>
      <c r="V183" s="47">
        <v>3211</v>
      </c>
      <c r="W183" s="49"/>
      <c r="X183" s="49"/>
      <c r="Y183" s="50">
        <f>SUM(D183:X183)</f>
        <v>229614</v>
      </c>
    </row>
    <row r="184" spans="1:25" ht="15.3" x14ac:dyDescent="0.55000000000000004">
      <c r="A184" s="103"/>
      <c r="B184" s="104"/>
      <c r="C184" s="8" t="s">
        <v>34</v>
      </c>
      <c r="D184" s="49">
        <f>C5*D183</f>
        <v>35737600</v>
      </c>
      <c r="E184" s="49">
        <f>E183*C5</f>
        <v>39381200</v>
      </c>
      <c r="F184" s="49">
        <f>C5*F183</f>
        <v>1317200</v>
      </c>
      <c r="G184" s="49">
        <f>C5*G183</f>
        <v>6088000</v>
      </c>
      <c r="H184" s="49">
        <f>C5*H183</f>
        <v>433200</v>
      </c>
      <c r="I184" s="49">
        <f>C5*I183</f>
        <v>3424000</v>
      </c>
      <c r="J184" s="49">
        <f>C5*J183</f>
        <v>496000</v>
      </c>
      <c r="K184" s="110">
        <f>C5*K183</f>
        <v>393200</v>
      </c>
      <c r="L184" s="110"/>
      <c r="M184" s="110"/>
      <c r="N184" s="110"/>
      <c r="O184" s="110"/>
      <c r="P184" s="110"/>
      <c r="Q184" s="110"/>
      <c r="R184" s="110"/>
      <c r="S184" s="110"/>
      <c r="T184" s="110"/>
      <c r="U184" s="49">
        <f>C5*U183</f>
        <v>3290800</v>
      </c>
      <c r="V184" s="49">
        <f>V183*C5</f>
        <v>1284400</v>
      </c>
      <c r="W184" s="49"/>
      <c r="X184" s="49"/>
      <c r="Y184" s="50">
        <f>SUM(D184:X184)</f>
        <v>91845600</v>
      </c>
    </row>
    <row r="185" spans="1:25" x14ac:dyDescent="0.55000000000000004">
      <c r="A185" s="2"/>
      <c r="B185" s="60"/>
      <c r="C185" s="2"/>
      <c r="D185" s="2"/>
      <c r="E185" s="2"/>
      <c r="F185" s="2"/>
      <c r="G185" s="2"/>
      <c r="H185" s="2"/>
      <c r="I185" s="2"/>
      <c r="J185" s="2"/>
      <c r="K185" s="111"/>
      <c r="L185" s="112"/>
      <c r="M185" s="112"/>
      <c r="N185" s="112"/>
      <c r="O185" s="112"/>
      <c r="P185" s="112"/>
      <c r="Q185" s="112"/>
      <c r="R185" s="112"/>
      <c r="S185" s="112"/>
      <c r="T185" s="113"/>
      <c r="U185" s="2"/>
      <c r="V185" s="2"/>
      <c r="W185" s="2"/>
      <c r="X185" s="2"/>
      <c r="Y185" s="2"/>
    </row>
    <row r="186" spans="1:25" ht="15.3" x14ac:dyDescent="0.55000000000000004">
      <c r="A186" s="103" t="s">
        <v>173</v>
      </c>
      <c r="B186" s="104" t="s">
        <v>217</v>
      </c>
      <c r="C186" s="8" t="s">
        <v>72</v>
      </c>
      <c r="D186" s="52">
        <v>218732</v>
      </c>
      <c r="E186" s="47"/>
      <c r="F186" s="47"/>
      <c r="G186" s="47"/>
      <c r="H186" s="47"/>
      <c r="I186" s="47"/>
      <c r="J186" s="47"/>
      <c r="K186" s="105"/>
      <c r="L186" s="105"/>
      <c r="M186" s="105"/>
      <c r="N186" s="105"/>
      <c r="O186" s="105"/>
      <c r="P186" s="105"/>
      <c r="Q186" s="105"/>
      <c r="R186" s="105"/>
      <c r="S186" s="105"/>
      <c r="T186" s="105"/>
      <c r="U186" s="47"/>
      <c r="V186" s="47"/>
      <c r="W186" s="47"/>
      <c r="X186" s="47"/>
      <c r="Y186" s="48"/>
    </row>
    <row r="187" spans="1:25" ht="15.3" x14ac:dyDescent="0.55000000000000004">
      <c r="A187" s="103"/>
      <c r="B187" s="104"/>
      <c r="C187" s="8" t="s">
        <v>175</v>
      </c>
      <c r="D187" s="66">
        <v>0.24</v>
      </c>
      <c r="E187" s="47"/>
      <c r="F187" s="47"/>
      <c r="G187" s="47"/>
      <c r="H187" s="47"/>
      <c r="I187" s="47"/>
      <c r="J187" s="47"/>
      <c r="K187" s="106"/>
      <c r="L187" s="107"/>
      <c r="M187" s="107"/>
      <c r="N187" s="107"/>
      <c r="O187" s="107"/>
      <c r="P187" s="107"/>
      <c r="Q187" s="107"/>
      <c r="R187" s="107"/>
      <c r="S187" s="107"/>
      <c r="T187" s="108"/>
      <c r="U187" s="47"/>
      <c r="V187" s="47"/>
      <c r="W187" s="47"/>
      <c r="X187" s="47"/>
      <c r="Y187" s="48"/>
    </row>
    <row r="188" spans="1:25" ht="30.6" x14ac:dyDescent="0.55000000000000004">
      <c r="A188" s="103"/>
      <c r="B188" s="104"/>
      <c r="C188" s="8" t="s">
        <v>174</v>
      </c>
      <c r="D188" s="49">
        <v>64</v>
      </c>
      <c r="E188" s="49">
        <v>136</v>
      </c>
      <c r="F188" s="49">
        <v>244</v>
      </c>
      <c r="G188" s="49">
        <v>288</v>
      </c>
      <c r="H188" s="49">
        <v>25</v>
      </c>
      <c r="I188" s="49">
        <v>330</v>
      </c>
      <c r="J188" s="49">
        <v>94</v>
      </c>
      <c r="K188" s="109">
        <v>220</v>
      </c>
      <c r="L188" s="109"/>
      <c r="M188" s="109"/>
      <c r="N188" s="109"/>
      <c r="O188" s="109"/>
      <c r="P188" s="109"/>
      <c r="Q188" s="109"/>
      <c r="R188" s="109"/>
      <c r="S188" s="109"/>
      <c r="T188" s="109"/>
      <c r="U188" s="49">
        <v>6355</v>
      </c>
      <c r="V188" s="47">
        <v>13207</v>
      </c>
      <c r="W188" s="49"/>
      <c r="X188" s="49"/>
      <c r="Y188" s="50">
        <f>SUM(D188:X188)</f>
        <v>20963</v>
      </c>
    </row>
    <row r="189" spans="1:25" ht="15.3" x14ac:dyDescent="0.55000000000000004">
      <c r="A189" s="103"/>
      <c r="B189" s="104"/>
      <c r="C189" s="9" t="s">
        <v>33</v>
      </c>
      <c r="D189" s="49">
        <v>67340</v>
      </c>
      <c r="E189" s="49">
        <v>6350</v>
      </c>
      <c r="F189" s="49">
        <v>8703</v>
      </c>
      <c r="G189" s="49">
        <v>17009</v>
      </c>
      <c r="H189" s="49">
        <v>1522</v>
      </c>
      <c r="I189" s="49">
        <v>11528</v>
      </c>
      <c r="J189" s="49">
        <v>641</v>
      </c>
      <c r="K189" s="109">
        <v>9792</v>
      </c>
      <c r="L189" s="109"/>
      <c r="M189" s="109"/>
      <c r="N189" s="109"/>
      <c r="O189" s="109"/>
      <c r="P189" s="109"/>
      <c r="Q189" s="109"/>
      <c r="R189" s="109"/>
      <c r="S189" s="109"/>
      <c r="T189" s="109"/>
      <c r="U189" s="49">
        <v>6355</v>
      </c>
      <c r="V189" s="47">
        <v>13207</v>
      </c>
      <c r="W189" s="49"/>
      <c r="X189" s="49"/>
      <c r="Y189" s="50">
        <f>SUM(D189:X189)</f>
        <v>142447</v>
      </c>
    </row>
    <row r="190" spans="1:25" ht="15.3" x14ac:dyDescent="0.55000000000000004">
      <c r="A190" s="103"/>
      <c r="B190" s="104"/>
      <c r="C190" s="8" t="s">
        <v>34</v>
      </c>
      <c r="D190" s="49">
        <f>C5*D189</f>
        <v>26936000</v>
      </c>
      <c r="E190" s="49">
        <f>E189*C5</f>
        <v>2540000</v>
      </c>
      <c r="F190" s="49">
        <f>C5*F189</f>
        <v>3481200</v>
      </c>
      <c r="G190" s="49">
        <f>C5*G189</f>
        <v>6803600</v>
      </c>
      <c r="H190" s="49">
        <f>C5*H189</f>
        <v>608800</v>
      </c>
      <c r="I190" s="49">
        <f>C5*I189</f>
        <v>4611200</v>
      </c>
      <c r="J190" s="49">
        <f>C5*J189</f>
        <v>256400</v>
      </c>
      <c r="K190" s="110">
        <f>C5*K189</f>
        <v>3916800</v>
      </c>
      <c r="L190" s="110"/>
      <c r="M190" s="110"/>
      <c r="N190" s="110"/>
      <c r="O190" s="110"/>
      <c r="P190" s="110"/>
      <c r="Q190" s="110"/>
      <c r="R190" s="110"/>
      <c r="S190" s="110"/>
      <c r="T190" s="110"/>
      <c r="U190" s="49">
        <f>C5*U189</f>
        <v>2542000</v>
      </c>
      <c r="V190" s="49">
        <f>V189*C5</f>
        <v>5282800</v>
      </c>
      <c r="W190" s="49"/>
      <c r="X190" s="49"/>
      <c r="Y190" s="50">
        <f>SUM(D190:X190)</f>
        <v>56978800</v>
      </c>
    </row>
    <row r="191" spans="1:25" x14ac:dyDescent="0.55000000000000004">
      <c r="A191" s="2"/>
      <c r="B191" s="60"/>
      <c r="C191" s="2"/>
      <c r="D191" s="2"/>
      <c r="E191" s="2"/>
      <c r="F191" s="2"/>
      <c r="G191" s="2"/>
      <c r="H191" s="2"/>
      <c r="I191" s="2"/>
      <c r="J191" s="2"/>
      <c r="K191" s="111"/>
      <c r="L191" s="112"/>
      <c r="M191" s="112"/>
      <c r="N191" s="112"/>
      <c r="O191" s="112"/>
      <c r="P191" s="112"/>
      <c r="Q191" s="112"/>
      <c r="R191" s="112"/>
      <c r="S191" s="112"/>
      <c r="T191" s="113"/>
      <c r="U191" s="2"/>
      <c r="V191" s="2"/>
      <c r="W191" s="2"/>
      <c r="X191" s="2"/>
      <c r="Y191" s="2"/>
    </row>
    <row r="192" spans="1:25" ht="15.3" x14ac:dyDescent="0.55000000000000004">
      <c r="A192" s="103" t="s">
        <v>190</v>
      </c>
      <c r="B192" s="104" t="s">
        <v>203</v>
      </c>
      <c r="C192" s="8" t="s">
        <v>72</v>
      </c>
      <c r="D192" s="56">
        <v>747633</v>
      </c>
      <c r="E192" s="47"/>
      <c r="F192" s="47"/>
      <c r="G192" s="47"/>
      <c r="H192" s="47"/>
      <c r="I192" s="47"/>
      <c r="J192" s="47"/>
      <c r="K192" s="105"/>
      <c r="L192" s="105"/>
      <c r="M192" s="105"/>
      <c r="N192" s="105"/>
      <c r="O192" s="105"/>
      <c r="P192" s="105"/>
      <c r="Q192" s="105"/>
      <c r="R192" s="105"/>
      <c r="S192" s="105"/>
      <c r="T192" s="105"/>
      <c r="U192" s="47"/>
      <c r="V192" s="47"/>
      <c r="W192" s="47"/>
      <c r="X192" s="47"/>
      <c r="Y192" s="48"/>
    </row>
    <row r="193" spans="1:25" ht="15.3" x14ac:dyDescent="0.55000000000000004">
      <c r="A193" s="103"/>
      <c r="B193" s="104"/>
      <c r="C193" s="8" t="s">
        <v>175</v>
      </c>
      <c r="D193" s="66">
        <v>0.78</v>
      </c>
      <c r="E193" s="47"/>
      <c r="F193" s="47"/>
      <c r="G193" s="47"/>
      <c r="H193" s="47"/>
      <c r="I193" s="47"/>
      <c r="J193" s="47"/>
      <c r="K193" s="106"/>
      <c r="L193" s="107"/>
      <c r="M193" s="107"/>
      <c r="N193" s="107"/>
      <c r="O193" s="107"/>
      <c r="P193" s="107"/>
      <c r="Q193" s="107"/>
      <c r="R193" s="107"/>
      <c r="S193" s="107"/>
      <c r="T193" s="108"/>
      <c r="U193" s="47"/>
      <c r="V193" s="47"/>
      <c r="W193" s="47"/>
      <c r="X193" s="47"/>
      <c r="Y193" s="48"/>
    </row>
    <row r="194" spans="1:25" ht="30.6" x14ac:dyDescent="0.55000000000000004">
      <c r="A194" s="103"/>
      <c r="B194" s="104"/>
      <c r="C194" s="8" t="s">
        <v>174</v>
      </c>
      <c r="D194" s="49">
        <v>105</v>
      </c>
      <c r="E194" s="49">
        <v>172</v>
      </c>
      <c r="F194" s="49">
        <v>219</v>
      </c>
      <c r="G194" s="49">
        <v>266</v>
      </c>
      <c r="H194" s="49">
        <v>310</v>
      </c>
      <c r="I194" s="49">
        <v>111</v>
      </c>
      <c r="J194" s="49">
        <v>98</v>
      </c>
      <c r="K194" s="109">
        <v>721</v>
      </c>
      <c r="L194" s="109"/>
      <c r="M194" s="109"/>
      <c r="N194" s="109"/>
      <c r="O194" s="109"/>
      <c r="P194" s="109"/>
      <c r="Q194" s="109"/>
      <c r="R194" s="109"/>
      <c r="S194" s="109"/>
      <c r="T194" s="109"/>
      <c r="U194" s="49">
        <v>25302</v>
      </c>
      <c r="V194" s="47">
        <v>20702</v>
      </c>
      <c r="W194" s="49"/>
      <c r="X194" s="49"/>
      <c r="Y194" s="50">
        <f>SUM(D194:X194)</f>
        <v>48006</v>
      </c>
    </row>
    <row r="195" spans="1:25" ht="15.3" x14ac:dyDescent="0.55000000000000004">
      <c r="A195" s="103"/>
      <c r="B195" s="104"/>
      <c r="C195" s="9" t="s">
        <v>33</v>
      </c>
      <c r="D195" s="49">
        <v>266320</v>
      </c>
      <c r="E195" s="49">
        <v>11090</v>
      </c>
      <c r="F195" s="49">
        <v>2283</v>
      </c>
      <c r="G195" s="49">
        <v>2634</v>
      </c>
      <c r="H195" s="49">
        <v>2735</v>
      </c>
      <c r="I195" s="49">
        <v>749</v>
      </c>
      <c r="J195" s="49">
        <v>317</v>
      </c>
      <c r="K195" s="109">
        <v>19266</v>
      </c>
      <c r="L195" s="109"/>
      <c r="M195" s="109"/>
      <c r="N195" s="109"/>
      <c r="O195" s="109"/>
      <c r="P195" s="109"/>
      <c r="Q195" s="109"/>
      <c r="R195" s="109"/>
      <c r="S195" s="109"/>
      <c r="T195" s="109"/>
      <c r="U195" s="49">
        <v>25302</v>
      </c>
      <c r="V195" s="47">
        <v>20702</v>
      </c>
      <c r="W195" s="49"/>
      <c r="X195" s="49"/>
      <c r="Y195" s="50">
        <f>SUM(D195:X195)</f>
        <v>351398</v>
      </c>
    </row>
    <row r="196" spans="1:25" ht="15.3" x14ac:dyDescent="0.55000000000000004">
      <c r="A196" s="103"/>
      <c r="B196" s="104"/>
      <c r="C196" s="8" t="s">
        <v>34</v>
      </c>
      <c r="D196" s="49">
        <f>C5*D195</f>
        <v>106528000</v>
      </c>
      <c r="E196" s="49">
        <f>E195*C5</f>
        <v>4436000</v>
      </c>
      <c r="F196" s="49">
        <f>C5*F195</f>
        <v>913200</v>
      </c>
      <c r="G196" s="49">
        <f>C5*G195</f>
        <v>1053600</v>
      </c>
      <c r="H196" s="49">
        <f>C5*H195</f>
        <v>1094000</v>
      </c>
      <c r="I196" s="49">
        <f>C5*I195</f>
        <v>299600</v>
      </c>
      <c r="J196" s="49">
        <f>C5*J195</f>
        <v>126800</v>
      </c>
      <c r="K196" s="110">
        <f>C5*K195</f>
        <v>7706400</v>
      </c>
      <c r="L196" s="110"/>
      <c r="M196" s="110"/>
      <c r="N196" s="110"/>
      <c r="O196" s="110"/>
      <c r="P196" s="110"/>
      <c r="Q196" s="110"/>
      <c r="R196" s="110"/>
      <c r="S196" s="110"/>
      <c r="T196" s="110"/>
      <c r="U196" s="49">
        <f>C5*U195</f>
        <v>10120800</v>
      </c>
      <c r="V196" s="49">
        <f>V195*C5</f>
        <v>8280800</v>
      </c>
      <c r="W196" s="49"/>
      <c r="X196" s="49"/>
      <c r="Y196" s="50">
        <f>SUM(D196:X196)</f>
        <v>140559200</v>
      </c>
    </row>
    <row r="197" spans="1:25" x14ac:dyDescent="0.55000000000000004">
      <c r="B197" s="61"/>
    </row>
    <row r="198" spans="1:25" ht="15.3" x14ac:dyDescent="0.55000000000000004">
      <c r="A198" s="103" t="s">
        <v>187</v>
      </c>
      <c r="B198" s="104" t="s">
        <v>197</v>
      </c>
      <c r="C198" s="8" t="s">
        <v>72</v>
      </c>
      <c r="D198" s="52">
        <v>49250</v>
      </c>
      <c r="E198" s="47"/>
      <c r="F198" s="47"/>
      <c r="G198" s="47"/>
      <c r="H198" s="47"/>
      <c r="I198" s="47"/>
      <c r="J198" s="47"/>
      <c r="K198" s="105"/>
      <c r="L198" s="105"/>
      <c r="M198" s="105"/>
      <c r="N198" s="105"/>
      <c r="O198" s="105"/>
      <c r="P198" s="105"/>
      <c r="Q198" s="105"/>
      <c r="R198" s="105"/>
      <c r="S198" s="105"/>
      <c r="T198" s="105"/>
      <c r="U198" s="47"/>
      <c r="V198" s="47"/>
      <c r="W198" s="47"/>
      <c r="X198" s="47"/>
      <c r="Y198" s="48"/>
    </row>
    <row r="199" spans="1:25" ht="15.3" x14ac:dyDescent="0.55000000000000004">
      <c r="A199" s="103"/>
      <c r="B199" s="104"/>
      <c r="C199" s="8" t="s">
        <v>175</v>
      </c>
      <c r="D199" s="66">
        <v>0.45</v>
      </c>
      <c r="E199" s="47"/>
      <c r="F199" s="47"/>
      <c r="G199" s="47"/>
      <c r="H199" s="47"/>
      <c r="I199" s="47"/>
      <c r="J199" s="47"/>
      <c r="K199" s="106"/>
      <c r="L199" s="107"/>
      <c r="M199" s="107"/>
      <c r="N199" s="107"/>
      <c r="O199" s="107"/>
      <c r="P199" s="107"/>
      <c r="Q199" s="107"/>
      <c r="R199" s="107"/>
      <c r="S199" s="107"/>
      <c r="T199" s="108"/>
      <c r="U199" s="47"/>
      <c r="V199" s="47"/>
      <c r="W199" s="47"/>
      <c r="X199" s="47"/>
      <c r="Y199" s="48"/>
    </row>
    <row r="200" spans="1:25" ht="30.6" x14ac:dyDescent="0.55000000000000004">
      <c r="A200" s="103"/>
      <c r="B200" s="104"/>
      <c r="C200" s="8" t="s">
        <v>174</v>
      </c>
      <c r="D200" s="49">
        <v>8</v>
      </c>
      <c r="E200" s="49">
        <v>8</v>
      </c>
      <c r="F200" s="49">
        <v>33</v>
      </c>
      <c r="G200" s="49">
        <v>19</v>
      </c>
      <c r="H200" s="49">
        <v>23</v>
      </c>
      <c r="I200" s="49">
        <v>17</v>
      </c>
      <c r="J200" s="49">
        <v>20</v>
      </c>
      <c r="K200" s="109">
        <v>44</v>
      </c>
      <c r="L200" s="109"/>
      <c r="M200" s="109"/>
      <c r="N200" s="109"/>
      <c r="O200" s="109"/>
      <c r="P200" s="109"/>
      <c r="Q200" s="109"/>
      <c r="R200" s="109"/>
      <c r="S200" s="109"/>
      <c r="T200" s="109"/>
      <c r="U200" s="49">
        <v>6322</v>
      </c>
      <c r="V200" s="47">
        <v>2633</v>
      </c>
      <c r="W200" s="49"/>
      <c r="X200" s="49"/>
      <c r="Y200" s="50">
        <f>SUM(D200:X200)</f>
        <v>9127</v>
      </c>
    </row>
    <row r="201" spans="1:25" ht="15.3" x14ac:dyDescent="0.55000000000000004">
      <c r="A201" s="103"/>
      <c r="B201" s="104"/>
      <c r="C201" s="9" t="s">
        <v>33</v>
      </c>
      <c r="D201" s="49">
        <v>12124</v>
      </c>
      <c r="E201" s="49">
        <v>472</v>
      </c>
      <c r="F201" s="49">
        <v>1633</v>
      </c>
      <c r="G201" s="49">
        <v>731</v>
      </c>
      <c r="H201" s="49">
        <v>669</v>
      </c>
      <c r="I201" s="49">
        <v>203</v>
      </c>
      <c r="J201" s="49">
        <v>503</v>
      </c>
      <c r="K201" s="109">
        <v>1732</v>
      </c>
      <c r="L201" s="109"/>
      <c r="M201" s="109"/>
      <c r="N201" s="109"/>
      <c r="O201" s="109"/>
      <c r="P201" s="109"/>
      <c r="Q201" s="109"/>
      <c r="R201" s="109"/>
      <c r="S201" s="109"/>
      <c r="T201" s="109"/>
      <c r="U201" s="49">
        <v>6322</v>
      </c>
      <c r="V201" s="47">
        <v>2633</v>
      </c>
      <c r="W201" s="49"/>
      <c r="X201" s="49"/>
      <c r="Y201" s="50">
        <f>SUM(D201:X201)</f>
        <v>27022</v>
      </c>
    </row>
    <row r="202" spans="1:25" ht="15.3" x14ac:dyDescent="0.55000000000000004">
      <c r="A202" s="103"/>
      <c r="B202" s="104"/>
      <c r="C202" s="8" t="s">
        <v>34</v>
      </c>
      <c r="D202" s="49">
        <f>C5*D201</f>
        <v>4849600</v>
      </c>
      <c r="E202" s="49">
        <f>E201*C5</f>
        <v>188800</v>
      </c>
      <c r="F202" s="49">
        <f>C5*F201</f>
        <v>653200</v>
      </c>
      <c r="G202" s="49">
        <f>C5*G201</f>
        <v>292400</v>
      </c>
      <c r="H202" s="49">
        <f>C5*H201</f>
        <v>267600</v>
      </c>
      <c r="I202" s="49">
        <f>C5*I201</f>
        <v>81200</v>
      </c>
      <c r="J202" s="49">
        <f>C5*J201</f>
        <v>201200</v>
      </c>
      <c r="K202" s="110">
        <f>C5*K201</f>
        <v>692800</v>
      </c>
      <c r="L202" s="110"/>
      <c r="M202" s="110"/>
      <c r="N202" s="110"/>
      <c r="O202" s="110"/>
      <c r="P202" s="110"/>
      <c r="Q202" s="110"/>
      <c r="R202" s="110"/>
      <c r="S202" s="110"/>
      <c r="T202" s="110"/>
      <c r="U202" s="49">
        <f>C5*U201</f>
        <v>2528800</v>
      </c>
      <c r="V202" s="49">
        <f>V201*C5</f>
        <v>1053200</v>
      </c>
      <c r="W202" s="49"/>
      <c r="X202" s="49"/>
      <c r="Y202" s="50">
        <f>SUM(D202:X202)</f>
        <v>10808800</v>
      </c>
    </row>
    <row r="203" spans="1:25" x14ac:dyDescent="0.55000000000000004">
      <c r="B203" s="61"/>
      <c r="K203" s="112"/>
      <c r="L203" s="112"/>
      <c r="M203" s="112"/>
      <c r="N203" s="112"/>
      <c r="O203" s="112"/>
      <c r="P203" s="112"/>
      <c r="Q203" s="112"/>
      <c r="R203" s="112"/>
      <c r="S203" s="112"/>
      <c r="T203" s="112"/>
    </row>
    <row r="204" spans="1:25" ht="15.3" x14ac:dyDescent="0.55000000000000004">
      <c r="A204" s="103" t="s">
        <v>189</v>
      </c>
      <c r="B204" s="104" t="s">
        <v>202</v>
      </c>
      <c r="C204" s="8" t="s">
        <v>72</v>
      </c>
      <c r="D204" s="52">
        <v>123404</v>
      </c>
      <c r="E204" s="47"/>
      <c r="F204" s="47"/>
      <c r="G204" s="47"/>
      <c r="H204" s="47"/>
      <c r="I204" s="47"/>
      <c r="J204" s="47"/>
      <c r="K204" s="105"/>
      <c r="L204" s="105"/>
      <c r="M204" s="105"/>
      <c r="N204" s="105"/>
      <c r="O204" s="105"/>
      <c r="P204" s="105"/>
      <c r="Q204" s="105"/>
      <c r="R204" s="105"/>
      <c r="S204" s="105"/>
      <c r="T204" s="105"/>
      <c r="U204" s="47"/>
      <c r="V204" s="47"/>
      <c r="W204" s="47"/>
      <c r="X204" s="47"/>
      <c r="Y204" s="48"/>
    </row>
    <row r="205" spans="1:25" ht="15.3" x14ac:dyDescent="0.55000000000000004">
      <c r="A205" s="103"/>
      <c r="B205" s="104"/>
      <c r="C205" s="8" t="s">
        <v>175</v>
      </c>
      <c r="D205" s="66">
        <v>0.14000000000000001</v>
      </c>
      <c r="E205" s="47"/>
      <c r="F205" s="47"/>
      <c r="G205" s="47"/>
      <c r="H205" s="47"/>
      <c r="I205" s="47"/>
      <c r="J205" s="47"/>
      <c r="K205" s="106"/>
      <c r="L205" s="107"/>
      <c r="M205" s="107"/>
      <c r="N205" s="107"/>
      <c r="O205" s="107"/>
      <c r="P205" s="107"/>
      <c r="Q205" s="107"/>
      <c r="R205" s="107"/>
      <c r="S205" s="107"/>
      <c r="T205" s="108"/>
      <c r="U205" s="47"/>
      <c r="V205" s="47"/>
      <c r="W205" s="47"/>
      <c r="X205" s="47"/>
      <c r="Y205" s="48"/>
    </row>
    <row r="206" spans="1:25" ht="30.6" x14ac:dyDescent="0.55000000000000004">
      <c r="A206" s="103"/>
      <c r="B206" s="104"/>
      <c r="C206" s="8" t="s">
        <v>174</v>
      </c>
      <c r="D206" s="49">
        <v>19</v>
      </c>
      <c r="E206" s="49">
        <v>22</v>
      </c>
      <c r="F206" s="49">
        <v>45</v>
      </c>
      <c r="G206" s="49">
        <v>29</v>
      </c>
      <c r="H206" s="49">
        <v>17</v>
      </c>
      <c r="I206" s="49">
        <v>63</v>
      </c>
      <c r="J206" s="49">
        <v>31</v>
      </c>
      <c r="K206" s="109">
        <v>84</v>
      </c>
      <c r="L206" s="109"/>
      <c r="M206" s="109"/>
      <c r="N206" s="109"/>
      <c r="O206" s="109"/>
      <c r="P206" s="109"/>
      <c r="Q206" s="109"/>
      <c r="R206" s="109"/>
      <c r="S206" s="109"/>
      <c r="T206" s="109"/>
      <c r="U206" s="49">
        <v>2191</v>
      </c>
      <c r="V206" s="47">
        <v>1820</v>
      </c>
      <c r="W206" s="49"/>
      <c r="X206" s="49"/>
      <c r="Y206" s="50">
        <f>SUM(D206:X206)</f>
        <v>4321</v>
      </c>
    </row>
    <row r="207" spans="1:25" ht="15.3" x14ac:dyDescent="0.55000000000000004">
      <c r="A207" s="103"/>
      <c r="B207" s="104"/>
      <c r="C207" s="9" t="s">
        <v>33</v>
      </c>
      <c r="D207" s="49">
        <v>22710</v>
      </c>
      <c r="E207" s="49">
        <v>648</v>
      </c>
      <c r="F207" s="49">
        <v>1320</v>
      </c>
      <c r="G207" s="49">
        <v>1944</v>
      </c>
      <c r="H207" s="49">
        <v>308</v>
      </c>
      <c r="I207" s="49">
        <v>2110</v>
      </c>
      <c r="J207" s="49">
        <v>770</v>
      </c>
      <c r="K207" s="109">
        <v>3429</v>
      </c>
      <c r="L207" s="109"/>
      <c r="M207" s="109"/>
      <c r="N207" s="109"/>
      <c r="O207" s="109"/>
      <c r="P207" s="109"/>
      <c r="Q207" s="109"/>
      <c r="R207" s="109"/>
      <c r="S207" s="109"/>
      <c r="T207" s="109"/>
      <c r="U207" s="49">
        <v>2191</v>
      </c>
      <c r="V207" s="47">
        <v>1820</v>
      </c>
      <c r="W207" s="49"/>
      <c r="X207" s="49"/>
      <c r="Y207" s="50">
        <f>SUM(D207:X207)</f>
        <v>37250</v>
      </c>
    </row>
    <row r="208" spans="1:25" ht="15.3" x14ac:dyDescent="0.55000000000000004">
      <c r="A208" s="103"/>
      <c r="B208" s="104"/>
      <c r="C208" s="8" t="s">
        <v>34</v>
      </c>
      <c r="D208" s="49">
        <f>C5*D207</f>
        <v>9084000</v>
      </c>
      <c r="E208" s="49">
        <f>E207*C5</f>
        <v>259200</v>
      </c>
      <c r="F208" s="49">
        <f>C5*F207</f>
        <v>528000</v>
      </c>
      <c r="G208" s="49">
        <f>C5*G207</f>
        <v>777600</v>
      </c>
      <c r="H208" s="49">
        <f>C5*H207</f>
        <v>123200</v>
      </c>
      <c r="I208" s="49">
        <f>C5*I207</f>
        <v>844000</v>
      </c>
      <c r="J208" s="49">
        <f>C5*J207</f>
        <v>308000</v>
      </c>
      <c r="K208" s="110">
        <f>C5*K207</f>
        <v>1371600</v>
      </c>
      <c r="L208" s="110"/>
      <c r="M208" s="110"/>
      <c r="N208" s="110"/>
      <c r="O208" s="110"/>
      <c r="P208" s="110"/>
      <c r="Q208" s="110"/>
      <c r="R208" s="110"/>
      <c r="S208" s="110"/>
      <c r="T208" s="110"/>
      <c r="U208" s="49">
        <f>C5*U207</f>
        <v>876400</v>
      </c>
      <c r="V208" s="49">
        <f>V207*C5</f>
        <v>728000</v>
      </c>
      <c r="W208" s="49"/>
      <c r="X208" s="49"/>
      <c r="Y208" s="50">
        <f>SUM(D208:X208)</f>
        <v>14900000</v>
      </c>
    </row>
    <row r="209" spans="1:25" x14ac:dyDescent="0.55000000000000004">
      <c r="B209" s="61"/>
      <c r="K209" s="112"/>
      <c r="L209" s="112"/>
      <c r="M209" s="112"/>
      <c r="N209" s="112"/>
      <c r="O209" s="112"/>
      <c r="P209" s="112"/>
      <c r="Q209" s="112"/>
      <c r="R209" s="112"/>
      <c r="S209" s="112"/>
      <c r="T209" s="112"/>
    </row>
    <row r="210" spans="1:25" ht="15.3" x14ac:dyDescent="0.55000000000000004">
      <c r="A210" s="103" t="s">
        <v>191</v>
      </c>
      <c r="B210" s="104" t="s">
        <v>200</v>
      </c>
      <c r="C210" s="8" t="s">
        <v>72</v>
      </c>
      <c r="D210" s="52">
        <v>156348</v>
      </c>
      <c r="E210" s="47"/>
      <c r="F210" s="47"/>
      <c r="G210" s="47"/>
      <c r="H210" s="47"/>
      <c r="I210" s="47"/>
      <c r="J210" s="47"/>
      <c r="K210" s="105"/>
      <c r="L210" s="105"/>
      <c r="M210" s="105"/>
      <c r="N210" s="105"/>
      <c r="O210" s="105"/>
      <c r="P210" s="105"/>
      <c r="Q210" s="105"/>
      <c r="R210" s="105"/>
      <c r="S210" s="105"/>
      <c r="T210" s="105"/>
      <c r="U210" s="47"/>
      <c r="V210" s="47"/>
      <c r="W210" s="47"/>
      <c r="X210" s="47"/>
      <c r="Y210" s="48"/>
    </row>
    <row r="211" spans="1:25" ht="15.3" x14ac:dyDescent="0.55000000000000004">
      <c r="A211" s="103"/>
      <c r="B211" s="104"/>
      <c r="C211" s="8" t="s">
        <v>175</v>
      </c>
      <c r="D211" s="66">
        <v>0.13</v>
      </c>
      <c r="E211" s="47"/>
      <c r="F211" s="47"/>
      <c r="G211" s="47"/>
      <c r="H211" s="47"/>
      <c r="I211" s="47"/>
      <c r="J211" s="47"/>
      <c r="K211" s="106"/>
      <c r="L211" s="107"/>
      <c r="M211" s="107"/>
      <c r="N211" s="107"/>
      <c r="O211" s="107"/>
      <c r="P211" s="107"/>
      <c r="Q211" s="107"/>
      <c r="R211" s="107"/>
      <c r="S211" s="107"/>
      <c r="T211" s="108"/>
      <c r="U211" s="47"/>
      <c r="V211" s="47"/>
      <c r="W211" s="47"/>
      <c r="X211" s="47"/>
      <c r="Y211" s="48"/>
    </row>
    <row r="212" spans="1:25" ht="30.6" x14ac:dyDescent="0.55000000000000004">
      <c r="A212" s="103"/>
      <c r="B212" s="104"/>
      <c r="C212" s="8" t="s">
        <v>174</v>
      </c>
      <c r="D212" s="49">
        <v>65</v>
      </c>
      <c r="E212" s="49">
        <v>41</v>
      </c>
      <c r="F212" s="49">
        <v>29</v>
      </c>
      <c r="G212" s="49">
        <v>70</v>
      </c>
      <c r="H212" s="49">
        <v>36</v>
      </c>
      <c r="I212" s="49">
        <v>125</v>
      </c>
      <c r="J212" s="49">
        <v>50</v>
      </c>
      <c r="K212" s="109">
        <v>55</v>
      </c>
      <c r="L212" s="109"/>
      <c r="M212" s="109"/>
      <c r="N212" s="109"/>
      <c r="O212" s="109"/>
      <c r="P212" s="109"/>
      <c r="Q212" s="109"/>
      <c r="R212" s="109"/>
      <c r="S212" s="109"/>
      <c r="T212" s="109"/>
      <c r="U212" s="49">
        <v>989</v>
      </c>
      <c r="V212" s="47">
        <v>1109</v>
      </c>
      <c r="W212" s="49"/>
      <c r="X212" s="49"/>
      <c r="Y212" s="50">
        <f>SUM(D212:X212)</f>
        <v>2569</v>
      </c>
    </row>
    <row r="213" spans="1:25" ht="15.3" x14ac:dyDescent="0.55000000000000004">
      <c r="A213" s="103"/>
      <c r="B213" s="104"/>
      <c r="C213" s="9" t="s">
        <v>33</v>
      </c>
      <c r="D213" s="49">
        <v>50766</v>
      </c>
      <c r="E213" s="49">
        <v>2549</v>
      </c>
      <c r="F213" s="49">
        <v>1756</v>
      </c>
      <c r="G213" s="49">
        <v>4083</v>
      </c>
      <c r="H213" s="49">
        <v>832</v>
      </c>
      <c r="I213" s="49">
        <v>1322</v>
      </c>
      <c r="J213" s="49">
        <v>2290</v>
      </c>
      <c r="K213" s="109">
        <v>2335</v>
      </c>
      <c r="L213" s="109"/>
      <c r="M213" s="109"/>
      <c r="N213" s="109"/>
      <c r="O213" s="109"/>
      <c r="P213" s="109"/>
      <c r="Q213" s="109"/>
      <c r="R213" s="109"/>
      <c r="S213" s="109"/>
      <c r="T213" s="109"/>
      <c r="U213" s="49">
        <v>989</v>
      </c>
      <c r="V213" s="47">
        <v>1109</v>
      </c>
      <c r="W213" s="49"/>
      <c r="X213" s="49"/>
      <c r="Y213" s="50">
        <f>SUM(D213:X213)</f>
        <v>68031</v>
      </c>
    </row>
    <row r="214" spans="1:25" ht="15.3" x14ac:dyDescent="0.55000000000000004">
      <c r="A214" s="103"/>
      <c r="B214" s="104"/>
      <c r="C214" s="8" t="s">
        <v>34</v>
      </c>
      <c r="D214" s="49">
        <f>C5*D213</f>
        <v>20306400</v>
      </c>
      <c r="E214" s="49">
        <f>E213*C5</f>
        <v>1019600</v>
      </c>
      <c r="F214" s="49">
        <f>C5*F213</f>
        <v>702400</v>
      </c>
      <c r="G214" s="49">
        <f>C5*G213</f>
        <v>1633200</v>
      </c>
      <c r="H214" s="49">
        <f>C5*H213</f>
        <v>332800</v>
      </c>
      <c r="I214" s="49">
        <f>C5*I213</f>
        <v>528800</v>
      </c>
      <c r="J214" s="49">
        <f>C5*J213</f>
        <v>916000</v>
      </c>
      <c r="K214" s="110">
        <f>C5*K213</f>
        <v>934000</v>
      </c>
      <c r="L214" s="110"/>
      <c r="M214" s="110"/>
      <c r="N214" s="110"/>
      <c r="O214" s="110"/>
      <c r="P214" s="110"/>
      <c r="Q214" s="110"/>
      <c r="R214" s="110"/>
      <c r="S214" s="110"/>
      <c r="T214" s="110"/>
      <c r="U214" s="49">
        <f>C5*U213</f>
        <v>395600</v>
      </c>
      <c r="V214" s="49">
        <f>V213*C5</f>
        <v>443600</v>
      </c>
      <c r="W214" s="49"/>
      <c r="X214" s="49"/>
      <c r="Y214" s="50">
        <f>SUM(D214:X214)</f>
        <v>27212400</v>
      </c>
    </row>
    <row r="215" spans="1:25" x14ac:dyDescent="0.55000000000000004">
      <c r="B215" s="61"/>
      <c r="K215" s="112"/>
      <c r="L215" s="112"/>
      <c r="M215" s="112"/>
      <c r="N215" s="112"/>
      <c r="O215" s="112"/>
      <c r="P215" s="112"/>
      <c r="Q215" s="112"/>
      <c r="R215" s="112"/>
      <c r="S215" s="112"/>
      <c r="T215" s="112"/>
    </row>
    <row r="216" spans="1:25" ht="15.3" x14ac:dyDescent="0.55000000000000004">
      <c r="A216" s="103" t="s">
        <v>192</v>
      </c>
      <c r="B216" s="104" t="s">
        <v>199</v>
      </c>
      <c r="C216" s="8" t="s">
        <v>72</v>
      </c>
      <c r="D216" s="52">
        <v>100324</v>
      </c>
      <c r="E216" s="47"/>
      <c r="F216" s="47"/>
      <c r="G216" s="47"/>
      <c r="H216" s="47"/>
      <c r="I216" s="47"/>
      <c r="J216" s="47"/>
      <c r="K216" s="105"/>
      <c r="L216" s="105"/>
      <c r="M216" s="105"/>
      <c r="N216" s="105"/>
      <c r="O216" s="105"/>
      <c r="P216" s="105"/>
      <c r="Q216" s="105"/>
      <c r="R216" s="105"/>
      <c r="S216" s="105"/>
      <c r="T216" s="105"/>
      <c r="U216" s="47"/>
      <c r="V216" s="47"/>
      <c r="W216" s="47"/>
      <c r="X216" s="47"/>
      <c r="Y216" s="48"/>
    </row>
    <row r="217" spans="1:25" ht="15.3" x14ac:dyDescent="0.55000000000000004">
      <c r="A217" s="103"/>
      <c r="B217" s="104"/>
      <c r="C217" s="8" t="s">
        <v>175</v>
      </c>
      <c r="D217" s="66">
        <v>0.12</v>
      </c>
      <c r="E217" s="47"/>
      <c r="F217" s="47"/>
      <c r="G217" s="47"/>
      <c r="H217" s="47"/>
      <c r="I217" s="47"/>
      <c r="J217" s="47"/>
      <c r="K217" s="106"/>
      <c r="L217" s="107"/>
      <c r="M217" s="107"/>
      <c r="N217" s="107"/>
      <c r="O217" s="107"/>
      <c r="P217" s="107"/>
      <c r="Q217" s="107"/>
      <c r="R217" s="107"/>
      <c r="S217" s="107"/>
      <c r="T217" s="108"/>
      <c r="U217" s="47"/>
      <c r="V217" s="47"/>
      <c r="W217" s="47"/>
      <c r="X217" s="47"/>
      <c r="Y217" s="48"/>
    </row>
    <row r="218" spans="1:25" ht="30.6" x14ac:dyDescent="0.55000000000000004">
      <c r="A218" s="103"/>
      <c r="B218" s="104"/>
      <c r="C218" s="8" t="s">
        <v>174</v>
      </c>
      <c r="D218" s="49">
        <v>37</v>
      </c>
      <c r="E218" s="49">
        <v>43</v>
      </c>
      <c r="F218" s="49">
        <v>34</v>
      </c>
      <c r="G218" s="49">
        <v>76</v>
      </c>
      <c r="H218" s="49">
        <v>40</v>
      </c>
      <c r="I218" s="49">
        <v>120</v>
      </c>
      <c r="J218" s="49">
        <v>131</v>
      </c>
      <c r="K218" s="109">
        <v>57</v>
      </c>
      <c r="L218" s="109"/>
      <c r="M218" s="109"/>
      <c r="N218" s="109"/>
      <c r="O218" s="109"/>
      <c r="P218" s="109"/>
      <c r="Q218" s="109"/>
      <c r="R218" s="109"/>
      <c r="S218" s="109"/>
      <c r="T218" s="109"/>
      <c r="U218" s="49">
        <v>7306</v>
      </c>
      <c r="V218" s="47">
        <v>2898</v>
      </c>
      <c r="W218" s="49"/>
      <c r="X218" s="49"/>
      <c r="Y218" s="50">
        <f>SUM(D218:X218)</f>
        <v>10742</v>
      </c>
    </row>
    <row r="219" spans="1:25" ht="15.3" x14ac:dyDescent="0.55000000000000004">
      <c r="A219" s="103"/>
      <c r="B219" s="104"/>
      <c r="C219" s="9" t="s">
        <v>33</v>
      </c>
      <c r="D219" s="49">
        <v>46466</v>
      </c>
      <c r="E219" s="49">
        <v>1988</v>
      </c>
      <c r="F219" s="49">
        <v>2938</v>
      </c>
      <c r="G219" s="49">
        <v>3740</v>
      </c>
      <c r="H219" s="49">
        <v>2142</v>
      </c>
      <c r="I219" s="49">
        <v>1056</v>
      </c>
      <c r="J219" s="49">
        <v>3304</v>
      </c>
      <c r="K219" s="109">
        <v>3103</v>
      </c>
      <c r="L219" s="109"/>
      <c r="M219" s="109"/>
      <c r="N219" s="109"/>
      <c r="O219" s="109"/>
      <c r="P219" s="109"/>
      <c r="Q219" s="109"/>
      <c r="R219" s="109"/>
      <c r="S219" s="109"/>
      <c r="T219" s="109"/>
      <c r="U219" s="49">
        <v>7306</v>
      </c>
      <c r="V219" s="47">
        <v>2898</v>
      </c>
      <c r="W219" s="49"/>
      <c r="X219" s="49"/>
      <c r="Y219" s="50">
        <f>SUM(D219:X219)</f>
        <v>74941</v>
      </c>
    </row>
    <row r="220" spans="1:25" ht="15.3" x14ac:dyDescent="0.55000000000000004">
      <c r="A220" s="103"/>
      <c r="B220" s="104"/>
      <c r="C220" s="8" t="s">
        <v>34</v>
      </c>
      <c r="D220" s="49">
        <f>C5*D219</f>
        <v>18586400</v>
      </c>
      <c r="E220" s="49">
        <f>E219*C5</f>
        <v>795200</v>
      </c>
      <c r="F220" s="49">
        <f>C5*F219</f>
        <v>1175200</v>
      </c>
      <c r="G220" s="49">
        <f>C5*G219</f>
        <v>1496000</v>
      </c>
      <c r="H220" s="49">
        <f>C5*H219</f>
        <v>856800</v>
      </c>
      <c r="I220" s="49">
        <f>C5*I219</f>
        <v>422400</v>
      </c>
      <c r="J220" s="49">
        <f>C5*J219</f>
        <v>1321600</v>
      </c>
      <c r="K220" s="110">
        <f>C5*K219</f>
        <v>1241200</v>
      </c>
      <c r="L220" s="110"/>
      <c r="M220" s="110"/>
      <c r="N220" s="110"/>
      <c r="O220" s="110"/>
      <c r="P220" s="110"/>
      <c r="Q220" s="110"/>
      <c r="R220" s="110"/>
      <c r="S220" s="110"/>
      <c r="T220" s="110"/>
      <c r="U220" s="49">
        <f>C5*U219</f>
        <v>2922400</v>
      </c>
      <c r="V220" s="49">
        <f>V219*C5</f>
        <v>1159200</v>
      </c>
      <c r="W220" s="49"/>
      <c r="X220" s="49"/>
      <c r="Y220" s="50">
        <f>SUM(D220:X220)</f>
        <v>29976400</v>
      </c>
    </row>
    <row r="221" spans="1:25" x14ac:dyDescent="0.55000000000000004">
      <c r="B221" s="61"/>
      <c r="K221" s="112"/>
      <c r="L221" s="112"/>
      <c r="M221" s="112"/>
      <c r="N221" s="112"/>
      <c r="O221" s="112"/>
      <c r="P221" s="112"/>
      <c r="Q221" s="112"/>
      <c r="R221" s="112"/>
      <c r="S221" s="112"/>
      <c r="T221" s="112"/>
    </row>
    <row r="222" spans="1:25" ht="15.3" x14ac:dyDescent="0.55000000000000004">
      <c r="A222" s="103" t="s">
        <v>205</v>
      </c>
      <c r="B222" s="104" t="s">
        <v>221</v>
      </c>
      <c r="C222" s="8" t="s">
        <v>72</v>
      </c>
      <c r="D222" s="52">
        <v>327253</v>
      </c>
      <c r="E222" s="47"/>
      <c r="F222" s="47"/>
      <c r="G222" s="47"/>
      <c r="H222" s="47"/>
      <c r="I222" s="47"/>
      <c r="J222" s="47"/>
      <c r="K222" s="105"/>
      <c r="L222" s="105"/>
      <c r="M222" s="105"/>
      <c r="N222" s="105"/>
      <c r="O222" s="105"/>
      <c r="P222" s="105"/>
      <c r="Q222" s="105"/>
      <c r="R222" s="105"/>
      <c r="S222" s="105"/>
      <c r="T222" s="105"/>
      <c r="U222" s="47"/>
      <c r="V222" s="47"/>
      <c r="W222" s="47"/>
      <c r="X222" s="47"/>
      <c r="Y222" s="48"/>
    </row>
    <row r="223" spans="1:25" ht="15.3" x14ac:dyDescent="0.55000000000000004">
      <c r="A223" s="103"/>
      <c r="B223" s="104"/>
      <c r="C223" s="8" t="s">
        <v>175</v>
      </c>
      <c r="D223" s="66">
        <v>0.33</v>
      </c>
      <c r="E223" s="47"/>
      <c r="F223" s="47"/>
      <c r="G223" s="47"/>
      <c r="H223" s="47"/>
      <c r="I223" s="47"/>
      <c r="J223" s="47"/>
      <c r="K223" s="106"/>
      <c r="L223" s="107"/>
      <c r="M223" s="107"/>
      <c r="N223" s="107"/>
      <c r="O223" s="107"/>
      <c r="P223" s="107"/>
      <c r="Q223" s="107"/>
      <c r="R223" s="107"/>
      <c r="S223" s="107"/>
      <c r="T223" s="108"/>
      <c r="U223" s="47"/>
      <c r="V223" s="47"/>
      <c r="W223" s="47"/>
      <c r="X223" s="47"/>
      <c r="Y223" s="48"/>
    </row>
    <row r="224" spans="1:25" ht="30.6" x14ac:dyDescent="0.55000000000000004">
      <c r="A224" s="103"/>
      <c r="B224" s="104"/>
      <c r="C224" s="8" t="s">
        <v>174</v>
      </c>
      <c r="D224" s="49">
        <v>62</v>
      </c>
      <c r="E224" s="49">
        <v>117</v>
      </c>
      <c r="F224" s="49">
        <v>66</v>
      </c>
      <c r="G224" s="49">
        <v>47</v>
      </c>
      <c r="H224" s="49">
        <v>132</v>
      </c>
      <c r="I224" s="49">
        <v>56</v>
      </c>
      <c r="J224" s="49">
        <v>69</v>
      </c>
      <c r="K224" s="109">
        <v>97</v>
      </c>
      <c r="L224" s="109"/>
      <c r="M224" s="109"/>
      <c r="N224" s="109"/>
      <c r="O224" s="109"/>
      <c r="P224" s="109"/>
      <c r="Q224" s="109"/>
      <c r="R224" s="109"/>
      <c r="S224" s="109"/>
      <c r="T224" s="109"/>
      <c r="U224" s="49">
        <v>9203</v>
      </c>
      <c r="V224" s="47">
        <v>1177</v>
      </c>
      <c r="W224" s="49"/>
      <c r="X224" s="49"/>
      <c r="Y224" s="50">
        <f>SUM(D224:X224)</f>
        <v>11026</v>
      </c>
    </row>
    <row r="225" spans="1:25" ht="15.3" x14ac:dyDescent="0.55000000000000004">
      <c r="A225" s="103"/>
      <c r="B225" s="104"/>
      <c r="C225" s="9" t="s">
        <v>33</v>
      </c>
      <c r="D225" s="49">
        <v>98203</v>
      </c>
      <c r="E225" s="49">
        <v>2866</v>
      </c>
      <c r="F225" s="49">
        <v>2958</v>
      </c>
      <c r="G225" s="49">
        <v>878</v>
      </c>
      <c r="H225" s="49">
        <v>3027</v>
      </c>
      <c r="I225" s="49">
        <v>1530</v>
      </c>
      <c r="J225" s="49">
        <v>1877</v>
      </c>
      <c r="K225" s="109">
        <v>7330</v>
      </c>
      <c r="L225" s="109"/>
      <c r="M225" s="109"/>
      <c r="N225" s="109"/>
      <c r="O225" s="109"/>
      <c r="P225" s="109"/>
      <c r="Q225" s="109"/>
      <c r="R225" s="109"/>
      <c r="S225" s="109"/>
      <c r="T225" s="109"/>
      <c r="U225" s="49">
        <v>9203</v>
      </c>
      <c r="V225" s="47">
        <v>1177</v>
      </c>
      <c r="W225" s="49"/>
      <c r="X225" s="49"/>
      <c r="Y225" s="50">
        <f>SUM(D225:X225)</f>
        <v>129049</v>
      </c>
    </row>
    <row r="226" spans="1:25" ht="15.3" x14ac:dyDescent="0.55000000000000004">
      <c r="A226" s="103"/>
      <c r="B226" s="104"/>
      <c r="C226" s="8" t="s">
        <v>34</v>
      </c>
      <c r="D226" s="49">
        <f>C5*D225</f>
        <v>39281200</v>
      </c>
      <c r="E226" s="49">
        <f>E225*C5</f>
        <v>1146400</v>
      </c>
      <c r="F226" s="49">
        <f>C5*F225</f>
        <v>1183200</v>
      </c>
      <c r="G226" s="49">
        <f>C5*G225</f>
        <v>351200</v>
      </c>
      <c r="H226" s="49">
        <f>C5*H225</f>
        <v>1210800</v>
      </c>
      <c r="I226" s="49">
        <f>C5*I225</f>
        <v>612000</v>
      </c>
      <c r="J226" s="49">
        <f>C5*J225</f>
        <v>750800</v>
      </c>
      <c r="K226" s="110">
        <f>C5*K225</f>
        <v>2932000</v>
      </c>
      <c r="L226" s="110"/>
      <c r="M226" s="110"/>
      <c r="N226" s="110"/>
      <c r="O226" s="110"/>
      <c r="P226" s="110"/>
      <c r="Q226" s="110"/>
      <c r="R226" s="110"/>
      <c r="S226" s="110"/>
      <c r="T226" s="110"/>
      <c r="U226" s="49">
        <f>C5*U225</f>
        <v>3681200</v>
      </c>
      <c r="V226" s="49">
        <f>V225*C5</f>
        <v>470800</v>
      </c>
      <c r="W226" s="49"/>
      <c r="X226" s="49"/>
      <c r="Y226" s="50">
        <f>SUM(D226:X226)</f>
        <v>51619600</v>
      </c>
    </row>
    <row r="227" spans="1:25" x14ac:dyDescent="0.55000000000000004">
      <c r="B227" s="61"/>
      <c r="K227" s="112"/>
      <c r="L227" s="112"/>
      <c r="M227" s="112"/>
      <c r="N227" s="112"/>
      <c r="O227" s="112"/>
      <c r="P227" s="112"/>
      <c r="Q227" s="112"/>
      <c r="R227" s="112"/>
      <c r="S227" s="112"/>
      <c r="T227" s="112"/>
    </row>
    <row r="228" spans="1:25" ht="15.3" x14ac:dyDescent="0.55000000000000004">
      <c r="A228" s="103" t="s">
        <v>206</v>
      </c>
      <c r="B228" s="104" t="s">
        <v>222</v>
      </c>
      <c r="C228" s="8" t="s">
        <v>72</v>
      </c>
      <c r="D228" s="52">
        <v>34102</v>
      </c>
      <c r="E228" s="47"/>
      <c r="F228" s="47"/>
      <c r="G228" s="47"/>
      <c r="H228" s="47"/>
      <c r="I228" s="47"/>
      <c r="J228" s="47"/>
      <c r="K228" s="105"/>
      <c r="L228" s="105"/>
      <c r="M228" s="105"/>
      <c r="N228" s="105"/>
      <c r="O228" s="105"/>
      <c r="P228" s="105"/>
      <c r="Q228" s="105"/>
      <c r="R228" s="105"/>
      <c r="S228" s="105"/>
      <c r="T228" s="105"/>
      <c r="U228" s="47"/>
      <c r="V228" s="47"/>
      <c r="W228" s="47"/>
      <c r="X228" s="47"/>
      <c r="Y228" s="48"/>
    </row>
    <row r="229" spans="1:25" ht="15.3" x14ac:dyDescent="0.55000000000000004">
      <c r="A229" s="103"/>
      <c r="B229" s="104"/>
      <c r="C229" s="8" t="s">
        <v>175</v>
      </c>
      <c r="D229" s="66">
        <v>0.04</v>
      </c>
      <c r="E229" s="47"/>
      <c r="F229" s="47"/>
      <c r="G229" s="47"/>
      <c r="H229" s="47"/>
      <c r="I229" s="47"/>
      <c r="J229" s="47"/>
      <c r="K229" s="106"/>
      <c r="L229" s="107"/>
      <c r="M229" s="107"/>
      <c r="N229" s="107"/>
      <c r="O229" s="107"/>
      <c r="P229" s="107"/>
      <c r="Q229" s="107"/>
      <c r="R229" s="107"/>
      <c r="S229" s="107"/>
      <c r="T229" s="108"/>
      <c r="U229" s="47"/>
      <c r="V229" s="47"/>
      <c r="W229" s="47"/>
      <c r="X229" s="47"/>
      <c r="Y229" s="48"/>
    </row>
    <row r="230" spans="1:25" ht="30.6" x14ac:dyDescent="0.55000000000000004">
      <c r="A230" s="103"/>
      <c r="B230" s="104"/>
      <c r="C230" s="8" t="s">
        <v>174</v>
      </c>
      <c r="D230" s="49">
        <v>74</v>
      </c>
      <c r="E230" s="49">
        <v>109</v>
      </c>
      <c r="F230" s="49">
        <v>91</v>
      </c>
      <c r="G230" s="49">
        <v>62</v>
      </c>
      <c r="H230" s="49">
        <v>144</v>
      </c>
      <c r="I230" s="49">
        <v>70</v>
      </c>
      <c r="J230" s="49">
        <v>82</v>
      </c>
      <c r="K230" s="109">
        <v>211</v>
      </c>
      <c r="L230" s="109"/>
      <c r="M230" s="109"/>
      <c r="N230" s="109"/>
      <c r="O230" s="109"/>
      <c r="P230" s="109"/>
      <c r="Q230" s="109"/>
      <c r="R230" s="109"/>
      <c r="S230" s="109"/>
      <c r="T230" s="109"/>
      <c r="U230" s="49">
        <v>13902</v>
      </c>
      <c r="V230" s="47">
        <v>8305</v>
      </c>
      <c r="W230" s="49"/>
      <c r="X230" s="49"/>
      <c r="Y230" s="50">
        <f>SUM(D230:X230)</f>
        <v>23050</v>
      </c>
    </row>
    <row r="231" spans="1:25" ht="15.3" x14ac:dyDescent="0.55000000000000004">
      <c r="A231" s="103"/>
      <c r="B231" s="104"/>
      <c r="C231" s="9" t="s">
        <v>33</v>
      </c>
      <c r="D231" s="49">
        <v>100263</v>
      </c>
      <c r="E231" s="49">
        <v>1980</v>
      </c>
      <c r="F231" s="49">
        <v>3007</v>
      </c>
      <c r="G231" s="49">
        <v>1209</v>
      </c>
      <c r="H231" s="49">
        <v>3873</v>
      </c>
      <c r="I231" s="49">
        <v>1977</v>
      </c>
      <c r="J231" s="49">
        <v>2004</v>
      </c>
      <c r="K231" s="109">
        <v>18231</v>
      </c>
      <c r="L231" s="109"/>
      <c r="M231" s="109"/>
      <c r="N231" s="109"/>
      <c r="O231" s="109"/>
      <c r="P231" s="109"/>
      <c r="Q231" s="109"/>
      <c r="R231" s="109"/>
      <c r="S231" s="109"/>
      <c r="T231" s="109"/>
      <c r="U231" s="49">
        <v>13902</v>
      </c>
      <c r="V231" s="47">
        <v>8305</v>
      </c>
      <c r="W231" s="49"/>
      <c r="X231" s="49"/>
      <c r="Y231" s="50">
        <f>SUM(D231:X231)</f>
        <v>154751</v>
      </c>
    </row>
    <row r="232" spans="1:25" ht="15.3" x14ac:dyDescent="0.55000000000000004">
      <c r="A232" s="103"/>
      <c r="B232" s="104"/>
      <c r="C232" s="8" t="s">
        <v>34</v>
      </c>
      <c r="D232" s="49">
        <f>C5*D231</f>
        <v>40105200</v>
      </c>
      <c r="E232" s="49">
        <f>E231*C5</f>
        <v>792000</v>
      </c>
      <c r="F232" s="49">
        <f>C5*F231</f>
        <v>1202800</v>
      </c>
      <c r="G232" s="49">
        <f>C5*G231</f>
        <v>483600</v>
      </c>
      <c r="H232" s="49">
        <f>C5*H231</f>
        <v>1549200</v>
      </c>
      <c r="I232" s="49">
        <f>C5*I231</f>
        <v>790800</v>
      </c>
      <c r="J232" s="49">
        <f>C5*J231</f>
        <v>801600</v>
      </c>
      <c r="K232" s="110">
        <f>C5*K231</f>
        <v>7292400</v>
      </c>
      <c r="L232" s="110"/>
      <c r="M232" s="110"/>
      <c r="N232" s="110"/>
      <c r="O232" s="110"/>
      <c r="P232" s="110"/>
      <c r="Q232" s="110"/>
      <c r="R232" s="110"/>
      <c r="S232" s="110"/>
      <c r="T232" s="110"/>
      <c r="U232" s="49">
        <f>C5*U231</f>
        <v>5560800</v>
      </c>
      <c r="V232" s="49">
        <f>V231*C5</f>
        <v>3322000</v>
      </c>
      <c r="W232" s="49"/>
      <c r="X232" s="49"/>
      <c r="Y232" s="50">
        <f>SUM(D232:X232)</f>
        <v>61900400</v>
      </c>
    </row>
    <row r="234" spans="1:25" ht="15.3" x14ac:dyDescent="0.55000000000000004">
      <c r="A234" s="103" t="s">
        <v>238</v>
      </c>
      <c r="B234" s="104"/>
      <c r="C234" s="8" t="s">
        <v>72</v>
      </c>
      <c r="D234" s="52">
        <v>49283</v>
      </c>
      <c r="E234" s="47"/>
      <c r="F234" s="47"/>
      <c r="G234" s="47"/>
      <c r="H234" s="47"/>
      <c r="I234" s="47"/>
      <c r="J234" s="47"/>
      <c r="K234" s="105"/>
      <c r="L234" s="105"/>
      <c r="M234" s="105"/>
      <c r="N234" s="105"/>
      <c r="O234" s="105"/>
      <c r="P234" s="105"/>
      <c r="Q234" s="105"/>
      <c r="R234" s="105"/>
      <c r="S234" s="105"/>
      <c r="T234" s="105"/>
      <c r="U234" s="47"/>
      <c r="V234" s="47"/>
      <c r="W234" s="47"/>
      <c r="X234" s="47"/>
      <c r="Y234" s="48"/>
    </row>
    <row r="235" spans="1:25" ht="15.3" x14ac:dyDescent="0.55000000000000004">
      <c r="A235" s="103"/>
      <c r="B235" s="104"/>
      <c r="C235" s="8" t="s">
        <v>175</v>
      </c>
      <c r="D235" s="66">
        <v>0.05</v>
      </c>
      <c r="E235" s="47"/>
      <c r="F235" s="47"/>
      <c r="G235" s="47"/>
      <c r="H235" s="47"/>
      <c r="I235" s="47"/>
      <c r="J235" s="47"/>
      <c r="K235" s="106"/>
      <c r="L235" s="107"/>
      <c r="M235" s="107"/>
      <c r="N235" s="107"/>
      <c r="O235" s="107"/>
      <c r="P235" s="107"/>
      <c r="Q235" s="107"/>
      <c r="R235" s="107"/>
      <c r="S235" s="107"/>
      <c r="T235" s="108"/>
      <c r="U235" s="47"/>
      <c r="V235" s="47"/>
      <c r="W235" s="47"/>
      <c r="X235" s="47"/>
      <c r="Y235" s="48"/>
    </row>
    <row r="236" spans="1:25" ht="30.6" x14ac:dyDescent="0.55000000000000004">
      <c r="A236" s="103"/>
      <c r="B236" s="104"/>
      <c r="C236" s="8" t="s">
        <v>174</v>
      </c>
      <c r="D236" s="49">
        <v>18</v>
      </c>
      <c r="E236" s="49">
        <v>66</v>
      </c>
      <c r="F236" s="49">
        <v>17</v>
      </c>
      <c r="G236" s="49">
        <v>20</v>
      </c>
      <c r="H236" s="49">
        <v>0</v>
      </c>
      <c r="I236" s="49">
        <v>2</v>
      </c>
      <c r="J236" s="49">
        <v>13</v>
      </c>
      <c r="K236" s="109">
        <v>301</v>
      </c>
      <c r="L236" s="109"/>
      <c r="M236" s="109"/>
      <c r="N236" s="109"/>
      <c r="O236" s="109"/>
      <c r="P236" s="109"/>
      <c r="Q236" s="109"/>
      <c r="R236" s="109"/>
      <c r="S236" s="109"/>
      <c r="T236" s="109"/>
      <c r="U236" s="49">
        <v>2933</v>
      </c>
      <c r="V236" s="47">
        <v>1971</v>
      </c>
      <c r="W236" s="49"/>
      <c r="X236" s="49"/>
      <c r="Y236" s="50">
        <f>SUM(D236:X236)</f>
        <v>5341</v>
      </c>
    </row>
    <row r="237" spans="1:25" ht="15.3" x14ac:dyDescent="0.55000000000000004">
      <c r="A237" s="103"/>
      <c r="B237" s="104"/>
      <c r="C237" s="9" t="s">
        <v>33</v>
      </c>
      <c r="D237" s="49">
        <v>13208</v>
      </c>
      <c r="E237" s="49">
        <v>3203</v>
      </c>
      <c r="F237" s="49">
        <v>364</v>
      </c>
      <c r="G237" s="49">
        <v>389</v>
      </c>
      <c r="H237" s="49">
        <v>0</v>
      </c>
      <c r="I237" s="49">
        <v>56</v>
      </c>
      <c r="J237" s="49">
        <v>227</v>
      </c>
      <c r="K237" s="109">
        <v>7308</v>
      </c>
      <c r="L237" s="109"/>
      <c r="M237" s="109"/>
      <c r="N237" s="109"/>
      <c r="O237" s="109"/>
      <c r="P237" s="109"/>
      <c r="Q237" s="109"/>
      <c r="R237" s="109"/>
      <c r="S237" s="109"/>
      <c r="T237" s="109"/>
      <c r="U237" s="49">
        <v>2933</v>
      </c>
      <c r="V237" s="47">
        <v>1971</v>
      </c>
      <c r="W237" s="49"/>
      <c r="X237" s="49"/>
      <c r="Y237" s="50">
        <f>SUM(D237:X237)</f>
        <v>29659</v>
      </c>
    </row>
    <row r="238" spans="1:25" ht="15.3" x14ac:dyDescent="0.55000000000000004">
      <c r="A238" s="103"/>
      <c r="B238" s="104"/>
      <c r="C238" s="8" t="s">
        <v>34</v>
      </c>
      <c r="D238" s="49">
        <f>C5*D237</f>
        <v>5283200</v>
      </c>
      <c r="E238" s="49">
        <f>E237*C5</f>
        <v>1281200</v>
      </c>
      <c r="F238" s="49">
        <f>C5*F237</f>
        <v>145600</v>
      </c>
      <c r="G238" s="49">
        <f>C5*G237</f>
        <v>155600</v>
      </c>
      <c r="H238" s="49">
        <f>C5*H237</f>
        <v>0</v>
      </c>
      <c r="I238" s="49">
        <f>C5*I237</f>
        <v>22400</v>
      </c>
      <c r="J238" s="49">
        <f>C5*J237</f>
        <v>90800</v>
      </c>
      <c r="K238" s="110">
        <f>C5*K237</f>
        <v>2923200</v>
      </c>
      <c r="L238" s="110"/>
      <c r="M238" s="110"/>
      <c r="N238" s="110"/>
      <c r="O238" s="110"/>
      <c r="P238" s="110"/>
      <c r="Q238" s="110"/>
      <c r="R238" s="110"/>
      <c r="S238" s="110"/>
      <c r="T238" s="110"/>
      <c r="U238" s="49">
        <f>C5*U237</f>
        <v>1173200</v>
      </c>
      <c r="V238" s="49">
        <f>V237*C5</f>
        <v>788400</v>
      </c>
      <c r="W238" s="49"/>
      <c r="X238" s="49"/>
      <c r="Y238" s="50">
        <f>SUM(D238:X238)</f>
        <v>11863600</v>
      </c>
    </row>
    <row r="240" spans="1:25" ht="15.3" x14ac:dyDescent="0.55000000000000004">
      <c r="A240" s="103" t="s">
        <v>239</v>
      </c>
      <c r="B240" s="104" t="s">
        <v>240</v>
      </c>
      <c r="C240" s="8" t="s">
        <v>72</v>
      </c>
      <c r="D240" s="52">
        <v>9460</v>
      </c>
      <c r="E240" s="47"/>
      <c r="F240" s="47"/>
      <c r="G240" s="47"/>
      <c r="H240" s="47"/>
      <c r="I240" s="47"/>
      <c r="J240" s="47"/>
      <c r="K240" s="105"/>
      <c r="L240" s="105"/>
      <c r="M240" s="105"/>
      <c r="N240" s="105"/>
      <c r="O240" s="105"/>
      <c r="P240" s="105"/>
      <c r="Q240" s="105"/>
      <c r="R240" s="105"/>
      <c r="S240" s="105"/>
      <c r="T240" s="105"/>
      <c r="U240" s="47"/>
      <c r="V240" s="47"/>
      <c r="W240" s="47"/>
      <c r="X240" s="47"/>
      <c r="Y240" s="48"/>
    </row>
    <row r="241" spans="1:25" ht="15.3" x14ac:dyDescent="0.55000000000000004">
      <c r="A241" s="103"/>
      <c r="B241" s="104"/>
      <c r="C241" s="8" t="s">
        <v>175</v>
      </c>
      <c r="D241" s="66">
        <v>1E-3</v>
      </c>
      <c r="E241" s="47"/>
      <c r="F241" s="47"/>
      <c r="G241" s="47"/>
      <c r="H241" s="47"/>
      <c r="I241" s="47"/>
      <c r="J241" s="47"/>
      <c r="K241" s="106"/>
      <c r="L241" s="107"/>
      <c r="M241" s="107"/>
      <c r="N241" s="107"/>
      <c r="O241" s="107"/>
      <c r="P241" s="107"/>
      <c r="Q241" s="107"/>
      <c r="R241" s="107"/>
      <c r="S241" s="107"/>
      <c r="T241" s="108"/>
      <c r="U241" s="47"/>
      <c r="V241" s="47"/>
      <c r="W241" s="47"/>
      <c r="X241" s="47"/>
      <c r="Y241" s="48"/>
    </row>
    <row r="242" spans="1:25" ht="30.6" x14ac:dyDescent="0.55000000000000004">
      <c r="A242" s="103"/>
      <c r="B242" s="104"/>
      <c r="C242" s="8" t="s">
        <v>174</v>
      </c>
      <c r="D242" s="49">
        <v>5</v>
      </c>
      <c r="E242" s="49">
        <v>12</v>
      </c>
      <c r="F242" s="49">
        <v>9</v>
      </c>
      <c r="G242" s="49">
        <v>0</v>
      </c>
      <c r="H242" s="49">
        <v>2</v>
      </c>
      <c r="I242" s="49">
        <v>11</v>
      </c>
      <c r="J242" s="49">
        <v>29</v>
      </c>
      <c r="K242" s="109">
        <v>64</v>
      </c>
      <c r="L242" s="109"/>
      <c r="M242" s="109"/>
      <c r="N242" s="109"/>
      <c r="O242" s="109"/>
      <c r="P242" s="109"/>
      <c r="Q242" s="109"/>
      <c r="R242" s="109"/>
      <c r="S242" s="109"/>
      <c r="T242" s="109"/>
      <c r="U242" s="49">
        <v>211</v>
      </c>
      <c r="V242" s="47">
        <v>0</v>
      </c>
      <c r="W242" s="49"/>
      <c r="X242" s="49"/>
      <c r="Y242" s="50">
        <f>SUM(D242:X242)</f>
        <v>343</v>
      </c>
    </row>
    <row r="243" spans="1:25" ht="15.3" x14ac:dyDescent="0.55000000000000004">
      <c r="A243" s="103"/>
      <c r="B243" s="104"/>
      <c r="C243" s="9" t="s">
        <v>33</v>
      </c>
      <c r="D243" s="49">
        <v>2319</v>
      </c>
      <c r="E243" s="49">
        <v>209</v>
      </c>
      <c r="F243" s="49">
        <v>164</v>
      </c>
      <c r="G243" s="49">
        <v>0</v>
      </c>
      <c r="H243" s="49">
        <v>27</v>
      </c>
      <c r="I243" s="49">
        <v>192</v>
      </c>
      <c r="J243" s="49">
        <v>303</v>
      </c>
      <c r="K243" s="109">
        <v>921</v>
      </c>
      <c r="L243" s="109"/>
      <c r="M243" s="109"/>
      <c r="N243" s="109"/>
      <c r="O243" s="109"/>
      <c r="P243" s="109"/>
      <c r="Q243" s="109"/>
      <c r="R243" s="109"/>
      <c r="S243" s="109"/>
      <c r="T243" s="109"/>
      <c r="U243" s="49">
        <v>211</v>
      </c>
      <c r="V243" s="47">
        <v>0</v>
      </c>
      <c r="W243" s="49"/>
      <c r="X243" s="49"/>
      <c r="Y243" s="50">
        <f>SUM(D243:X243)</f>
        <v>4346</v>
      </c>
    </row>
    <row r="244" spans="1:25" ht="15.3" x14ac:dyDescent="0.55000000000000004">
      <c r="A244" s="103"/>
      <c r="B244" s="104"/>
      <c r="C244" s="8" t="s">
        <v>34</v>
      </c>
      <c r="D244" s="49">
        <f>C5*D243</f>
        <v>927600</v>
      </c>
      <c r="E244" s="49">
        <f>E243*C5</f>
        <v>83600</v>
      </c>
      <c r="F244" s="49">
        <f>C5*F243</f>
        <v>65600</v>
      </c>
      <c r="G244" s="49">
        <f>C5*G243</f>
        <v>0</v>
      </c>
      <c r="H244" s="49">
        <f>C5*H243</f>
        <v>10800</v>
      </c>
      <c r="I244" s="49">
        <f>C5*I243</f>
        <v>76800</v>
      </c>
      <c r="J244" s="49">
        <f>C5*J243</f>
        <v>121200</v>
      </c>
      <c r="K244" s="110">
        <f>C5*K243</f>
        <v>368400</v>
      </c>
      <c r="L244" s="110"/>
      <c r="M244" s="110"/>
      <c r="N244" s="110"/>
      <c r="O244" s="110"/>
      <c r="P244" s="110"/>
      <c r="Q244" s="110"/>
      <c r="R244" s="110"/>
      <c r="S244" s="110"/>
      <c r="T244" s="110"/>
      <c r="U244" s="49">
        <f>C5*U243</f>
        <v>84400</v>
      </c>
      <c r="V244" s="49">
        <f>V243*C5</f>
        <v>0</v>
      </c>
      <c r="W244" s="49"/>
      <c r="X244" s="49"/>
      <c r="Y244" s="50">
        <f>SUM(D244:X244)</f>
        <v>1738400</v>
      </c>
    </row>
    <row r="246" spans="1:25" ht="15.3" x14ac:dyDescent="0.55000000000000004">
      <c r="A246" s="103" t="s">
        <v>241</v>
      </c>
      <c r="B246" s="104"/>
      <c r="C246" s="8" t="s">
        <v>72</v>
      </c>
      <c r="D246" s="52">
        <v>268931</v>
      </c>
      <c r="E246" s="47"/>
      <c r="F246" s="47"/>
      <c r="G246" s="47"/>
      <c r="H246" s="47"/>
      <c r="I246" s="47"/>
      <c r="J246" s="47"/>
      <c r="K246" s="105"/>
      <c r="L246" s="105"/>
      <c r="M246" s="105"/>
      <c r="N246" s="105"/>
      <c r="O246" s="105"/>
      <c r="P246" s="105"/>
      <c r="Q246" s="105"/>
      <c r="R246" s="105"/>
      <c r="S246" s="105"/>
      <c r="T246" s="105"/>
      <c r="U246" s="47"/>
      <c r="V246" s="47"/>
      <c r="W246" s="47"/>
      <c r="X246" s="47"/>
      <c r="Y246" s="48"/>
    </row>
    <row r="247" spans="1:25" ht="15.3" x14ac:dyDescent="0.55000000000000004">
      <c r="A247" s="103"/>
      <c r="B247" s="104"/>
      <c r="C247" s="8" t="s">
        <v>175</v>
      </c>
      <c r="D247" s="66">
        <v>0.27</v>
      </c>
      <c r="E247" s="47"/>
      <c r="F247" s="47"/>
      <c r="G247" s="47"/>
      <c r="H247" s="47"/>
      <c r="I247" s="47"/>
      <c r="J247" s="47"/>
      <c r="K247" s="106"/>
      <c r="L247" s="107"/>
      <c r="M247" s="107"/>
      <c r="N247" s="107"/>
      <c r="O247" s="107"/>
      <c r="P247" s="107"/>
      <c r="Q247" s="107"/>
      <c r="R247" s="107"/>
      <c r="S247" s="107"/>
      <c r="T247" s="108"/>
      <c r="U247" s="47"/>
      <c r="V247" s="47"/>
      <c r="W247" s="47"/>
      <c r="X247" s="47"/>
      <c r="Y247" s="48"/>
    </row>
    <row r="248" spans="1:25" ht="30.6" x14ac:dyDescent="0.55000000000000004">
      <c r="A248" s="103"/>
      <c r="B248" s="104"/>
      <c r="C248" s="8" t="s">
        <v>174</v>
      </c>
      <c r="D248" s="49">
        <v>132</v>
      </c>
      <c r="E248" s="49">
        <v>232</v>
      </c>
      <c r="F248" s="49">
        <v>88</v>
      </c>
      <c r="G248" s="49">
        <v>23</v>
      </c>
      <c r="H248" s="49">
        <v>10</v>
      </c>
      <c r="I248" s="49">
        <v>26</v>
      </c>
      <c r="J248" s="49">
        <v>34</v>
      </c>
      <c r="K248" s="109">
        <v>227</v>
      </c>
      <c r="L248" s="109"/>
      <c r="M248" s="109"/>
      <c r="N248" s="109"/>
      <c r="O248" s="109"/>
      <c r="P248" s="109"/>
      <c r="Q248" s="109"/>
      <c r="R248" s="109"/>
      <c r="S248" s="109"/>
      <c r="T248" s="109"/>
      <c r="U248" s="49">
        <v>11125</v>
      </c>
      <c r="V248" s="47">
        <v>0</v>
      </c>
      <c r="W248" s="49"/>
      <c r="X248" s="49"/>
      <c r="Y248" s="50">
        <f>SUM(D248:X248)</f>
        <v>11897</v>
      </c>
    </row>
    <row r="249" spans="1:25" ht="15.3" x14ac:dyDescent="0.55000000000000004">
      <c r="A249" s="103"/>
      <c r="B249" s="104"/>
      <c r="C249" s="9" t="s">
        <v>33</v>
      </c>
      <c r="D249" s="49">
        <v>78092</v>
      </c>
      <c r="E249" s="49">
        <v>9702</v>
      </c>
      <c r="F249" s="49">
        <v>1730</v>
      </c>
      <c r="G249" s="49">
        <v>211</v>
      </c>
      <c r="H249" s="49">
        <v>193</v>
      </c>
      <c r="I249" s="49">
        <v>320</v>
      </c>
      <c r="J249" s="49">
        <v>202</v>
      </c>
      <c r="K249" s="109">
        <v>7381</v>
      </c>
      <c r="L249" s="109"/>
      <c r="M249" s="109"/>
      <c r="N249" s="109"/>
      <c r="O249" s="109"/>
      <c r="P249" s="109"/>
      <c r="Q249" s="109"/>
      <c r="R249" s="109"/>
      <c r="S249" s="109"/>
      <c r="T249" s="109"/>
      <c r="U249" s="49">
        <v>11125</v>
      </c>
      <c r="V249" s="47">
        <v>0</v>
      </c>
      <c r="W249" s="49"/>
      <c r="X249" s="49"/>
      <c r="Y249" s="50">
        <f>SUM(D249:X249)</f>
        <v>108956</v>
      </c>
    </row>
    <row r="250" spans="1:25" ht="15.3" x14ac:dyDescent="0.55000000000000004">
      <c r="A250" s="103"/>
      <c r="B250" s="104"/>
      <c r="C250" s="8" t="s">
        <v>34</v>
      </c>
      <c r="D250" s="49">
        <f>C5*D249</f>
        <v>31236800</v>
      </c>
      <c r="E250" s="49">
        <f>E249*C5</f>
        <v>3880800</v>
      </c>
      <c r="F250" s="49">
        <f>C5*F249</f>
        <v>692000</v>
      </c>
      <c r="G250" s="49">
        <f>C5*G249</f>
        <v>84400</v>
      </c>
      <c r="H250" s="49">
        <f>C5*H249</f>
        <v>77200</v>
      </c>
      <c r="I250" s="49">
        <f>C5*I249</f>
        <v>128000</v>
      </c>
      <c r="J250" s="49">
        <f>C5*J249</f>
        <v>80800</v>
      </c>
      <c r="K250" s="110">
        <f>C5*K249</f>
        <v>2952400</v>
      </c>
      <c r="L250" s="110"/>
      <c r="M250" s="110"/>
      <c r="N250" s="110"/>
      <c r="O250" s="110"/>
      <c r="P250" s="110"/>
      <c r="Q250" s="110"/>
      <c r="R250" s="110"/>
      <c r="S250" s="110"/>
      <c r="T250" s="110"/>
      <c r="U250" s="49">
        <f>C5*U249</f>
        <v>4450000</v>
      </c>
      <c r="V250" s="49">
        <f>V249*C5</f>
        <v>0</v>
      </c>
      <c r="W250" s="49"/>
      <c r="X250" s="49"/>
      <c r="Y250" s="50">
        <f>SUM(D250:X250)</f>
        <v>43582400</v>
      </c>
    </row>
    <row r="252" spans="1:25" ht="15.3" x14ac:dyDescent="0.55000000000000004">
      <c r="A252" s="103" t="s">
        <v>242</v>
      </c>
      <c r="B252" s="104"/>
      <c r="C252" s="8" t="s">
        <v>72</v>
      </c>
      <c r="D252" s="52">
        <v>299832</v>
      </c>
      <c r="E252" s="47"/>
      <c r="F252" s="47"/>
      <c r="G252" s="47"/>
      <c r="H252" s="47"/>
      <c r="I252" s="47"/>
      <c r="J252" s="47"/>
      <c r="K252" s="105"/>
      <c r="L252" s="105"/>
      <c r="M252" s="105"/>
      <c r="N252" s="105"/>
      <c r="O252" s="105"/>
      <c r="P252" s="105"/>
      <c r="Q252" s="105"/>
      <c r="R252" s="105"/>
      <c r="S252" s="105"/>
      <c r="T252" s="105"/>
      <c r="U252" s="47"/>
      <c r="V252" s="47"/>
      <c r="W252" s="47"/>
      <c r="X252" s="47"/>
      <c r="Y252" s="48"/>
    </row>
    <row r="253" spans="1:25" ht="15.3" x14ac:dyDescent="0.55000000000000004">
      <c r="A253" s="103"/>
      <c r="B253" s="104"/>
      <c r="C253" s="8" t="s">
        <v>175</v>
      </c>
      <c r="D253" s="66">
        <v>0.31</v>
      </c>
      <c r="E253" s="47"/>
      <c r="F253" s="47"/>
      <c r="G253" s="47"/>
      <c r="H253" s="47"/>
      <c r="I253" s="47"/>
      <c r="J253" s="47"/>
      <c r="K253" s="106"/>
      <c r="L253" s="107"/>
      <c r="M253" s="107"/>
      <c r="N253" s="107"/>
      <c r="O253" s="107"/>
      <c r="P253" s="107"/>
      <c r="Q253" s="107"/>
      <c r="R253" s="107"/>
      <c r="S253" s="107"/>
      <c r="T253" s="108"/>
      <c r="U253" s="47"/>
      <c r="V253" s="47"/>
      <c r="W253" s="47"/>
      <c r="X253" s="47"/>
      <c r="Y253" s="48"/>
    </row>
    <row r="254" spans="1:25" ht="30.6" x14ac:dyDescent="0.55000000000000004">
      <c r="A254" s="103"/>
      <c r="B254" s="104"/>
      <c r="C254" s="8" t="s">
        <v>174</v>
      </c>
      <c r="D254" s="49">
        <v>176</v>
      </c>
      <c r="E254" s="49">
        <v>127</v>
      </c>
      <c r="F254" s="49">
        <v>95</v>
      </c>
      <c r="G254" s="49">
        <v>16</v>
      </c>
      <c r="H254" s="49">
        <v>71</v>
      </c>
      <c r="I254" s="49">
        <v>111</v>
      </c>
      <c r="J254" s="49">
        <v>29</v>
      </c>
      <c r="K254" s="109">
        <v>4306</v>
      </c>
      <c r="L254" s="109"/>
      <c r="M254" s="109"/>
      <c r="N254" s="109"/>
      <c r="O254" s="109"/>
      <c r="P254" s="109"/>
      <c r="Q254" s="109"/>
      <c r="R254" s="109"/>
      <c r="S254" s="109"/>
      <c r="T254" s="109"/>
      <c r="U254" s="49">
        <v>6543</v>
      </c>
      <c r="V254" s="47">
        <v>19772</v>
      </c>
      <c r="W254" s="49"/>
      <c r="X254" s="49"/>
      <c r="Y254" s="50">
        <f>SUM(D254:X254)</f>
        <v>31246</v>
      </c>
    </row>
    <row r="255" spans="1:25" ht="15.3" x14ac:dyDescent="0.55000000000000004">
      <c r="A255" s="103"/>
      <c r="B255" s="104"/>
      <c r="C255" s="9" t="s">
        <v>33</v>
      </c>
      <c r="D255" s="49">
        <v>94028</v>
      </c>
      <c r="E255" s="49">
        <v>8704</v>
      </c>
      <c r="F255" s="49">
        <v>2533</v>
      </c>
      <c r="G255" s="49">
        <v>198</v>
      </c>
      <c r="H255" s="49">
        <v>639</v>
      </c>
      <c r="I255" s="49">
        <v>2630</v>
      </c>
      <c r="J255" s="49">
        <v>119</v>
      </c>
      <c r="K255" s="109">
        <v>24277</v>
      </c>
      <c r="L255" s="109"/>
      <c r="M255" s="109"/>
      <c r="N255" s="109"/>
      <c r="O255" s="109"/>
      <c r="P255" s="109"/>
      <c r="Q255" s="109"/>
      <c r="R255" s="109"/>
      <c r="S255" s="109"/>
      <c r="T255" s="109"/>
      <c r="U255" s="49">
        <v>6543</v>
      </c>
      <c r="V255" s="47">
        <v>19772</v>
      </c>
      <c r="W255" s="49"/>
      <c r="X255" s="49"/>
      <c r="Y255" s="50">
        <f>SUM(D255:X255)</f>
        <v>159443</v>
      </c>
    </row>
    <row r="256" spans="1:25" ht="15.3" x14ac:dyDescent="0.55000000000000004">
      <c r="A256" s="103"/>
      <c r="B256" s="104"/>
      <c r="C256" s="8" t="s">
        <v>34</v>
      </c>
      <c r="D256" s="49">
        <f>C5*D255</f>
        <v>37611200</v>
      </c>
      <c r="E256" s="49">
        <f>E255*C5</f>
        <v>3481600</v>
      </c>
      <c r="F256" s="49">
        <f>C5*F255</f>
        <v>1013200</v>
      </c>
      <c r="G256" s="49">
        <f>C5*G255</f>
        <v>79200</v>
      </c>
      <c r="H256" s="49">
        <f>C5*H255</f>
        <v>255600</v>
      </c>
      <c r="I256" s="49">
        <f>C5*I255</f>
        <v>1052000</v>
      </c>
      <c r="J256" s="49">
        <f>C5*J255</f>
        <v>47600</v>
      </c>
      <c r="K256" s="110">
        <f>C5*K255</f>
        <v>9710800</v>
      </c>
      <c r="L256" s="110"/>
      <c r="M256" s="110"/>
      <c r="N256" s="110"/>
      <c r="O256" s="110"/>
      <c r="P256" s="110"/>
      <c r="Q256" s="110"/>
      <c r="R256" s="110"/>
      <c r="S256" s="110"/>
      <c r="T256" s="110"/>
      <c r="U256" s="49">
        <f>C5*U255</f>
        <v>2617200</v>
      </c>
      <c r="V256" s="49">
        <f>V255*C5</f>
        <v>7908800</v>
      </c>
      <c r="W256" s="49"/>
      <c r="X256" s="49"/>
      <c r="Y256" s="50">
        <f>SUM(D256:X256)</f>
        <v>63777200</v>
      </c>
    </row>
    <row r="258" spans="1:25" ht="15.3" x14ac:dyDescent="0.55000000000000004">
      <c r="A258" s="103" t="s">
        <v>243</v>
      </c>
      <c r="B258" s="104"/>
      <c r="C258" s="8" t="s">
        <v>72</v>
      </c>
      <c r="D258" s="52">
        <v>73283</v>
      </c>
      <c r="E258" s="47"/>
      <c r="F258" s="47"/>
      <c r="G258" s="47"/>
      <c r="H258" s="47"/>
      <c r="I258" s="47"/>
      <c r="J258" s="47"/>
      <c r="K258" s="105"/>
      <c r="L258" s="105"/>
      <c r="M258" s="105"/>
      <c r="N258" s="105"/>
      <c r="O258" s="105"/>
      <c r="P258" s="105"/>
      <c r="Q258" s="105"/>
      <c r="R258" s="105"/>
      <c r="S258" s="105"/>
      <c r="T258" s="105"/>
      <c r="U258" s="47"/>
      <c r="V258" s="47"/>
      <c r="W258" s="47"/>
      <c r="X258" s="47"/>
      <c r="Y258" s="48"/>
    </row>
    <row r="259" spans="1:25" ht="15.3" x14ac:dyDescent="0.55000000000000004">
      <c r="A259" s="103"/>
      <c r="B259" s="104"/>
      <c r="C259" s="8" t="s">
        <v>175</v>
      </c>
      <c r="D259" s="66">
        <v>0.08</v>
      </c>
      <c r="E259" s="47"/>
      <c r="F259" s="47"/>
      <c r="G259" s="47"/>
      <c r="H259" s="47"/>
      <c r="I259" s="47"/>
      <c r="J259" s="47"/>
      <c r="K259" s="106"/>
      <c r="L259" s="107"/>
      <c r="M259" s="107"/>
      <c r="N259" s="107"/>
      <c r="O259" s="107"/>
      <c r="P259" s="107"/>
      <c r="Q259" s="107"/>
      <c r="R259" s="107"/>
      <c r="S259" s="107"/>
      <c r="T259" s="108"/>
      <c r="U259" s="47"/>
      <c r="V259" s="47"/>
      <c r="W259" s="47"/>
      <c r="X259" s="47"/>
      <c r="Y259" s="48"/>
    </row>
    <row r="260" spans="1:25" ht="30.6" x14ac:dyDescent="0.55000000000000004">
      <c r="A260" s="103"/>
      <c r="B260" s="104"/>
      <c r="C260" s="8" t="s">
        <v>174</v>
      </c>
      <c r="D260" s="49">
        <v>36</v>
      </c>
      <c r="E260" s="49">
        <v>102</v>
      </c>
      <c r="F260" s="49">
        <v>98</v>
      </c>
      <c r="G260" s="49">
        <v>109</v>
      </c>
      <c r="H260" s="49">
        <v>28</v>
      </c>
      <c r="I260" s="49">
        <v>86</v>
      </c>
      <c r="J260" s="49">
        <v>2</v>
      </c>
      <c r="K260" s="109">
        <v>97</v>
      </c>
      <c r="L260" s="109"/>
      <c r="M260" s="109"/>
      <c r="N260" s="109"/>
      <c r="O260" s="109"/>
      <c r="P260" s="109"/>
      <c r="Q260" s="109"/>
      <c r="R260" s="109"/>
      <c r="S260" s="109"/>
      <c r="T260" s="109"/>
      <c r="U260" s="49">
        <v>983</v>
      </c>
      <c r="V260" s="47">
        <v>2099</v>
      </c>
      <c r="W260" s="49"/>
      <c r="X260" s="49"/>
      <c r="Y260" s="50">
        <f>SUM(D260:X260)</f>
        <v>3640</v>
      </c>
    </row>
    <row r="261" spans="1:25" ht="15.3" x14ac:dyDescent="0.55000000000000004">
      <c r="A261" s="103"/>
      <c r="B261" s="104"/>
      <c r="C261" s="9" t="s">
        <v>33</v>
      </c>
      <c r="D261" s="49">
        <v>26095</v>
      </c>
      <c r="E261" s="49">
        <v>774</v>
      </c>
      <c r="F261" s="49">
        <v>329</v>
      </c>
      <c r="G261" s="49">
        <v>544</v>
      </c>
      <c r="H261" s="49">
        <v>233</v>
      </c>
      <c r="I261" s="49">
        <v>1220</v>
      </c>
      <c r="J261" s="49">
        <v>46</v>
      </c>
      <c r="K261" s="109">
        <v>2980</v>
      </c>
      <c r="L261" s="109"/>
      <c r="M261" s="109"/>
      <c r="N261" s="109"/>
      <c r="O261" s="109"/>
      <c r="P261" s="109"/>
      <c r="Q261" s="109"/>
      <c r="R261" s="109"/>
      <c r="S261" s="109"/>
      <c r="T261" s="109"/>
      <c r="U261" s="49">
        <v>983</v>
      </c>
      <c r="V261" s="47">
        <v>2099</v>
      </c>
      <c r="W261" s="49"/>
      <c r="X261" s="49"/>
      <c r="Y261" s="50">
        <f>SUM(D261:X261)</f>
        <v>35303</v>
      </c>
    </row>
    <row r="262" spans="1:25" ht="15.3" x14ac:dyDescent="0.55000000000000004">
      <c r="A262" s="103"/>
      <c r="B262" s="104"/>
      <c r="C262" s="8" t="s">
        <v>34</v>
      </c>
      <c r="D262" s="49">
        <f>C5*D261</f>
        <v>10438000</v>
      </c>
      <c r="E262" s="49">
        <f>E261*C5</f>
        <v>309600</v>
      </c>
      <c r="F262" s="49">
        <f>C5*F261</f>
        <v>131600</v>
      </c>
      <c r="G262" s="49">
        <f>C5*G261</f>
        <v>217600</v>
      </c>
      <c r="H262" s="49">
        <f>C5*H261</f>
        <v>93200</v>
      </c>
      <c r="I262" s="49">
        <f>C5*I261</f>
        <v>488000</v>
      </c>
      <c r="J262" s="49">
        <f>C5*J261</f>
        <v>18400</v>
      </c>
      <c r="K262" s="110">
        <f>C5*K261</f>
        <v>1192000</v>
      </c>
      <c r="L262" s="110"/>
      <c r="M262" s="110"/>
      <c r="N262" s="110"/>
      <c r="O262" s="110"/>
      <c r="P262" s="110"/>
      <c r="Q262" s="110"/>
      <c r="R262" s="110"/>
      <c r="S262" s="110"/>
      <c r="T262" s="110"/>
      <c r="U262" s="49">
        <f>C5*U261</f>
        <v>393200</v>
      </c>
      <c r="V262" s="49">
        <f>V261*C5</f>
        <v>839600</v>
      </c>
      <c r="W262" s="49"/>
      <c r="X262" s="49"/>
      <c r="Y262" s="50">
        <f>SUM(D262:X262)</f>
        <v>14121200</v>
      </c>
    </row>
    <row r="264" spans="1:25" ht="15.3" x14ac:dyDescent="0.55000000000000004">
      <c r="A264" s="103" t="s">
        <v>244</v>
      </c>
      <c r="B264" s="104"/>
      <c r="C264" s="8" t="s">
        <v>72</v>
      </c>
      <c r="D264" s="52">
        <v>160889</v>
      </c>
      <c r="E264" s="47"/>
      <c r="F264" s="47"/>
      <c r="G264" s="47"/>
      <c r="H264" s="47"/>
      <c r="I264" s="47"/>
      <c r="J264" s="47"/>
      <c r="K264" s="105"/>
      <c r="L264" s="105"/>
      <c r="M264" s="105"/>
      <c r="N264" s="105"/>
      <c r="O264" s="105"/>
      <c r="P264" s="105"/>
      <c r="Q264" s="105"/>
      <c r="R264" s="105"/>
      <c r="S264" s="105"/>
      <c r="T264" s="105"/>
      <c r="U264" s="47"/>
      <c r="V264" s="47"/>
      <c r="W264" s="47"/>
      <c r="X264" s="47"/>
      <c r="Y264" s="48"/>
    </row>
    <row r="265" spans="1:25" ht="15.3" x14ac:dyDescent="0.55000000000000004">
      <c r="A265" s="103"/>
      <c r="B265" s="104"/>
      <c r="C265" s="8" t="s">
        <v>175</v>
      </c>
      <c r="D265" s="66">
        <v>0.17</v>
      </c>
      <c r="E265" s="47"/>
      <c r="F265" s="47"/>
      <c r="G265" s="47"/>
      <c r="H265" s="47"/>
      <c r="I265" s="47"/>
      <c r="J265" s="47"/>
      <c r="K265" s="106"/>
      <c r="L265" s="107"/>
      <c r="M265" s="107"/>
      <c r="N265" s="107"/>
      <c r="O265" s="107"/>
      <c r="P265" s="107"/>
      <c r="Q265" s="107"/>
      <c r="R265" s="107"/>
      <c r="S265" s="107"/>
      <c r="T265" s="108"/>
      <c r="U265" s="47"/>
      <c r="V265" s="47"/>
      <c r="W265" s="47"/>
      <c r="X265" s="47"/>
      <c r="Y265" s="48"/>
    </row>
    <row r="266" spans="1:25" ht="30.6" x14ac:dyDescent="0.55000000000000004">
      <c r="A266" s="103"/>
      <c r="B266" s="104"/>
      <c r="C266" s="8" t="s">
        <v>174</v>
      </c>
      <c r="D266" s="49">
        <v>72</v>
      </c>
      <c r="E266" s="49">
        <v>66</v>
      </c>
      <c r="F266" s="49">
        <v>73</v>
      </c>
      <c r="G266" s="49">
        <v>88</v>
      </c>
      <c r="H266" s="49">
        <v>40</v>
      </c>
      <c r="I266" s="49">
        <v>31</v>
      </c>
      <c r="J266" s="49">
        <v>42</v>
      </c>
      <c r="K266" s="109">
        <v>67</v>
      </c>
      <c r="L266" s="109"/>
      <c r="M266" s="109"/>
      <c r="N266" s="109"/>
      <c r="O266" s="109"/>
      <c r="P266" s="109"/>
      <c r="Q266" s="109"/>
      <c r="R266" s="109"/>
      <c r="S266" s="109"/>
      <c r="T266" s="109"/>
      <c r="U266" s="49">
        <v>11201</v>
      </c>
      <c r="V266" s="47">
        <v>13343</v>
      </c>
      <c r="W266" s="49"/>
      <c r="X266" s="49"/>
      <c r="Y266" s="50">
        <f>SUM(D266:X266)</f>
        <v>25023</v>
      </c>
    </row>
    <row r="267" spans="1:25" ht="15.3" x14ac:dyDescent="0.55000000000000004">
      <c r="A267" s="103"/>
      <c r="B267" s="104"/>
      <c r="C267" s="9" t="s">
        <v>33</v>
      </c>
      <c r="D267" s="49">
        <v>52933</v>
      </c>
      <c r="E267" s="49">
        <v>3209</v>
      </c>
      <c r="F267" s="49">
        <v>1776</v>
      </c>
      <c r="G267" s="49">
        <v>2320</v>
      </c>
      <c r="H267" s="49">
        <v>655</v>
      </c>
      <c r="I267" s="49">
        <v>322</v>
      </c>
      <c r="J267" s="49">
        <v>319</v>
      </c>
      <c r="K267" s="109">
        <v>1696</v>
      </c>
      <c r="L267" s="109"/>
      <c r="M267" s="109"/>
      <c r="N267" s="109"/>
      <c r="O267" s="109"/>
      <c r="P267" s="109"/>
      <c r="Q267" s="109"/>
      <c r="R267" s="109"/>
      <c r="S267" s="109"/>
      <c r="T267" s="109"/>
      <c r="U267" s="49">
        <v>11201</v>
      </c>
      <c r="V267" s="47">
        <v>13343</v>
      </c>
      <c r="W267" s="49"/>
      <c r="X267" s="49"/>
      <c r="Y267" s="50">
        <f>SUM(D267:X267)</f>
        <v>87774</v>
      </c>
    </row>
    <row r="268" spans="1:25" ht="15.3" x14ac:dyDescent="0.55000000000000004">
      <c r="A268" s="103"/>
      <c r="B268" s="104"/>
      <c r="C268" s="8" t="s">
        <v>34</v>
      </c>
      <c r="D268" s="49">
        <f>C5*D267</f>
        <v>21173200</v>
      </c>
      <c r="E268" s="49">
        <f>E267*C5</f>
        <v>1283600</v>
      </c>
      <c r="F268" s="49">
        <f>C5*F267</f>
        <v>710400</v>
      </c>
      <c r="G268" s="49">
        <f>C5*G267</f>
        <v>928000</v>
      </c>
      <c r="H268" s="49">
        <f>C5*H267</f>
        <v>262000</v>
      </c>
      <c r="I268" s="49">
        <f>C5*I267</f>
        <v>128800</v>
      </c>
      <c r="J268" s="49">
        <f>C5*J267</f>
        <v>127600</v>
      </c>
      <c r="K268" s="110">
        <f>C5*K267</f>
        <v>678400</v>
      </c>
      <c r="L268" s="110"/>
      <c r="M268" s="110"/>
      <c r="N268" s="110"/>
      <c r="O268" s="110"/>
      <c r="P268" s="110"/>
      <c r="Q268" s="110"/>
      <c r="R268" s="110"/>
      <c r="S268" s="110"/>
      <c r="T268" s="110"/>
      <c r="U268" s="49">
        <f>C5*U267</f>
        <v>4480400</v>
      </c>
      <c r="V268" s="49">
        <f>V267*C5</f>
        <v>5337200</v>
      </c>
      <c r="W268" s="49"/>
      <c r="X268" s="49"/>
      <c r="Y268" s="50">
        <f>SUM(D268:X268)</f>
        <v>35109600</v>
      </c>
    </row>
    <row r="270" spans="1:25" ht="15.3" x14ac:dyDescent="0.55000000000000004">
      <c r="A270" s="103" t="s">
        <v>245</v>
      </c>
      <c r="B270" s="104"/>
      <c r="C270" s="8" t="s">
        <v>72</v>
      </c>
      <c r="D270" s="52">
        <v>312093</v>
      </c>
      <c r="E270" s="47"/>
      <c r="F270" s="47"/>
      <c r="G270" s="47"/>
      <c r="H270" s="47"/>
      <c r="I270" s="47"/>
      <c r="J270" s="47"/>
      <c r="K270" s="105"/>
      <c r="L270" s="105"/>
      <c r="M270" s="105"/>
      <c r="N270" s="105"/>
      <c r="O270" s="105"/>
      <c r="P270" s="105"/>
      <c r="Q270" s="105"/>
      <c r="R270" s="105"/>
      <c r="S270" s="105"/>
      <c r="T270" s="105"/>
      <c r="U270" s="47"/>
      <c r="V270" s="47"/>
      <c r="W270" s="47"/>
      <c r="X270" s="47"/>
      <c r="Y270" s="48"/>
    </row>
    <row r="271" spans="1:25" ht="15.3" x14ac:dyDescent="0.55000000000000004">
      <c r="A271" s="103"/>
      <c r="B271" s="104"/>
      <c r="C271" s="8" t="s">
        <v>175</v>
      </c>
      <c r="D271" s="66">
        <v>0.28999999999999998</v>
      </c>
      <c r="E271" s="47"/>
      <c r="F271" s="47"/>
      <c r="G271" s="47"/>
      <c r="H271" s="47"/>
      <c r="I271" s="47"/>
      <c r="J271" s="47"/>
      <c r="K271" s="106"/>
      <c r="L271" s="107"/>
      <c r="M271" s="107"/>
      <c r="N271" s="107"/>
      <c r="O271" s="107"/>
      <c r="P271" s="107"/>
      <c r="Q271" s="107"/>
      <c r="R271" s="107"/>
      <c r="S271" s="107"/>
      <c r="T271" s="108"/>
      <c r="U271" s="47"/>
      <c r="V271" s="47"/>
      <c r="W271" s="47"/>
      <c r="X271" s="47"/>
      <c r="Y271" s="48"/>
    </row>
    <row r="272" spans="1:25" ht="30.6" x14ac:dyDescent="0.55000000000000004">
      <c r="A272" s="103"/>
      <c r="B272" s="104"/>
      <c r="C272" s="8" t="s">
        <v>174</v>
      </c>
      <c r="D272" s="49">
        <v>176</v>
      </c>
      <c r="E272" s="49">
        <v>283</v>
      </c>
      <c r="F272" s="49">
        <v>142</v>
      </c>
      <c r="G272" s="49">
        <v>27</v>
      </c>
      <c r="H272" s="49">
        <v>19</v>
      </c>
      <c r="I272" s="49"/>
      <c r="J272" s="49">
        <v>133</v>
      </c>
      <c r="K272" s="109">
        <v>208</v>
      </c>
      <c r="L272" s="109"/>
      <c r="M272" s="109"/>
      <c r="N272" s="109"/>
      <c r="O272" s="109"/>
      <c r="P272" s="109"/>
      <c r="Q272" s="109"/>
      <c r="R272" s="109"/>
      <c r="S272" s="109"/>
      <c r="T272" s="109"/>
      <c r="U272" s="49">
        <v>9803</v>
      </c>
      <c r="V272" s="47">
        <v>7650</v>
      </c>
      <c r="W272" s="49"/>
      <c r="X272" s="49"/>
      <c r="Y272" s="50">
        <f>SUM(D272:X272)</f>
        <v>18441</v>
      </c>
    </row>
    <row r="273" spans="1:25" ht="15.3" x14ac:dyDescent="0.55000000000000004">
      <c r="A273" s="103"/>
      <c r="B273" s="104"/>
      <c r="C273" s="9" t="s">
        <v>33</v>
      </c>
      <c r="D273" s="49">
        <v>82098</v>
      </c>
      <c r="E273" s="49">
        <v>12403</v>
      </c>
      <c r="F273" s="49">
        <v>8099</v>
      </c>
      <c r="G273" s="49">
        <v>1038</v>
      </c>
      <c r="H273" s="49">
        <v>773</v>
      </c>
      <c r="I273" s="49"/>
      <c r="J273" s="49">
        <v>1721</v>
      </c>
      <c r="K273" s="109">
        <v>11129</v>
      </c>
      <c r="L273" s="109"/>
      <c r="M273" s="109"/>
      <c r="N273" s="109"/>
      <c r="O273" s="109"/>
      <c r="P273" s="109"/>
      <c r="Q273" s="109"/>
      <c r="R273" s="109"/>
      <c r="S273" s="109"/>
      <c r="T273" s="109"/>
      <c r="U273" s="49">
        <v>9803</v>
      </c>
      <c r="V273" s="47">
        <v>7650</v>
      </c>
      <c r="W273" s="49"/>
      <c r="X273" s="49"/>
      <c r="Y273" s="50">
        <f>SUM(D273:X273)</f>
        <v>134714</v>
      </c>
    </row>
    <row r="274" spans="1:25" ht="15.3" x14ac:dyDescent="0.55000000000000004">
      <c r="A274" s="103"/>
      <c r="B274" s="104"/>
      <c r="C274" s="8" t="s">
        <v>34</v>
      </c>
      <c r="D274" s="49">
        <f>C5*D273</f>
        <v>32839200</v>
      </c>
      <c r="E274" s="49">
        <f>E273*C5</f>
        <v>4961200</v>
      </c>
      <c r="F274" s="49">
        <f>C5*F273</f>
        <v>3239600</v>
      </c>
      <c r="G274" s="49">
        <f>C5*G273</f>
        <v>415200</v>
      </c>
      <c r="H274" s="49">
        <f>C5*H273</f>
        <v>309200</v>
      </c>
      <c r="I274" s="49">
        <f>C5*I273</f>
        <v>0</v>
      </c>
      <c r="J274" s="49">
        <f>C5*J273</f>
        <v>688400</v>
      </c>
      <c r="K274" s="110">
        <f>C5*K273</f>
        <v>4451600</v>
      </c>
      <c r="L274" s="110"/>
      <c r="M274" s="110"/>
      <c r="N274" s="110"/>
      <c r="O274" s="110"/>
      <c r="P274" s="110"/>
      <c r="Q274" s="110"/>
      <c r="R274" s="110"/>
      <c r="S274" s="110"/>
      <c r="T274" s="110"/>
      <c r="U274" s="49">
        <f>C5*U273</f>
        <v>3921200</v>
      </c>
      <c r="V274" s="49">
        <f>V273*C5</f>
        <v>3060000</v>
      </c>
      <c r="W274" s="49"/>
      <c r="X274" s="49"/>
      <c r="Y274" s="50">
        <f>SUM(D274:X274)</f>
        <v>53885600</v>
      </c>
    </row>
    <row r="276" spans="1:25" ht="15.3" x14ac:dyDescent="0.55000000000000004">
      <c r="A276" s="103" t="s">
        <v>246</v>
      </c>
      <c r="B276" s="104"/>
      <c r="C276" s="8" t="s">
        <v>72</v>
      </c>
      <c r="D276" s="52">
        <v>140731</v>
      </c>
      <c r="E276" s="47"/>
      <c r="F276" s="47"/>
      <c r="G276" s="47"/>
      <c r="H276" s="47"/>
      <c r="I276" s="47"/>
      <c r="J276" s="47"/>
      <c r="K276" s="105"/>
      <c r="L276" s="105"/>
      <c r="M276" s="105"/>
      <c r="N276" s="105"/>
      <c r="O276" s="105"/>
      <c r="P276" s="105"/>
      <c r="Q276" s="105"/>
      <c r="R276" s="105"/>
      <c r="S276" s="105"/>
      <c r="T276" s="105"/>
      <c r="U276" s="47"/>
      <c r="V276" s="47"/>
      <c r="W276" s="47"/>
      <c r="X276" s="47"/>
      <c r="Y276" s="48"/>
    </row>
    <row r="277" spans="1:25" ht="15.3" x14ac:dyDescent="0.55000000000000004">
      <c r="A277" s="103"/>
      <c r="B277" s="104"/>
      <c r="C277" s="8" t="s">
        <v>175</v>
      </c>
      <c r="D277" s="66">
        <v>0.13</v>
      </c>
      <c r="E277" s="47"/>
      <c r="F277" s="47"/>
      <c r="G277" s="47"/>
      <c r="H277" s="47"/>
      <c r="I277" s="47"/>
      <c r="J277" s="47"/>
      <c r="K277" s="106"/>
      <c r="L277" s="107"/>
      <c r="M277" s="107"/>
      <c r="N277" s="107"/>
      <c r="O277" s="107"/>
      <c r="P277" s="107"/>
      <c r="Q277" s="107"/>
      <c r="R277" s="107"/>
      <c r="S277" s="107"/>
      <c r="T277" s="108"/>
      <c r="U277" s="47"/>
      <c r="V277" s="47"/>
      <c r="W277" s="47"/>
      <c r="X277" s="47"/>
      <c r="Y277" s="48"/>
    </row>
    <row r="278" spans="1:25" ht="30.6" x14ac:dyDescent="0.55000000000000004">
      <c r="A278" s="103"/>
      <c r="B278" s="104"/>
      <c r="C278" s="8" t="s">
        <v>174</v>
      </c>
      <c r="D278" s="49">
        <v>88</v>
      </c>
      <c r="E278" s="49">
        <v>147</v>
      </c>
      <c r="F278" s="49">
        <v>173</v>
      </c>
      <c r="G278" s="49">
        <v>4</v>
      </c>
      <c r="H278" s="49">
        <v>0</v>
      </c>
      <c r="I278" s="49">
        <v>0</v>
      </c>
      <c r="J278" s="49">
        <v>121</v>
      </c>
      <c r="K278" s="109">
        <v>135</v>
      </c>
      <c r="L278" s="109"/>
      <c r="M278" s="109"/>
      <c r="N278" s="109"/>
      <c r="O278" s="109"/>
      <c r="P278" s="109"/>
      <c r="Q278" s="109"/>
      <c r="R278" s="109"/>
      <c r="S278" s="109"/>
      <c r="T278" s="109"/>
      <c r="U278" s="49">
        <v>1366</v>
      </c>
      <c r="V278" s="47">
        <v>3314</v>
      </c>
      <c r="W278" s="49"/>
      <c r="X278" s="49"/>
      <c r="Y278" s="50">
        <f>SUM(D278:X278)</f>
        <v>5348</v>
      </c>
    </row>
    <row r="279" spans="1:25" ht="15.3" x14ac:dyDescent="0.55000000000000004">
      <c r="A279" s="103"/>
      <c r="B279" s="104"/>
      <c r="C279" s="9" t="s">
        <v>33</v>
      </c>
      <c r="D279" s="49">
        <v>43203</v>
      </c>
      <c r="E279" s="49">
        <v>2830</v>
      </c>
      <c r="F279" s="49">
        <v>7430</v>
      </c>
      <c r="G279" s="49">
        <v>166</v>
      </c>
      <c r="H279" s="49">
        <v>0</v>
      </c>
      <c r="I279" s="49">
        <v>0</v>
      </c>
      <c r="J279" s="49">
        <v>1320</v>
      </c>
      <c r="K279" s="109">
        <v>3201</v>
      </c>
      <c r="L279" s="109"/>
      <c r="M279" s="109"/>
      <c r="N279" s="109"/>
      <c r="O279" s="109"/>
      <c r="P279" s="109"/>
      <c r="Q279" s="109"/>
      <c r="R279" s="109"/>
      <c r="S279" s="109"/>
      <c r="T279" s="109"/>
      <c r="U279" s="49">
        <v>1366</v>
      </c>
      <c r="V279" s="47">
        <v>3314</v>
      </c>
      <c r="W279" s="49"/>
      <c r="X279" s="49"/>
      <c r="Y279" s="50">
        <f>SUM(D279:X279)</f>
        <v>62830</v>
      </c>
    </row>
    <row r="280" spans="1:25" ht="15.3" x14ac:dyDescent="0.55000000000000004">
      <c r="A280" s="103"/>
      <c r="B280" s="104"/>
      <c r="C280" s="8" t="s">
        <v>34</v>
      </c>
      <c r="D280" s="49">
        <f>C5*D279</f>
        <v>17281200</v>
      </c>
      <c r="E280" s="49">
        <f>E279*C5</f>
        <v>1132000</v>
      </c>
      <c r="F280" s="49">
        <f>C5*F279</f>
        <v>2972000</v>
      </c>
      <c r="G280" s="49">
        <f>C5*G279</f>
        <v>66400</v>
      </c>
      <c r="H280" s="49">
        <f>C5*H279</f>
        <v>0</v>
      </c>
      <c r="I280" s="49">
        <f>C5*I279</f>
        <v>0</v>
      </c>
      <c r="J280" s="49">
        <f>C5*J279</f>
        <v>528000</v>
      </c>
      <c r="K280" s="110">
        <f>C5*K279</f>
        <v>1280400</v>
      </c>
      <c r="L280" s="110"/>
      <c r="M280" s="110"/>
      <c r="N280" s="110"/>
      <c r="O280" s="110"/>
      <c r="P280" s="110"/>
      <c r="Q280" s="110"/>
      <c r="R280" s="110"/>
      <c r="S280" s="110"/>
      <c r="T280" s="110"/>
      <c r="U280" s="49">
        <f>C5*U279</f>
        <v>546400</v>
      </c>
      <c r="V280" s="49">
        <f>V279*C5</f>
        <v>1325600</v>
      </c>
      <c r="W280" s="49"/>
      <c r="X280" s="49"/>
      <c r="Y280" s="50">
        <f>SUM(D280:X280)</f>
        <v>25132000</v>
      </c>
    </row>
    <row r="282" spans="1:25" ht="15.3" x14ac:dyDescent="0.55000000000000004">
      <c r="A282" s="103" t="s">
        <v>247</v>
      </c>
      <c r="B282" s="104"/>
      <c r="C282" s="8" t="s">
        <v>72</v>
      </c>
      <c r="D282" s="52">
        <v>223209</v>
      </c>
      <c r="E282" s="47"/>
      <c r="F282" s="47"/>
      <c r="G282" s="47"/>
      <c r="H282" s="47"/>
      <c r="I282" s="47"/>
      <c r="J282" s="47"/>
      <c r="K282" s="105"/>
      <c r="L282" s="105"/>
      <c r="M282" s="105"/>
      <c r="N282" s="105"/>
      <c r="O282" s="105"/>
      <c r="P282" s="105"/>
      <c r="Q282" s="105"/>
      <c r="R282" s="105"/>
      <c r="S282" s="105"/>
      <c r="T282" s="105"/>
      <c r="U282" s="47"/>
      <c r="V282" s="47"/>
      <c r="W282" s="47"/>
      <c r="X282" s="47"/>
      <c r="Y282" s="48"/>
    </row>
    <row r="283" spans="1:25" ht="15.3" x14ac:dyDescent="0.55000000000000004">
      <c r="A283" s="103"/>
      <c r="B283" s="104"/>
      <c r="C283" s="8" t="s">
        <v>175</v>
      </c>
      <c r="D283" s="66">
        <v>0.24</v>
      </c>
      <c r="E283" s="47"/>
      <c r="F283" s="47"/>
      <c r="G283" s="47"/>
      <c r="H283" s="47"/>
      <c r="I283" s="47"/>
      <c r="J283" s="47"/>
      <c r="K283" s="106"/>
      <c r="L283" s="107"/>
      <c r="M283" s="107"/>
      <c r="N283" s="107"/>
      <c r="O283" s="107"/>
      <c r="P283" s="107"/>
      <c r="Q283" s="107"/>
      <c r="R283" s="107"/>
      <c r="S283" s="107"/>
      <c r="T283" s="108"/>
      <c r="U283" s="47"/>
      <c r="V283" s="47"/>
      <c r="W283" s="47"/>
      <c r="X283" s="47"/>
      <c r="Y283" s="48"/>
    </row>
    <row r="284" spans="1:25" ht="30.6" x14ac:dyDescent="0.55000000000000004">
      <c r="A284" s="103"/>
      <c r="B284" s="104"/>
      <c r="C284" s="8" t="s">
        <v>174</v>
      </c>
      <c r="D284" s="49">
        <v>120</v>
      </c>
      <c r="E284" s="49">
        <v>320</v>
      </c>
      <c r="F284" s="49">
        <v>127</v>
      </c>
      <c r="G284" s="49">
        <v>122</v>
      </c>
      <c r="H284" s="49">
        <v>33</v>
      </c>
      <c r="I284" s="49">
        <v>12</v>
      </c>
      <c r="J284" s="49">
        <v>5</v>
      </c>
      <c r="K284" s="109">
        <v>303</v>
      </c>
      <c r="L284" s="109"/>
      <c r="M284" s="109"/>
      <c r="N284" s="109"/>
      <c r="O284" s="109"/>
      <c r="P284" s="109"/>
      <c r="Q284" s="109"/>
      <c r="R284" s="109"/>
      <c r="S284" s="109"/>
      <c r="T284" s="109"/>
      <c r="U284" s="49">
        <v>3760</v>
      </c>
      <c r="V284" s="47">
        <v>2109</v>
      </c>
      <c r="W284" s="49"/>
      <c r="X284" s="49"/>
      <c r="Y284" s="50">
        <f>SUM(D284:X284)</f>
        <v>6911</v>
      </c>
    </row>
    <row r="285" spans="1:25" ht="15.3" x14ac:dyDescent="0.55000000000000004">
      <c r="A285" s="103"/>
      <c r="B285" s="104"/>
      <c r="C285" s="9" t="s">
        <v>33</v>
      </c>
      <c r="D285" s="49">
        <v>55493</v>
      </c>
      <c r="E285" s="49">
        <v>5329</v>
      </c>
      <c r="F285" s="49">
        <v>6533</v>
      </c>
      <c r="G285" s="49">
        <v>3981</v>
      </c>
      <c r="H285" s="49">
        <v>1770</v>
      </c>
      <c r="I285" s="49">
        <v>1129</v>
      </c>
      <c r="J285" s="49">
        <v>274</v>
      </c>
      <c r="K285" s="109">
        <v>4564</v>
      </c>
      <c r="L285" s="109"/>
      <c r="M285" s="109"/>
      <c r="N285" s="109"/>
      <c r="O285" s="109"/>
      <c r="P285" s="109"/>
      <c r="Q285" s="109"/>
      <c r="R285" s="109"/>
      <c r="S285" s="109"/>
      <c r="T285" s="109"/>
      <c r="U285" s="49">
        <v>3760</v>
      </c>
      <c r="V285" s="47">
        <v>2109</v>
      </c>
      <c r="W285" s="49"/>
      <c r="X285" s="49"/>
      <c r="Y285" s="50">
        <f>SUM(D285:X285)</f>
        <v>84942</v>
      </c>
    </row>
    <row r="286" spans="1:25" ht="15.3" x14ac:dyDescent="0.55000000000000004">
      <c r="A286" s="103"/>
      <c r="B286" s="104"/>
      <c r="C286" s="8" t="s">
        <v>34</v>
      </c>
      <c r="D286" s="49">
        <f>C5*D285</f>
        <v>22197200</v>
      </c>
      <c r="E286" s="49">
        <f>E285*C5</f>
        <v>2131600</v>
      </c>
      <c r="F286" s="49">
        <f>C5*F285</f>
        <v>2613200</v>
      </c>
      <c r="G286" s="49">
        <f>C5*G285</f>
        <v>1592400</v>
      </c>
      <c r="H286" s="49">
        <f>C5*H285</f>
        <v>708000</v>
      </c>
      <c r="I286" s="49">
        <f>C5*I285</f>
        <v>451600</v>
      </c>
      <c r="J286" s="49">
        <f>C5*J285</f>
        <v>109600</v>
      </c>
      <c r="K286" s="110">
        <f>C5*K285</f>
        <v>1825600</v>
      </c>
      <c r="L286" s="110"/>
      <c r="M286" s="110"/>
      <c r="N286" s="110"/>
      <c r="O286" s="110"/>
      <c r="P286" s="110"/>
      <c r="Q286" s="110"/>
      <c r="R286" s="110"/>
      <c r="S286" s="110"/>
      <c r="T286" s="110"/>
      <c r="U286" s="49">
        <f>C5*U285</f>
        <v>1504000</v>
      </c>
      <c r="V286" s="49">
        <f>V285*C5</f>
        <v>843600</v>
      </c>
      <c r="W286" s="49"/>
      <c r="X286" s="49"/>
      <c r="Y286" s="50">
        <f>SUM(D286:X286)</f>
        <v>33976800</v>
      </c>
    </row>
    <row r="288" spans="1:25" ht="15.3" x14ac:dyDescent="0.55000000000000004">
      <c r="A288" s="103" t="s">
        <v>248</v>
      </c>
      <c r="B288" s="104"/>
      <c r="C288" s="8" t="s">
        <v>72</v>
      </c>
      <c r="D288" s="52">
        <v>74347</v>
      </c>
      <c r="E288" s="47"/>
      <c r="F288" s="47"/>
      <c r="G288" s="47"/>
      <c r="H288" s="47"/>
      <c r="I288" s="47"/>
      <c r="J288" s="47"/>
      <c r="K288" s="105"/>
      <c r="L288" s="105"/>
      <c r="M288" s="105"/>
      <c r="N288" s="105"/>
      <c r="O288" s="105"/>
      <c r="P288" s="105"/>
      <c r="Q288" s="105"/>
      <c r="R288" s="105"/>
      <c r="S288" s="105"/>
      <c r="T288" s="105"/>
      <c r="U288" s="47"/>
      <c r="V288" s="47"/>
      <c r="W288" s="47"/>
      <c r="X288" s="47"/>
      <c r="Y288" s="48"/>
    </row>
    <row r="289" spans="1:25" ht="15.3" x14ac:dyDescent="0.55000000000000004">
      <c r="A289" s="103"/>
      <c r="B289" s="104"/>
      <c r="C289" s="8" t="s">
        <v>175</v>
      </c>
      <c r="D289" s="66">
        <v>0.09</v>
      </c>
      <c r="E289" s="47"/>
      <c r="F289" s="47"/>
      <c r="G289" s="47"/>
      <c r="H289" s="47"/>
      <c r="I289" s="47"/>
      <c r="J289" s="47"/>
      <c r="K289" s="106"/>
      <c r="L289" s="107"/>
      <c r="M289" s="107"/>
      <c r="N289" s="107"/>
      <c r="O289" s="107"/>
      <c r="P289" s="107"/>
      <c r="Q289" s="107"/>
      <c r="R289" s="107"/>
      <c r="S289" s="107"/>
      <c r="T289" s="108"/>
      <c r="U289" s="47"/>
      <c r="V289" s="47"/>
      <c r="W289" s="47"/>
      <c r="X289" s="47"/>
      <c r="Y289" s="48"/>
    </row>
    <row r="290" spans="1:25" ht="30.6" x14ac:dyDescent="0.55000000000000004">
      <c r="A290" s="103"/>
      <c r="B290" s="104"/>
      <c r="C290" s="8" t="s">
        <v>174</v>
      </c>
      <c r="D290" s="49">
        <v>32</v>
      </c>
      <c r="E290" s="49">
        <v>17</v>
      </c>
      <c r="F290" s="49">
        <v>10</v>
      </c>
      <c r="G290" s="49">
        <v>36</v>
      </c>
      <c r="H290" s="49">
        <v>0</v>
      </c>
      <c r="I290" s="49">
        <v>8</v>
      </c>
      <c r="J290" s="49">
        <v>0</v>
      </c>
      <c r="K290" s="109">
        <v>144</v>
      </c>
      <c r="L290" s="109"/>
      <c r="M290" s="109"/>
      <c r="N290" s="109"/>
      <c r="O290" s="109"/>
      <c r="P290" s="109"/>
      <c r="Q290" s="109"/>
      <c r="R290" s="109"/>
      <c r="S290" s="109"/>
      <c r="T290" s="109"/>
      <c r="U290" s="49">
        <v>763</v>
      </c>
      <c r="V290" s="47">
        <v>665</v>
      </c>
      <c r="W290" s="49"/>
      <c r="X290" s="49"/>
      <c r="Y290" s="50">
        <f>SUM(D290:X290)</f>
        <v>1675</v>
      </c>
    </row>
    <row r="291" spans="1:25" ht="15.3" x14ac:dyDescent="0.55000000000000004">
      <c r="A291" s="103"/>
      <c r="B291" s="104"/>
      <c r="C291" s="9" t="s">
        <v>33</v>
      </c>
      <c r="D291" s="49">
        <v>14390</v>
      </c>
      <c r="E291" s="49">
        <v>443</v>
      </c>
      <c r="F291" s="49">
        <v>328</v>
      </c>
      <c r="G291" s="49">
        <v>988</v>
      </c>
      <c r="H291" s="49">
        <v>0</v>
      </c>
      <c r="I291" s="49">
        <v>147</v>
      </c>
      <c r="J291" s="49">
        <v>0</v>
      </c>
      <c r="K291" s="109">
        <v>2210</v>
      </c>
      <c r="L291" s="109"/>
      <c r="M291" s="109"/>
      <c r="N291" s="109"/>
      <c r="O291" s="109"/>
      <c r="P291" s="109"/>
      <c r="Q291" s="109"/>
      <c r="R291" s="109"/>
      <c r="S291" s="109"/>
      <c r="T291" s="109"/>
      <c r="U291" s="49">
        <v>763</v>
      </c>
      <c r="V291" s="47">
        <v>665</v>
      </c>
      <c r="W291" s="49"/>
      <c r="X291" s="49"/>
      <c r="Y291" s="50">
        <f>SUM(D291:X291)</f>
        <v>19934</v>
      </c>
    </row>
    <row r="292" spans="1:25" ht="15.3" x14ac:dyDescent="0.55000000000000004">
      <c r="A292" s="103"/>
      <c r="B292" s="104"/>
      <c r="C292" s="8" t="s">
        <v>34</v>
      </c>
      <c r="D292" s="49">
        <f>C5*D291</f>
        <v>5756000</v>
      </c>
      <c r="E292" s="49">
        <f>E291*C5</f>
        <v>177200</v>
      </c>
      <c r="F292" s="49">
        <f>C5*F291</f>
        <v>131200</v>
      </c>
      <c r="G292" s="49">
        <f>C5*G291</f>
        <v>395200</v>
      </c>
      <c r="H292" s="49">
        <f>C5*H291</f>
        <v>0</v>
      </c>
      <c r="I292" s="49">
        <f>C5*I291</f>
        <v>58800</v>
      </c>
      <c r="J292" s="49">
        <f>C5*J291</f>
        <v>0</v>
      </c>
      <c r="K292" s="110">
        <f>C5*K291</f>
        <v>884000</v>
      </c>
      <c r="L292" s="110"/>
      <c r="M292" s="110"/>
      <c r="N292" s="110"/>
      <c r="O292" s="110"/>
      <c r="P292" s="110"/>
      <c r="Q292" s="110"/>
      <c r="R292" s="110"/>
      <c r="S292" s="110"/>
      <c r="T292" s="110"/>
      <c r="U292" s="49">
        <f>C5*U291</f>
        <v>305200</v>
      </c>
      <c r="V292" s="49">
        <f>V291*C5</f>
        <v>266000</v>
      </c>
      <c r="W292" s="49"/>
      <c r="X292" s="49"/>
      <c r="Y292" s="50">
        <f>SUM(D292:X292)</f>
        <v>7973600</v>
      </c>
    </row>
    <row r="294" spans="1:25" ht="15.3" x14ac:dyDescent="0.55000000000000004">
      <c r="A294" s="103" t="s">
        <v>249</v>
      </c>
      <c r="B294" s="104"/>
      <c r="C294" s="8" t="s">
        <v>72</v>
      </c>
      <c r="D294" s="52">
        <v>433823</v>
      </c>
      <c r="E294" s="47"/>
      <c r="F294" s="47"/>
      <c r="G294" s="47"/>
      <c r="H294" s="47"/>
      <c r="I294" s="47"/>
      <c r="J294" s="47"/>
      <c r="K294" s="105"/>
      <c r="L294" s="105"/>
      <c r="M294" s="105"/>
      <c r="N294" s="105"/>
      <c r="O294" s="105"/>
      <c r="P294" s="105"/>
      <c r="Q294" s="105"/>
      <c r="R294" s="105"/>
      <c r="S294" s="105"/>
      <c r="T294" s="105"/>
      <c r="U294" s="47"/>
      <c r="V294" s="47"/>
      <c r="W294" s="47"/>
      <c r="X294" s="47"/>
      <c r="Y294" s="48"/>
    </row>
    <row r="295" spans="1:25" ht="15.3" x14ac:dyDescent="0.55000000000000004">
      <c r="A295" s="103"/>
      <c r="B295" s="104"/>
      <c r="C295" s="8" t="s">
        <v>175</v>
      </c>
      <c r="D295" s="66">
        <v>0.53</v>
      </c>
      <c r="E295" s="47"/>
      <c r="F295" s="47"/>
      <c r="G295" s="47"/>
      <c r="H295" s="47"/>
      <c r="I295" s="47"/>
      <c r="J295" s="47"/>
      <c r="K295" s="106"/>
      <c r="L295" s="107"/>
      <c r="M295" s="107"/>
      <c r="N295" s="107"/>
      <c r="O295" s="107"/>
      <c r="P295" s="107"/>
      <c r="Q295" s="107"/>
      <c r="R295" s="107"/>
      <c r="S295" s="107"/>
      <c r="T295" s="108"/>
      <c r="U295" s="47"/>
      <c r="V295" s="47"/>
      <c r="W295" s="47"/>
      <c r="X295" s="47"/>
      <c r="Y295" s="48"/>
    </row>
    <row r="296" spans="1:25" ht="30.6" x14ac:dyDescent="0.55000000000000004">
      <c r="A296" s="103"/>
      <c r="B296" s="104"/>
      <c r="C296" s="8" t="s">
        <v>174</v>
      </c>
      <c r="D296" s="49">
        <v>312</v>
      </c>
      <c r="E296" s="49">
        <v>76</v>
      </c>
      <c r="F296" s="49">
        <v>98</v>
      </c>
      <c r="G296" s="49">
        <v>27</v>
      </c>
      <c r="H296" s="49">
        <v>173</v>
      </c>
      <c r="I296" s="49">
        <v>99</v>
      </c>
      <c r="J296" s="49">
        <v>44</v>
      </c>
      <c r="K296" s="109">
        <v>237</v>
      </c>
      <c r="L296" s="109"/>
      <c r="M296" s="109"/>
      <c r="N296" s="109"/>
      <c r="O296" s="109"/>
      <c r="P296" s="109"/>
      <c r="Q296" s="109"/>
      <c r="R296" s="109"/>
      <c r="S296" s="109"/>
      <c r="T296" s="109"/>
      <c r="U296" s="49">
        <v>7373</v>
      </c>
      <c r="V296" s="47">
        <v>11329</v>
      </c>
      <c r="W296" s="49"/>
      <c r="X296" s="49"/>
      <c r="Y296" s="50">
        <f>SUM(D296:X296)</f>
        <v>19768</v>
      </c>
    </row>
    <row r="297" spans="1:25" ht="15.3" x14ac:dyDescent="0.55000000000000004">
      <c r="A297" s="103"/>
      <c r="B297" s="104"/>
      <c r="C297" s="9" t="s">
        <v>33</v>
      </c>
      <c r="D297" s="49">
        <v>131946</v>
      </c>
      <c r="E297" s="49">
        <v>2536</v>
      </c>
      <c r="F297" s="49">
        <v>4430</v>
      </c>
      <c r="G297" s="49">
        <v>432</v>
      </c>
      <c r="H297" s="49">
        <v>6438</v>
      </c>
      <c r="I297" s="49">
        <v>3210</v>
      </c>
      <c r="J297" s="49">
        <v>1630</v>
      </c>
      <c r="K297" s="109">
        <v>6430</v>
      </c>
      <c r="L297" s="109"/>
      <c r="M297" s="109"/>
      <c r="N297" s="109"/>
      <c r="O297" s="109"/>
      <c r="P297" s="109"/>
      <c r="Q297" s="109"/>
      <c r="R297" s="109"/>
      <c r="S297" s="109"/>
      <c r="T297" s="109"/>
      <c r="U297" s="49">
        <v>7373</v>
      </c>
      <c r="V297" s="47">
        <v>11329</v>
      </c>
      <c r="W297" s="49"/>
      <c r="X297" s="49"/>
      <c r="Y297" s="50">
        <f>SUM(D297:X297)</f>
        <v>175754</v>
      </c>
    </row>
    <row r="298" spans="1:25" ht="15.3" x14ac:dyDescent="0.55000000000000004">
      <c r="A298" s="103"/>
      <c r="B298" s="104"/>
      <c r="C298" s="8" t="s">
        <v>34</v>
      </c>
      <c r="D298" s="49">
        <f>C5*D297</f>
        <v>52778400</v>
      </c>
      <c r="E298" s="49">
        <f>E297*C5</f>
        <v>1014400</v>
      </c>
      <c r="F298" s="49">
        <f>C5*F297</f>
        <v>1772000</v>
      </c>
      <c r="G298" s="49">
        <f>C5*G297</f>
        <v>172800</v>
      </c>
      <c r="H298" s="49">
        <f>C5*H297</f>
        <v>2575200</v>
      </c>
      <c r="I298" s="49">
        <f>C5*I297</f>
        <v>1284000</v>
      </c>
      <c r="J298" s="49">
        <f>C5*J297</f>
        <v>652000</v>
      </c>
      <c r="K298" s="110">
        <f>C5*K297</f>
        <v>2572000</v>
      </c>
      <c r="L298" s="110"/>
      <c r="M298" s="110"/>
      <c r="N298" s="110"/>
      <c r="O298" s="110"/>
      <c r="P298" s="110"/>
      <c r="Q298" s="110"/>
      <c r="R298" s="110"/>
      <c r="S298" s="110"/>
      <c r="T298" s="110"/>
      <c r="U298" s="49">
        <f>C5*U297</f>
        <v>2949200</v>
      </c>
      <c r="V298" s="49">
        <f>V297*C5</f>
        <v>4531600</v>
      </c>
      <c r="W298" s="49"/>
      <c r="X298" s="49"/>
      <c r="Y298" s="50">
        <f>SUM(D298:X298)</f>
        <v>70301600</v>
      </c>
    </row>
    <row r="300" spans="1:25" ht="15.3" x14ac:dyDescent="0.55000000000000004">
      <c r="A300" s="103" t="s">
        <v>250</v>
      </c>
      <c r="B300" s="104"/>
      <c r="C300" s="8" t="s">
        <v>72</v>
      </c>
      <c r="D300" s="52">
        <v>380125</v>
      </c>
      <c r="E300" s="47"/>
      <c r="F300" s="47"/>
      <c r="G300" s="47"/>
      <c r="H300" s="47"/>
      <c r="I300" s="47"/>
      <c r="J300" s="47"/>
      <c r="K300" s="105"/>
      <c r="L300" s="105"/>
      <c r="M300" s="105"/>
      <c r="N300" s="105"/>
      <c r="O300" s="105"/>
      <c r="P300" s="105"/>
      <c r="Q300" s="105"/>
      <c r="R300" s="105"/>
      <c r="S300" s="105"/>
      <c r="T300" s="105"/>
      <c r="U300" s="47"/>
      <c r="V300" s="47"/>
      <c r="W300" s="47"/>
      <c r="X300" s="47"/>
      <c r="Y300" s="48"/>
    </row>
    <row r="301" spans="1:25" ht="15.3" x14ac:dyDescent="0.55000000000000004">
      <c r="A301" s="103"/>
      <c r="B301" s="104"/>
      <c r="C301" s="8" t="s">
        <v>175</v>
      </c>
      <c r="D301" s="66">
        <v>0.4</v>
      </c>
      <c r="E301" s="47"/>
      <c r="F301" s="47"/>
      <c r="G301" s="47"/>
      <c r="H301" s="47"/>
      <c r="I301" s="47"/>
      <c r="J301" s="47"/>
      <c r="K301" s="106"/>
      <c r="L301" s="107"/>
      <c r="M301" s="107"/>
      <c r="N301" s="107"/>
      <c r="O301" s="107"/>
      <c r="P301" s="107"/>
      <c r="Q301" s="107"/>
      <c r="R301" s="107"/>
      <c r="S301" s="107"/>
      <c r="T301" s="108"/>
      <c r="U301" s="47"/>
      <c r="V301" s="47"/>
      <c r="W301" s="47"/>
      <c r="X301" s="47"/>
      <c r="Y301" s="48"/>
    </row>
    <row r="302" spans="1:25" ht="30.6" x14ac:dyDescent="0.55000000000000004">
      <c r="A302" s="103"/>
      <c r="B302" s="104"/>
      <c r="C302" s="8" t="s">
        <v>174</v>
      </c>
      <c r="D302" s="49">
        <v>209</v>
      </c>
      <c r="E302" s="49">
        <v>82</v>
      </c>
      <c r="F302" s="49">
        <v>7</v>
      </c>
      <c r="G302" s="49">
        <v>103</v>
      </c>
      <c r="H302" s="49">
        <v>203</v>
      </c>
      <c r="I302" s="49">
        <v>103</v>
      </c>
      <c r="J302" s="49">
        <v>55</v>
      </c>
      <c r="K302" s="109">
        <v>346</v>
      </c>
      <c r="L302" s="109"/>
      <c r="M302" s="109"/>
      <c r="N302" s="109"/>
      <c r="O302" s="109"/>
      <c r="P302" s="109"/>
      <c r="Q302" s="109"/>
      <c r="R302" s="109"/>
      <c r="S302" s="109"/>
      <c r="T302" s="109"/>
      <c r="U302" s="49">
        <v>11320</v>
      </c>
      <c r="V302" s="47">
        <v>9438</v>
      </c>
      <c r="W302" s="49"/>
      <c r="X302" s="49"/>
      <c r="Y302" s="50">
        <f>SUM(D302:X302)</f>
        <v>21866</v>
      </c>
    </row>
    <row r="303" spans="1:25" ht="15.3" x14ac:dyDescent="0.55000000000000004">
      <c r="A303" s="103"/>
      <c r="B303" s="104"/>
      <c r="C303" s="9" t="s">
        <v>33</v>
      </c>
      <c r="D303" s="49">
        <v>99693</v>
      </c>
      <c r="E303" s="49">
        <v>1863</v>
      </c>
      <c r="F303" s="49">
        <v>133</v>
      </c>
      <c r="G303" s="49">
        <v>2337</v>
      </c>
      <c r="H303" s="49">
        <v>6439</v>
      </c>
      <c r="I303" s="49">
        <v>2601</v>
      </c>
      <c r="J303" s="49">
        <v>1870</v>
      </c>
      <c r="K303" s="109">
        <v>10266</v>
      </c>
      <c r="L303" s="109"/>
      <c r="M303" s="109"/>
      <c r="N303" s="109"/>
      <c r="O303" s="109"/>
      <c r="P303" s="109"/>
      <c r="Q303" s="109"/>
      <c r="R303" s="109"/>
      <c r="S303" s="109"/>
      <c r="T303" s="109"/>
      <c r="U303" s="49">
        <v>11320</v>
      </c>
      <c r="V303" s="47">
        <v>9438</v>
      </c>
      <c r="W303" s="49"/>
      <c r="X303" s="49"/>
      <c r="Y303" s="50">
        <f>SUM(D303:X303)</f>
        <v>145960</v>
      </c>
    </row>
    <row r="304" spans="1:25" ht="15.3" x14ac:dyDescent="0.55000000000000004">
      <c r="A304" s="103"/>
      <c r="B304" s="104"/>
      <c r="C304" s="8" t="s">
        <v>34</v>
      </c>
      <c r="D304" s="49">
        <f>C5*D303</f>
        <v>39877200</v>
      </c>
      <c r="E304" s="49">
        <f>E303*C5</f>
        <v>745200</v>
      </c>
      <c r="F304" s="49">
        <f>C5*F303</f>
        <v>53200</v>
      </c>
      <c r="G304" s="49">
        <f>C5*G303</f>
        <v>934800</v>
      </c>
      <c r="H304" s="49">
        <f>C5*H303</f>
        <v>2575600</v>
      </c>
      <c r="I304" s="49">
        <f>C5*I303</f>
        <v>1040400</v>
      </c>
      <c r="J304" s="49">
        <f>C5*J303</f>
        <v>748000</v>
      </c>
      <c r="K304" s="110">
        <f>C5*K303</f>
        <v>4106400</v>
      </c>
      <c r="L304" s="110"/>
      <c r="M304" s="110"/>
      <c r="N304" s="110"/>
      <c r="O304" s="110"/>
      <c r="P304" s="110"/>
      <c r="Q304" s="110"/>
      <c r="R304" s="110"/>
      <c r="S304" s="110"/>
      <c r="T304" s="110"/>
      <c r="U304" s="49">
        <f>C5*U303</f>
        <v>4528000</v>
      </c>
      <c r="V304" s="49">
        <f>V303*C5</f>
        <v>3775200</v>
      </c>
      <c r="W304" s="49"/>
      <c r="X304" s="49"/>
      <c r="Y304" s="50">
        <f>SUM(D304:X304)</f>
        <v>58384000</v>
      </c>
    </row>
    <row r="306" spans="1:25" ht="15.3" x14ac:dyDescent="0.55000000000000004">
      <c r="A306" s="103" t="s">
        <v>251</v>
      </c>
      <c r="B306" s="104"/>
      <c r="C306" s="8" t="s">
        <v>72</v>
      </c>
      <c r="D306" s="52">
        <v>281213</v>
      </c>
      <c r="E306" s="47"/>
      <c r="F306" s="47"/>
      <c r="G306" s="47"/>
      <c r="H306" s="47"/>
      <c r="I306" s="47"/>
      <c r="J306" s="47"/>
      <c r="K306" s="105"/>
      <c r="L306" s="105"/>
      <c r="M306" s="105"/>
      <c r="N306" s="105"/>
      <c r="O306" s="105"/>
      <c r="P306" s="105"/>
      <c r="Q306" s="105"/>
      <c r="R306" s="105"/>
      <c r="S306" s="105"/>
      <c r="T306" s="105"/>
      <c r="U306" s="47"/>
      <c r="V306" s="47"/>
      <c r="W306" s="47"/>
      <c r="X306" s="47"/>
      <c r="Y306" s="48"/>
    </row>
    <row r="307" spans="1:25" ht="15.3" x14ac:dyDescent="0.55000000000000004">
      <c r="A307" s="103"/>
      <c r="B307" s="104"/>
      <c r="C307" s="8" t="s">
        <v>175</v>
      </c>
      <c r="D307" s="66">
        <v>0.3</v>
      </c>
      <c r="E307" s="47"/>
      <c r="F307" s="47"/>
      <c r="G307" s="47"/>
      <c r="H307" s="47"/>
      <c r="I307" s="47"/>
      <c r="J307" s="47"/>
      <c r="K307" s="106"/>
      <c r="L307" s="107"/>
      <c r="M307" s="107"/>
      <c r="N307" s="107"/>
      <c r="O307" s="107"/>
      <c r="P307" s="107"/>
      <c r="Q307" s="107"/>
      <c r="R307" s="107"/>
      <c r="S307" s="107"/>
      <c r="T307" s="108"/>
      <c r="U307" s="47"/>
      <c r="V307" s="47"/>
      <c r="W307" s="47"/>
      <c r="X307" s="47"/>
      <c r="Y307" s="48"/>
    </row>
    <row r="308" spans="1:25" ht="30.6" x14ac:dyDescent="0.55000000000000004">
      <c r="A308" s="103"/>
      <c r="B308" s="104"/>
      <c r="C308" s="8" t="s">
        <v>174</v>
      </c>
      <c r="D308" s="49">
        <v>188</v>
      </c>
      <c r="E308" s="49">
        <v>322</v>
      </c>
      <c r="F308" s="49">
        <v>302</v>
      </c>
      <c r="G308" s="49">
        <v>147</v>
      </c>
      <c r="H308" s="49">
        <v>188</v>
      </c>
      <c r="I308" s="49">
        <v>326</v>
      </c>
      <c r="J308" s="49">
        <v>167</v>
      </c>
      <c r="K308" s="109">
        <v>447</v>
      </c>
      <c r="L308" s="109"/>
      <c r="M308" s="109"/>
      <c r="N308" s="109"/>
      <c r="O308" s="109"/>
      <c r="P308" s="109"/>
      <c r="Q308" s="109"/>
      <c r="R308" s="109"/>
      <c r="S308" s="109"/>
      <c r="T308" s="109"/>
      <c r="U308" s="49">
        <v>9849</v>
      </c>
      <c r="V308" s="47">
        <v>8740</v>
      </c>
      <c r="W308" s="49"/>
      <c r="X308" s="49"/>
      <c r="Y308" s="50">
        <f>SUM(D308:X308)</f>
        <v>20676</v>
      </c>
    </row>
    <row r="309" spans="1:25" ht="15.3" x14ac:dyDescent="0.55000000000000004">
      <c r="A309" s="103"/>
      <c r="B309" s="104"/>
      <c r="C309" s="9" t="s">
        <v>33</v>
      </c>
      <c r="D309" s="49">
        <v>78540</v>
      </c>
      <c r="E309" s="49">
        <v>8236</v>
      </c>
      <c r="F309" s="49">
        <v>8670</v>
      </c>
      <c r="G309" s="49">
        <v>3210</v>
      </c>
      <c r="H309" s="49">
        <v>2730</v>
      </c>
      <c r="I309" s="49">
        <v>5320</v>
      </c>
      <c r="J309" s="49">
        <v>3291</v>
      </c>
      <c r="K309" s="109">
        <v>18505</v>
      </c>
      <c r="L309" s="109"/>
      <c r="M309" s="109"/>
      <c r="N309" s="109"/>
      <c r="O309" s="109"/>
      <c r="P309" s="109"/>
      <c r="Q309" s="109"/>
      <c r="R309" s="109"/>
      <c r="S309" s="109"/>
      <c r="T309" s="109"/>
      <c r="U309" s="49">
        <v>9849</v>
      </c>
      <c r="V309" s="47">
        <v>8740</v>
      </c>
      <c r="W309" s="49"/>
      <c r="X309" s="49"/>
      <c r="Y309" s="50">
        <f>SUM(D309:X309)</f>
        <v>147091</v>
      </c>
    </row>
    <row r="310" spans="1:25" ht="15.3" x14ac:dyDescent="0.55000000000000004">
      <c r="A310" s="103"/>
      <c r="B310" s="104"/>
      <c r="C310" s="8" t="s">
        <v>34</v>
      </c>
      <c r="D310" s="49">
        <f>C5*D309</f>
        <v>31416000</v>
      </c>
      <c r="E310" s="49">
        <f>E309*C5</f>
        <v>3294400</v>
      </c>
      <c r="F310" s="49">
        <f>C5*F309</f>
        <v>3468000</v>
      </c>
      <c r="G310" s="49">
        <f>C5*G309</f>
        <v>1284000</v>
      </c>
      <c r="H310" s="49">
        <f>C5*H309</f>
        <v>1092000</v>
      </c>
      <c r="I310" s="49">
        <f>C5*I309</f>
        <v>2128000</v>
      </c>
      <c r="J310" s="49">
        <f>C5*J309</f>
        <v>1316400</v>
      </c>
      <c r="K310" s="110">
        <f>C5*K309</f>
        <v>7402000</v>
      </c>
      <c r="L310" s="110"/>
      <c r="M310" s="110"/>
      <c r="N310" s="110"/>
      <c r="O310" s="110"/>
      <c r="P310" s="110"/>
      <c r="Q310" s="110"/>
      <c r="R310" s="110"/>
      <c r="S310" s="110"/>
      <c r="T310" s="110"/>
      <c r="U310" s="49">
        <f>C5*U309</f>
        <v>3939600</v>
      </c>
      <c r="V310" s="49">
        <f>V309*C5</f>
        <v>3496000</v>
      </c>
      <c r="W310" s="49"/>
      <c r="X310" s="49"/>
      <c r="Y310" s="50">
        <f>SUM(D310:X310)</f>
        <v>58836400</v>
      </c>
    </row>
    <row r="312" spans="1:25" ht="15.3" x14ac:dyDescent="0.55000000000000004">
      <c r="A312" s="103" t="s">
        <v>252</v>
      </c>
      <c r="B312" s="104"/>
      <c r="C312" s="8" t="s">
        <v>72</v>
      </c>
      <c r="D312" s="52">
        <v>438760</v>
      </c>
      <c r="E312" s="47"/>
      <c r="F312" s="47"/>
      <c r="G312" s="47"/>
      <c r="H312" s="47"/>
      <c r="I312" s="47"/>
      <c r="J312" s="47"/>
      <c r="K312" s="105"/>
      <c r="L312" s="105"/>
      <c r="M312" s="105"/>
      <c r="N312" s="105"/>
      <c r="O312" s="105"/>
      <c r="P312" s="105"/>
      <c r="Q312" s="105"/>
      <c r="R312" s="105"/>
      <c r="S312" s="105"/>
      <c r="T312" s="105"/>
      <c r="U312" s="47"/>
      <c r="V312" s="47"/>
      <c r="W312" s="47"/>
      <c r="X312" s="47"/>
      <c r="Y312" s="48"/>
    </row>
    <row r="313" spans="1:25" ht="15.3" x14ac:dyDescent="0.55000000000000004">
      <c r="A313" s="103"/>
      <c r="B313" s="104"/>
      <c r="C313" s="8" t="s">
        <v>175</v>
      </c>
      <c r="D313" s="66">
        <v>0.44</v>
      </c>
      <c r="E313" s="47"/>
      <c r="F313" s="47"/>
      <c r="G313" s="47"/>
      <c r="H313" s="47"/>
      <c r="I313" s="47"/>
      <c r="J313" s="47"/>
      <c r="K313" s="106"/>
      <c r="L313" s="107"/>
      <c r="M313" s="107"/>
      <c r="N313" s="107"/>
      <c r="O313" s="107"/>
      <c r="P313" s="107"/>
      <c r="Q313" s="107"/>
      <c r="R313" s="107"/>
      <c r="S313" s="107"/>
      <c r="T313" s="108"/>
      <c r="U313" s="47"/>
      <c r="V313" s="47"/>
      <c r="W313" s="47"/>
      <c r="X313" s="47"/>
      <c r="Y313" s="48"/>
    </row>
    <row r="314" spans="1:25" ht="30.6" x14ac:dyDescent="0.55000000000000004">
      <c r="A314" s="103"/>
      <c r="B314" s="104"/>
      <c r="C314" s="8" t="s">
        <v>174</v>
      </c>
      <c r="D314" s="49">
        <v>309</v>
      </c>
      <c r="E314" s="49">
        <v>415</v>
      </c>
      <c r="F314" s="49">
        <v>253</v>
      </c>
      <c r="G314" s="49">
        <v>202</v>
      </c>
      <c r="H314" s="49">
        <v>219</v>
      </c>
      <c r="I314" s="49">
        <v>165</v>
      </c>
      <c r="J314" s="49">
        <v>403</v>
      </c>
      <c r="K314" s="109">
        <v>416</v>
      </c>
      <c r="L314" s="109"/>
      <c r="M314" s="109"/>
      <c r="N314" s="109"/>
      <c r="O314" s="109"/>
      <c r="P314" s="109"/>
      <c r="Q314" s="109"/>
      <c r="R314" s="109"/>
      <c r="S314" s="109"/>
      <c r="T314" s="109"/>
      <c r="U314" s="49">
        <v>17620</v>
      </c>
      <c r="V314" s="47">
        <v>23166</v>
      </c>
      <c r="W314" s="49"/>
      <c r="X314" s="49"/>
      <c r="Y314" s="50">
        <f>SUM(D314:X314)</f>
        <v>43168</v>
      </c>
    </row>
    <row r="315" spans="1:25" ht="15.3" x14ac:dyDescent="0.55000000000000004">
      <c r="A315" s="103"/>
      <c r="B315" s="104"/>
      <c r="C315" s="9" t="s">
        <v>33</v>
      </c>
      <c r="D315" s="49">
        <v>101209</v>
      </c>
      <c r="E315" s="49">
        <v>12930</v>
      </c>
      <c r="F315" s="49">
        <v>7462</v>
      </c>
      <c r="G315" s="49">
        <v>1987</v>
      </c>
      <c r="H315" s="49">
        <v>5083</v>
      </c>
      <c r="I315" s="49">
        <v>2180</v>
      </c>
      <c r="J315" s="49">
        <v>9035</v>
      </c>
      <c r="K315" s="109">
        <v>19729</v>
      </c>
      <c r="L315" s="109"/>
      <c r="M315" s="109"/>
      <c r="N315" s="109"/>
      <c r="O315" s="109"/>
      <c r="P315" s="109"/>
      <c r="Q315" s="109"/>
      <c r="R315" s="109"/>
      <c r="S315" s="109"/>
      <c r="T315" s="109"/>
      <c r="U315" s="49">
        <v>17620</v>
      </c>
      <c r="V315" s="47">
        <v>23166</v>
      </c>
      <c r="W315" s="49"/>
      <c r="X315" s="49"/>
      <c r="Y315" s="50">
        <f>SUM(D315:X315)</f>
        <v>200401</v>
      </c>
    </row>
    <row r="316" spans="1:25" ht="15.3" x14ac:dyDescent="0.55000000000000004">
      <c r="A316" s="103"/>
      <c r="B316" s="104"/>
      <c r="C316" s="8" t="s">
        <v>34</v>
      </c>
      <c r="D316" s="49">
        <f>C5*D315</f>
        <v>40483600</v>
      </c>
      <c r="E316" s="49">
        <f>E315*C5</f>
        <v>5172000</v>
      </c>
      <c r="F316" s="49">
        <f>C5*F315</f>
        <v>2984800</v>
      </c>
      <c r="G316" s="49">
        <f>C5*G315</f>
        <v>794800</v>
      </c>
      <c r="H316" s="49">
        <f>C5*H315</f>
        <v>2033200</v>
      </c>
      <c r="I316" s="49">
        <f>C5*I315</f>
        <v>872000</v>
      </c>
      <c r="J316" s="49">
        <f>C5*J315</f>
        <v>3614000</v>
      </c>
      <c r="K316" s="110">
        <f>C5*K315</f>
        <v>7891600</v>
      </c>
      <c r="L316" s="110"/>
      <c r="M316" s="110"/>
      <c r="N316" s="110"/>
      <c r="O316" s="110"/>
      <c r="P316" s="110"/>
      <c r="Q316" s="110"/>
      <c r="R316" s="110"/>
      <c r="S316" s="110"/>
      <c r="T316" s="110"/>
      <c r="U316" s="49">
        <f>C5*U315</f>
        <v>7048000</v>
      </c>
      <c r="V316" s="49">
        <f>V315*C5</f>
        <v>9266400</v>
      </c>
      <c r="W316" s="49"/>
      <c r="X316" s="49"/>
      <c r="Y316" s="50">
        <f>SUM(D316:X316)</f>
        <v>80160400</v>
      </c>
    </row>
    <row r="318" spans="1:25" ht="15.3" x14ac:dyDescent="0.55000000000000004">
      <c r="A318" s="103" t="s">
        <v>253</v>
      </c>
      <c r="B318" s="104"/>
      <c r="C318" s="8" t="s">
        <v>72</v>
      </c>
      <c r="D318" s="52">
        <v>193938</v>
      </c>
      <c r="E318" s="47"/>
      <c r="F318" s="47"/>
      <c r="G318" s="47"/>
      <c r="H318" s="47"/>
      <c r="I318" s="47"/>
      <c r="J318" s="47"/>
      <c r="K318" s="105"/>
      <c r="L318" s="105"/>
      <c r="M318" s="105"/>
      <c r="N318" s="105"/>
      <c r="O318" s="105"/>
      <c r="P318" s="105"/>
      <c r="Q318" s="105"/>
      <c r="R318" s="105"/>
      <c r="S318" s="105"/>
      <c r="T318" s="105"/>
      <c r="U318" s="47"/>
      <c r="V318" s="47"/>
      <c r="W318" s="47"/>
      <c r="X318" s="47"/>
      <c r="Y318" s="48"/>
    </row>
    <row r="319" spans="1:25" ht="15.3" x14ac:dyDescent="0.55000000000000004">
      <c r="A319" s="103"/>
      <c r="B319" s="104"/>
      <c r="C319" s="8" t="s">
        <v>175</v>
      </c>
      <c r="D319" s="66">
        <v>0.2</v>
      </c>
      <c r="E319" s="47"/>
      <c r="F319" s="47"/>
      <c r="G319" s="47"/>
      <c r="H319" s="47"/>
      <c r="I319" s="47"/>
      <c r="J319" s="47"/>
      <c r="K319" s="106"/>
      <c r="L319" s="107"/>
      <c r="M319" s="107"/>
      <c r="N319" s="107"/>
      <c r="O319" s="107"/>
      <c r="P319" s="107"/>
      <c r="Q319" s="107"/>
      <c r="R319" s="107"/>
      <c r="S319" s="107"/>
      <c r="T319" s="108"/>
      <c r="U319" s="47"/>
      <c r="V319" s="47"/>
      <c r="W319" s="47"/>
      <c r="X319" s="47"/>
      <c r="Y319" s="48"/>
    </row>
    <row r="320" spans="1:25" ht="30.6" x14ac:dyDescent="0.55000000000000004">
      <c r="A320" s="103"/>
      <c r="B320" s="104"/>
      <c r="C320" s="8" t="s">
        <v>174</v>
      </c>
      <c r="D320" s="49">
        <v>136</v>
      </c>
      <c r="E320" s="49">
        <v>186</v>
      </c>
      <c r="F320" s="49">
        <v>103</v>
      </c>
      <c r="G320" s="49">
        <v>209</v>
      </c>
      <c r="H320" s="49">
        <v>99</v>
      </c>
      <c r="I320" s="49">
        <v>85</v>
      </c>
      <c r="J320" s="49">
        <v>83</v>
      </c>
      <c r="K320" s="109">
        <v>178</v>
      </c>
      <c r="L320" s="109"/>
      <c r="M320" s="109"/>
      <c r="N320" s="109"/>
      <c r="O320" s="109"/>
      <c r="P320" s="109"/>
      <c r="Q320" s="109"/>
      <c r="R320" s="109"/>
      <c r="S320" s="109"/>
      <c r="T320" s="109"/>
      <c r="U320" s="49">
        <v>3636</v>
      </c>
      <c r="V320" s="47">
        <v>6211</v>
      </c>
      <c r="W320" s="49"/>
      <c r="X320" s="49"/>
      <c r="Y320" s="50">
        <f>SUM(D320:X320)</f>
        <v>10926</v>
      </c>
    </row>
    <row r="321" spans="1:25" ht="15.3" x14ac:dyDescent="0.55000000000000004">
      <c r="A321" s="103"/>
      <c r="B321" s="104"/>
      <c r="C321" s="9" t="s">
        <v>33</v>
      </c>
      <c r="D321" s="49">
        <v>44560</v>
      </c>
      <c r="E321" s="49">
        <v>3478</v>
      </c>
      <c r="F321" s="49">
        <v>1906</v>
      </c>
      <c r="G321" s="49">
        <v>2770</v>
      </c>
      <c r="H321" s="49">
        <v>1736</v>
      </c>
      <c r="I321" s="49">
        <v>1439</v>
      </c>
      <c r="J321" s="49">
        <v>1325</v>
      </c>
      <c r="K321" s="109">
        <v>6433</v>
      </c>
      <c r="L321" s="109"/>
      <c r="M321" s="109"/>
      <c r="N321" s="109"/>
      <c r="O321" s="109"/>
      <c r="P321" s="109"/>
      <c r="Q321" s="109"/>
      <c r="R321" s="109"/>
      <c r="S321" s="109"/>
      <c r="T321" s="109"/>
      <c r="U321" s="49">
        <v>3636</v>
      </c>
      <c r="V321" s="47">
        <v>6211</v>
      </c>
      <c r="W321" s="49"/>
      <c r="X321" s="49"/>
      <c r="Y321" s="50">
        <f>SUM(D321:X321)</f>
        <v>73494</v>
      </c>
    </row>
    <row r="322" spans="1:25" ht="15.3" x14ac:dyDescent="0.55000000000000004">
      <c r="A322" s="103"/>
      <c r="B322" s="104"/>
      <c r="C322" s="8" t="s">
        <v>34</v>
      </c>
      <c r="D322" s="49">
        <f>C5*D321</f>
        <v>17824000</v>
      </c>
      <c r="E322" s="49">
        <f>E321*C5</f>
        <v>1391200</v>
      </c>
      <c r="F322" s="49">
        <f>C5*F321</f>
        <v>762400</v>
      </c>
      <c r="G322" s="49">
        <f>C5*G321</f>
        <v>1108000</v>
      </c>
      <c r="H322" s="49">
        <f>C5*H321</f>
        <v>694400</v>
      </c>
      <c r="I322" s="49">
        <f>C5*I321</f>
        <v>575600</v>
      </c>
      <c r="J322" s="49">
        <f>C5*J321</f>
        <v>530000</v>
      </c>
      <c r="K322" s="110">
        <f>C5*K321</f>
        <v>2573200</v>
      </c>
      <c r="L322" s="110"/>
      <c r="M322" s="110"/>
      <c r="N322" s="110"/>
      <c r="O322" s="110"/>
      <c r="P322" s="110"/>
      <c r="Q322" s="110"/>
      <c r="R322" s="110"/>
      <c r="S322" s="110"/>
      <c r="T322" s="110"/>
      <c r="U322" s="49">
        <f>C5*U321</f>
        <v>1454400</v>
      </c>
      <c r="V322" s="49">
        <f>V321*C5</f>
        <v>2484400</v>
      </c>
      <c r="W322" s="49"/>
      <c r="X322" s="49"/>
      <c r="Y322" s="50">
        <f>SUM(D322:X322)</f>
        <v>29397600</v>
      </c>
    </row>
    <row r="324" spans="1:25" ht="15.3" x14ac:dyDescent="0.55000000000000004">
      <c r="A324" s="103" t="s">
        <v>254</v>
      </c>
      <c r="B324" s="104"/>
      <c r="C324" s="8" t="s">
        <v>72</v>
      </c>
      <c r="D324" s="52">
        <v>581632</v>
      </c>
      <c r="E324" s="47"/>
      <c r="F324" s="47"/>
      <c r="G324" s="47"/>
      <c r="H324" s="47"/>
      <c r="I324" s="47"/>
      <c r="J324" s="47"/>
      <c r="K324" s="105"/>
      <c r="L324" s="105"/>
      <c r="M324" s="105"/>
      <c r="N324" s="105"/>
      <c r="O324" s="105"/>
      <c r="P324" s="105"/>
      <c r="Q324" s="105"/>
      <c r="R324" s="105"/>
      <c r="S324" s="105"/>
      <c r="T324" s="105"/>
      <c r="U324" s="47"/>
      <c r="V324" s="47"/>
      <c r="W324" s="47"/>
      <c r="X324" s="47"/>
      <c r="Y324" s="48"/>
    </row>
    <row r="325" spans="1:25" ht="15.3" x14ac:dyDescent="0.55000000000000004">
      <c r="A325" s="103"/>
      <c r="B325" s="104"/>
      <c r="C325" s="8" t="s">
        <v>175</v>
      </c>
      <c r="D325" s="66">
        <v>0.71</v>
      </c>
      <c r="E325" s="47"/>
      <c r="F325" s="47"/>
      <c r="G325" s="47"/>
      <c r="H325" s="47"/>
      <c r="I325" s="47"/>
      <c r="J325" s="47"/>
      <c r="K325" s="106"/>
      <c r="L325" s="107"/>
      <c r="M325" s="107"/>
      <c r="N325" s="107"/>
      <c r="O325" s="107"/>
      <c r="P325" s="107"/>
      <c r="Q325" s="107"/>
      <c r="R325" s="107"/>
      <c r="S325" s="107"/>
      <c r="T325" s="108"/>
      <c r="U325" s="47"/>
      <c r="V325" s="47"/>
      <c r="W325" s="47"/>
      <c r="X325" s="47"/>
      <c r="Y325" s="48"/>
    </row>
    <row r="326" spans="1:25" ht="30.6" x14ac:dyDescent="0.55000000000000004">
      <c r="A326" s="103"/>
      <c r="B326" s="104"/>
      <c r="C326" s="8" t="s">
        <v>174</v>
      </c>
      <c r="D326" s="49">
        <v>188</v>
      </c>
      <c r="E326" s="49">
        <v>233</v>
      </c>
      <c r="F326" s="49">
        <v>128</v>
      </c>
      <c r="G326" s="49">
        <v>199</v>
      </c>
      <c r="H326" s="49">
        <v>98</v>
      </c>
      <c r="I326" s="49">
        <v>100</v>
      </c>
      <c r="J326" s="49">
        <v>29</v>
      </c>
      <c r="K326" s="109">
        <v>540</v>
      </c>
      <c r="L326" s="109"/>
      <c r="M326" s="109"/>
      <c r="N326" s="109"/>
      <c r="O326" s="109"/>
      <c r="P326" s="109"/>
      <c r="Q326" s="109"/>
      <c r="R326" s="109"/>
      <c r="S326" s="109"/>
      <c r="T326" s="109"/>
      <c r="U326" s="49">
        <v>19804</v>
      </c>
      <c r="V326" s="47">
        <v>26497</v>
      </c>
      <c r="W326" s="49"/>
      <c r="X326" s="49"/>
      <c r="Y326" s="50">
        <f>SUM(D326:X326)</f>
        <v>47816</v>
      </c>
    </row>
    <row r="327" spans="1:25" ht="15.3" x14ac:dyDescent="0.55000000000000004">
      <c r="A327" s="103"/>
      <c r="B327" s="104"/>
      <c r="C327" s="9" t="s">
        <v>33</v>
      </c>
      <c r="D327" s="49">
        <v>122603</v>
      </c>
      <c r="E327" s="49">
        <v>17209</v>
      </c>
      <c r="F327" s="49">
        <v>9834</v>
      </c>
      <c r="G327" s="49">
        <v>12018</v>
      </c>
      <c r="H327" s="49">
        <v>7632</v>
      </c>
      <c r="I327" s="49">
        <v>9404</v>
      </c>
      <c r="J327" s="49">
        <v>877</v>
      </c>
      <c r="K327" s="109">
        <v>23640</v>
      </c>
      <c r="L327" s="109"/>
      <c r="M327" s="109"/>
      <c r="N327" s="109"/>
      <c r="O327" s="109"/>
      <c r="P327" s="109"/>
      <c r="Q327" s="109"/>
      <c r="R327" s="109"/>
      <c r="S327" s="109"/>
      <c r="T327" s="109"/>
      <c r="U327" s="49">
        <v>19804</v>
      </c>
      <c r="V327" s="47">
        <v>26497</v>
      </c>
      <c r="W327" s="49"/>
      <c r="X327" s="49"/>
      <c r="Y327" s="50">
        <f>SUM(D327:X327)</f>
        <v>249518</v>
      </c>
    </row>
    <row r="328" spans="1:25" ht="15.3" x14ac:dyDescent="0.55000000000000004">
      <c r="A328" s="103"/>
      <c r="B328" s="104"/>
      <c r="C328" s="8" t="s">
        <v>34</v>
      </c>
      <c r="D328" s="49">
        <f>C5*D327</f>
        <v>49041200</v>
      </c>
      <c r="E328" s="49">
        <f>E327*C5</f>
        <v>6883600</v>
      </c>
      <c r="F328" s="49">
        <f>C5*F327</f>
        <v>3933600</v>
      </c>
      <c r="G328" s="49">
        <f>C5*G327</f>
        <v>4807200</v>
      </c>
      <c r="H328" s="49">
        <f>C5*H327</f>
        <v>3052800</v>
      </c>
      <c r="I328" s="49">
        <f>C5*I327</f>
        <v>3761600</v>
      </c>
      <c r="J328" s="49">
        <f>C5*J327</f>
        <v>350800</v>
      </c>
      <c r="K328" s="110">
        <f>C5*K327</f>
        <v>9456000</v>
      </c>
      <c r="L328" s="110"/>
      <c r="M328" s="110"/>
      <c r="N328" s="110"/>
      <c r="O328" s="110"/>
      <c r="P328" s="110"/>
      <c r="Q328" s="110"/>
      <c r="R328" s="110"/>
      <c r="S328" s="110"/>
      <c r="T328" s="110"/>
      <c r="U328" s="49">
        <f>C5*U327</f>
        <v>7921600</v>
      </c>
      <c r="V328" s="49">
        <f>V327*C5</f>
        <v>10598800</v>
      </c>
      <c r="W328" s="49"/>
      <c r="X328" s="49"/>
      <c r="Y328" s="50">
        <f>SUM(D328:X328)</f>
        <v>99807200</v>
      </c>
    </row>
    <row r="330" spans="1:25" ht="15.3" x14ac:dyDescent="0.55000000000000004">
      <c r="A330" s="103" t="s">
        <v>255</v>
      </c>
      <c r="B330" s="104"/>
      <c r="C330" s="8" t="s">
        <v>72</v>
      </c>
      <c r="D330" s="52">
        <v>749758</v>
      </c>
      <c r="E330" s="47"/>
      <c r="F330" s="47"/>
      <c r="G330" s="47"/>
      <c r="H330" s="47"/>
      <c r="I330" s="47"/>
      <c r="J330" s="47"/>
      <c r="K330" s="105"/>
      <c r="L330" s="105"/>
      <c r="M330" s="105"/>
      <c r="N330" s="105"/>
      <c r="O330" s="105"/>
      <c r="P330" s="105"/>
      <c r="Q330" s="105"/>
      <c r="R330" s="105"/>
      <c r="S330" s="105"/>
      <c r="T330" s="105"/>
      <c r="U330" s="47"/>
      <c r="V330" s="47"/>
      <c r="W330" s="47"/>
      <c r="X330" s="47"/>
      <c r="Y330" s="48"/>
    </row>
    <row r="331" spans="1:25" ht="15.3" x14ac:dyDescent="0.55000000000000004">
      <c r="A331" s="103"/>
      <c r="B331" s="104"/>
      <c r="C331" s="8" t="s">
        <v>175</v>
      </c>
      <c r="D331" s="66">
        <v>0.79</v>
      </c>
      <c r="E331" s="47"/>
      <c r="F331" s="47"/>
      <c r="G331" s="47"/>
      <c r="H331" s="47"/>
      <c r="I331" s="47"/>
      <c r="J331" s="47"/>
      <c r="K331" s="106"/>
      <c r="L331" s="107"/>
      <c r="M331" s="107"/>
      <c r="N331" s="107"/>
      <c r="O331" s="107"/>
      <c r="P331" s="107"/>
      <c r="Q331" s="107"/>
      <c r="R331" s="107"/>
      <c r="S331" s="107"/>
      <c r="T331" s="108"/>
      <c r="U331" s="47"/>
      <c r="V331" s="47"/>
      <c r="W331" s="47"/>
      <c r="X331" s="47"/>
      <c r="Y331" s="48"/>
    </row>
    <row r="332" spans="1:25" ht="30.6" x14ac:dyDescent="0.55000000000000004">
      <c r="A332" s="103"/>
      <c r="B332" s="104"/>
      <c r="C332" s="8" t="s">
        <v>174</v>
      </c>
      <c r="D332" s="49">
        <v>206</v>
      </c>
      <c r="E332" s="49">
        <v>273</v>
      </c>
      <c r="F332" s="49">
        <v>211</v>
      </c>
      <c r="G332" s="49">
        <v>209</v>
      </c>
      <c r="H332" s="49">
        <v>61</v>
      </c>
      <c r="I332" s="49">
        <v>122</v>
      </c>
      <c r="J332" s="49">
        <v>138</v>
      </c>
      <c r="K332" s="109">
        <v>711</v>
      </c>
      <c r="L332" s="109"/>
      <c r="M332" s="109"/>
      <c r="N332" s="109"/>
      <c r="O332" s="109"/>
      <c r="P332" s="109"/>
      <c r="Q332" s="109"/>
      <c r="R332" s="109"/>
      <c r="S332" s="109"/>
      <c r="T332" s="109"/>
      <c r="U332" s="49">
        <v>19834</v>
      </c>
      <c r="V332" s="47">
        <v>24389</v>
      </c>
      <c r="W332" s="49"/>
      <c r="X332" s="49"/>
      <c r="Y332" s="50">
        <f>SUM(D332:X332)</f>
        <v>46154</v>
      </c>
    </row>
    <row r="333" spans="1:25" ht="15.3" x14ac:dyDescent="0.55000000000000004">
      <c r="A333" s="103"/>
      <c r="B333" s="104"/>
      <c r="C333" s="9" t="s">
        <v>33</v>
      </c>
      <c r="D333" s="49">
        <v>203829</v>
      </c>
      <c r="E333" s="49">
        <v>21390</v>
      </c>
      <c r="F333" s="49">
        <v>15490</v>
      </c>
      <c r="G333" s="49">
        <v>13995</v>
      </c>
      <c r="H333" s="49">
        <v>8407</v>
      </c>
      <c r="I333" s="49">
        <v>8370</v>
      </c>
      <c r="J333" s="49">
        <v>8992</v>
      </c>
      <c r="K333" s="109">
        <v>29930</v>
      </c>
      <c r="L333" s="109"/>
      <c r="M333" s="109"/>
      <c r="N333" s="109"/>
      <c r="O333" s="109"/>
      <c r="P333" s="109"/>
      <c r="Q333" s="109"/>
      <c r="R333" s="109"/>
      <c r="S333" s="109"/>
      <c r="T333" s="109"/>
      <c r="U333" s="49">
        <v>19834</v>
      </c>
      <c r="V333" s="47">
        <v>24389</v>
      </c>
      <c r="W333" s="49"/>
      <c r="X333" s="49"/>
      <c r="Y333" s="50">
        <f>SUM(D333:X333)</f>
        <v>354626</v>
      </c>
    </row>
    <row r="334" spans="1:25" ht="15.3" x14ac:dyDescent="0.55000000000000004">
      <c r="A334" s="103"/>
      <c r="B334" s="104"/>
      <c r="C334" s="8" t="s">
        <v>34</v>
      </c>
      <c r="D334" s="49">
        <f>C5*D333</f>
        <v>81531600</v>
      </c>
      <c r="E334" s="49">
        <f>E333*C5</f>
        <v>8556000</v>
      </c>
      <c r="F334" s="49">
        <f>C5*F333</f>
        <v>6196000</v>
      </c>
      <c r="G334" s="49">
        <f>C5*G333</f>
        <v>5598000</v>
      </c>
      <c r="H334" s="49">
        <f>C5*H333</f>
        <v>3362800</v>
      </c>
      <c r="I334" s="49">
        <f>C5*I333</f>
        <v>3348000</v>
      </c>
      <c r="J334" s="49">
        <f>C5*J333</f>
        <v>3596800</v>
      </c>
      <c r="K334" s="110">
        <f>C5*K333</f>
        <v>11972000</v>
      </c>
      <c r="L334" s="110"/>
      <c r="M334" s="110"/>
      <c r="N334" s="110"/>
      <c r="O334" s="110"/>
      <c r="P334" s="110"/>
      <c r="Q334" s="110"/>
      <c r="R334" s="110"/>
      <c r="S334" s="110"/>
      <c r="T334" s="110"/>
      <c r="U334" s="49">
        <f>C5*U333</f>
        <v>7933600</v>
      </c>
      <c r="V334" s="49">
        <f>V333*C5</f>
        <v>9755600</v>
      </c>
      <c r="W334" s="49"/>
      <c r="X334" s="49"/>
      <c r="Y334" s="50">
        <f>SUM(D334:X334)</f>
        <v>141850400</v>
      </c>
    </row>
    <row r="336" spans="1:25" ht="15.3" x14ac:dyDescent="0.55000000000000004">
      <c r="A336" s="103" t="s">
        <v>256</v>
      </c>
      <c r="B336" s="104"/>
      <c r="C336" s="8" t="s">
        <v>72</v>
      </c>
      <c r="D336" s="52">
        <v>83645</v>
      </c>
      <c r="E336" s="47"/>
      <c r="F336" s="47"/>
      <c r="G336" s="47"/>
      <c r="H336" s="47"/>
      <c r="I336" s="47"/>
      <c r="J336" s="47"/>
      <c r="K336" s="105"/>
      <c r="L336" s="105"/>
      <c r="M336" s="105"/>
      <c r="N336" s="105"/>
      <c r="O336" s="105"/>
      <c r="P336" s="105"/>
      <c r="Q336" s="105"/>
      <c r="R336" s="105"/>
      <c r="S336" s="105"/>
      <c r="T336" s="105"/>
      <c r="U336" s="47"/>
      <c r="V336" s="47"/>
      <c r="W336" s="47"/>
      <c r="X336" s="47"/>
      <c r="Y336" s="48"/>
    </row>
    <row r="337" spans="1:25" ht="15.3" x14ac:dyDescent="0.55000000000000004">
      <c r="A337" s="103"/>
      <c r="B337" s="104"/>
      <c r="C337" s="8" t="s">
        <v>175</v>
      </c>
      <c r="D337" s="66">
        <v>7.0000000000000007E-2</v>
      </c>
      <c r="E337" s="47"/>
      <c r="F337" s="47"/>
      <c r="G337" s="47"/>
      <c r="H337" s="47"/>
      <c r="I337" s="47"/>
      <c r="J337" s="47"/>
      <c r="K337" s="106"/>
      <c r="L337" s="107"/>
      <c r="M337" s="107"/>
      <c r="N337" s="107"/>
      <c r="O337" s="107"/>
      <c r="P337" s="107"/>
      <c r="Q337" s="107"/>
      <c r="R337" s="107"/>
      <c r="S337" s="107"/>
      <c r="T337" s="108"/>
      <c r="U337" s="47"/>
      <c r="V337" s="47"/>
      <c r="W337" s="47"/>
      <c r="X337" s="47"/>
      <c r="Y337" s="48"/>
    </row>
    <row r="338" spans="1:25" ht="30.6" x14ac:dyDescent="0.55000000000000004">
      <c r="A338" s="103"/>
      <c r="B338" s="104"/>
      <c r="C338" s="8" t="s">
        <v>174</v>
      </c>
      <c r="D338" s="49">
        <v>206</v>
      </c>
      <c r="E338" s="49">
        <v>10</v>
      </c>
      <c r="F338" s="49">
        <v>63</v>
      </c>
      <c r="G338" s="49">
        <v>61</v>
      </c>
      <c r="H338" s="49">
        <v>77</v>
      </c>
      <c r="I338" s="49">
        <v>16</v>
      </c>
      <c r="J338" s="49">
        <v>0</v>
      </c>
      <c r="K338" s="109">
        <v>176</v>
      </c>
      <c r="L338" s="109"/>
      <c r="M338" s="109"/>
      <c r="N338" s="109"/>
      <c r="O338" s="109"/>
      <c r="P338" s="109"/>
      <c r="Q338" s="109"/>
      <c r="R338" s="109"/>
      <c r="S338" s="109"/>
      <c r="T338" s="109"/>
      <c r="U338" s="49">
        <v>4430</v>
      </c>
      <c r="V338" s="47">
        <v>6113</v>
      </c>
      <c r="W338" s="49"/>
      <c r="X338" s="49"/>
      <c r="Y338" s="50">
        <f>SUM(D338:X338)</f>
        <v>11152</v>
      </c>
    </row>
    <row r="339" spans="1:25" ht="15.3" x14ac:dyDescent="0.55000000000000004">
      <c r="A339" s="103"/>
      <c r="B339" s="104"/>
      <c r="C339" s="9" t="s">
        <v>33</v>
      </c>
      <c r="D339" s="49">
        <v>22980</v>
      </c>
      <c r="E339" s="49">
        <v>730</v>
      </c>
      <c r="F339" s="49">
        <v>1420</v>
      </c>
      <c r="G339" s="49">
        <v>1506</v>
      </c>
      <c r="H339" s="49">
        <v>1525</v>
      </c>
      <c r="I339" s="49">
        <v>279</v>
      </c>
      <c r="J339" s="49">
        <v>0</v>
      </c>
      <c r="K339" s="109">
        <v>2979</v>
      </c>
      <c r="L339" s="109"/>
      <c r="M339" s="109"/>
      <c r="N339" s="109"/>
      <c r="O339" s="109"/>
      <c r="P339" s="109"/>
      <c r="Q339" s="109"/>
      <c r="R339" s="109"/>
      <c r="S339" s="109"/>
      <c r="T339" s="109"/>
      <c r="U339" s="49">
        <v>4430</v>
      </c>
      <c r="V339" s="47">
        <v>6113</v>
      </c>
      <c r="W339" s="49"/>
      <c r="X339" s="49"/>
      <c r="Y339" s="50">
        <f>SUM(D339:X339)</f>
        <v>41962</v>
      </c>
    </row>
    <row r="340" spans="1:25" ht="15.3" x14ac:dyDescent="0.55000000000000004">
      <c r="A340" s="103"/>
      <c r="B340" s="104"/>
      <c r="C340" s="8" t="s">
        <v>34</v>
      </c>
      <c r="D340" s="49">
        <f>C5*D339</f>
        <v>9192000</v>
      </c>
      <c r="E340" s="49">
        <f>E339*C5</f>
        <v>292000</v>
      </c>
      <c r="F340" s="49">
        <f>C5*F339</f>
        <v>568000</v>
      </c>
      <c r="G340" s="49">
        <f>C5*G339</f>
        <v>602400</v>
      </c>
      <c r="H340" s="49">
        <f>C5*H339</f>
        <v>610000</v>
      </c>
      <c r="I340" s="49">
        <f>C5*I339</f>
        <v>111600</v>
      </c>
      <c r="J340" s="49">
        <f>C5*J339</f>
        <v>0</v>
      </c>
      <c r="K340" s="110">
        <f>C5*K339</f>
        <v>1191600</v>
      </c>
      <c r="L340" s="110"/>
      <c r="M340" s="110"/>
      <c r="N340" s="110"/>
      <c r="O340" s="110"/>
      <c r="P340" s="110"/>
      <c r="Q340" s="110"/>
      <c r="R340" s="110"/>
      <c r="S340" s="110"/>
      <c r="T340" s="110"/>
      <c r="U340" s="49">
        <f>C5*U339</f>
        <v>1772000</v>
      </c>
      <c r="V340" s="49">
        <f>V339*C5</f>
        <v>2445200</v>
      </c>
      <c r="W340" s="49"/>
      <c r="X340" s="49"/>
      <c r="Y340" s="50">
        <f>SUM(D340:X340)</f>
        <v>16784800</v>
      </c>
    </row>
    <row r="342" spans="1:25" ht="15.3" x14ac:dyDescent="0.55000000000000004">
      <c r="A342" s="103" t="s">
        <v>257</v>
      </c>
      <c r="B342" s="104"/>
      <c r="C342" s="8" t="s">
        <v>72</v>
      </c>
      <c r="D342" s="52">
        <v>162430</v>
      </c>
      <c r="E342" s="47"/>
      <c r="F342" s="47"/>
      <c r="G342" s="47"/>
      <c r="H342" s="47"/>
      <c r="I342" s="47"/>
      <c r="J342" s="47"/>
      <c r="K342" s="105"/>
      <c r="L342" s="105"/>
      <c r="M342" s="105"/>
      <c r="N342" s="105"/>
      <c r="O342" s="105"/>
      <c r="P342" s="105"/>
      <c r="Q342" s="105"/>
      <c r="R342" s="105"/>
      <c r="S342" s="105"/>
      <c r="T342" s="105"/>
      <c r="U342" s="47"/>
      <c r="V342" s="47"/>
      <c r="W342" s="47"/>
      <c r="X342" s="47"/>
      <c r="Y342" s="48"/>
    </row>
    <row r="343" spans="1:25" ht="15.3" x14ac:dyDescent="0.55000000000000004">
      <c r="A343" s="103"/>
      <c r="B343" s="104"/>
      <c r="C343" s="8" t="s">
        <v>175</v>
      </c>
      <c r="D343" s="66">
        <v>0.15</v>
      </c>
      <c r="E343" s="47"/>
      <c r="F343" s="47"/>
      <c r="G343" s="47"/>
      <c r="H343" s="47"/>
      <c r="I343" s="47"/>
      <c r="J343" s="47"/>
      <c r="K343" s="106"/>
      <c r="L343" s="107"/>
      <c r="M343" s="107"/>
      <c r="N343" s="107"/>
      <c r="O343" s="107"/>
      <c r="P343" s="107"/>
      <c r="Q343" s="107"/>
      <c r="R343" s="107"/>
      <c r="S343" s="107"/>
      <c r="T343" s="108"/>
      <c r="U343" s="47"/>
      <c r="V343" s="47"/>
      <c r="W343" s="47"/>
      <c r="X343" s="47"/>
      <c r="Y343" s="48"/>
    </row>
    <row r="344" spans="1:25" ht="30.6" x14ac:dyDescent="0.55000000000000004">
      <c r="A344" s="103"/>
      <c r="B344" s="104"/>
      <c r="C344" s="8" t="s">
        <v>174</v>
      </c>
      <c r="D344" s="49">
        <v>61</v>
      </c>
      <c r="E344" s="49">
        <v>19</v>
      </c>
      <c r="F344" s="49">
        <v>21</v>
      </c>
      <c r="G344" s="49">
        <v>134</v>
      </c>
      <c r="H344" s="49">
        <v>29</v>
      </c>
      <c r="I344" s="49">
        <v>142</v>
      </c>
      <c r="J344" s="49">
        <v>15</v>
      </c>
      <c r="K344" s="109">
        <v>230</v>
      </c>
      <c r="L344" s="109"/>
      <c r="M344" s="109"/>
      <c r="N344" s="109"/>
      <c r="O344" s="109"/>
      <c r="P344" s="109"/>
      <c r="Q344" s="109"/>
      <c r="R344" s="109"/>
      <c r="S344" s="109"/>
      <c r="T344" s="109"/>
      <c r="U344" s="49">
        <v>6746</v>
      </c>
      <c r="V344" s="47">
        <v>8056</v>
      </c>
      <c r="W344" s="49"/>
      <c r="X344" s="49"/>
      <c r="Y344" s="50">
        <f>SUM(D344:X344)</f>
        <v>15453</v>
      </c>
    </row>
    <row r="345" spans="1:25" ht="15.3" x14ac:dyDescent="0.55000000000000004">
      <c r="A345" s="103"/>
      <c r="B345" s="104"/>
      <c r="C345" s="9" t="s">
        <v>33</v>
      </c>
      <c r="D345" s="49">
        <v>35311</v>
      </c>
      <c r="E345" s="49">
        <v>1666</v>
      </c>
      <c r="F345" s="49">
        <v>804</v>
      </c>
      <c r="G345" s="49">
        <v>1572</v>
      </c>
      <c r="H345" s="49">
        <v>455</v>
      </c>
      <c r="I345" s="49">
        <v>1180</v>
      </c>
      <c r="J345" s="49">
        <v>203</v>
      </c>
      <c r="K345" s="109">
        <v>4536</v>
      </c>
      <c r="L345" s="109"/>
      <c r="M345" s="109"/>
      <c r="N345" s="109"/>
      <c r="O345" s="109"/>
      <c r="P345" s="109"/>
      <c r="Q345" s="109"/>
      <c r="R345" s="109"/>
      <c r="S345" s="109"/>
      <c r="T345" s="109"/>
      <c r="U345" s="49">
        <v>6746</v>
      </c>
      <c r="V345" s="47">
        <v>8056</v>
      </c>
      <c r="W345" s="49"/>
      <c r="X345" s="49"/>
      <c r="Y345" s="50">
        <f>SUM(D345:X345)</f>
        <v>60529</v>
      </c>
    </row>
    <row r="346" spans="1:25" ht="15.3" x14ac:dyDescent="0.55000000000000004">
      <c r="A346" s="103"/>
      <c r="B346" s="104"/>
      <c r="C346" s="8" t="s">
        <v>34</v>
      </c>
      <c r="D346" s="49">
        <f>C5*D345</f>
        <v>14124400</v>
      </c>
      <c r="E346" s="49">
        <f>E345*C5</f>
        <v>666400</v>
      </c>
      <c r="F346" s="49">
        <f>C5*F345</f>
        <v>321600</v>
      </c>
      <c r="G346" s="49">
        <f>C5*G345</f>
        <v>628800</v>
      </c>
      <c r="H346" s="49">
        <f>C5*H345</f>
        <v>182000</v>
      </c>
      <c r="I346" s="49">
        <f>C5*I345</f>
        <v>472000</v>
      </c>
      <c r="J346" s="49">
        <f>C5*J345</f>
        <v>81200</v>
      </c>
      <c r="K346" s="110">
        <f>C5*K345</f>
        <v>1814400</v>
      </c>
      <c r="L346" s="110"/>
      <c r="M346" s="110"/>
      <c r="N346" s="110"/>
      <c r="O346" s="110"/>
      <c r="P346" s="110"/>
      <c r="Q346" s="110"/>
      <c r="R346" s="110"/>
      <c r="S346" s="110"/>
      <c r="T346" s="110"/>
      <c r="U346" s="49">
        <f>C5*U345</f>
        <v>2698400</v>
      </c>
      <c r="V346" s="49">
        <f>V345*C5</f>
        <v>3222400</v>
      </c>
      <c r="W346" s="49"/>
      <c r="X346" s="49"/>
      <c r="Y346" s="50">
        <f>SUM(D346:X346)</f>
        <v>24211600</v>
      </c>
    </row>
    <row r="348" spans="1:25" ht="15.3" x14ac:dyDescent="0.55000000000000004">
      <c r="A348" s="103" t="s">
        <v>258</v>
      </c>
      <c r="B348" s="104"/>
      <c r="C348" s="8" t="s">
        <v>72</v>
      </c>
      <c r="D348" s="52">
        <v>150764</v>
      </c>
      <c r="E348" s="47"/>
      <c r="F348" s="47"/>
      <c r="G348" s="47"/>
      <c r="H348" s="47"/>
      <c r="I348" s="47"/>
      <c r="J348" s="47"/>
      <c r="K348" s="105"/>
      <c r="L348" s="105"/>
      <c r="M348" s="105"/>
      <c r="N348" s="105"/>
      <c r="O348" s="105"/>
      <c r="P348" s="105"/>
      <c r="Q348" s="105"/>
      <c r="R348" s="105"/>
      <c r="S348" s="105"/>
      <c r="T348" s="105"/>
      <c r="U348" s="47"/>
      <c r="V348" s="47"/>
      <c r="W348" s="47"/>
      <c r="X348" s="47"/>
      <c r="Y348" s="48"/>
    </row>
    <row r="349" spans="1:25" ht="15.3" x14ac:dyDescent="0.55000000000000004">
      <c r="A349" s="103"/>
      <c r="B349" s="104"/>
      <c r="C349" s="8" t="s">
        <v>175</v>
      </c>
      <c r="D349" s="66">
        <v>0.16</v>
      </c>
      <c r="E349" s="47"/>
      <c r="F349" s="47"/>
      <c r="G349" s="47"/>
      <c r="H349" s="47"/>
      <c r="I349" s="47"/>
      <c r="J349" s="47"/>
      <c r="K349" s="106"/>
      <c r="L349" s="107"/>
      <c r="M349" s="107"/>
      <c r="N349" s="107"/>
      <c r="O349" s="107"/>
      <c r="P349" s="107"/>
      <c r="Q349" s="107"/>
      <c r="R349" s="107"/>
      <c r="S349" s="107"/>
      <c r="T349" s="108"/>
      <c r="U349" s="47"/>
      <c r="V349" s="47"/>
      <c r="W349" s="47"/>
      <c r="X349" s="47"/>
      <c r="Y349" s="48"/>
    </row>
    <row r="350" spans="1:25" ht="30.6" x14ac:dyDescent="0.55000000000000004">
      <c r="A350" s="103"/>
      <c r="B350" s="104"/>
      <c r="C350" s="8" t="s">
        <v>174</v>
      </c>
      <c r="D350" s="49">
        <v>80</v>
      </c>
      <c r="E350" s="49">
        <v>33</v>
      </c>
      <c r="F350" s="49">
        <v>20</v>
      </c>
      <c r="G350" s="49">
        <v>102</v>
      </c>
      <c r="H350" s="49">
        <v>57</v>
      </c>
      <c r="I350" s="49">
        <v>109</v>
      </c>
      <c r="J350" s="49">
        <v>26</v>
      </c>
      <c r="K350" s="109">
        <v>177</v>
      </c>
      <c r="L350" s="109"/>
      <c r="M350" s="109"/>
      <c r="N350" s="109"/>
      <c r="O350" s="109"/>
      <c r="P350" s="109"/>
      <c r="Q350" s="109"/>
      <c r="R350" s="109"/>
      <c r="S350" s="109"/>
      <c r="T350" s="109"/>
      <c r="U350" s="49">
        <v>11903</v>
      </c>
      <c r="V350" s="47">
        <v>15603</v>
      </c>
      <c r="W350" s="49"/>
      <c r="X350" s="49"/>
      <c r="Y350" s="50">
        <f>SUM(D350:X350)</f>
        <v>28110</v>
      </c>
    </row>
    <row r="351" spans="1:25" ht="15.3" x14ac:dyDescent="0.55000000000000004">
      <c r="A351" s="103"/>
      <c r="B351" s="104"/>
      <c r="C351" s="9" t="s">
        <v>33</v>
      </c>
      <c r="D351" s="49">
        <v>34201</v>
      </c>
      <c r="E351" s="49">
        <v>1439</v>
      </c>
      <c r="F351" s="49">
        <v>455</v>
      </c>
      <c r="G351" s="49">
        <v>996</v>
      </c>
      <c r="H351" s="49">
        <v>644</v>
      </c>
      <c r="I351" s="49">
        <v>1399</v>
      </c>
      <c r="J351" s="49">
        <v>316</v>
      </c>
      <c r="K351" s="109">
        <v>6540</v>
      </c>
      <c r="L351" s="109"/>
      <c r="M351" s="109"/>
      <c r="N351" s="109"/>
      <c r="O351" s="109"/>
      <c r="P351" s="109"/>
      <c r="Q351" s="109"/>
      <c r="R351" s="109"/>
      <c r="S351" s="109"/>
      <c r="T351" s="109"/>
      <c r="U351" s="49">
        <v>11903</v>
      </c>
      <c r="V351" s="47">
        <v>15603</v>
      </c>
      <c r="W351" s="49"/>
      <c r="X351" s="49"/>
      <c r="Y351" s="50">
        <f>SUM(D351:X351)</f>
        <v>73496</v>
      </c>
    </row>
    <row r="352" spans="1:25" ht="15.3" x14ac:dyDescent="0.55000000000000004">
      <c r="A352" s="103"/>
      <c r="B352" s="104"/>
      <c r="C352" s="8" t="s">
        <v>34</v>
      </c>
      <c r="D352" s="49">
        <f>C5*D351</f>
        <v>13680400</v>
      </c>
      <c r="E352" s="49">
        <f>E351*C5</f>
        <v>575600</v>
      </c>
      <c r="F352" s="49">
        <f>C5*F351</f>
        <v>182000</v>
      </c>
      <c r="G352" s="49">
        <f>C5*G351</f>
        <v>398400</v>
      </c>
      <c r="H352" s="49">
        <f>C5*H351</f>
        <v>257600</v>
      </c>
      <c r="I352" s="49">
        <f>C5*I351</f>
        <v>559600</v>
      </c>
      <c r="J352" s="49">
        <f>C5*J351</f>
        <v>126400</v>
      </c>
      <c r="K352" s="110">
        <f>C5*K351</f>
        <v>2616000</v>
      </c>
      <c r="L352" s="110"/>
      <c r="M352" s="110"/>
      <c r="N352" s="110"/>
      <c r="O352" s="110"/>
      <c r="P352" s="110"/>
      <c r="Q352" s="110"/>
      <c r="R352" s="110"/>
      <c r="S352" s="110"/>
      <c r="T352" s="110"/>
      <c r="U352" s="49">
        <f>C5*U351</f>
        <v>4761200</v>
      </c>
      <c r="V352" s="49">
        <f>V351*C5</f>
        <v>6241200</v>
      </c>
      <c r="W352" s="49"/>
      <c r="X352" s="49"/>
      <c r="Y352" s="50">
        <f>SUM(D352:X352)</f>
        <v>29398400</v>
      </c>
    </row>
    <row r="354" spans="1:25" ht="15.3" x14ac:dyDescent="0.55000000000000004">
      <c r="A354" s="103" t="s">
        <v>259</v>
      </c>
      <c r="B354" s="104"/>
      <c r="C354" s="8" t="s">
        <v>72</v>
      </c>
      <c r="D354" s="52">
        <v>134152</v>
      </c>
      <c r="E354" s="47"/>
      <c r="F354" s="47"/>
      <c r="G354" s="47"/>
      <c r="H354" s="47"/>
      <c r="I354" s="47"/>
      <c r="J354" s="47"/>
      <c r="K354" s="105"/>
      <c r="L354" s="105"/>
      <c r="M354" s="105"/>
      <c r="N354" s="105"/>
      <c r="O354" s="105"/>
      <c r="P354" s="105"/>
      <c r="Q354" s="105"/>
      <c r="R354" s="105"/>
      <c r="S354" s="105"/>
      <c r="T354" s="105"/>
      <c r="U354" s="47"/>
      <c r="V354" s="47"/>
      <c r="W354" s="47"/>
      <c r="X354" s="47"/>
      <c r="Y354" s="48"/>
    </row>
    <row r="355" spans="1:25" ht="15.3" x14ac:dyDescent="0.55000000000000004">
      <c r="A355" s="103"/>
      <c r="B355" s="104"/>
      <c r="C355" s="8" t="s">
        <v>175</v>
      </c>
      <c r="D355" s="66">
        <v>0.12</v>
      </c>
      <c r="E355" s="47"/>
      <c r="F355" s="47"/>
      <c r="G355" s="47"/>
      <c r="H355" s="47"/>
      <c r="I355" s="47"/>
      <c r="J355" s="47"/>
      <c r="K355" s="106"/>
      <c r="L355" s="107"/>
      <c r="M355" s="107"/>
      <c r="N355" s="107"/>
      <c r="O355" s="107"/>
      <c r="P355" s="107"/>
      <c r="Q355" s="107"/>
      <c r="R355" s="107"/>
      <c r="S355" s="107"/>
      <c r="T355" s="108"/>
      <c r="U355" s="47"/>
      <c r="V355" s="47"/>
      <c r="W355" s="47"/>
      <c r="X355" s="47"/>
      <c r="Y355" s="48"/>
    </row>
    <row r="356" spans="1:25" ht="30.6" x14ac:dyDescent="0.55000000000000004">
      <c r="A356" s="103"/>
      <c r="B356" s="104"/>
      <c r="C356" s="8" t="s">
        <v>174</v>
      </c>
      <c r="D356" s="49">
        <v>66</v>
      </c>
      <c r="E356" s="49">
        <v>17</v>
      </c>
      <c r="F356" s="49">
        <v>111</v>
      </c>
      <c r="G356" s="49">
        <v>9</v>
      </c>
      <c r="H356" s="49">
        <v>125</v>
      </c>
      <c r="I356" s="49">
        <v>88</v>
      </c>
      <c r="J356" s="49">
        <v>74</v>
      </c>
      <c r="K356" s="109">
        <v>63</v>
      </c>
      <c r="L356" s="109"/>
      <c r="M356" s="109"/>
      <c r="N356" s="109"/>
      <c r="O356" s="109"/>
      <c r="P356" s="109"/>
      <c r="Q356" s="109"/>
      <c r="R356" s="109"/>
      <c r="S356" s="109"/>
      <c r="T356" s="109"/>
      <c r="U356" s="49">
        <v>8566</v>
      </c>
      <c r="V356" s="47">
        <v>2077</v>
      </c>
      <c r="W356" s="49"/>
      <c r="X356" s="49"/>
      <c r="Y356" s="50">
        <f>SUM(D356:X356)</f>
        <v>11196</v>
      </c>
    </row>
    <row r="357" spans="1:25" ht="15.3" x14ac:dyDescent="0.55000000000000004">
      <c r="A357" s="103"/>
      <c r="B357" s="104"/>
      <c r="C357" s="9" t="s">
        <v>33</v>
      </c>
      <c r="D357" s="49">
        <v>30045</v>
      </c>
      <c r="E357" s="49">
        <v>204</v>
      </c>
      <c r="F357" s="49">
        <v>1329</v>
      </c>
      <c r="G357" s="49">
        <v>121</v>
      </c>
      <c r="H357" s="49">
        <v>1750</v>
      </c>
      <c r="I357" s="49">
        <v>1202</v>
      </c>
      <c r="J357" s="49">
        <v>665</v>
      </c>
      <c r="K357" s="109">
        <v>1884</v>
      </c>
      <c r="L357" s="109"/>
      <c r="M357" s="109"/>
      <c r="N357" s="109"/>
      <c r="O357" s="109"/>
      <c r="P357" s="109"/>
      <c r="Q357" s="109"/>
      <c r="R357" s="109"/>
      <c r="S357" s="109"/>
      <c r="T357" s="109"/>
      <c r="U357" s="49">
        <v>8566</v>
      </c>
      <c r="V357" s="47">
        <v>2077</v>
      </c>
      <c r="W357" s="49"/>
      <c r="X357" s="49"/>
      <c r="Y357" s="50">
        <f>SUM(D357:X357)</f>
        <v>47843</v>
      </c>
    </row>
    <row r="358" spans="1:25" ht="15.3" x14ac:dyDescent="0.55000000000000004">
      <c r="A358" s="103"/>
      <c r="B358" s="104"/>
      <c r="C358" s="8" t="s">
        <v>34</v>
      </c>
      <c r="D358" s="49">
        <f>C5*D357</f>
        <v>12018000</v>
      </c>
      <c r="E358" s="49">
        <f>E357*C5</f>
        <v>81600</v>
      </c>
      <c r="F358" s="49">
        <f>C5*F357</f>
        <v>531600</v>
      </c>
      <c r="G358" s="49">
        <f>C5*G357</f>
        <v>48400</v>
      </c>
      <c r="H358" s="49">
        <f>C5*H357</f>
        <v>700000</v>
      </c>
      <c r="I358" s="49">
        <f>C5*I357</f>
        <v>480800</v>
      </c>
      <c r="J358" s="49">
        <f>C5*J357</f>
        <v>266000</v>
      </c>
      <c r="K358" s="110">
        <f>C5*K357</f>
        <v>753600</v>
      </c>
      <c r="L358" s="110"/>
      <c r="M358" s="110"/>
      <c r="N358" s="110"/>
      <c r="O358" s="110"/>
      <c r="P358" s="110"/>
      <c r="Q358" s="110"/>
      <c r="R358" s="110"/>
      <c r="S358" s="110"/>
      <c r="T358" s="110"/>
      <c r="U358" s="49">
        <f>C5*U357</f>
        <v>3426400</v>
      </c>
      <c r="V358" s="49">
        <f>V357*C5</f>
        <v>830800</v>
      </c>
      <c r="W358" s="49"/>
      <c r="X358" s="49"/>
      <c r="Y358" s="50">
        <f>SUM(D358:X358)</f>
        <v>19137200</v>
      </c>
    </row>
    <row r="360" spans="1:25" ht="15.3" x14ac:dyDescent="0.55000000000000004">
      <c r="A360" s="103" t="s">
        <v>260</v>
      </c>
      <c r="B360" s="104"/>
      <c r="C360" s="8" t="s">
        <v>72</v>
      </c>
      <c r="D360" s="52">
        <v>136453</v>
      </c>
      <c r="E360" s="47"/>
      <c r="F360" s="47"/>
      <c r="G360" s="47"/>
      <c r="H360" s="47"/>
      <c r="I360" s="47"/>
      <c r="J360" s="47"/>
      <c r="K360" s="105"/>
      <c r="L360" s="105"/>
      <c r="M360" s="105"/>
      <c r="N360" s="105"/>
      <c r="O360" s="105"/>
      <c r="P360" s="105"/>
      <c r="Q360" s="105"/>
      <c r="R360" s="105"/>
      <c r="S360" s="105"/>
      <c r="T360" s="105"/>
      <c r="U360" s="47"/>
      <c r="V360" s="47"/>
      <c r="W360" s="47"/>
      <c r="X360" s="47"/>
      <c r="Y360" s="48"/>
    </row>
    <row r="361" spans="1:25" ht="15.3" x14ac:dyDescent="0.55000000000000004">
      <c r="A361" s="103"/>
      <c r="B361" s="104"/>
      <c r="C361" s="8" t="s">
        <v>175</v>
      </c>
      <c r="D361" s="66">
        <v>0.12</v>
      </c>
      <c r="E361" s="47"/>
      <c r="F361" s="47"/>
      <c r="G361" s="47"/>
      <c r="H361" s="47"/>
      <c r="I361" s="47"/>
      <c r="J361" s="47"/>
      <c r="K361" s="106"/>
      <c r="L361" s="107"/>
      <c r="M361" s="107"/>
      <c r="N361" s="107"/>
      <c r="O361" s="107"/>
      <c r="P361" s="107"/>
      <c r="Q361" s="107"/>
      <c r="R361" s="107"/>
      <c r="S361" s="107"/>
      <c r="T361" s="108"/>
      <c r="U361" s="47"/>
      <c r="V361" s="47"/>
      <c r="W361" s="47"/>
      <c r="X361" s="47"/>
      <c r="Y361" s="48"/>
    </row>
    <row r="362" spans="1:25" ht="30.6" x14ac:dyDescent="0.55000000000000004">
      <c r="A362" s="103"/>
      <c r="B362" s="104"/>
      <c r="C362" s="8" t="s">
        <v>174</v>
      </c>
      <c r="D362" s="49">
        <v>77</v>
      </c>
      <c r="E362" s="49">
        <v>19</v>
      </c>
      <c r="F362" s="49">
        <v>120</v>
      </c>
      <c r="G362" s="49">
        <v>0</v>
      </c>
      <c r="H362" s="49">
        <v>152</v>
      </c>
      <c r="I362" s="49">
        <v>19</v>
      </c>
      <c r="J362" s="49">
        <v>29</v>
      </c>
      <c r="K362" s="109">
        <v>74</v>
      </c>
      <c r="L362" s="109"/>
      <c r="M362" s="109"/>
      <c r="N362" s="109"/>
      <c r="O362" s="109"/>
      <c r="P362" s="109"/>
      <c r="Q362" s="109"/>
      <c r="R362" s="109"/>
      <c r="S362" s="109"/>
      <c r="T362" s="109"/>
      <c r="U362" s="49">
        <v>9976</v>
      </c>
      <c r="V362" s="47">
        <v>1424</v>
      </c>
      <c r="W362" s="49"/>
      <c r="X362" s="49"/>
      <c r="Y362" s="50">
        <f>SUM(D362:X362)</f>
        <v>11890</v>
      </c>
    </row>
    <row r="363" spans="1:25" ht="15.3" x14ac:dyDescent="0.55000000000000004">
      <c r="A363" s="103"/>
      <c r="B363" s="104"/>
      <c r="C363" s="9" t="s">
        <v>33</v>
      </c>
      <c r="D363" s="49">
        <v>31285</v>
      </c>
      <c r="E363" s="49">
        <v>206</v>
      </c>
      <c r="F363" s="49">
        <v>1438</v>
      </c>
      <c r="G363" s="49">
        <v>0</v>
      </c>
      <c r="H363" s="49">
        <v>1788</v>
      </c>
      <c r="I363" s="49">
        <v>305</v>
      </c>
      <c r="J363" s="49">
        <v>266</v>
      </c>
      <c r="K363" s="109">
        <v>3129</v>
      </c>
      <c r="L363" s="109"/>
      <c r="M363" s="109"/>
      <c r="N363" s="109"/>
      <c r="O363" s="109"/>
      <c r="P363" s="109"/>
      <c r="Q363" s="109"/>
      <c r="R363" s="109"/>
      <c r="S363" s="109"/>
      <c r="T363" s="109"/>
      <c r="U363" s="49">
        <v>9976</v>
      </c>
      <c r="V363" s="47">
        <v>1424</v>
      </c>
      <c r="W363" s="49"/>
      <c r="X363" s="49"/>
      <c r="Y363" s="50">
        <f>SUM(D363:X363)</f>
        <v>49817</v>
      </c>
    </row>
    <row r="364" spans="1:25" ht="15.3" x14ac:dyDescent="0.55000000000000004">
      <c r="A364" s="103"/>
      <c r="B364" s="104"/>
      <c r="C364" s="8" t="s">
        <v>34</v>
      </c>
      <c r="D364" s="49">
        <f>C5*D363</f>
        <v>12514000</v>
      </c>
      <c r="E364" s="49">
        <f>E363*C5</f>
        <v>82400</v>
      </c>
      <c r="F364" s="49">
        <f>C5*F363</f>
        <v>575200</v>
      </c>
      <c r="G364" s="49">
        <f>C5*G363</f>
        <v>0</v>
      </c>
      <c r="H364" s="49">
        <f>C5*H363</f>
        <v>715200</v>
      </c>
      <c r="I364" s="49">
        <f>C5*I363</f>
        <v>122000</v>
      </c>
      <c r="J364" s="49">
        <f>C5*J363</f>
        <v>106400</v>
      </c>
      <c r="K364" s="110">
        <f>C5*K363</f>
        <v>1251600</v>
      </c>
      <c r="L364" s="110"/>
      <c r="M364" s="110"/>
      <c r="N364" s="110"/>
      <c r="O364" s="110"/>
      <c r="P364" s="110"/>
      <c r="Q364" s="110"/>
      <c r="R364" s="110"/>
      <c r="S364" s="110"/>
      <c r="T364" s="110"/>
      <c r="U364" s="49">
        <f>C5*U363</f>
        <v>3990400</v>
      </c>
      <c r="V364" s="49">
        <f>V363*C5</f>
        <v>569600</v>
      </c>
      <c r="W364" s="49"/>
      <c r="X364" s="49"/>
      <c r="Y364" s="50">
        <f>SUM(D364:X364)</f>
        <v>19926800</v>
      </c>
    </row>
    <row r="366" spans="1:25" ht="15.3" x14ac:dyDescent="0.55000000000000004">
      <c r="A366" s="103" t="s">
        <v>261</v>
      </c>
      <c r="B366" s="104"/>
      <c r="C366" s="8" t="s">
        <v>72</v>
      </c>
      <c r="D366" s="52">
        <v>156453</v>
      </c>
      <c r="E366" s="47"/>
      <c r="F366" s="47"/>
      <c r="G366" s="47"/>
      <c r="H366" s="47"/>
      <c r="I366" s="47"/>
      <c r="J366" s="47"/>
      <c r="K366" s="105"/>
      <c r="L366" s="105"/>
      <c r="M366" s="105"/>
      <c r="N366" s="105"/>
      <c r="O366" s="105"/>
      <c r="P366" s="105"/>
      <c r="Q366" s="105"/>
      <c r="R366" s="105"/>
      <c r="S366" s="105"/>
      <c r="T366" s="105"/>
      <c r="U366" s="47"/>
      <c r="V366" s="47"/>
      <c r="W366" s="47"/>
      <c r="X366" s="47"/>
      <c r="Y366" s="48"/>
    </row>
    <row r="367" spans="1:25" ht="15.3" x14ac:dyDescent="0.55000000000000004">
      <c r="A367" s="103"/>
      <c r="B367" s="104"/>
      <c r="C367" s="8" t="s">
        <v>175</v>
      </c>
      <c r="D367" s="66">
        <v>0.16</v>
      </c>
      <c r="E367" s="47"/>
      <c r="F367" s="47"/>
      <c r="G367" s="47"/>
      <c r="H367" s="47"/>
      <c r="I367" s="47"/>
      <c r="J367" s="47"/>
      <c r="K367" s="106"/>
      <c r="L367" s="107"/>
      <c r="M367" s="107"/>
      <c r="N367" s="107"/>
      <c r="O367" s="107"/>
      <c r="P367" s="107"/>
      <c r="Q367" s="107"/>
      <c r="R367" s="107"/>
      <c r="S367" s="107"/>
      <c r="T367" s="108"/>
      <c r="U367" s="47"/>
      <c r="V367" s="47"/>
      <c r="W367" s="47"/>
      <c r="X367" s="47"/>
      <c r="Y367" s="48"/>
    </row>
    <row r="368" spans="1:25" ht="30.6" x14ac:dyDescent="0.55000000000000004">
      <c r="A368" s="103"/>
      <c r="B368" s="104"/>
      <c r="C368" s="8" t="s">
        <v>174</v>
      </c>
      <c r="D368" s="49">
        <v>79</v>
      </c>
      <c r="E368" s="49">
        <v>28</v>
      </c>
      <c r="F368" s="49">
        <v>265</v>
      </c>
      <c r="G368" s="49">
        <v>22</v>
      </c>
      <c r="H368" s="49">
        <v>133</v>
      </c>
      <c r="I368" s="49">
        <v>42</v>
      </c>
      <c r="J368" s="49">
        <v>30</v>
      </c>
      <c r="K368" s="109">
        <v>100</v>
      </c>
      <c r="L368" s="109"/>
      <c r="M368" s="109"/>
      <c r="N368" s="109"/>
      <c r="O368" s="109"/>
      <c r="P368" s="109"/>
      <c r="Q368" s="109"/>
      <c r="R368" s="109"/>
      <c r="S368" s="109"/>
      <c r="T368" s="109"/>
      <c r="U368" s="49">
        <v>11220</v>
      </c>
      <c r="V368" s="47">
        <v>2012</v>
      </c>
      <c r="W368" s="49"/>
      <c r="X368" s="49"/>
      <c r="Y368" s="50">
        <f>SUM(D368:X368)</f>
        <v>13931</v>
      </c>
    </row>
    <row r="369" spans="1:25" ht="15.3" x14ac:dyDescent="0.55000000000000004">
      <c r="A369" s="103"/>
      <c r="B369" s="104"/>
      <c r="C369" s="9" t="s">
        <v>33</v>
      </c>
      <c r="D369" s="49">
        <v>33476</v>
      </c>
      <c r="E369" s="49">
        <v>303</v>
      </c>
      <c r="F369" s="49">
        <v>1667</v>
      </c>
      <c r="G369" s="49">
        <v>312</v>
      </c>
      <c r="H369" s="49">
        <v>1445</v>
      </c>
      <c r="I369" s="49">
        <v>886</v>
      </c>
      <c r="J369" s="49">
        <v>347</v>
      </c>
      <c r="K369" s="109">
        <v>9454</v>
      </c>
      <c r="L369" s="109"/>
      <c r="M369" s="109"/>
      <c r="N369" s="109"/>
      <c r="O369" s="109"/>
      <c r="P369" s="109"/>
      <c r="Q369" s="109"/>
      <c r="R369" s="109"/>
      <c r="S369" s="109"/>
      <c r="T369" s="109"/>
      <c r="U369" s="49">
        <v>11220</v>
      </c>
      <c r="V369" s="47">
        <v>2012</v>
      </c>
      <c r="W369" s="49"/>
      <c r="X369" s="49"/>
      <c r="Y369" s="50">
        <f>SUM(D369:X369)</f>
        <v>61122</v>
      </c>
    </row>
    <row r="370" spans="1:25" ht="15.3" x14ac:dyDescent="0.55000000000000004">
      <c r="A370" s="103"/>
      <c r="B370" s="104"/>
      <c r="C370" s="8" t="s">
        <v>34</v>
      </c>
      <c r="D370" s="49">
        <f>C5*D369</f>
        <v>13390400</v>
      </c>
      <c r="E370" s="49">
        <f>E369*C5</f>
        <v>121200</v>
      </c>
      <c r="F370" s="49">
        <f>C5*F369</f>
        <v>666800</v>
      </c>
      <c r="G370" s="49">
        <f>C5*G369</f>
        <v>124800</v>
      </c>
      <c r="H370" s="49">
        <f>C5*H369</f>
        <v>578000</v>
      </c>
      <c r="I370" s="49">
        <f>C5*I369</f>
        <v>354400</v>
      </c>
      <c r="J370" s="49">
        <f>C5*J369</f>
        <v>138800</v>
      </c>
      <c r="K370" s="110">
        <f>C5*K369</f>
        <v>3781600</v>
      </c>
      <c r="L370" s="110"/>
      <c r="M370" s="110"/>
      <c r="N370" s="110"/>
      <c r="O370" s="110"/>
      <c r="P370" s="110"/>
      <c r="Q370" s="110"/>
      <c r="R370" s="110"/>
      <c r="S370" s="110"/>
      <c r="T370" s="110"/>
      <c r="U370" s="49">
        <f>C5*U369</f>
        <v>4488000</v>
      </c>
      <c r="V370" s="49">
        <f>V369*C5</f>
        <v>804800</v>
      </c>
      <c r="W370" s="49"/>
      <c r="X370" s="49"/>
      <c r="Y370" s="50">
        <f>SUM(D370:X370)</f>
        <v>24448800</v>
      </c>
    </row>
    <row r="372" spans="1:25" ht="15.3" x14ac:dyDescent="0.55000000000000004">
      <c r="A372" s="103" t="s">
        <v>262</v>
      </c>
      <c r="B372" s="104"/>
      <c r="C372" s="8" t="s">
        <v>72</v>
      </c>
      <c r="D372" s="52">
        <v>127356</v>
      </c>
      <c r="E372" s="47"/>
      <c r="F372" s="47"/>
      <c r="G372" s="47"/>
      <c r="H372" s="47"/>
      <c r="I372" s="47"/>
      <c r="J372" s="47"/>
      <c r="K372" s="105"/>
      <c r="L372" s="105"/>
      <c r="M372" s="105"/>
      <c r="N372" s="105"/>
      <c r="O372" s="105"/>
      <c r="P372" s="105"/>
      <c r="Q372" s="105"/>
      <c r="R372" s="105"/>
      <c r="S372" s="105"/>
      <c r="T372" s="105"/>
      <c r="U372" s="47"/>
      <c r="V372" s="47"/>
      <c r="W372" s="47"/>
      <c r="X372" s="47"/>
      <c r="Y372" s="48"/>
    </row>
    <row r="373" spans="1:25" ht="15.3" x14ac:dyDescent="0.55000000000000004">
      <c r="A373" s="103"/>
      <c r="B373" s="104"/>
      <c r="C373" s="8" t="s">
        <v>175</v>
      </c>
      <c r="D373" s="66">
        <v>0.13</v>
      </c>
      <c r="E373" s="47"/>
      <c r="F373" s="47"/>
      <c r="G373" s="47"/>
      <c r="H373" s="47"/>
      <c r="I373" s="47"/>
      <c r="J373" s="47"/>
      <c r="K373" s="106"/>
      <c r="L373" s="107"/>
      <c r="M373" s="107"/>
      <c r="N373" s="107"/>
      <c r="O373" s="107"/>
      <c r="P373" s="107"/>
      <c r="Q373" s="107"/>
      <c r="R373" s="107"/>
      <c r="S373" s="107"/>
      <c r="T373" s="108"/>
      <c r="U373" s="47"/>
      <c r="V373" s="47"/>
      <c r="W373" s="47"/>
      <c r="X373" s="47"/>
      <c r="Y373" s="48"/>
    </row>
    <row r="374" spans="1:25" ht="30.6" x14ac:dyDescent="0.55000000000000004">
      <c r="A374" s="103"/>
      <c r="B374" s="104"/>
      <c r="C374" s="8" t="s">
        <v>174</v>
      </c>
      <c r="D374" s="49">
        <v>50</v>
      </c>
      <c r="E374" s="49">
        <v>19</v>
      </c>
      <c r="F374" s="49">
        <v>300</v>
      </c>
      <c r="G374" s="49">
        <v>35</v>
      </c>
      <c r="H374" s="49">
        <v>302</v>
      </c>
      <c r="I374" s="49">
        <v>47</v>
      </c>
      <c r="J374" s="49">
        <v>35</v>
      </c>
      <c r="K374" s="109">
        <v>122</v>
      </c>
      <c r="L374" s="109"/>
      <c r="M374" s="109"/>
      <c r="N374" s="109"/>
      <c r="O374" s="109"/>
      <c r="P374" s="109"/>
      <c r="Q374" s="109"/>
      <c r="R374" s="109"/>
      <c r="S374" s="109"/>
      <c r="T374" s="109"/>
      <c r="U374" s="49">
        <v>6650</v>
      </c>
      <c r="V374" s="47">
        <v>1827</v>
      </c>
      <c r="W374" s="49"/>
      <c r="X374" s="49"/>
      <c r="Y374" s="50">
        <f>SUM(D374:X374)</f>
        <v>9387</v>
      </c>
    </row>
    <row r="375" spans="1:25" ht="15.3" x14ac:dyDescent="0.55000000000000004">
      <c r="A375" s="103"/>
      <c r="B375" s="104"/>
      <c r="C375" s="9" t="s">
        <v>33</v>
      </c>
      <c r="D375" s="49">
        <v>28723</v>
      </c>
      <c r="E375" s="49">
        <v>211</v>
      </c>
      <c r="F375" s="49">
        <v>1420</v>
      </c>
      <c r="G375" s="49">
        <v>744</v>
      </c>
      <c r="H375" s="49">
        <v>989</v>
      </c>
      <c r="I375" s="49">
        <v>656</v>
      </c>
      <c r="J375" s="49">
        <v>417</v>
      </c>
      <c r="K375" s="109">
        <v>8505</v>
      </c>
      <c r="L375" s="109"/>
      <c r="M375" s="109"/>
      <c r="N375" s="109"/>
      <c r="O375" s="109"/>
      <c r="P375" s="109"/>
      <c r="Q375" s="109"/>
      <c r="R375" s="109"/>
      <c r="S375" s="109"/>
      <c r="T375" s="109"/>
      <c r="U375" s="49">
        <v>6650</v>
      </c>
      <c r="V375" s="47">
        <v>1827</v>
      </c>
      <c r="W375" s="49"/>
      <c r="X375" s="49"/>
      <c r="Y375" s="50">
        <f>SUM(D375:X375)</f>
        <v>50142</v>
      </c>
    </row>
    <row r="376" spans="1:25" ht="15.3" x14ac:dyDescent="0.55000000000000004">
      <c r="A376" s="103"/>
      <c r="B376" s="104"/>
      <c r="C376" s="8" t="s">
        <v>34</v>
      </c>
      <c r="D376" s="49">
        <f>C5*D375</f>
        <v>11489200</v>
      </c>
      <c r="E376" s="49">
        <f>E375*C5</f>
        <v>84400</v>
      </c>
      <c r="F376" s="49">
        <f>C5*F375</f>
        <v>568000</v>
      </c>
      <c r="G376" s="49">
        <f>C5*G375</f>
        <v>297600</v>
      </c>
      <c r="H376" s="49">
        <f>C5*H375</f>
        <v>395600</v>
      </c>
      <c r="I376" s="49">
        <f>C5*I375</f>
        <v>262400</v>
      </c>
      <c r="J376" s="49">
        <f>C5*J375</f>
        <v>166800</v>
      </c>
      <c r="K376" s="110">
        <f>C5*K375</f>
        <v>3402000</v>
      </c>
      <c r="L376" s="110"/>
      <c r="M376" s="110"/>
      <c r="N376" s="110"/>
      <c r="O376" s="110"/>
      <c r="P376" s="110"/>
      <c r="Q376" s="110"/>
      <c r="R376" s="110"/>
      <c r="S376" s="110"/>
      <c r="T376" s="110"/>
      <c r="U376" s="49">
        <f>C5*U375</f>
        <v>2660000</v>
      </c>
      <c r="V376" s="49">
        <f>V375*C5</f>
        <v>730800</v>
      </c>
      <c r="W376" s="49"/>
      <c r="X376" s="49"/>
      <c r="Y376" s="50">
        <f>SUM(D376:X376)</f>
        <v>20056800</v>
      </c>
    </row>
    <row r="378" spans="1:25" ht="15.3" x14ac:dyDescent="0.55000000000000004">
      <c r="A378" s="103" t="s">
        <v>263</v>
      </c>
      <c r="B378" s="104"/>
      <c r="C378" s="8" t="s">
        <v>72</v>
      </c>
      <c r="D378" s="52">
        <v>145080</v>
      </c>
      <c r="E378" s="47"/>
      <c r="F378" s="47"/>
      <c r="G378" s="47"/>
      <c r="H378" s="47"/>
      <c r="I378" s="47"/>
      <c r="J378" s="47"/>
      <c r="K378" s="105"/>
      <c r="L378" s="105"/>
      <c r="M378" s="105"/>
      <c r="N378" s="105"/>
      <c r="O378" s="105"/>
      <c r="P378" s="105"/>
      <c r="Q378" s="105"/>
      <c r="R378" s="105"/>
      <c r="S378" s="105"/>
      <c r="T378" s="105"/>
      <c r="U378" s="47"/>
      <c r="V378" s="47"/>
      <c r="W378" s="47"/>
      <c r="X378" s="47"/>
      <c r="Y378" s="48"/>
    </row>
    <row r="379" spans="1:25" ht="15.3" x14ac:dyDescent="0.55000000000000004">
      <c r="A379" s="103"/>
      <c r="B379" s="104"/>
      <c r="C379" s="8" t="s">
        <v>175</v>
      </c>
      <c r="D379" s="66">
        <v>0.16</v>
      </c>
      <c r="E379" s="47"/>
      <c r="F379" s="47"/>
      <c r="G379" s="47"/>
      <c r="H379" s="47"/>
      <c r="I379" s="47"/>
      <c r="J379" s="47"/>
      <c r="K379" s="106"/>
      <c r="L379" s="107"/>
      <c r="M379" s="107"/>
      <c r="N379" s="107"/>
      <c r="O379" s="107"/>
      <c r="P379" s="107"/>
      <c r="Q379" s="107"/>
      <c r="R379" s="107"/>
      <c r="S379" s="107"/>
      <c r="T379" s="108"/>
      <c r="U379" s="47"/>
      <c r="V379" s="47"/>
      <c r="W379" s="47"/>
      <c r="X379" s="47"/>
      <c r="Y379" s="48"/>
    </row>
    <row r="380" spans="1:25" ht="30.6" x14ac:dyDescent="0.55000000000000004">
      <c r="A380" s="103"/>
      <c r="B380" s="104"/>
      <c r="C380" s="8" t="s">
        <v>174</v>
      </c>
      <c r="D380" s="49">
        <v>73</v>
      </c>
      <c r="E380" s="49">
        <v>28</v>
      </c>
      <c r="F380" s="49">
        <v>311</v>
      </c>
      <c r="G380" s="49">
        <v>129</v>
      </c>
      <c r="H380" s="49">
        <v>220</v>
      </c>
      <c r="I380" s="49">
        <v>56</v>
      </c>
      <c r="J380" s="49">
        <v>64</v>
      </c>
      <c r="K380" s="109">
        <v>365</v>
      </c>
      <c r="L380" s="109"/>
      <c r="M380" s="109"/>
      <c r="N380" s="109"/>
      <c r="O380" s="109"/>
      <c r="P380" s="109"/>
      <c r="Q380" s="109"/>
      <c r="R380" s="109"/>
      <c r="S380" s="109"/>
      <c r="T380" s="109"/>
      <c r="U380" s="49">
        <v>4339</v>
      </c>
      <c r="V380" s="47">
        <v>4998</v>
      </c>
      <c r="W380" s="49"/>
      <c r="X380" s="49"/>
      <c r="Y380" s="50">
        <f>SUM(D380:X380)</f>
        <v>10583</v>
      </c>
    </row>
    <row r="381" spans="1:25" ht="15.3" x14ac:dyDescent="0.55000000000000004">
      <c r="A381" s="103"/>
      <c r="B381" s="104"/>
      <c r="C381" s="9" t="s">
        <v>33</v>
      </c>
      <c r="D381" s="49">
        <v>35083</v>
      </c>
      <c r="E381" s="49">
        <v>179</v>
      </c>
      <c r="F381" s="49">
        <v>1887</v>
      </c>
      <c r="G381" s="49">
        <v>1121</v>
      </c>
      <c r="H381" s="49">
        <v>1308</v>
      </c>
      <c r="I381" s="49">
        <v>888</v>
      </c>
      <c r="J381" s="49">
        <v>322</v>
      </c>
      <c r="K381" s="109">
        <v>15283</v>
      </c>
      <c r="L381" s="109"/>
      <c r="M381" s="109"/>
      <c r="N381" s="109"/>
      <c r="O381" s="109"/>
      <c r="P381" s="109"/>
      <c r="Q381" s="109"/>
      <c r="R381" s="109"/>
      <c r="S381" s="109"/>
      <c r="T381" s="109"/>
      <c r="U381" s="49">
        <v>4339</v>
      </c>
      <c r="V381" s="47">
        <v>4998</v>
      </c>
      <c r="W381" s="49"/>
      <c r="X381" s="49"/>
      <c r="Y381" s="50">
        <f>SUM(D381:X381)</f>
        <v>65408</v>
      </c>
    </row>
    <row r="382" spans="1:25" ht="15.3" x14ac:dyDescent="0.55000000000000004">
      <c r="A382" s="103"/>
      <c r="B382" s="104"/>
      <c r="C382" s="8" t="s">
        <v>34</v>
      </c>
      <c r="D382" s="49">
        <f>C5*D381</f>
        <v>14033200</v>
      </c>
      <c r="E382" s="49">
        <f>E381*C5</f>
        <v>71600</v>
      </c>
      <c r="F382" s="49">
        <f>C5*F381</f>
        <v>754800</v>
      </c>
      <c r="G382" s="49">
        <f>C5*G381</f>
        <v>448400</v>
      </c>
      <c r="H382" s="49">
        <f>C5*H381</f>
        <v>523200</v>
      </c>
      <c r="I382" s="49">
        <f>C5*I381</f>
        <v>355200</v>
      </c>
      <c r="J382" s="49">
        <f>C5*J381</f>
        <v>128800</v>
      </c>
      <c r="K382" s="110">
        <f>C5*K381</f>
        <v>6113200</v>
      </c>
      <c r="L382" s="110"/>
      <c r="M382" s="110"/>
      <c r="N382" s="110"/>
      <c r="O382" s="110"/>
      <c r="P382" s="110"/>
      <c r="Q382" s="110"/>
      <c r="R382" s="110"/>
      <c r="S382" s="110"/>
      <c r="T382" s="110"/>
      <c r="U382" s="49">
        <f>C5*U381</f>
        <v>1735600</v>
      </c>
      <c r="V382" s="49">
        <f>V381*C5</f>
        <v>1999200</v>
      </c>
      <c r="W382" s="49"/>
      <c r="X382" s="49"/>
      <c r="Y382" s="50">
        <f>SUM(D382:X382)</f>
        <v>26163200</v>
      </c>
    </row>
    <row r="384" spans="1:25" ht="15.3" x14ac:dyDescent="0.55000000000000004">
      <c r="A384" s="103" t="s">
        <v>264</v>
      </c>
      <c r="B384" s="104"/>
      <c r="C384" s="8" t="s">
        <v>72</v>
      </c>
      <c r="D384" s="52">
        <v>80196</v>
      </c>
      <c r="E384" s="47"/>
      <c r="F384" s="47"/>
      <c r="G384" s="47"/>
      <c r="H384" s="47"/>
      <c r="I384" s="47"/>
      <c r="J384" s="47"/>
      <c r="K384" s="105"/>
      <c r="L384" s="105"/>
      <c r="M384" s="105"/>
      <c r="N384" s="105"/>
      <c r="O384" s="105"/>
      <c r="P384" s="105"/>
      <c r="Q384" s="105"/>
      <c r="R384" s="105"/>
      <c r="S384" s="105"/>
      <c r="T384" s="105"/>
      <c r="U384" s="47"/>
      <c r="V384" s="47"/>
      <c r="W384" s="47"/>
      <c r="X384" s="47"/>
      <c r="Y384" s="48"/>
    </row>
    <row r="385" spans="1:25" ht="15.3" x14ac:dyDescent="0.55000000000000004">
      <c r="A385" s="103"/>
      <c r="B385" s="104"/>
      <c r="C385" s="8" t="s">
        <v>175</v>
      </c>
      <c r="D385" s="66">
        <v>0.09</v>
      </c>
      <c r="E385" s="47"/>
      <c r="F385" s="47"/>
      <c r="G385" s="47"/>
      <c r="H385" s="47"/>
      <c r="I385" s="47"/>
      <c r="J385" s="47"/>
      <c r="K385" s="106"/>
      <c r="L385" s="107"/>
      <c r="M385" s="107"/>
      <c r="N385" s="107"/>
      <c r="O385" s="107"/>
      <c r="P385" s="107"/>
      <c r="Q385" s="107"/>
      <c r="R385" s="107"/>
      <c r="S385" s="107"/>
      <c r="T385" s="108"/>
      <c r="U385" s="47"/>
      <c r="V385" s="47"/>
      <c r="W385" s="47"/>
      <c r="X385" s="47"/>
      <c r="Y385" s="48"/>
    </row>
    <row r="386" spans="1:25" ht="30.6" x14ac:dyDescent="0.55000000000000004">
      <c r="A386" s="103"/>
      <c r="B386" s="104"/>
      <c r="C386" s="8" t="s">
        <v>174</v>
      </c>
      <c r="D386" s="49">
        <v>26</v>
      </c>
      <c r="E386" s="49">
        <v>9</v>
      </c>
      <c r="F386" s="49">
        <v>13</v>
      </c>
      <c r="G386" s="49">
        <v>62</v>
      </c>
      <c r="H386" s="49">
        <v>223</v>
      </c>
      <c r="I386" s="49">
        <v>2</v>
      </c>
      <c r="J386" s="49">
        <v>25</v>
      </c>
      <c r="K386" s="109">
        <v>19</v>
      </c>
      <c r="L386" s="109"/>
      <c r="M386" s="109"/>
      <c r="N386" s="109"/>
      <c r="O386" s="109"/>
      <c r="P386" s="109"/>
      <c r="Q386" s="109"/>
      <c r="R386" s="109"/>
      <c r="S386" s="109"/>
      <c r="T386" s="109"/>
      <c r="U386" s="49">
        <v>1882</v>
      </c>
      <c r="V386" s="47">
        <v>2310</v>
      </c>
      <c r="W386" s="49"/>
      <c r="X386" s="49"/>
      <c r="Y386" s="50">
        <f>SUM(D386:X386)</f>
        <v>4571</v>
      </c>
    </row>
    <row r="387" spans="1:25" ht="15.3" x14ac:dyDescent="0.55000000000000004">
      <c r="A387" s="103"/>
      <c r="B387" s="104"/>
      <c r="C387" s="9" t="s">
        <v>33</v>
      </c>
      <c r="D387" s="49">
        <v>13209</v>
      </c>
      <c r="E387" s="49">
        <v>107</v>
      </c>
      <c r="F387" s="49">
        <v>211</v>
      </c>
      <c r="G387" s="49">
        <v>854</v>
      </c>
      <c r="H387" s="49">
        <v>1007</v>
      </c>
      <c r="I387" s="49">
        <v>34</v>
      </c>
      <c r="J387" s="49">
        <v>803</v>
      </c>
      <c r="K387" s="109">
        <v>377</v>
      </c>
      <c r="L387" s="109"/>
      <c r="M387" s="109"/>
      <c r="N387" s="109"/>
      <c r="O387" s="109"/>
      <c r="P387" s="109"/>
      <c r="Q387" s="109"/>
      <c r="R387" s="109"/>
      <c r="S387" s="109"/>
      <c r="T387" s="109"/>
      <c r="U387" s="49">
        <v>1882</v>
      </c>
      <c r="V387" s="47">
        <v>2310</v>
      </c>
      <c r="W387" s="49"/>
      <c r="X387" s="49"/>
      <c r="Y387" s="50">
        <f>SUM(D387:X387)</f>
        <v>20794</v>
      </c>
    </row>
    <row r="388" spans="1:25" ht="15.3" x14ac:dyDescent="0.55000000000000004">
      <c r="A388" s="103"/>
      <c r="B388" s="104"/>
      <c r="C388" s="8" t="s">
        <v>34</v>
      </c>
      <c r="D388" s="49">
        <f>C5*D387</f>
        <v>5283600</v>
      </c>
      <c r="E388" s="49">
        <f>E387*C5</f>
        <v>42800</v>
      </c>
      <c r="F388" s="49">
        <f>C5*F387</f>
        <v>84400</v>
      </c>
      <c r="G388" s="49">
        <f>C5*G387</f>
        <v>341600</v>
      </c>
      <c r="H388" s="49">
        <f>C5*H387</f>
        <v>402800</v>
      </c>
      <c r="I388" s="49">
        <f>C5*I387</f>
        <v>13600</v>
      </c>
      <c r="J388" s="49">
        <f>C5*J387</f>
        <v>321200</v>
      </c>
      <c r="K388" s="110">
        <f>C5*K387</f>
        <v>150800</v>
      </c>
      <c r="L388" s="110"/>
      <c r="M388" s="110"/>
      <c r="N388" s="110"/>
      <c r="O388" s="110"/>
      <c r="P388" s="110"/>
      <c r="Q388" s="110"/>
      <c r="R388" s="110"/>
      <c r="S388" s="110"/>
      <c r="T388" s="110"/>
      <c r="U388" s="49">
        <f>C5*U387</f>
        <v>752800</v>
      </c>
      <c r="V388" s="49">
        <f>V387*C5</f>
        <v>924000</v>
      </c>
      <c r="W388" s="49"/>
      <c r="X388" s="49"/>
      <c r="Y388" s="50">
        <f>SUM(D388:X388)</f>
        <v>8317600</v>
      </c>
    </row>
    <row r="390" spans="1:25" ht="15.3" x14ac:dyDescent="0.55000000000000004">
      <c r="A390" s="103" t="s">
        <v>265</v>
      </c>
      <c r="B390" s="104"/>
      <c r="C390" s="8" t="s">
        <v>72</v>
      </c>
      <c r="D390" s="52">
        <v>85378</v>
      </c>
      <c r="E390" s="47"/>
      <c r="F390" s="47"/>
      <c r="G390" s="47"/>
      <c r="H390" s="47"/>
      <c r="I390" s="47"/>
      <c r="J390" s="47"/>
      <c r="K390" s="105"/>
      <c r="L390" s="105"/>
      <c r="M390" s="105"/>
      <c r="N390" s="105"/>
      <c r="O390" s="105"/>
      <c r="P390" s="105"/>
      <c r="Q390" s="105"/>
      <c r="R390" s="105"/>
      <c r="S390" s="105"/>
      <c r="T390" s="105"/>
      <c r="U390" s="47"/>
      <c r="V390" s="47"/>
      <c r="W390" s="47"/>
      <c r="X390" s="47"/>
      <c r="Y390" s="48"/>
    </row>
    <row r="391" spans="1:25" ht="15.3" x14ac:dyDescent="0.55000000000000004">
      <c r="A391" s="103"/>
      <c r="B391" s="104"/>
      <c r="C391" s="8" t="s">
        <v>175</v>
      </c>
      <c r="D391" s="66">
        <v>8.6999999999999994E-2</v>
      </c>
      <c r="E391" s="47"/>
      <c r="F391" s="47"/>
      <c r="G391" s="47"/>
      <c r="H391" s="47"/>
      <c r="I391" s="47"/>
      <c r="J391" s="47"/>
      <c r="K391" s="106"/>
      <c r="L391" s="107"/>
      <c r="M391" s="107"/>
      <c r="N391" s="107"/>
      <c r="O391" s="107"/>
      <c r="P391" s="107"/>
      <c r="Q391" s="107"/>
      <c r="R391" s="107"/>
      <c r="S391" s="107"/>
      <c r="T391" s="108"/>
      <c r="U391" s="47"/>
      <c r="V391" s="47"/>
      <c r="W391" s="47"/>
      <c r="X391" s="47"/>
      <c r="Y391" s="48"/>
    </row>
    <row r="392" spans="1:25" ht="30.6" x14ac:dyDescent="0.55000000000000004">
      <c r="A392" s="103"/>
      <c r="B392" s="104"/>
      <c r="C392" s="8" t="s">
        <v>174</v>
      </c>
      <c r="D392" s="49">
        <v>25</v>
      </c>
      <c r="E392" s="49">
        <v>11</v>
      </c>
      <c r="F392" s="49">
        <v>38</v>
      </c>
      <c r="G392" s="49">
        <v>104</v>
      </c>
      <c r="H392" s="49">
        <v>143</v>
      </c>
      <c r="I392" s="49">
        <v>9</v>
      </c>
      <c r="J392" s="49">
        <v>55</v>
      </c>
      <c r="K392" s="109">
        <v>36</v>
      </c>
      <c r="L392" s="109"/>
      <c r="M392" s="109"/>
      <c r="N392" s="109"/>
      <c r="O392" s="109"/>
      <c r="P392" s="109"/>
      <c r="Q392" s="109"/>
      <c r="R392" s="109"/>
      <c r="S392" s="109"/>
      <c r="T392" s="109"/>
      <c r="U392" s="49">
        <v>1344</v>
      </c>
      <c r="V392" s="47">
        <v>1635</v>
      </c>
      <c r="W392" s="49"/>
      <c r="X392" s="49"/>
      <c r="Y392" s="50">
        <f>SUM(D392:X392)</f>
        <v>3400</v>
      </c>
    </row>
    <row r="393" spans="1:25" ht="15.3" x14ac:dyDescent="0.55000000000000004">
      <c r="A393" s="103"/>
      <c r="B393" s="104"/>
      <c r="C393" s="9" t="s">
        <v>33</v>
      </c>
      <c r="D393" s="49">
        <v>14329</v>
      </c>
      <c r="E393" s="49">
        <v>205</v>
      </c>
      <c r="F393" s="49">
        <v>489</v>
      </c>
      <c r="G393" s="49">
        <v>1035</v>
      </c>
      <c r="H393" s="49">
        <v>1322</v>
      </c>
      <c r="I393" s="49">
        <v>138</v>
      </c>
      <c r="J393" s="49">
        <v>754</v>
      </c>
      <c r="K393" s="109">
        <v>542</v>
      </c>
      <c r="L393" s="109"/>
      <c r="M393" s="109"/>
      <c r="N393" s="109"/>
      <c r="O393" s="109"/>
      <c r="P393" s="109"/>
      <c r="Q393" s="109"/>
      <c r="R393" s="109"/>
      <c r="S393" s="109"/>
      <c r="T393" s="109"/>
      <c r="U393" s="49">
        <v>1344</v>
      </c>
      <c r="V393" s="47">
        <v>1635</v>
      </c>
      <c r="W393" s="49"/>
      <c r="X393" s="49"/>
      <c r="Y393" s="50">
        <f>SUM(D393:X393)</f>
        <v>21793</v>
      </c>
    </row>
    <row r="394" spans="1:25" ht="15.3" x14ac:dyDescent="0.55000000000000004">
      <c r="A394" s="103"/>
      <c r="B394" s="104"/>
      <c r="C394" s="8" t="s">
        <v>34</v>
      </c>
      <c r="D394" s="49">
        <f>C5*D393</f>
        <v>5731600</v>
      </c>
      <c r="E394" s="49">
        <f>E393*C5</f>
        <v>82000</v>
      </c>
      <c r="F394" s="49">
        <f>C5*F393</f>
        <v>195600</v>
      </c>
      <c r="G394" s="49">
        <f>C5*G393</f>
        <v>414000</v>
      </c>
      <c r="H394" s="49">
        <f>C5*H393</f>
        <v>528800</v>
      </c>
      <c r="I394" s="49">
        <f>C5*I393</f>
        <v>55200</v>
      </c>
      <c r="J394" s="49">
        <f>C5*J393</f>
        <v>301600</v>
      </c>
      <c r="K394" s="110">
        <f>C5*K393</f>
        <v>216800</v>
      </c>
      <c r="L394" s="110"/>
      <c r="M394" s="110"/>
      <c r="N394" s="110"/>
      <c r="O394" s="110"/>
      <c r="P394" s="110"/>
      <c r="Q394" s="110"/>
      <c r="R394" s="110"/>
      <c r="S394" s="110"/>
      <c r="T394" s="110"/>
      <c r="U394" s="49">
        <f>C5*U393</f>
        <v>537600</v>
      </c>
      <c r="V394" s="49">
        <f>V393*C5</f>
        <v>654000</v>
      </c>
      <c r="W394" s="49"/>
      <c r="X394" s="49"/>
      <c r="Y394" s="50">
        <f>SUM(D394:X394)</f>
        <v>8717200</v>
      </c>
    </row>
    <row r="396" spans="1:25" ht="15.3" x14ac:dyDescent="0.55000000000000004">
      <c r="A396" s="103" t="s">
        <v>266</v>
      </c>
      <c r="B396" s="104"/>
      <c r="C396" s="8" t="s">
        <v>72</v>
      </c>
      <c r="D396" s="52">
        <v>113299</v>
      </c>
      <c r="E396" s="47"/>
      <c r="F396" s="47"/>
      <c r="G396" s="47"/>
      <c r="H396" s="47"/>
      <c r="I396" s="47"/>
      <c r="J396" s="47"/>
      <c r="K396" s="105"/>
      <c r="L396" s="105"/>
      <c r="M396" s="105"/>
      <c r="N396" s="105"/>
      <c r="O396" s="105"/>
      <c r="P396" s="105"/>
      <c r="Q396" s="105"/>
      <c r="R396" s="105"/>
      <c r="S396" s="105"/>
      <c r="T396" s="105"/>
      <c r="U396" s="47"/>
      <c r="V396" s="47"/>
      <c r="W396" s="47"/>
      <c r="X396" s="47"/>
      <c r="Y396" s="48"/>
    </row>
    <row r="397" spans="1:25" ht="15.3" x14ac:dyDescent="0.55000000000000004">
      <c r="A397" s="103"/>
      <c r="B397" s="104"/>
      <c r="C397" s="8" t="s">
        <v>175</v>
      </c>
      <c r="D397" s="66">
        <v>0.12</v>
      </c>
      <c r="E397" s="47"/>
      <c r="F397" s="47"/>
      <c r="G397" s="47"/>
      <c r="H397" s="47"/>
      <c r="I397" s="47"/>
      <c r="J397" s="47"/>
      <c r="K397" s="106"/>
      <c r="L397" s="107"/>
      <c r="M397" s="107"/>
      <c r="N397" s="107"/>
      <c r="O397" s="107"/>
      <c r="P397" s="107"/>
      <c r="Q397" s="107"/>
      <c r="R397" s="107"/>
      <c r="S397" s="107"/>
      <c r="T397" s="108"/>
      <c r="U397" s="47"/>
      <c r="V397" s="47"/>
      <c r="W397" s="47"/>
      <c r="X397" s="47"/>
      <c r="Y397" s="48"/>
    </row>
    <row r="398" spans="1:25" ht="30.6" x14ac:dyDescent="0.55000000000000004">
      <c r="A398" s="103"/>
      <c r="B398" s="104"/>
      <c r="C398" s="8" t="s">
        <v>174</v>
      </c>
      <c r="D398" s="49">
        <v>47</v>
      </c>
      <c r="E398" s="49">
        <v>34</v>
      </c>
      <c r="F398" s="49">
        <v>67</v>
      </c>
      <c r="G398" s="49">
        <v>121</v>
      </c>
      <c r="H398" s="49">
        <v>41</v>
      </c>
      <c r="I398" s="49">
        <v>17</v>
      </c>
      <c r="J398" s="49">
        <v>29</v>
      </c>
      <c r="K398" s="109">
        <v>226</v>
      </c>
      <c r="L398" s="109"/>
      <c r="M398" s="109"/>
      <c r="N398" s="109"/>
      <c r="O398" s="109"/>
      <c r="P398" s="109"/>
      <c r="Q398" s="109"/>
      <c r="R398" s="109"/>
      <c r="S398" s="109"/>
      <c r="T398" s="109"/>
      <c r="U398" s="49">
        <v>5783</v>
      </c>
      <c r="V398" s="47">
        <v>3914</v>
      </c>
      <c r="W398" s="49"/>
      <c r="X398" s="49"/>
      <c r="Y398" s="50">
        <f>SUM(D398:X398)</f>
        <v>10279</v>
      </c>
    </row>
    <row r="399" spans="1:25" ht="15.3" x14ac:dyDescent="0.55000000000000004">
      <c r="A399" s="103"/>
      <c r="B399" s="104"/>
      <c r="C399" s="9" t="s">
        <v>33</v>
      </c>
      <c r="D399" s="49">
        <v>17409</v>
      </c>
      <c r="E399" s="49">
        <v>399</v>
      </c>
      <c r="F399" s="49">
        <v>819</v>
      </c>
      <c r="G399" s="49">
        <v>1330</v>
      </c>
      <c r="H399" s="49">
        <v>566</v>
      </c>
      <c r="I399" s="49">
        <v>247</v>
      </c>
      <c r="J399" s="49">
        <v>288</v>
      </c>
      <c r="K399" s="109">
        <v>3180</v>
      </c>
      <c r="L399" s="109"/>
      <c r="M399" s="109"/>
      <c r="N399" s="109"/>
      <c r="O399" s="109"/>
      <c r="P399" s="109"/>
      <c r="Q399" s="109"/>
      <c r="R399" s="109"/>
      <c r="S399" s="109"/>
      <c r="T399" s="109"/>
      <c r="U399" s="49">
        <v>5783</v>
      </c>
      <c r="V399" s="47">
        <v>3914</v>
      </c>
      <c r="W399" s="49"/>
      <c r="X399" s="49"/>
      <c r="Y399" s="50">
        <f>SUM(D399:X399)</f>
        <v>33935</v>
      </c>
    </row>
    <row r="400" spans="1:25" ht="15.3" x14ac:dyDescent="0.55000000000000004">
      <c r="A400" s="103"/>
      <c r="B400" s="104"/>
      <c r="C400" s="8" t="s">
        <v>34</v>
      </c>
      <c r="D400" s="49">
        <f>C5*D399</f>
        <v>6963600</v>
      </c>
      <c r="E400" s="49">
        <f>E399*C5</f>
        <v>159600</v>
      </c>
      <c r="F400" s="49">
        <f>C5*F399</f>
        <v>327600</v>
      </c>
      <c r="G400" s="49">
        <f>C5*G399</f>
        <v>532000</v>
      </c>
      <c r="H400" s="49">
        <f>C5*H399</f>
        <v>226400</v>
      </c>
      <c r="I400" s="49">
        <f>C5*I399</f>
        <v>98800</v>
      </c>
      <c r="J400" s="49">
        <f>C5*J399</f>
        <v>115200</v>
      </c>
      <c r="K400" s="110">
        <f>C5*K399</f>
        <v>1272000</v>
      </c>
      <c r="L400" s="110"/>
      <c r="M400" s="110"/>
      <c r="N400" s="110"/>
      <c r="O400" s="110"/>
      <c r="P400" s="110"/>
      <c r="Q400" s="110"/>
      <c r="R400" s="110"/>
      <c r="S400" s="110"/>
      <c r="T400" s="110"/>
      <c r="U400" s="49">
        <f>C5*U399</f>
        <v>2313200</v>
      </c>
      <c r="V400" s="49">
        <f>V399*C5</f>
        <v>1565600</v>
      </c>
      <c r="W400" s="49"/>
      <c r="X400" s="49"/>
      <c r="Y400" s="50">
        <f>SUM(D400:X400)</f>
        <v>13574000</v>
      </c>
    </row>
    <row r="402" spans="1:25" ht="15.3" x14ac:dyDescent="0.55000000000000004">
      <c r="A402" s="103" t="s">
        <v>267</v>
      </c>
      <c r="B402" s="104"/>
      <c r="C402" s="8" t="s">
        <v>72</v>
      </c>
      <c r="D402" s="52">
        <v>163410</v>
      </c>
      <c r="E402" s="47"/>
      <c r="F402" s="47"/>
      <c r="G402" s="47"/>
      <c r="H402" s="47"/>
      <c r="I402" s="47"/>
      <c r="J402" s="47"/>
      <c r="K402" s="105"/>
      <c r="L402" s="105"/>
      <c r="M402" s="105"/>
      <c r="N402" s="105"/>
      <c r="O402" s="105"/>
      <c r="P402" s="105"/>
      <c r="Q402" s="105"/>
      <c r="R402" s="105"/>
      <c r="S402" s="105"/>
      <c r="T402" s="105"/>
      <c r="U402" s="47"/>
      <c r="V402" s="47"/>
      <c r="W402" s="47"/>
      <c r="X402" s="47"/>
      <c r="Y402" s="48"/>
    </row>
    <row r="403" spans="1:25" ht="15.3" x14ac:dyDescent="0.55000000000000004">
      <c r="A403" s="103"/>
      <c r="B403" s="104"/>
      <c r="C403" s="8" t="s">
        <v>175</v>
      </c>
      <c r="D403" s="66">
        <v>0.17</v>
      </c>
      <c r="E403" s="47"/>
      <c r="F403" s="47"/>
      <c r="G403" s="47"/>
      <c r="H403" s="47"/>
      <c r="I403" s="47"/>
      <c r="J403" s="47"/>
      <c r="K403" s="106"/>
      <c r="L403" s="107"/>
      <c r="M403" s="107"/>
      <c r="N403" s="107"/>
      <c r="O403" s="107"/>
      <c r="P403" s="107"/>
      <c r="Q403" s="107"/>
      <c r="R403" s="107"/>
      <c r="S403" s="107"/>
      <c r="T403" s="108"/>
      <c r="U403" s="47"/>
      <c r="V403" s="47"/>
      <c r="W403" s="47"/>
      <c r="X403" s="47"/>
      <c r="Y403" s="48"/>
    </row>
    <row r="404" spans="1:25" ht="30.6" x14ac:dyDescent="0.55000000000000004">
      <c r="A404" s="103"/>
      <c r="B404" s="104"/>
      <c r="C404" s="8" t="s">
        <v>174</v>
      </c>
      <c r="D404" s="49">
        <v>73</v>
      </c>
      <c r="E404" s="49">
        <v>36</v>
      </c>
      <c r="F404" s="49">
        <v>127</v>
      </c>
      <c r="G404" s="49">
        <v>213</v>
      </c>
      <c r="H404" s="49">
        <v>37</v>
      </c>
      <c r="I404" s="49">
        <v>39</v>
      </c>
      <c r="J404" s="49">
        <v>70</v>
      </c>
      <c r="K404" s="109">
        <v>304</v>
      </c>
      <c r="L404" s="109"/>
      <c r="M404" s="109"/>
      <c r="N404" s="109"/>
      <c r="O404" s="109"/>
      <c r="P404" s="109"/>
      <c r="Q404" s="109"/>
      <c r="R404" s="109"/>
      <c r="S404" s="109"/>
      <c r="T404" s="109"/>
      <c r="U404" s="49">
        <v>6580</v>
      </c>
      <c r="V404" s="47">
        <v>704</v>
      </c>
      <c r="W404" s="49"/>
      <c r="X404" s="49"/>
      <c r="Y404" s="50">
        <f>SUM(D404:X404)</f>
        <v>8183</v>
      </c>
    </row>
    <row r="405" spans="1:25" ht="15.3" x14ac:dyDescent="0.55000000000000004">
      <c r="A405" s="103"/>
      <c r="B405" s="104"/>
      <c r="C405" s="9" t="s">
        <v>33</v>
      </c>
      <c r="D405" s="49">
        <v>22564</v>
      </c>
      <c r="E405" s="49">
        <v>442</v>
      </c>
      <c r="F405" s="49">
        <v>808</v>
      </c>
      <c r="G405" s="49">
        <v>994</v>
      </c>
      <c r="H405" s="49">
        <v>325</v>
      </c>
      <c r="I405" s="49">
        <v>493</v>
      </c>
      <c r="J405" s="49">
        <v>917</v>
      </c>
      <c r="K405" s="109">
        <v>8677</v>
      </c>
      <c r="L405" s="109"/>
      <c r="M405" s="109"/>
      <c r="N405" s="109"/>
      <c r="O405" s="109"/>
      <c r="P405" s="109"/>
      <c r="Q405" s="109"/>
      <c r="R405" s="109"/>
      <c r="S405" s="109"/>
      <c r="T405" s="109"/>
      <c r="U405" s="49">
        <v>6580</v>
      </c>
      <c r="V405" s="47">
        <v>704</v>
      </c>
      <c r="W405" s="49"/>
      <c r="X405" s="49"/>
      <c r="Y405" s="50">
        <f>SUM(D405:X405)</f>
        <v>42504</v>
      </c>
    </row>
    <row r="406" spans="1:25" ht="15.3" x14ac:dyDescent="0.55000000000000004">
      <c r="A406" s="103"/>
      <c r="B406" s="104"/>
      <c r="C406" s="8" t="s">
        <v>34</v>
      </c>
      <c r="D406" s="49">
        <f>C5*D405</f>
        <v>9025600</v>
      </c>
      <c r="E406" s="49">
        <f>E405*C5</f>
        <v>176800</v>
      </c>
      <c r="F406" s="49">
        <f>C5*F405</f>
        <v>323200</v>
      </c>
      <c r="G406" s="49">
        <f>C5*G405</f>
        <v>397600</v>
      </c>
      <c r="H406" s="49">
        <f>C5*H405</f>
        <v>130000</v>
      </c>
      <c r="I406" s="49">
        <f>C5*I405</f>
        <v>197200</v>
      </c>
      <c r="J406" s="49">
        <f>C5*J405</f>
        <v>366800</v>
      </c>
      <c r="K406" s="110">
        <f>C5*K405</f>
        <v>3470800</v>
      </c>
      <c r="L406" s="110"/>
      <c r="M406" s="110"/>
      <c r="N406" s="110"/>
      <c r="O406" s="110"/>
      <c r="P406" s="110"/>
      <c r="Q406" s="110"/>
      <c r="R406" s="110"/>
      <c r="S406" s="110"/>
      <c r="T406" s="110"/>
      <c r="U406" s="49">
        <f>C5*U405</f>
        <v>2632000</v>
      </c>
      <c r="V406" s="49">
        <f>V405*C5</f>
        <v>281600</v>
      </c>
      <c r="W406" s="49"/>
      <c r="X406" s="49"/>
      <c r="Y406" s="50">
        <f>SUM(D406:X406)</f>
        <v>17001600</v>
      </c>
    </row>
    <row r="408" spans="1:25" ht="15.3" x14ac:dyDescent="0.55000000000000004">
      <c r="A408" s="103" t="s">
        <v>268</v>
      </c>
      <c r="B408" s="104"/>
      <c r="C408" s="8" t="s">
        <v>72</v>
      </c>
      <c r="D408" s="52">
        <v>120890</v>
      </c>
      <c r="E408" s="47"/>
      <c r="F408" s="47"/>
      <c r="G408" s="47"/>
      <c r="H408" s="47"/>
      <c r="I408" s="47"/>
      <c r="J408" s="47"/>
      <c r="K408" s="105"/>
      <c r="L408" s="105"/>
      <c r="M408" s="105"/>
      <c r="N408" s="105"/>
      <c r="O408" s="105"/>
      <c r="P408" s="105"/>
      <c r="Q408" s="105"/>
      <c r="R408" s="105"/>
      <c r="S408" s="105"/>
      <c r="T408" s="105"/>
      <c r="U408" s="47"/>
      <c r="V408" s="47"/>
      <c r="W408" s="47"/>
      <c r="X408" s="47"/>
      <c r="Y408" s="48"/>
    </row>
    <row r="409" spans="1:25" ht="15.3" x14ac:dyDescent="0.55000000000000004">
      <c r="A409" s="103"/>
      <c r="B409" s="104"/>
      <c r="C409" s="8" t="s">
        <v>175</v>
      </c>
      <c r="D409" s="66">
        <v>0.11</v>
      </c>
      <c r="E409" s="47"/>
      <c r="F409" s="47"/>
      <c r="G409" s="47"/>
      <c r="H409" s="47"/>
      <c r="I409" s="47"/>
      <c r="J409" s="47"/>
      <c r="K409" s="106"/>
      <c r="L409" s="107"/>
      <c r="M409" s="107"/>
      <c r="N409" s="107"/>
      <c r="O409" s="107"/>
      <c r="P409" s="107"/>
      <c r="Q409" s="107"/>
      <c r="R409" s="107"/>
      <c r="S409" s="107"/>
      <c r="T409" s="108"/>
      <c r="U409" s="47"/>
      <c r="V409" s="47"/>
      <c r="W409" s="47"/>
      <c r="X409" s="47"/>
      <c r="Y409" s="48"/>
    </row>
    <row r="410" spans="1:25" ht="30.6" x14ac:dyDescent="0.55000000000000004">
      <c r="A410" s="103"/>
      <c r="B410" s="104"/>
      <c r="C410" s="8" t="s">
        <v>174</v>
      </c>
      <c r="D410" s="49">
        <v>100</v>
      </c>
      <c r="E410" s="49">
        <v>49</v>
      </c>
      <c r="F410" s="49">
        <v>130</v>
      </c>
      <c r="G410" s="49">
        <v>124</v>
      </c>
      <c r="H410" s="49">
        <v>42</v>
      </c>
      <c r="I410" s="49">
        <v>58</v>
      </c>
      <c r="J410" s="49">
        <v>128</v>
      </c>
      <c r="K410" s="109">
        <v>150</v>
      </c>
      <c r="L410" s="109"/>
      <c r="M410" s="109"/>
      <c r="N410" s="109"/>
      <c r="O410" s="109"/>
      <c r="P410" s="109"/>
      <c r="Q410" s="109"/>
      <c r="R410" s="109"/>
      <c r="S410" s="109"/>
      <c r="T410" s="109"/>
      <c r="U410" s="49">
        <v>355</v>
      </c>
      <c r="V410" s="47">
        <v>113</v>
      </c>
      <c r="W410" s="49"/>
      <c r="X410" s="49"/>
      <c r="Y410" s="50">
        <f>SUM(D410:X410)</f>
        <v>1249</v>
      </c>
    </row>
    <row r="411" spans="1:25" ht="15.3" x14ac:dyDescent="0.55000000000000004">
      <c r="A411" s="103"/>
      <c r="B411" s="104"/>
      <c r="C411" s="9" t="s">
        <v>33</v>
      </c>
      <c r="D411" s="49">
        <v>17937</v>
      </c>
      <c r="E411" s="49">
        <v>754</v>
      </c>
      <c r="F411" s="49">
        <v>564</v>
      </c>
      <c r="G411" s="49">
        <v>846</v>
      </c>
      <c r="H411" s="49">
        <v>632</v>
      </c>
      <c r="I411" s="49">
        <v>899</v>
      </c>
      <c r="J411" s="49">
        <v>912</v>
      </c>
      <c r="K411" s="109">
        <v>6483</v>
      </c>
      <c r="L411" s="109"/>
      <c r="M411" s="109"/>
      <c r="N411" s="109"/>
      <c r="O411" s="109"/>
      <c r="P411" s="109"/>
      <c r="Q411" s="109"/>
      <c r="R411" s="109"/>
      <c r="S411" s="109"/>
      <c r="T411" s="109"/>
      <c r="U411" s="49">
        <v>355</v>
      </c>
      <c r="V411" s="47">
        <v>113</v>
      </c>
      <c r="W411" s="49"/>
      <c r="X411" s="49"/>
      <c r="Y411" s="50">
        <f>SUM(D411:X411)</f>
        <v>29495</v>
      </c>
    </row>
    <row r="412" spans="1:25" ht="15.3" x14ac:dyDescent="0.55000000000000004">
      <c r="A412" s="103"/>
      <c r="B412" s="104"/>
      <c r="C412" s="8" t="s">
        <v>34</v>
      </c>
      <c r="D412" s="49">
        <f>C5*D411</f>
        <v>7174800</v>
      </c>
      <c r="E412" s="49">
        <f>E411*C5</f>
        <v>301600</v>
      </c>
      <c r="F412" s="49">
        <f>C5*F411</f>
        <v>225600</v>
      </c>
      <c r="G412" s="49">
        <f>C5*G411</f>
        <v>338400</v>
      </c>
      <c r="H412" s="49">
        <f>C5*H411</f>
        <v>252800</v>
      </c>
      <c r="I412" s="49">
        <f>C5*I411</f>
        <v>359600</v>
      </c>
      <c r="J412" s="49">
        <f>C5*J411</f>
        <v>364800</v>
      </c>
      <c r="K412" s="110">
        <f>C5*K411</f>
        <v>2593200</v>
      </c>
      <c r="L412" s="110"/>
      <c r="M412" s="110"/>
      <c r="N412" s="110"/>
      <c r="O412" s="110"/>
      <c r="P412" s="110"/>
      <c r="Q412" s="110"/>
      <c r="R412" s="110"/>
      <c r="S412" s="110"/>
      <c r="T412" s="110"/>
      <c r="U412" s="49">
        <f>C5*U411</f>
        <v>142000</v>
      </c>
      <c r="V412" s="49">
        <f>V411*C5</f>
        <v>45200</v>
      </c>
      <c r="W412" s="49"/>
      <c r="X412" s="49"/>
      <c r="Y412" s="50">
        <f>SUM(D412:X412)</f>
        <v>11798000</v>
      </c>
    </row>
    <row r="414" spans="1:25" ht="15.3" x14ac:dyDescent="0.55000000000000004">
      <c r="A414" s="103" t="s">
        <v>269</v>
      </c>
      <c r="B414" s="104"/>
      <c r="C414" s="8" t="s">
        <v>72</v>
      </c>
      <c r="D414" s="52">
        <v>154380</v>
      </c>
      <c r="E414" s="47"/>
      <c r="F414" s="47"/>
      <c r="G414" s="47"/>
      <c r="H414" s="47"/>
      <c r="I414" s="47"/>
      <c r="J414" s="47"/>
      <c r="K414" s="105"/>
      <c r="L414" s="105"/>
      <c r="M414" s="105"/>
      <c r="N414" s="105"/>
      <c r="O414" s="105"/>
      <c r="P414" s="105"/>
      <c r="Q414" s="105"/>
      <c r="R414" s="105"/>
      <c r="S414" s="105"/>
      <c r="T414" s="105"/>
      <c r="U414" s="47"/>
      <c r="V414" s="47"/>
      <c r="W414" s="47"/>
      <c r="X414" s="47"/>
      <c r="Y414" s="48"/>
    </row>
    <row r="415" spans="1:25" ht="15.3" x14ac:dyDescent="0.55000000000000004">
      <c r="A415" s="103"/>
      <c r="B415" s="104"/>
      <c r="C415" s="8" t="s">
        <v>175</v>
      </c>
      <c r="D415" s="66">
        <v>0.16</v>
      </c>
      <c r="E415" s="47"/>
      <c r="F415" s="47"/>
      <c r="G415" s="47"/>
      <c r="H415" s="47"/>
      <c r="I415" s="47"/>
      <c r="J415" s="47"/>
      <c r="K415" s="106"/>
      <c r="L415" s="107"/>
      <c r="M415" s="107"/>
      <c r="N415" s="107"/>
      <c r="O415" s="107"/>
      <c r="P415" s="107"/>
      <c r="Q415" s="107"/>
      <c r="R415" s="107"/>
      <c r="S415" s="107"/>
      <c r="T415" s="108"/>
      <c r="U415" s="47"/>
      <c r="V415" s="47"/>
      <c r="W415" s="47"/>
      <c r="X415" s="47"/>
      <c r="Y415" s="48"/>
    </row>
    <row r="416" spans="1:25" ht="30.6" x14ac:dyDescent="0.55000000000000004">
      <c r="A416" s="103"/>
      <c r="B416" s="104"/>
      <c r="C416" s="8" t="s">
        <v>174</v>
      </c>
      <c r="D416" s="49">
        <v>145</v>
      </c>
      <c r="E416" s="49">
        <v>55</v>
      </c>
      <c r="F416" s="49">
        <v>99</v>
      </c>
      <c r="G416" s="49">
        <v>130</v>
      </c>
      <c r="H416" s="49">
        <v>17</v>
      </c>
      <c r="I416" s="49">
        <v>59</v>
      </c>
      <c r="J416" s="49">
        <v>109</v>
      </c>
      <c r="K416" s="109">
        <v>55</v>
      </c>
      <c r="L416" s="109"/>
      <c r="M416" s="109"/>
      <c r="N416" s="109"/>
      <c r="O416" s="109"/>
      <c r="P416" s="109"/>
      <c r="Q416" s="109"/>
      <c r="R416" s="109"/>
      <c r="S416" s="109"/>
      <c r="T416" s="109"/>
      <c r="U416" s="49">
        <v>1336</v>
      </c>
      <c r="V416" s="47">
        <v>1655</v>
      </c>
      <c r="W416" s="49"/>
      <c r="X416" s="49"/>
      <c r="Y416" s="50">
        <f>SUM(D416:X416)</f>
        <v>3660</v>
      </c>
    </row>
    <row r="417" spans="1:25" ht="15.3" x14ac:dyDescent="0.55000000000000004">
      <c r="A417" s="103"/>
      <c r="B417" s="104"/>
      <c r="C417" s="9" t="s">
        <v>33</v>
      </c>
      <c r="D417" s="49">
        <v>23704</v>
      </c>
      <c r="E417" s="49">
        <v>560</v>
      </c>
      <c r="F417" s="49">
        <v>842</v>
      </c>
      <c r="G417" s="49">
        <v>491</v>
      </c>
      <c r="H417" s="49">
        <v>199</v>
      </c>
      <c r="I417" s="49">
        <v>533</v>
      </c>
      <c r="J417" s="49">
        <v>811</v>
      </c>
      <c r="K417" s="109">
        <v>1240</v>
      </c>
      <c r="L417" s="109"/>
      <c r="M417" s="109"/>
      <c r="N417" s="109"/>
      <c r="O417" s="109"/>
      <c r="P417" s="109"/>
      <c r="Q417" s="109"/>
      <c r="R417" s="109"/>
      <c r="S417" s="109"/>
      <c r="T417" s="109"/>
      <c r="U417" s="49">
        <v>1336</v>
      </c>
      <c r="V417" s="47">
        <v>1655</v>
      </c>
      <c r="W417" s="49"/>
      <c r="X417" s="49"/>
      <c r="Y417" s="50">
        <f>SUM(D417:X417)</f>
        <v>31371</v>
      </c>
    </row>
    <row r="418" spans="1:25" ht="15.3" x14ac:dyDescent="0.55000000000000004">
      <c r="A418" s="103"/>
      <c r="B418" s="104"/>
      <c r="C418" s="8" t="s">
        <v>34</v>
      </c>
      <c r="D418" s="49">
        <f>C5*D417</f>
        <v>9481600</v>
      </c>
      <c r="E418" s="49">
        <f>E417*C5</f>
        <v>224000</v>
      </c>
      <c r="F418" s="49">
        <f>C5*F417</f>
        <v>336800</v>
      </c>
      <c r="G418" s="49">
        <f>C5*G417</f>
        <v>196400</v>
      </c>
      <c r="H418" s="49">
        <f>C5*H417</f>
        <v>79600</v>
      </c>
      <c r="I418" s="49">
        <f>C5*I417</f>
        <v>213200</v>
      </c>
      <c r="J418" s="49">
        <f>C5*J417</f>
        <v>324400</v>
      </c>
      <c r="K418" s="110">
        <f>C5*K417</f>
        <v>496000</v>
      </c>
      <c r="L418" s="110"/>
      <c r="M418" s="110"/>
      <c r="N418" s="110"/>
      <c r="O418" s="110"/>
      <c r="P418" s="110"/>
      <c r="Q418" s="110"/>
      <c r="R418" s="110"/>
      <c r="S418" s="110"/>
      <c r="T418" s="110"/>
      <c r="U418" s="49">
        <f>C5*U417</f>
        <v>534400</v>
      </c>
      <c r="V418" s="49">
        <f>V417*C5</f>
        <v>662000</v>
      </c>
      <c r="W418" s="49"/>
      <c r="X418" s="49"/>
      <c r="Y418" s="50">
        <f>SUM(D418:X418)</f>
        <v>12548400</v>
      </c>
    </row>
    <row r="420" spans="1:25" ht="15.3" x14ac:dyDescent="0.55000000000000004">
      <c r="A420" s="103" t="s">
        <v>270</v>
      </c>
      <c r="B420" s="104"/>
      <c r="C420" s="8" t="s">
        <v>72</v>
      </c>
      <c r="D420" s="52">
        <v>72005</v>
      </c>
      <c r="E420" s="47"/>
      <c r="F420" s="47"/>
      <c r="G420" s="47"/>
      <c r="H420" s="47"/>
      <c r="I420" s="47"/>
      <c r="J420" s="47"/>
      <c r="K420" s="105"/>
      <c r="L420" s="105"/>
      <c r="M420" s="105"/>
      <c r="N420" s="105"/>
      <c r="O420" s="105"/>
      <c r="P420" s="105"/>
      <c r="Q420" s="105"/>
      <c r="R420" s="105"/>
      <c r="S420" s="105"/>
      <c r="T420" s="105"/>
      <c r="U420" s="47"/>
      <c r="V420" s="47"/>
      <c r="W420" s="47"/>
      <c r="X420" s="47"/>
      <c r="Y420" s="48"/>
    </row>
    <row r="421" spans="1:25" ht="15.3" x14ac:dyDescent="0.55000000000000004">
      <c r="A421" s="103"/>
      <c r="B421" s="104"/>
      <c r="C421" s="8" t="s">
        <v>175</v>
      </c>
      <c r="D421" s="66">
        <v>7.0000000000000007E-2</v>
      </c>
      <c r="E421" s="47"/>
      <c r="F421" s="47"/>
      <c r="G421" s="47"/>
      <c r="H421" s="47"/>
      <c r="I421" s="47"/>
      <c r="J421" s="47"/>
      <c r="K421" s="106"/>
      <c r="L421" s="107"/>
      <c r="M421" s="107"/>
      <c r="N421" s="107"/>
      <c r="O421" s="107"/>
      <c r="P421" s="107"/>
      <c r="Q421" s="107"/>
      <c r="R421" s="107"/>
      <c r="S421" s="107"/>
      <c r="T421" s="108"/>
      <c r="U421" s="47"/>
      <c r="V421" s="47"/>
      <c r="W421" s="47"/>
      <c r="X421" s="47"/>
      <c r="Y421" s="48"/>
    </row>
    <row r="422" spans="1:25" ht="30.6" x14ac:dyDescent="0.55000000000000004">
      <c r="A422" s="103"/>
      <c r="B422" s="104"/>
      <c r="C422" s="8" t="s">
        <v>174</v>
      </c>
      <c r="D422" s="49">
        <v>34</v>
      </c>
      <c r="E422" s="49">
        <v>13</v>
      </c>
      <c r="F422" s="49">
        <v>26</v>
      </c>
      <c r="G422" s="49">
        <v>85</v>
      </c>
      <c r="H422" s="49">
        <v>10</v>
      </c>
      <c r="I422" s="49">
        <v>21</v>
      </c>
      <c r="J422" s="49">
        <v>106</v>
      </c>
      <c r="K422" s="109">
        <v>22</v>
      </c>
      <c r="L422" s="109"/>
      <c r="M422" s="109"/>
      <c r="N422" s="109"/>
      <c r="O422" s="109"/>
      <c r="P422" s="109"/>
      <c r="Q422" s="109"/>
      <c r="R422" s="109"/>
      <c r="S422" s="109"/>
      <c r="T422" s="109"/>
      <c r="U422" s="49">
        <v>382</v>
      </c>
      <c r="V422" s="47">
        <v>221</v>
      </c>
      <c r="W422" s="49"/>
      <c r="X422" s="49"/>
      <c r="Y422" s="50">
        <f>SUM(D422:X422)</f>
        <v>920</v>
      </c>
    </row>
    <row r="423" spans="1:25" ht="15.3" x14ac:dyDescent="0.55000000000000004">
      <c r="A423" s="103"/>
      <c r="B423" s="104"/>
      <c r="C423" s="9" t="s">
        <v>33</v>
      </c>
      <c r="D423" s="49">
        <v>19830</v>
      </c>
      <c r="E423" s="49">
        <v>547</v>
      </c>
      <c r="F423" s="49">
        <v>444</v>
      </c>
      <c r="G423" s="49">
        <v>611</v>
      </c>
      <c r="H423" s="49">
        <v>174</v>
      </c>
      <c r="I423" s="49">
        <v>366</v>
      </c>
      <c r="J423" s="49">
        <v>620</v>
      </c>
      <c r="K423" s="109">
        <v>371</v>
      </c>
      <c r="L423" s="109"/>
      <c r="M423" s="109"/>
      <c r="N423" s="109"/>
      <c r="O423" s="109"/>
      <c r="P423" s="109"/>
      <c r="Q423" s="109"/>
      <c r="R423" s="109"/>
      <c r="S423" s="109"/>
      <c r="T423" s="109"/>
      <c r="U423" s="49">
        <v>382</v>
      </c>
      <c r="V423" s="47">
        <v>221</v>
      </c>
      <c r="W423" s="49"/>
      <c r="X423" s="49"/>
      <c r="Y423" s="50">
        <f>SUM(D423:X423)</f>
        <v>23566</v>
      </c>
    </row>
    <row r="424" spans="1:25" ht="15.3" x14ac:dyDescent="0.55000000000000004">
      <c r="A424" s="103"/>
      <c r="B424" s="104"/>
      <c r="C424" s="8" t="s">
        <v>34</v>
      </c>
      <c r="D424" s="49">
        <f>C5*D423</f>
        <v>7932000</v>
      </c>
      <c r="E424" s="49">
        <f>E423*C5</f>
        <v>218800</v>
      </c>
      <c r="F424" s="49">
        <f>C5*F423</f>
        <v>177600</v>
      </c>
      <c r="G424" s="49">
        <f>C5*G423</f>
        <v>244400</v>
      </c>
      <c r="H424" s="49">
        <f>C5*H423</f>
        <v>69600</v>
      </c>
      <c r="I424" s="49">
        <f>C5*I423</f>
        <v>146400</v>
      </c>
      <c r="J424" s="49">
        <f>C5*J423</f>
        <v>248000</v>
      </c>
      <c r="K424" s="110">
        <f>C5*K423</f>
        <v>148400</v>
      </c>
      <c r="L424" s="110"/>
      <c r="M424" s="110"/>
      <c r="N424" s="110"/>
      <c r="O424" s="110"/>
      <c r="P424" s="110"/>
      <c r="Q424" s="110"/>
      <c r="R424" s="110"/>
      <c r="S424" s="110"/>
      <c r="T424" s="110"/>
      <c r="U424" s="49">
        <f>C5*U423</f>
        <v>152800</v>
      </c>
      <c r="V424" s="49">
        <f>V423*C5</f>
        <v>88400</v>
      </c>
      <c r="W424" s="49"/>
      <c r="X424" s="49"/>
      <c r="Y424" s="50">
        <f>SUM(D424:X424)</f>
        <v>9426400</v>
      </c>
    </row>
    <row r="426" spans="1:25" ht="15.3" x14ac:dyDescent="0.55000000000000004">
      <c r="A426" s="103" t="s">
        <v>271</v>
      </c>
      <c r="B426" s="104"/>
      <c r="C426" s="8" t="s">
        <v>72</v>
      </c>
      <c r="D426" s="52">
        <v>100893</v>
      </c>
      <c r="E426" s="47"/>
      <c r="F426" s="47"/>
      <c r="G426" s="47"/>
      <c r="H426" s="47"/>
      <c r="I426" s="47"/>
      <c r="J426" s="47"/>
      <c r="K426" s="105"/>
      <c r="L426" s="105"/>
      <c r="M426" s="105"/>
      <c r="N426" s="105"/>
      <c r="O426" s="105"/>
      <c r="P426" s="105"/>
      <c r="Q426" s="105"/>
      <c r="R426" s="105"/>
      <c r="S426" s="105"/>
      <c r="T426" s="105"/>
      <c r="U426" s="47"/>
      <c r="V426" s="47"/>
      <c r="W426" s="47"/>
      <c r="X426" s="47"/>
      <c r="Y426" s="48"/>
    </row>
    <row r="427" spans="1:25" ht="15.3" x14ac:dyDescent="0.55000000000000004">
      <c r="A427" s="103"/>
      <c r="B427" s="104"/>
      <c r="C427" s="8" t="s">
        <v>175</v>
      </c>
      <c r="D427" s="66">
        <v>0.11</v>
      </c>
      <c r="E427" s="47"/>
      <c r="F427" s="47"/>
      <c r="G427" s="47"/>
      <c r="H427" s="47"/>
      <c r="I427" s="47"/>
      <c r="J427" s="47"/>
      <c r="K427" s="106"/>
      <c r="L427" s="107"/>
      <c r="M427" s="107"/>
      <c r="N427" s="107"/>
      <c r="O427" s="107"/>
      <c r="P427" s="107"/>
      <c r="Q427" s="107"/>
      <c r="R427" s="107"/>
      <c r="S427" s="107"/>
      <c r="T427" s="108"/>
      <c r="U427" s="47"/>
      <c r="V427" s="47"/>
      <c r="W427" s="47"/>
      <c r="X427" s="47"/>
      <c r="Y427" s="48"/>
    </row>
    <row r="428" spans="1:25" ht="30.6" x14ac:dyDescent="0.55000000000000004">
      <c r="A428" s="103"/>
      <c r="B428" s="104"/>
      <c r="C428" s="8" t="s">
        <v>174</v>
      </c>
      <c r="D428" s="49">
        <v>18</v>
      </c>
      <c r="E428" s="49">
        <v>33</v>
      </c>
      <c r="F428" s="49">
        <v>9</v>
      </c>
      <c r="G428" s="49">
        <v>11</v>
      </c>
      <c r="H428" s="49">
        <v>27</v>
      </c>
      <c r="I428" s="49">
        <v>20</v>
      </c>
      <c r="J428" s="49">
        <v>115</v>
      </c>
      <c r="K428" s="109">
        <v>16</v>
      </c>
      <c r="L428" s="109"/>
      <c r="M428" s="109"/>
      <c r="N428" s="109"/>
      <c r="O428" s="109"/>
      <c r="P428" s="109"/>
      <c r="Q428" s="109"/>
      <c r="R428" s="109"/>
      <c r="S428" s="109"/>
      <c r="T428" s="109"/>
      <c r="U428" s="49">
        <v>533</v>
      </c>
      <c r="V428" s="47">
        <v>145</v>
      </c>
      <c r="W428" s="49"/>
      <c r="X428" s="49"/>
      <c r="Y428" s="50">
        <f>SUM(D428:X428)</f>
        <v>927</v>
      </c>
    </row>
    <row r="429" spans="1:25" ht="15.3" x14ac:dyDescent="0.55000000000000004">
      <c r="A429" s="103"/>
      <c r="B429" s="104"/>
      <c r="C429" s="9" t="s">
        <v>33</v>
      </c>
      <c r="D429" s="49">
        <v>15544</v>
      </c>
      <c r="E429" s="49">
        <v>740</v>
      </c>
      <c r="F429" s="49">
        <v>222</v>
      </c>
      <c r="G429" s="49">
        <v>229</v>
      </c>
      <c r="H429" s="49">
        <v>254</v>
      </c>
      <c r="I429" s="49">
        <v>299</v>
      </c>
      <c r="J429" s="49">
        <v>376</v>
      </c>
      <c r="K429" s="109">
        <v>124</v>
      </c>
      <c r="L429" s="109"/>
      <c r="M429" s="109"/>
      <c r="N429" s="109"/>
      <c r="O429" s="109"/>
      <c r="P429" s="109"/>
      <c r="Q429" s="109"/>
      <c r="R429" s="109"/>
      <c r="S429" s="109"/>
      <c r="T429" s="109"/>
      <c r="U429" s="49">
        <v>533</v>
      </c>
      <c r="V429" s="47">
        <v>145</v>
      </c>
      <c r="W429" s="49"/>
      <c r="X429" s="49"/>
      <c r="Y429" s="50">
        <f>SUM(D429:X429)</f>
        <v>18466</v>
      </c>
    </row>
    <row r="430" spans="1:25" ht="15.3" x14ac:dyDescent="0.55000000000000004">
      <c r="A430" s="103"/>
      <c r="B430" s="104"/>
      <c r="C430" s="8" t="s">
        <v>34</v>
      </c>
      <c r="D430" s="49">
        <f>C5*D429</f>
        <v>6217600</v>
      </c>
      <c r="E430" s="49">
        <f>E429*C5</f>
        <v>296000</v>
      </c>
      <c r="F430" s="49">
        <f>C5*F429</f>
        <v>88800</v>
      </c>
      <c r="G430" s="49">
        <f>C5*G429</f>
        <v>91600</v>
      </c>
      <c r="H430" s="49">
        <f>C5*H429</f>
        <v>101600</v>
      </c>
      <c r="I430" s="49">
        <f>C5*I429</f>
        <v>119600</v>
      </c>
      <c r="J430" s="49">
        <f>C5*J429</f>
        <v>150400</v>
      </c>
      <c r="K430" s="110">
        <f>C5*K429</f>
        <v>49600</v>
      </c>
      <c r="L430" s="110"/>
      <c r="M430" s="110"/>
      <c r="N430" s="110"/>
      <c r="O430" s="110"/>
      <c r="P430" s="110"/>
      <c r="Q430" s="110"/>
      <c r="R430" s="110"/>
      <c r="S430" s="110"/>
      <c r="T430" s="110"/>
      <c r="U430" s="49">
        <f>C5*U429</f>
        <v>213200</v>
      </c>
      <c r="V430" s="49">
        <f>V429*C5</f>
        <v>58000</v>
      </c>
      <c r="W430" s="49"/>
      <c r="X430" s="49"/>
      <c r="Y430" s="50">
        <f>SUM(D430:X430)</f>
        <v>7386400</v>
      </c>
    </row>
    <row r="432" spans="1:25" ht="15.3" x14ac:dyDescent="0.55000000000000004">
      <c r="A432" s="103" t="s">
        <v>272</v>
      </c>
      <c r="B432" s="104"/>
      <c r="C432" s="8" t="s">
        <v>72</v>
      </c>
      <c r="D432" s="52">
        <v>161706</v>
      </c>
      <c r="E432" s="47"/>
      <c r="F432" s="47"/>
      <c r="G432" s="47"/>
      <c r="H432" s="47"/>
      <c r="I432" s="47"/>
      <c r="J432" s="47"/>
      <c r="K432" s="105"/>
      <c r="L432" s="105"/>
      <c r="M432" s="105"/>
      <c r="N432" s="105"/>
      <c r="O432" s="105"/>
      <c r="P432" s="105"/>
      <c r="Q432" s="105"/>
      <c r="R432" s="105"/>
      <c r="S432" s="105"/>
      <c r="T432" s="105"/>
      <c r="U432" s="47"/>
      <c r="V432" s="47"/>
      <c r="W432" s="47"/>
      <c r="X432" s="47"/>
      <c r="Y432" s="48"/>
    </row>
    <row r="433" spans="1:25" ht="15.3" x14ac:dyDescent="0.55000000000000004">
      <c r="A433" s="103"/>
      <c r="B433" s="104"/>
      <c r="C433" s="8" t="s">
        <v>175</v>
      </c>
      <c r="D433" s="66">
        <v>0.18</v>
      </c>
      <c r="E433" s="47"/>
      <c r="F433" s="47"/>
      <c r="G433" s="47"/>
      <c r="H433" s="47"/>
      <c r="I433" s="47"/>
      <c r="J433" s="47"/>
      <c r="K433" s="106"/>
      <c r="L433" s="107"/>
      <c r="M433" s="107"/>
      <c r="N433" s="107"/>
      <c r="O433" s="107"/>
      <c r="P433" s="107"/>
      <c r="Q433" s="107"/>
      <c r="R433" s="107"/>
      <c r="S433" s="107"/>
      <c r="T433" s="108"/>
      <c r="U433" s="47"/>
      <c r="V433" s="47"/>
      <c r="W433" s="47"/>
      <c r="X433" s="47"/>
      <c r="Y433" s="48"/>
    </row>
    <row r="434" spans="1:25" ht="30.6" x14ac:dyDescent="0.55000000000000004">
      <c r="A434" s="103"/>
      <c r="B434" s="104"/>
      <c r="C434" s="8" t="s">
        <v>174</v>
      </c>
      <c r="D434" s="49">
        <v>44</v>
      </c>
      <c r="E434" s="49">
        <v>82</v>
      </c>
      <c r="F434" s="49">
        <v>64</v>
      </c>
      <c r="G434" s="49">
        <v>119</v>
      </c>
      <c r="H434" s="49">
        <v>105</v>
      </c>
      <c r="I434" s="49">
        <v>76</v>
      </c>
      <c r="J434" s="49">
        <v>86</v>
      </c>
      <c r="K434" s="109">
        <v>48</v>
      </c>
      <c r="L434" s="109"/>
      <c r="M434" s="109"/>
      <c r="N434" s="109"/>
      <c r="O434" s="109"/>
      <c r="P434" s="109"/>
      <c r="Q434" s="109"/>
      <c r="R434" s="109"/>
      <c r="S434" s="109"/>
      <c r="T434" s="109"/>
      <c r="U434" s="49">
        <v>466</v>
      </c>
      <c r="V434" s="47">
        <v>552</v>
      </c>
      <c r="W434" s="49"/>
      <c r="X434" s="49"/>
      <c r="Y434" s="50">
        <f>SUM(D434:X434)</f>
        <v>1642</v>
      </c>
    </row>
    <row r="435" spans="1:25" ht="15.3" x14ac:dyDescent="0.55000000000000004">
      <c r="A435" s="103"/>
      <c r="B435" s="104"/>
      <c r="C435" s="9" t="s">
        <v>33</v>
      </c>
      <c r="D435" s="49">
        <v>26043</v>
      </c>
      <c r="E435" s="49">
        <v>1632</v>
      </c>
      <c r="F435" s="49">
        <v>1554</v>
      </c>
      <c r="G435" s="49">
        <v>1750</v>
      </c>
      <c r="H435" s="49">
        <v>644</v>
      </c>
      <c r="I435" s="49">
        <v>518</v>
      </c>
      <c r="J435" s="49">
        <v>1044</v>
      </c>
      <c r="K435" s="109">
        <v>522</v>
      </c>
      <c r="L435" s="109"/>
      <c r="M435" s="109"/>
      <c r="N435" s="109"/>
      <c r="O435" s="109"/>
      <c r="P435" s="109"/>
      <c r="Q435" s="109"/>
      <c r="R435" s="109"/>
      <c r="S435" s="109"/>
      <c r="T435" s="109"/>
      <c r="U435" s="49">
        <v>466</v>
      </c>
      <c r="V435" s="47">
        <v>552</v>
      </c>
      <c r="W435" s="49"/>
      <c r="X435" s="49"/>
      <c r="Y435" s="50">
        <f>SUM(D435:X435)</f>
        <v>34725</v>
      </c>
    </row>
    <row r="436" spans="1:25" ht="15.3" x14ac:dyDescent="0.55000000000000004">
      <c r="A436" s="103"/>
      <c r="B436" s="104"/>
      <c r="C436" s="8" t="s">
        <v>34</v>
      </c>
      <c r="D436" s="49">
        <f>C5*D435</f>
        <v>10417200</v>
      </c>
      <c r="E436" s="49">
        <f>E435*C5</f>
        <v>652800</v>
      </c>
      <c r="F436" s="49">
        <f>C5*F435</f>
        <v>621600</v>
      </c>
      <c r="G436" s="49">
        <f>C5*G435</f>
        <v>700000</v>
      </c>
      <c r="H436" s="49">
        <f>C5*H435</f>
        <v>257600</v>
      </c>
      <c r="I436" s="49">
        <f>C5*I435</f>
        <v>207200</v>
      </c>
      <c r="J436" s="49">
        <f>C5*J435</f>
        <v>417600</v>
      </c>
      <c r="K436" s="110">
        <f>C5*K435</f>
        <v>208800</v>
      </c>
      <c r="L436" s="110"/>
      <c r="M436" s="110"/>
      <c r="N436" s="110"/>
      <c r="O436" s="110"/>
      <c r="P436" s="110"/>
      <c r="Q436" s="110"/>
      <c r="R436" s="110"/>
      <c r="S436" s="110"/>
      <c r="T436" s="110"/>
      <c r="U436" s="49">
        <f>C5*U435</f>
        <v>186400</v>
      </c>
      <c r="V436" s="49">
        <f>V435*C5</f>
        <v>220800</v>
      </c>
      <c r="W436" s="49"/>
      <c r="X436" s="49"/>
      <c r="Y436" s="50">
        <f>SUM(D436:X436)</f>
        <v>13890000</v>
      </c>
    </row>
    <row r="438" spans="1:25" ht="15.3" x14ac:dyDescent="0.55000000000000004">
      <c r="A438" s="103" t="s">
        <v>273</v>
      </c>
      <c r="B438" s="104"/>
      <c r="C438" s="8" t="s">
        <v>72</v>
      </c>
      <c r="D438" s="52">
        <v>172730</v>
      </c>
      <c r="E438" s="47"/>
      <c r="F438" s="47"/>
      <c r="G438" s="47"/>
      <c r="H438" s="47"/>
      <c r="I438" s="47"/>
      <c r="J438" s="47"/>
      <c r="K438" s="105"/>
      <c r="L438" s="105"/>
      <c r="M438" s="105"/>
      <c r="N438" s="105"/>
      <c r="O438" s="105"/>
      <c r="P438" s="105"/>
      <c r="Q438" s="105"/>
      <c r="R438" s="105"/>
      <c r="S438" s="105"/>
      <c r="T438" s="105"/>
      <c r="U438" s="47"/>
      <c r="V438" s="47"/>
      <c r="W438" s="47"/>
      <c r="X438" s="47"/>
      <c r="Y438" s="48"/>
    </row>
    <row r="439" spans="1:25" ht="15.3" x14ac:dyDescent="0.55000000000000004">
      <c r="A439" s="103"/>
      <c r="B439" s="104"/>
      <c r="C439" s="8" t="s">
        <v>175</v>
      </c>
      <c r="D439" s="66">
        <v>0.15</v>
      </c>
      <c r="E439" s="47"/>
      <c r="F439" s="47"/>
      <c r="G439" s="47"/>
      <c r="H439" s="47"/>
      <c r="I439" s="47"/>
      <c r="J439" s="47"/>
      <c r="K439" s="106"/>
      <c r="L439" s="107"/>
      <c r="M439" s="107"/>
      <c r="N439" s="107"/>
      <c r="O439" s="107"/>
      <c r="P439" s="107"/>
      <c r="Q439" s="107"/>
      <c r="R439" s="107"/>
      <c r="S439" s="107"/>
      <c r="T439" s="108"/>
      <c r="U439" s="47"/>
      <c r="V439" s="47"/>
      <c r="W439" s="47"/>
      <c r="X439" s="47"/>
      <c r="Y439" s="48"/>
    </row>
    <row r="440" spans="1:25" ht="30.6" x14ac:dyDescent="0.55000000000000004">
      <c r="A440" s="103"/>
      <c r="B440" s="104"/>
      <c r="C440" s="8" t="s">
        <v>174</v>
      </c>
      <c r="D440" s="49">
        <v>109</v>
      </c>
      <c r="E440" s="49">
        <v>76</v>
      </c>
      <c r="F440" s="49">
        <v>36</v>
      </c>
      <c r="G440" s="49">
        <v>123</v>
      </c>
      <c r="H440" s="49">
        <v>83</v>
      </c>
      <c r="I440" s="49">
        <v>62</v>
      </c>
      <c r="J440" s="49">
        <v>104</v>
      </c>
      <c r="K440" s="109">
        <v>63</v>
      </c>
      <c r="L440" s="109"/>
      <c r="M440" s="109"/>
      <c r="N440" s="109"/>
      <c r="O440" s="109"/>
      <c r="P440" s="109"/>
      <c r="Q440" s="109"/>
      <c r="R440" s="109"/>
      <c r="S440" s="109"/>
      <c r="T440" s="109"/>
      <c r="U440" s="49">
        <v>884</v>
      </c>
      <c r="V440" s="47">
        <v>519</v>
      </c>
      <c r="W440" s="49"/>
      <c r="X440" s="49"/>
      <c r="Y440" s="50">
        <f>SUM(D440:X440)</f>
        <v>2059</v>
      </c>
    </row>
    <row r="441" spans="1:25" ht="15.3" x14ac:dyDescent="0.55000000000000004">
      <c r="A441" s="103"/>
      <c r="B441" s="104"/>
      <c r="C441" s="9" t="s">
        <v>33</v>
      </c>
      <c r="D441" s="49">
        <v>32683</v>
      </c>
      <c r="E441" s="49">
        <v>1340</v>
      </c>
      <c r="F441" s="49">
        <v>899</v>
      </c>
      <c r="G441" s="49">
        <v>2190</v>
      </c>
      <c r="H441" s="49">
        <v>826</v>
      </c>
      <c r="I441" s="49">
        <v>447</v>
      </c>
      <c r="J441" s="49">
        <v>916</v>
      </c>
      <c r="K441" s="109">
        <v>733</v>
      </c>
      <c r="L441" s="109"/>
      <c r="M441" s="109"/>
      <c r="N441" s="109"/>
      <c r="O441" s="109"/>
      <c r="P441" s="109"/>
      <c r="Q441" s="109"/>
      <c r="R441" s="109"/>
      <c r="S441" s="109"/>
      <c r="T441" s="109"/>
      <c r="U441" s="49">
        <v>884</v>
      </c>
      <c r="V441" s="47">
        <v>519</v>
      </c>
      <c r="W441" s="49"/>
      <c r="X441" s="49"/>
      <c r="Y441" s="50">
        <f>SUM(D441:X441)</f>
        <v>41437</v>
      </c>
    </row>
    <row r="442" spans="1:25" ht="15.3" x14ac:dyDescent="0.55000000000000004">
      <c r="A442" s="103"/>
      <c r="B442" s="104"/>
      <c r="C442" s="8" t="s">
        <v>34</v>
      </c>
      <c r="D442" s="49">
        <f>C5*D441</f>
        <v>13073200</v>
      </c>
      <c r="E442" s="49">
        <f>E441*C5</f>
        <v>536000</v>
      </c>
      <c r="F442" s="49">
        <f>C5*F441</f>
        <v>359600</v>
      </c>
      <c r="G442" s="49">
        <f>C5*G441</f>
        <v>876000</v>
      </c>
      <c r="H442" s="49">
        <f>C5*H441</f>
        <v>330400</v>
      </c>
      <c r="I442" s="49">
        <f>C5*I441</f>
        <v>178800</v>
      </c>
      <c r="J442" s="49">
        <f>C5*J441</f>
        <v>366400</v>
      </c>
      <c r="K442" s="110">
        <f>C5*K441</f>
        <v>293200</v>
      </c>
      <c r="L442" s="110"/>
      <c r="M442" s="110"/>
      <c r="N442" s="110"/>
      <c r="O442" s="110"/>
      <c r="P442" s="110"/>
      <c r="Q442" s="110"/>
      <c r="R442" s="110"/>
      <c r="S442" s="110"/>
      <c r="T442" s="110"/>
      <c r="U442" s="49">
        <f>C5*U441</f>
        <v>353600</v>
      </c>
      <c r="V442" s="49">
        <f>V441*C5</f>
        <v>207600</v>
      </c>
      <c r="W442" s="49"/>
      <c r="X442" s="49"/>
      <c r="Y442" s="50">
        <f>SUM(D442:X442)</f>
        <v>16574800</v>
      </c>
    </row>
    <row r="444" spans="1:25" ht="15.3" x14ac:dyDescent="0.55000000000000004">
      <c r="A444" s="103" t="s">
        <v>274</v>
      </c>
      <c r="B444" s="104"/>
      <c r="C444" s="8" t="s">
        <v>72</v>
      </c>
      <c r="D444" s="52">
        <v>274301</v>
      </c>
      <c r="E444" s="47"/>
      <c r="F444" s="47"/>
      <c r="G444" s="47"/>
      <c r="H444" s="47"/>
      <c r="I444" s="47"/>
      <c r="J444" s="47"/>
      <c r="K444" s="105"/>
      <c r="L444" s="105"/>
      <c r="M444" s="105"/>
      <c r="N444" s="105"/>
      <c r="O444" s="105"/>
      <c r="P444" s="105"/>
      <c r="Q444" s="105"/>
      <c r="R444" s="105"/>
      <c r="S444" s="105"/>
      <c r="T444" s="105"/>
      <c r="U444" s="47"/>
      <c r="V444" s="47"/>
      <c r="W444" s="47"/>
      <c r="X444" s="47"/>
      <c r="Y444" s="48"/>
    </row>
    <row r="445" spans="1:25" ht="15.3" x14ac:dyDescent="0.55000000000000004">
      <c r="A445" s="103"/>
      <c r="B445" s="104"/>
      <c r="C445" s="8" t="s">
        <v>175</v>
      </c>
      <c r="D445" s="66">
        <v>0.28999999999999998</v>
      </c>
      <c r="E445" s="47"/>
      <c r="F445" s="47"/>
      <c r="G445" s="47"/>
      <c r="H445" s="47"/>
      <c r="I445" s="47"/>
      <c r="J445" s="47"/>
      <c r="K445" s="106"/>
      <c r="L445" s="107"/>
      <c r="M445" s="107"/>
      <c r="N445" s="107"/>
      <c r="O445" s="107"/>
      <c r="P445" s="107"/>
      <c r="Q445" s="107"/>
      <c r="R445" s="107"/>
      <c r="S445" s="107"/>
      <c r="T445" s="108"/>
      <c r="U445" s="47"/>
      <c r="V445" s="47"/>
      <c r="W445" s="47"/>
      <c r="X445" s="47"/>
      <c r="Y445" s="48"/>
    </row>
    <row r="446" spans="1:25" ht="30.6" x14ac:dyDescent="0.55000000000000004">
      <c r="A446" s="103"/>
      <c r="B446" s="104"/>
      <c r="C446" s="8" t="s">
        <v>174</v>
      </c>
      <c r="D446" s="49">
        <v>177</v>
      </c>
      <c r="E446" s="49">
        <v>199</v>
      </c>
      <c r="F446" s="49">
        <v>122</v>
      </c>
      <c r="G446" s="49">
        <v>34</v>
      </c>
      <c r="H446" s="49">
        <v>107</v>
      </c>
      <c r="I446" s="49">
        <v>103</v>
      </c>
      <c r="J446" s="49">
        <v>128</v>
      </c>
      <c r="K446" s="109">
        <v>113</v>
      </c>
      <c r="L446" s="109"/>
      <c r="M446" s="109"/>
      <c r="N446" s="109"/>
      <c r="O446" s="109"/>
      <c r="P446" s="109"/>
      <c r="Q446" s="109"/>
      <c r="R446" s="109"/>
      <c r="S446" s="109"/>
      <c r="T446" s="109"/>
      <c r="U446" s="49">
        <v>2553</v>
      </c>
      <c r="V446" s="47">
        <v>7644</v>
      </c>
      <c r="W446" s="49"/>
      <c r="X446" s="49"/>
      <c r="Y446" s="50">
        <f>SUM(D446:X446)</f>
        <v>11180</v>
      </c>
    </row>
    <row r="447" spans="1:25" ht="15.3" x14ac:dyDescent="0.55000000000000004">
      <c r="A447" s="103"/>
      <c r="B447" s="104"/>
      <c r="C447" s="9" t="s">
        <v>33</v>
      </c>
      <c r="D447" s="49">
        <v>53905</v>
      </c>
      <c r="E447" s="49">
        <v>3245</v>
      </c>
      <c r="F447" s="49">
        <v>645</v>
      </c>
      <c r="G447" s="49">
        <v>519</v>
      </c>
      <c r="H447" s="49">
        <v>894</v>
      </c>
      <c r="I447" s="49">
        <v>448</v>
      </c>
      <c r="J447" s="49">
        <v>766</v>
      </c>
      <c r="K447" s="109">
        <v>2136</v>
      </c>
      <c r="L447" s="109"/>
      <c r="M447" s="109"/>
      <c r="N447" s="109"/>
      <c r="O447" s="109"/>
      <c r="P447" s="109"/>
      <c r="Q447" s="109"/>
      <c r="R447" s="109"/>
      <c r="S447" s="109"/>
      <c r="T447" s="109"/>
      <c r="U447" s="49">
        <v>2553</v>
      </c>
      <c r="V447" s="47">
        <v>7644</v>
      </c>
      <c r="W447" s="49"/>
      <c r="X447" s="49"/>
      <c r="Y447" s="50">
        <f>SUM(D447:X447)</f>
        <v>72755</v>
      </c>
    </row>
    <row r="448" spans="1:25" ht="15.3" x14ac:dyDescent="0.55000000000000004">
      <c r="A448" s="103"/>
      <c r="B448" s="104"/>
      <c r="C448" s="8" t="s">
        <v>34</v>
      </c>
      <c r="D448" s="49">
        <f>C5*D447</f>
        <v>21562000</v>
      </c>
      <c r="E448" s="49">
        <f>E447*C5</f>
        <v>1298000</v>
      </c>
      <c r="F448" s="49">
        <f>C5*F447</f>
        <v>258000</v>
      </c>
      <c r="G448" s="49">
        <f>C5*G447</f>
        <v>207600</v>
      </c>
      <c r="H448" s="49">
        <f>C5*H447</f>
        <v>357600</v>
      </c>
      <c r="I448" s="49">
        <f>C5*I447</f>
        <v>179200</v>
      </c>
      <c r="J448" s="49">
        <f>C5*J447</f>
        <v>306400</v>
      </c>
      <c r="K448" s="110">
        <f>C5*K447</f>
        <v>854400</v>
      </c>
      <c r="L448" s="110"/>
      <c r="M448" s="110"/>
      <c r="N448" s="110"/>
      <c r="O448" s="110"/>
      <c r="P448" s="110"/>
      <c r="Q448" s="110"/>
      <c r="R448" s="110"/>
      <c r="S448" s="110"/>
      <c r="T448" s="110"/>
      <c r="U448" s="49">
        <f>C5*U447</f>
        <v>1021200</v>
      </c>
      <c r="V448" s="49">
        <f>V447*C5</f>
        <v>3057600</v>
      </c>
      <c r="W448" s="49"/>
      <c r="X448" s="49"/>
      <c r="Y448" s="50">
        <f>SUM(D448:X448)</f>
        <v>29102000</v>
      </c>
    </row>
    <row r="450" spans="1:25" ht="15.3" x14ac:dyDescent="0.55000000000000004">
      <c r="A450" s="103" t="s">
        <v>275</v>
      </c>
      <c r="B450" s="104"/>
      <c r="C450" s="8" t="s">
        <v>72</v>
      </c>
      <c r="D450" s="52">
        <v>141217</v>
      </c>
      <c r="E450" s="47"/>
      <c r="F450" s="47"/>
      <c r="G450" s="47"/>
      <c r="H450" s="47"/>
      <c r="I450" s="47"/>
      <c r="J450" s="47"/>
      <c r="K450" s="105"/>
      <c r="L450" s="105"/>
      <c r="M450" s="105"/>
      <c r="N450" s="105"/>
      <c r="O450" s="105"/>
      <c r="P450" s="105"/>
      <c r="Q450" s="105"/>
      <c r="R450" s="105"/>
      <c r="S450" s="105"/>
      <c r="T450" s="105"/>
      <c r="U450" s="47"/>
      <c r="V450" s="47"/>
      <c r="W450" s="47"/>
      <c r="X450" s="47"/>
      <c r="Y450" s="48"/>
    </row>
    <row r="451" spans="1:25" ht="15.3" x14ac:dyDescent="0.55000000000000004">
      <c r="A451" s="103"/>
      <c r="B451" s="104"/>
      <c r="C451" s="8" t="s">
        <v>175</v>
      </c>
      <c r="D451" s="66">
        <v>0.15</v>
      </c>
      <c r="E451" s="47"/>
      <c r="F451" s="47"/>
      <c r="G451" s="47"/>
      <c r="H451" s="47"/>
      <c r="I451" s="47"/>
      <c r="J451" s="47"/>
      <c r="K451" s="106"/>
      <c r="L451" s="107"/>
      <c r="M451" s="107"/>
      <c r="N451" s="107"/>
      <c r="O451" s="107"/>
      <c r="P451" s="107"/>
      <c r="Q451" s="107"/>
      <c r="R451" s="107"/>
      <c r="S451" s="107"/>
      <c r="T451" s="108"/>
      <c r="U451" s="47"/>
      <c r="V451" s="47"/>
      <c r="W451" s="47"/>
      <c r="X451" s="47"/>
      <c r="Y451" s="48"/>
    </row>
    <row r="452" spans="1:25" ht="30.6" x14ac:dyDescent="0.55000000000000004">
      <c r="A452" s="103"/>
      <c r="B452" s="104"/>
      <c r="C452" s="8" t="s">
        <v>174</v>
      </c>
      <c r="D452" s="49">
        <v>177</v>
      </c>
      <c r="E452" s="49">
        <v>131</v>
      </c>
      <c r="F452" s="49">
        <v>101</v>
      </c>
      <c r="G452" s="49">
        <v>30</v>
      </c>
      <c r="H452" s="49">
        <v>201</v>
      </c>
      <c r="I452" s="49">
        <v>133</v>
      </c>
      <c r="J452" s="49">
        <v>115</v>
      </c>
      <c r="K452" s="109">
        <v>223</v>
      </c>
      <c r="L452" s="109"/>
      <c r="M452" s="109"/>
      <c r="N452" s="109"/>
      <c r="O452" s="109"/>
      <c r="P452" s="109"/>
      <c r="Q452" s="109"/>
      <c r="R452" s="109"/>
      <c r="S452" s="109"/>
      <c r="T452" s="109"/>
      <c r="U452" s="49">
        <v>7710</v>
      </c>
      <c r="V452" s="47">
        <v>7294</v>
      </c>
      <c r="W452" s="49"/>
      <c r="X452" s="49"/>
      <c r="Y452" s="50">
        <f>SUM(D452:X452)</f>
        <v>16115</v>
      </c>
    </row>
    <row r="453" spans="1:25" ht="15.3" x14ac:dyDescent="0.55000000000000004">
      <c r="A453" s="103"/>
      <c r="B453" s="104"/>
      <c r="C453" s="9" t="s">
        <v>33</v>
      </c>
      <c r="D453" s="49">
        <v>44203</v>
      </c>
      <c r="E453" s="49">
        <v>1632</v>
      </c>
      <c r="F453" s="49">
        <v>663</v>
      </c>
      <c r="G453" s="49">
        <v>514</v>
      </c>
      <c r="H453" s="49">
        <v>930</v>
      </c>
      <c r="I453" s="49">
        <v>974</v>
      </c>
      <c r="J453" s="49">
        <v>908</v>
      </c>
      <c r="K453" s="109">
        <v>5162</v>
      </c>
      <c r="L453" s="109"/>
      <c r="M453" s="109"/>
      <c r="N453" s="109"/>
      <c r="O453" s="109"/>
      <c r="P453" s="109"/>
      <c r="Q453" s="109"/>
      <c r="R453" s="109"/>
      <c r="S453" s="109"/>
      <c r="T453" s="109"/>
      <c r="U453" s="49">
        <v>7710</v>
      </c>
      <c r="V453" s="47">
        <v>7294</v>
      </c>
      <c r="W453" s="49"/>
      <c r="X453" s="49"/>
      <c r="Y453" s="50">
        <f>SUM(D453:X453)</f>
        <v>69990</v>
      </c>
    </row>
    <row r="454" spans="1:25" ht="15.3" x14ac:dyDescent="0.55000000000000004">
      <c r="A454" s="103"/>
      <c r="B454" s="104"/>
      <c r="C454" s="8" t="s">
        <v>34</v>
      </c>
      <c r="D454" s="49">
        <f>C5*D453</f>
        <v>17681200</v>
      </c>
      <c r="E454" s="49">
        <f>E453*C5</f>
        <v>652800</v>
      </c>
      <c r="F454" s="49">
        <f>C5*F453</f>
        <v>265200</v>
      </c>
      <c r="G454" s="49">
        <f>C5*G453</f>
        <v>205600</v>
      </c>
      <c r="H454" s="49">
        <f>C5*H453</f>
        <v>372000</v>
      </c>
      <c r="I454" s="49">
        <f>C5*I453</f>
        <v>389600</v>
      </c>
      <c r="J454" s="49">
        <f>C5*J453</f>
        <v>363200</v>
      </c>
      <c r="K454" s="110">
        <f>C5*K453</f>
        <v>2064800</v>
      </c>
      <c r="L454" s="110"/>
      <c r="M454" s="110"/>
      <c r="N454" s="110"/>
      <c r="O454" s="110"/>
      <c r="P454" s="110"/>
      <c r="Q454" s="110"/>
      <c r="R454" s="110"/>
      <c r="S454" s="110"/>
      <c r="T454" s="110"/>
      <c r="U454" s="49">
        <f>C5*U453</f>
        <v>3084000</v>
      </c>
      <c r="V454" s="49">
        <f>V453*C5</f>
        <v>2917600</v>
      </c>
      <c r="W454" s="49"/>
      <c r="X454" s="49"/>
      <c r="Y454" s="50">
        <f>SUM(D454:X454)</f>
        <v>27996000</v>
      </c>
    </row>
    <row r="456" spans="1:25" ht="15.3" x14ac:dyDescent="0.55000000000000004">
      <c r="A456" s="103" t="s">
        <v>276</v>
      </c>
      <c r="B456" s="104"/>
      <c r="C456" s="8" t="s">
        <v>72</v>
      </c>
      <c r="D456" s="52">
        <v>219655</v>
      </c>
      <c r="E456" s="47"/>
      <c r="F456" s="47"/>
      <c r="G456" s="47"/>
      <c r="H456" s="47"/>
      <c r="I456" s="47"/>
      <c r="J456" s="47"/>
      <c r="K456" s="105"/>
      <c r="L456" s="105"/>
      <c r="M456" s="105"/>
      <c r="N456" s="105"/>
      <c r="O456" s="105"/>
      <c r="P456" s="105"/>
      <c r="Q456" s="105"/>
      <c r="R456" s="105"/>
      <c r="S456" s="105"/>
      <c r="T456" s="105"/>
      <c r="U456" s="47"/>
      <c r="V456" s="47"/>
      <c r="W456" s="47"/>
      <c r="X456" s="47"/>
      <c r="Y456" s="48"/>
    </row>
    <row r="457" spans="1:25" ht="15.3" x14ac:dyDescent="0.55000000000000004">
      <c r="A457" s="103"/>
      <c r="B457" s="104"/>
      <c r="C457" s="8" t="s">
        <v>175</v>
      </c>
      <c r="D457" s="66">
        <v>0.22</v>
      </c>
      <c r="E457" s="47"/>
      <c r="F457" s="47"/>
      <c r="G457" s="47"/>
      <c r="H457" s="47"/>
      <c r="I457" s="47"/>
      <c r="J457" s="47"/>
      <c r="K457" s="106"/>
      <c r="L457" s="107"/>
      <c r="M457" s="107"/>
      <c r="N457" s="107"/>
      <c r="O457" s="107"/>
      <c r="P457" s="107"/>
      <c r="Q457" s="107"/>
      <c r="R457" s="107"/>
      <c r="S457" s="107"/>
      <c r="T457" s="108"/>
      <c r="U457" s="47"/>
      <c r="V457" s="47"/>
      <c r="W457" s="47"/>
      <c r="X457" s="47"/>
      <c r="Y457" s="48"/>
    </row>
    <row r="458" spans="1:25" ht="30.6" x14ac:dyDescent="0.55000000000000004">
      <c r="A458" s="103"/>
      <c r="B458" s="104"/>
      <c r="C458" s="8" t="s">
        <v>174</v>
      </c>
      <c r="D458" s="49">
        <v>135</v>
      </c>
      <c r="E458" s="49">
        <v>213</v>
      </c>
      <c r="F458" s="49">
        <v>166</v>
      </c>
      <c r="G458" s="49">
        <v>244</v>
      </c>
      <c r="H458" s="49">
        <v>417</v>
      </c>
      <c r="I458" s="49">
        <v>159</v>
      </c>
      <c r="J458" s="49">
        <v>55</v>
      </c>
      <c r="K458" s="109">
        <v>333</v>
      </c>
      <c r="L458" s="109"/>
      <c r="M458" s="109"/>
      <c r="N458" s="109"/>
      <c r="O458" s="109"/>
      <c r="P458" s="109"/>
      <c r="Q458" s="109"/>
      <c r="R458" s="109"/>
      <c r="S458" s="109"/>
      <c r="T458" s="109"/>
      <c r="U458" s="49">
        <v>11450</v>
      </c>
      <c r="V458" s="47">
        <v>9326</v>
      </c>
      <c r="W458" s="49"/>
      <c r="X458" s="49"/>
      <c r="Y458" s="50">
        <f>SUM(D458:X458)</f>
        <v>22498</v>
      </c>
    </row>
    <row r="459" spans="1:25" ht="15.3" x14ac:dyDescent="0.55000000000000004">
      <c r="A459" s="103"/>
      <c r="B459" s="104"/>
      <c r="C459" s="9" t="s">
        <v>33</v>
      </c>
      <c r="D459" s="49">
        <v>58704</v>
      </c>
      <c r="E459" s="49">
        <v>4320</v>
      </c>
      <c r="F459" s="49">
        <v>2360</v>
      </c>
      <c r="G459" s="49">
        <v>1972</v>
      </c>
      <c r="H459" s="49">
        <v>6985</v>
      </c>
      <c r="I459" s="49">
        <v>2112</v>
      </c>
      <c r="J459" s="49">
        <v>717</v>
      </c>
      <c r="K459" s="109">
        <v>6405</v>
      </c>
      <c r="L459" s="109"/>
      <c r="M459" s="109"/>
      <c r="N459" s="109"/>
      <c r="O459" s="109"/>
      <c r="P459" s="109"/>
      <c r="Q459" s="109"/>
      <c r="R459" s="109"/>
      <c r="S459" s="109"/>
      <c r="T459" s="109"/>
      <c r="U459" s="49">
        <v>11450</v>
      </c>
      <c r="V459" s="47">
        <v>9326</v>
      </c>
      <c r="W459" s="49"/>
      <c r="X459" s="49"/>
      <c r="Y459" s="50">
        <f>SUM(D459:X459)</f>
        <v>104351</v>
      </c>
    </row>
    <row r="460" spans="1:25" ht="15.3" x14ac:dyDescent="0.55000000000000004">
      <c r="A460" s="103"/>
      <c r="B460" s="104"/>
      <c r="C460" s="8" t="s">
        <v>34</v>
      </c>
      <c r="D460" s="49">
        <f>C5*D459</f>
        <v>23481600</v>
      </c>
      <c r="E460" s="49">
        <f>E459*C5</f>
        <v>1728000</v>
      </c>
      <c r="F460" s="49">
        <f>C5*F459</f>
        <v>944000</v>
      </c>
      <c r="G460" s="49">
        <f>C5*G459</f>
        <v>788800</v>
      </c>
      <c r="H460" s="49">
        <f>C5*H459</f>
        <v>2794000</v>
      </c>
      <c r="I460" s="49">
        <f>C5*I459</f>
        <v>844800</v>
      </c>
      <c r="J460" s="49">
        <f>C5*J459</f>
        <v>286800</v>
      </c>
      <c r="K460" s="110">
        <f>C5*K459</f>
        <v>2562000</v>
      </c>
      <c r="L460" s="110"/>
      <c r="M460" s="110"/>
      <c r="N460" s="110"/>
      <c r="O460" s="110"/>
      <c r="P460" s="110"/>
      <c r="Q460" s="110"/>
      <c r="R460" s="110"/>
      <c r="S460" s="110"/>
      <c r="T460" s="110"/>
      <c r="U460" s="49">
        <f>C5*U459</f>
        <v>4580000</v>
      </c>
      <c r="V460" s="49">
        <f>V459*C5</f>
        <v>3730400</v>
      </c>
      <c r="W460" s="49"/>
      <c r="X460" s="49"/>
      <c r="Y460" s="50">
        <f>SUM(D460:X460)</f>
        <v>41740400</v>
      </c>
    </row>
    <row r="462" spans="1:25" ht="15.3" x14ac:dyDescent="0.55000000000000004">
      <c r="A462" s="103" t="s">
        <v>277</v>
      </c>
      <c r="B462" s="104"/>
      <c r="C462" s="8" t="s">
        <v>72</v>
      </c>
      <c r="D462" s="52">
        <v>362459</v>
      </c>
      <c r="E462" s="47"/>
      <c r="F462" s="47"/>
      <c r="G462" s="47"/>
      <c r="H462" s="47"/>
      <c r="I462" s="47"/>
      <c r="J462" s="47"/>
      <c r="K462" s="105"/>
      <c r="L462" s="105"/>
      <c r="M462" s="105"/>
      <c r="N462" s="105"/>
      <c r="O462" s="105"/>
      <c r="P462" s="105"/>
      <c r="Q462" s="105"/>
      <c r="R462" s="105"/>
      <c r="S462" s="105"/>
      <c r="T462" s="105"/>
      <c r="U462" s="47"/>
      <c r="V462" s="47"/>
      <c r="W462" s="47"/>
      <c r="X462" s="47"/>
      <c r="Y462" s="48"/>
    </row>
    <row r="463" spans="1:25" ht="15.3" x14ac:dyDescent="0.55000000000000004">
      <c r="A463" s="103"/>
      <c r="B463" s="104"/>
      <c r="C463" s="8" t="s">
        <v>175</v>
      </c>
      <c r="D463" s="66">
        <v>0.38</v>
      </c>
      <c r="E463" s="47"/>
      <c r="F463" s="47"/>
      <c r="G463" s="47"/>
      <c r="H463" s="47"/>
      <c r="I463" s="47"/>
      <c r="J463" s="47"/>
      <c r="K463" s="106"/>
      <c r="L463" s="107"/>
      <c r="M463" s="107"/>
      <c r="N463" s="107"/>
      <c r="O463" s="107"/>
      <c r="P463" s="107"/>
      <c r="Q463" s="107"/>
      <c r="R463" s="107"/>
      <c r="S463" s="107"/>
      <c r="T463" s="108"/>
      <c r="U463" s="47"/>
      <c r="V463" s="47"/>
      <c r="W463" s="47"/>
      <c r="X463" s="47"/>
      <c r="Y463" s="48"/>
    </row>
    <row r="464" spans="1:25" ht="30.6" x14ac:dyDescent="0.55000000000000004">
      <c r="A464" s="103"/>
      <c r="B464" s="104"/>
      <c r="C464" s="8" t="s">
        <v>174</v>
      </c>
      <c r="D464" s="49">
        <v>327</v>
      </c>
      <c r="E464" s="49">
        <v>222</v>
      </c>
      <c r="F464" s="49">
        <v>435</v>
      </c>
      <c r="G464" s="49">
        <v>295</v>
      </c>
      <c r="H464" s="49">
        <v>280</v>
      </c>
      <c r="I464" s="49">
        <v>313</v>
      </c>
      <c r="J464" s="49">
        <v>42</v>
      </c>
      <c r="K464" s="109">
        <v>429</v>
      </c>
      <c r="L464" s="109"/>
      <c r="M464" s="109"/>
      <c r="N464" s="109"/>
      <c r="O464" s="109"/>
      <c r="P464" s="109"/>
      <c r="Q464" s="109"/>
      <c r="R464" s="109"/>
      <c r="S464" s="109"/>
      <c r="T464" s="109"/>
      <c r="U464" s="49">
        <v>12433</v>
      </c>
      <c r="V464" s="47">
        <v>11980</v>
      </c>
      <c r="W464" s="49"/>
      <c r="X464" s="49"/>
      <c r="Y464" s="50">
        <f>SUM(D464:X464)</f>
        <v>26756</v>
      </c>
    </row>
    <row r="465" spans="1:25" ht="15.3" x14ac:dyDescent="0.55000000000000004">
      <c r="A465" s="103"/>
      <c r="B465" s="104"/>
      <c r="C465" s="9" t="s">
        <v>33</v>
      </c>
      <c r="D465" s="49">
        <v>76439</v>
      </c>
      <c r="E465" s="49">
        <v>5670</v>
      </c>
      <c r="F465" s="49">
        <v>10073</v>
      </c>
      <c r="G465" s="49">
        <v>9430</v>
      </c>
      <c r="H465" s="49">
        <v>4553</v>
      </c>
      <c r="I465" s="49">
        <v>5687</v>
      </c>
      <c r="J465" s="49">
        <v>1209</v>
      </c>
      <c r="K465" s="109">
        <v>13202</v>
      </c>
      <c r="L465" s="109"/>
      <c r="M465" s="109"/>
      <c r="N465" s="109"/>
      <c r="O465" s="109"/>
      <c r="P465" s="109"/>
      <c r="Q465" s="109"/>
      <c r="R465" s="109"/>
      <c r="S465" s="109"/>
      <c r="T465" s="109"/>
      <c r="U465" s="49">
        <v>12433</v>
      </c>
      <c r="V465" s="47">
        <v>11980</v>
      </c>
      <c r="W465" s="49"/>
      <c r="X465" s="49"/>
      <c r="Y465" s="50">
        <f>SUM(D465:X465)</f>
        <v>150676</v>
      </c>
    </row>
    <row r="466" spans="1:25" ht="15.3" x14ac:dyDescent="0.55000000000000004">
      <c r="A466" s="103"/>
      <c r="B466" s="104"/>
      <c r="C466" s="8" t="s">
        <v>34</v>
      </c>
      <c r="D466" s="49">
        <f>C5*D465</f>
        <v>30575600</v>
      </c>
      <c r="E466" s="49">
        <f>E465*C5</f>
        <v>2268000</v>
      </c>
      <c r="F466" s="49">
        <f>C5*F465</f>
        <v>4029200</v>
      </c>
      <c r="G466" s="49">
        <f>C5*G465</f>
        <v>3772000</v>
      </c>
      <c r="H466" s="49">
        <f>C5*H465</f>
        <v>1821200</v>
      </c>
      <c r="I466" s="49">
        <f>C5*I465</f>
        <v>2274800</v>
      </c>
      <c r="J466" s="49">
        <f>C5*J465</f>
        <v>483600</v>
      </c>
      <c r="K466" s="110">
        <f>C5*K465</f>
        <v>5280800</v>
      </c>
      <c r="L466" s="110"/>
      <c r="M466" s="110"/>
      <c r="N466" s="110"/>
      <c r="O466" s="110"/>
      <c r="P466" s="110"/>
      <c r="Q466" s="110"/>
      <c r="R466" s="110"/>
      <c r="S466" s="110"/>
      <c r="T466" s="110"/>
      <c r="U466" s="49">
        <f>C5*U465</f>
        <v>4973200</v>
      </c>
      <c r="V466" s="49">
        <f>V465*C5</f>
        <v>4792000</v>
      </c>
      <c r="W466" s="49"/>
      <c r="X466" s="49"/>
      <c r="Y466" s="50">
        <f>SUM(D466:X466)</f>
        <v>60270400</v>
      </c>
    </row>
    <row r="468" spans="1:25" ht="15.3" x14ac:dyDescent="0.55000000000000004">
      <c r="A468" s="103" t="s">
        <v>278</v>
      </c>
      <c r="B468" s="104"/>
      <c r="C468" s="8" t="s">
        <v>72</v>
      </c>
      <c r="D468" s="52">
        <v>183302</v>
      </c>
      <c r="E468" s="47"/>
      <c r="F468" s="47"/>
      <c r="G468" s="47"/>
      <c r="H468" s="47"/>
      <c r="I468" s="47"/>
      <c r="J468" s="47"/>
      <c r="K468" s="105"/>
      <c r="L468" s="105"/>
      <c r="M468" s="105"/>
      <c r="N468" s="105"/>
      <c r="O468" s="105"/>
      <c r="P468" s="105"/>
      <c r="Q468" s="105"/>
      <c r="R468" s="105"/>
      <c r="S468" s="105"/>
      <c r="T468" s="105"/>
      <c r="U468" s="47"/>
      <c r="V468" s="47"/>
      <c r="W468" s="47"/>
      <c r="X468" s="47"/>
      <c r="Y468" s="48"/>
    </row>
    <row r="469" spans="1:25" ht="15.3" x14ac:dyDescent="0.55000000000000004">
      <c r="A469" s="103"/>
      <c r="B469" s="104"/>
      <c r="C469" s="8" t="s">
        <v>175</v>
      </c>
      <c r="D469" s="66">
        <v>0.15</v>
      </c>
      <c r="E469" s="47"/>
      <c r="F469" s="47"/>
      <c r="G469" s="47"/>
      <c r="H469" s="47"/>
      <c r="I469" s="47"/>
      <c r="J469" s="47"/>
      <c r="K469" s="106"/>
      <c r="L469" s="107"/>
      <c r="M469" s="107"/>
      <c r="N469" s="107"/>
      <c r="O469" s="107"/>
      <c r="P469" s="107"/>
      <c r="Q469" s="107"/>
      <c r="R469" s="107"/>
      <c r="S469" s="107"/>
      <c r="T469" s="108"/>
      <c r="U469" s="47"/>
      <c r="V469" s="47"/>
      <c r="W469" s="47"/>
      <c r="X469" s="47"/>
      <c r="Y469" s="48"/>
    </row>
    <row r="470" spans="1:25" ht="30.6" x14ac:dyDescent="0.55000000000000004">
      <c r="A470" s="103"/>
      <c r="B470" s="104"/>
      <c r="C470" s="8" t="s">
        <v>174</v>
      </c>
      <c r="D470" s="49">
        <v>145</v>
      </c>
      <c r="E470" s="49">
        <v>285</v>
      </c>
      <c r="F470" s="49">
        <v>174</v>
      </c>
      <c r="G470" s="49">
        <v>305</v>
      </c>
      <c r="H470" s="49">
        <v>184</v>
      </c>
      <c r="I470" s="49">
        <v>214</v>
      </c>
      <c r="J470" s="49">
        <v>186</v>
      </c>
      <c r="K470" s="109">
        <v>296</v>
      </c>
      <c r="L470" s="109"/>
      <c r="M470" s="109"/>
      <c r="N470" s="109"/>
      <c r="O470" s="109"/>
      <c r="P470" s="109"/>
      <c r="Q470" s="109"/>
      <c r="R470" s="109"/>
      <c r="S470" s="109"/>
      <c r="T470" s="109"/>
      <c r="U470" s="49">
        <v>3085</v>
      </c>
      <c r="V470" s="47">
        <v>5919</v>
      </c>
      <c r="W470" s="49"/>
      <c r="X470" s="49"/>
      <c r="Y470" s="50">
        <f>SUM(D470:X470)</f>
        <v>10793</v>
      </c>
    </row>
    <row r="471" spans="1:25" ht="15.3" x14ac:dyDescent="0.55000000000000004">
      <c r="A471" s="103"/>
      <c r="B471" s="104"/>
      <c r="C471" s="9" t="s">
        <v>33</v>
      </c>
      <c r="D471" s="49">
        <v>33749</v>
      </c>
      <c r="E471" s="49">
        <v>4299</v>
      </c>
      <c r="F471" s="49">
        <v>1844</v>
      </c>
      <c r="G471" s="49">
        <v>6737</v>
      </c>
      <c r="H471" s="49">
        <v>1506</v>
      </c>
      <c r="I471" s="49">
        <v>1922</v>
      </c>
      <c r="J471" s="49">
        <v>2093</v>
      </c>
      <c r="K471" s="109">
        <v>11420</v>
      </c>
      <c r="L471" s="109"/>
      <c r="M471" s="109"/>
      <c r="N471" s="109"/>
      <c r="O471" s="109"/>
      <c r="P471" s="109"/>
      <c r="Q471" s="109"/>
      <c r="R471" s="109"/>
      <c r="S471" s="109"/>
      <c r="T471" s="109"/>
      <c r="U471" s="49">
        <v>3085</v>
      </c>
      <c r="V471" s="47">
        <v>5919</v>
      </c>
      <c r="W471" s="49"/>
      <c r="X471" s="49"/>
      <c r="Y471" s="50">
        <f>SUM(D471:X471)</f>
        <v>72574</v>
      </c>
    </row>
    <row r="472" spans="1:25" ht="15.3" x14ac:dyDescent="0.55000000000000004">
      <c r="A472" s="103"/>
      <c r="B472" s="104"/>
      <c r="C472" s="8" t="s">
        <v>34</v>
      </c>
      <c r="D472" s="49">
        <f>C5*D471</f>
        <v>13499600</v>
      </c>
      <c r="E472" s="49">
        <f>E471*C5</f>
        <v>1719600</v>
      </c>
      <c r="F472" s="49">
        <f>C5*F471</f>
        <v>737600</v>
      </c>
      <c r="G472" s="49">
        <f>C5*G471</f>
        <v>2694800</v>
      </c>
      <c r="H472" s="49">
        <f>C5*H471</f>
        <v>602400</v>
      </c>
      <c r="I472" s="49">
        <f>C5*I471</f>
        <v>768800</v>
      </c>
      <c r="J472" s="49">
        <f>C5*J471</f>
        <v>837200</v>
      </c>
      <c r="K472" s="110">
        <f>C5*K471</f>
        <v>4568000</v>
      </c>
      <c r="L472" s="110"/>
      <c r="M472" s="110"/>
      <c r="N472" s="110"/>
      <c r="O472" s="110"/>
      <c r="P472" s="110"/>
      <c r="Q472" s="110"/>
      <c r="R472" s="110"/>
      <c r="S472" s="110"/>
      <c r="T472" s="110"/>
      <c r="U472" s="49">
        <f>C5*U471</f>
        <v>1234000</v>
      </c>
      <c r="V472" s="49">
        <f>V471*C5</f>
        <v>2367600</v>
      </c>
      <c r="W472" s="49"/>
      <c r="X472" s="49"/>
      <c r="Y472" s="50">
        <f>SUM(D472:X472)</f>
        <v>29029600</v>
      </c>
    </row>
    <row r="474" spans="1:25" ht="15.3" x14ac:dyDescent="0.55000000000000004">
      <c r="A474" s="103" t="s">
        <v>279</v>
      </c>
      <c r="B474" s="104"/>
      <c r="C474" s="8" t="s">
        <v>72</v>
      </c>
      <c r="D474" s="52">
        <v>191825</v>
      </c>
      <c r="E474" s="47"/>
      <c r="F474" s="47"/>
      <c r="G474" s="47"/>
      <c r="H474" s="47"/>
      <c r="I474" s="47"/>
      <c r="J474" s="47"/>
      <c r="K474" s="105"/>
      <c r="L474" s="105"/>
      <c r="M474" s="105"/>
      <c r="N474" s="105"/>
      <c r="O474" s="105"/>
      <c r="P474" s="105"/>
      <c r="Q474" s="105"/>
      <c r="R474" s="105"/>
      <c r="S474" s="105"/>
      <c r="T474" s="105"/>
      <c r="U474" s="47"/>
      <c r="V474" s="47"/>
      <c r="W474" s="47"/>
      <c r="X474" s="47"/>
      <c r="Y474" s="48"/>
    </row>
    <row r="475" spans="1:25" ht="15.3" x14ac:dyDescent="0.55000000000000004">
      <c r="A475" s="103"/>
      <c r="B475" s="104"/>
      <c r="C475" s="8" t="s">
        <v>175</v>
      </c>
      <c r="D475" s="66">
        <v>0.21</v>
      </c>
      <c r="E475" s="47"/>
      <c r="F475" s="47"/>
      <c r="G475" s="47"/>
      <c r="H475" s="47"/>
      <c r="I475" s="47"/>
      <c r="J475" s="47"/>
      <c r="K475" s="106"/>
      <c r="L475" s="107"/>
      <c r="M475" s="107"/>
      <c r="N475" s="107"/>
      <c r="O475" s="107"/>
      <c r="P475" s="107"/>
      <c r="Q475" s="107"/>
      <c r="R475" s="107"/>
      <c r="S475" s="107"/>
      <c r="T475" s="108"/>
      <c r="U475" s="47"/>
      <c r="V475" s="47"/>
      <c r="W475" s="47"/>
      <c r="X475" s="47"/>
      <c r="Y475" s="48"/>
    </row>
    <row r="476" spans="1:25" ht="30.6" x14ac:dyDescent="0.55000000000000004">
      <c r="A476" s="103"/>
      <c r="B476" s="104"/>
      <c r="C476" s="8" t="s">
        <v>174</v>
      </c>
      <c r="D476" s="49">
        <v>205</v>
      </c>
      <c r="E476" s="49">
        <v>170</v>
      </c>
      <c r="F476" s="49">
        <v>209</v>
      </c>
      <c r="G476" s="49">
        <v>160</v>
      </c>
      <c r="H476" s="49">
        <v>117</v>
      </c>
      <c r="I476" s="49">
        <v>206</v>
      </c>
      <c r="J476" s="49">
        <v>211</v>
      </c>
      <c r="K476" s="109">
        <v>207</v>
      </c>
      <c r="L476" s="109"/>
      <c r="M476" s="109"/>
      <c r="N476" s="109"/>
      <c r="O476" s="109"/>
      <c r="P476" s="109"/>
      <c r="Q476" s="109"/>
      <c r="R476" s="109"/>
      <c r="S476" s="109"/>
      <c r="T476" s="109"/>
      <c r="U476" s="49">
        <v>7674</v>
      </c>
      <c r="V476" s="47">
        <v>8666</v>
      </c>
      <c r="W476" s="49"/>
      <c r="X476" s="49"/>
      <c r="Y476" s="50">
        <f>SUM(D476:X476)</f>
        <v>17825</v>
      </c>
    </row>
    <row r="477" spans="1:25" ht="15.3" x14ac:dyDescent="0.55000000000000004">
      <c r="A477" s="103"/>
      <c r="B477" s="104"/>
      <c r="C477" s="9" t="s">
        <v>33</v>
      </c>
      <c r="D477" s="49">
        <v>49822</v>
      </c>
      <c r="E477" s="49">
        <v>3222</v>
      </c>
      <c r="F477" s="49">
        <v>2113</v>
      </c>
      <c r="G477" s="49">
        <v>1988</v>
      </c>
      <c r="H477" s="49">
        <v>1825</v>
      </c>
      <c r="I477" s="49">
        <v>1993</v>
      </c>
      <c r="J477" s="49">
        <v>3322</v>
      </c>
      <c r="K477" s="109">
        <v>9406</v>
      </c>
      <c r="L477" s="109"/>
      <c r="M477" s="109"/>
      <c r="N477" s="109"/>
      <c r="O477" s="109"/>
      <c r="P477" s="109"/>
      <c r="Q477" s="109"/>
      <c r="R477" s="109"/>
      <c r="S477" s="109"/>
      <c r="T477" s="109"/>
      <c r="U477" s="49">
        <v>7674</v>
      </c>
      <c r="V477" s="47">
        <v>8666</v>
      </c>
      <c r="W477" s="49"/>
      <c r="X477" s="49"/>
      <c r="Y477" s="50">
        <f>SUM(D477:X477)</f>
        <v>90031</v>
      </c>
    </row>
    <row r="478" spans="1:25" ht="15.3" x14ac:dyDescent="0.55000000000000004">
      <c r="A478" s="103"/>
      <c r="B478" s="104"/>
      <c r="C478" s="8" t="s">
        <v>34</v>
      </c>
      <c r="D478" s="49">
        <f>C5*D477</f>
        <v>19928800</v>
      </c>
      <c r="E478" s="49">
        <f>E477*C5</f>
        <v>1288800</v>
      </c>
      <c r="F478" s="49">
        <f>C5*F477</f>
        <v>845200</v>
      </c>
      <c r="G478" s="49">
        <f>C5*G477</f>
        <v>795200</v>
      </c>
      <c r="H478" s="49">
        <f>C5*H477</f>
        <v>730000</v>
      </c>
      <c r="I478" s="49">
        <f>C5*I477</f>
        <v>797200</v>
      </c>
      <c r="J478" s="49">
        <f>C5*J477</f>
        <v>1328800</v>
      </c>
      <c r="K478" s="110">
        <f>C5*K477</f>
        <v>3762400</v>
      </c>
      <c r="L478" s="110"/>
      <c r="M478" s="110"/>
      <c r="N478" s="110"/>
      <c r="O478" s="110"/>
      <c r="P478" s="110"/>
      <c r="Q478" s="110"/>
      <c r="R478" s="110"/>
      <c r="S478" s="110"/>
      <c r="T478" s="110"/>
      <c r="U478" s="49">
        <f>C5*U477</f>
        <v>3069600</v>
      </c>
      <c r="V478" s="49">
        <f>V477*C5</f>
        <v>3466400</v>
      </c>
      <c r="W478" s="49"/>
      <c r="X478" s="49"/>
      <c r="Y478" s="50">
        <f>SUM(D478:X478)</f>
        <v>36012400</v>
      </c>
    </row>
    <row r="480" spans="1:25" ht="15.3" x14ac:dyDescent="0.55000000000000004">
      <c r="A480" s="103" t="s">
        <v>280</v>
      </c>
      <c r="B480" s="104"/>
      <c r="C480" s="8" t="s">
        <v>72</v>
      </c>
      <c r="D480" s="52">
        <v>322654</v>
      </c>
      <c r="E480" s="47"/>
      <c r="F480" s="47"/>
      <c r="G480" s="47"/>
      <c r="H480" s="47"/>
      <c r="I480" s="47"/>
      <c r="J480" s="47"/>
      <c r="K480" s="105"/>
      <c r="L480" s="105"/>
      <c r="M480" s="105"/>
      <c r="N480" s="105"/>
      <c r="O480" s="105"/>
      <c r="P480" s="105"/>
      <c r="Q480" s="105"/>
      <c r="R480" s="105"/>
      <c r="S480" s="105"/>
      <c r="T480" s="105"/>
      <c r="U480" s="47"/>
      <c r="V480" s="47"/>
      <c r="W480" s="47"/>
      <c r="X480" s="47"/>
      <c r="Y480" s="48"/>
    </row>
    <row r="481" spans="1:25" ht="15.3" x14ac:dyDescent="0.55000000000000004">
      <c r="A481" s="103"/>
      <c r="B481" s="104"/>
      <c r="C481" s="8" t="s">
        <v>175</v>
      </c>
      <c r="D481" s="66">
        <v>0.35</v>
      </c>
      <c r="E481" s="47"/>
      <c r="F481" s="47"/>
      <c r="G481" s="47"/>
      <c r="H481" s="47"/>
      <c r="I481" s="47"/>
      <c r="J481" s="47"/>
      <c r="K481" s="106"/>
      <c r="L481" s="107"/>
      <c r="M481" s="107"/>
      <c r="N481" s="107"/>
      <c r="O481" s="107"/>
      <c r="P481" s="107"/>
      <c r="Q481" s="107"/>
      <c r="R481" s="107"/>
      <c r="S481" s="107"/>
      <c r="T481" s="108"/>
      <c r="U481" s="47"/>
      <c r="V481" s="47"/>
      <c r="W481" s="47"/>
      <c r="X481" s="47"/>
      <c r="Y481" s="48"/>
    </row>
    <row r="482" spans="1:25" ht="30.6" x14ac:dyDescent="0.55000000000000004">
      <c r="A482" s="103"/>
      <c r="B482" s="104"/>
      <c r="C482" s="8" t="s">
        <v>174</v>
      </c>
      <c r="D482" s="49">
        <v>274</v>
      </c>
      <c r="E482" s="49">
        <v>176</v>
      </c>
      <c r="F482" s="49">
        <v>312</v>
      </c>
      <c r="G482" s="49">
        <v>184</v>
      </c>
      <c r="H482" s="49">
        <v>205</v>
      </c>
      <c r="I482" s="49">
        <v>79</v>
      </c>
      <c r="J482" s="49">
        <v>208</v>
      </c>
      <c r="K482" s="109">
        <v>322</v>
      </c>
      <c r="L482" s="109"/>
      <c r="M482" s="109"/>
      <c r="N482" s="109"/>
      <c r="O482" s="109"/>
      <c r="P482" s="109"/>
      <c r="Q482" s="109"/>
      <c r="R482" s="109"/>
      <c r="S482" s="109"/>
      <c r="T482" s="109"/>
      <c r="U482" s="49">
        <v>26654</v>
      </c>
      <c r="V482" s="47">
        <v>21190</v>
      </c>
      <c r="W482" s="49"/>
      <c r="X482" s="49"/>
      <c r="Y482" s="50">
        <f>SUM(D482:X482)</f>
        <v>49604</v>
      </c>
    </row>
    <row r="483" spans="1:25" ht="15.3" x14ac:dyDescent="0.55000000000000004">
      <c r="A483" s="103"/>
      <c r="B483" s="104"/>
      <c r="C483" s="9" t="s">
        <v>33</v>
      </c>
      <c r="D483" s="49">
        <v>76740</v>
      </c>
      <c r="E483" s="49">
        <v>4326</v>
      </c>
      <c r="F483" s="49">
        <v>4430</v>
      </c>
      <c r="G483" s="49">
        <v>7607</v>
      </c>
      <c r="H483" s="49">
        <v>1991</v>
      </c>
      <c r="I483" s="49">
        <v>882</v>
      </c>
      <c r="J483" s="49">
        <v>2290</v>
      </c>
      <c r="K483" s="109">
        <v>14340</v>
      </c>
      <c r="L483" s="109"/>
      <c r="M483" s="109"/>
      <c r="N483" s="109"/>
      <c r="O483" s="109"/>
      <c r="P483" s="109"/>
      <c r="Q483" s="109"/>
      <c r="R483" s="109"/>
      <c r="S483" s="109"/>
      <c r="T483" s="109"/>
      <c r="U483" s="49">
        <v>26654</v>
      </c>
      <c r="V483" s="47">
        <v>21190</v>
      </c>
      <c r="W483" s="49"/>
      <c r="X483" s="49"/>
      <c r="Y483" s="50">
        <f>SUM(D483:X483)</f>
        <v>160450</v>
      </c>
    </row>
    <row r="484" spans="1:25" ht="15.3" x14ac:dyDescent="0.55000000000000004">
      <c r="A484" s="103"/>
      <c r="B484" s="104"/>
      <c r="C484" s="8" t="s">
        <v>34</v>
      </c>
      <c r="D484" s="49">
        <f>C5*D483</f>
        <v>30696000</v>
      </c>
      <c r="E484" s="49">
        <f>E483*C5</f>
        <v>1730400</v>
      </c>
      <c r="F484" s="49">
        <f>C5*F483</f>
        <v>1772000</v>
      </c>
      <c r="G484" s="49">
        <f>C5*G483</f>
        <v>3042800</v>
      </c>
      <c r="H484" s="49">
        <f>C5*H483</f>
        <v>796400</v>
      </c>
      <c r="I484" s="49">
        <f>C5*I483</f>
        <v>352800</v>
      </c>
      <c r="J484" s="49">
        <f>C5*J483</f>
        <v>916000</v>
      </c>
      <c r="K484" s="110">
        <f>C5*K483</f>
        <v>5736000</v>
      </c>
      <c r="L484" s="110"/>
      <c r="M484" s="110"/>
      <c r="N484" s="110"/>
      <c r="O484" s="110"/>
      <c r="P484" s="110"/>
      <c r="Q484" s="110"/>
      <c r="R484" s="110"/>
      <c r="S484" s="110"/>
      <c r="T484" s="110"/>
      <c r="U484" s="49">
        <f>C5*U483</f>
        <v>10661600</v>
      </c>
      <c r="V484" s="49">
        <f>V483*C5</f>
        <v>8476000</v>
      </c>
      <c r="W484" s="49"/>
      <c r="X484" s="49"/>
      <c r="Y484" s="50">
        <f>SUM(D484:X484)</f>
        <v>64180000</v>
      </c>
    </row>
    <row r="486" spans="1:25" ht="15.3" x14ac:dyDescent="0.55000000000000004">
      <c r="A486" s="103" t="s">
        <v>281</v>
      </c>
      <c r="B486" s="104"/>
      <c r="C486" s="8" t="s">
        <v>72</v>
      </c>
      <c r="D486" s="52">
        <v>344696</v>
      </c>
      <c r="E486" s="47"/>
      <c r="F486" s="47"/>
      <c r="G486" s="47"/>
      <c r="H486" s="47"/>
      <c r="I486" s="47"/>
      <c r="J486" s="47"/>
      <c r="K486" s="105"/>
      <c r="L486" s="105"/>
      <c r="M486" s="105"/>
      <c r="N486" s="105"/>
      <c r="O486" s="105"/>
      <c r="P486" s="105"/>
      <c r="Q486" s="105"/>
      <c r="R486" s="105"/>
      <c r="S486" s="105"/>
      <c r="T486" s="105"/>
      <c r="U486" s="47"/>
      <c r="V486" s="47"/>
      <c r="W486" s="47"/>
      <c r="X486" s="47"/>
      <c r="Y486" s="48"/>
    </row>
    <row r="487" spans="1:25" ht="15.3" x14ac:dyDescent="0.55000000000000004">
      <c r="A487" s="103"/>
      <c r="B487" s="104"/>
      <c r="C487" s="8" t="s">
        <v>175</v>
      </c>
      <c r="D487" s="66">
        <v>0.33</v>
      </c>
      <c r="E487" s="47"/>
      <c r="F487" s="47"/>
      <c r="G487" s="47"/>
      <c r="H487" s="47"/>
      <c r="I487" s="47"/>
      <c r="J487" s="47"/>
      <c r="K487" s="106"/>
      <c r="L487" s="107"/>
      <c r="M487" s="107"/>
      <c r="N487" s="107"/>
      <c r="O487" s="107"/>
      <c r="P487" s="107"/>
      <c r="Q487" s="107"/>
      <c r="R487" s="107"/>
      <c r="S487" s="107"/>
      <c r="T487" s="108"/>
      <c r="U487" s="47"/>
      <c r="V487" s="47"/>
      <c r="W487" s="47"/>
      <c r="X487" s="47"/>
      <c r="Y487" s="48"/>
    </row>
    <row r="488" spans="1:25" ht="30.6" x14ac:dyDescent="0.55000000000000004">
      <c r="A488" s="103"/>
      <c r="B488" s="104"/>
      <c r="C488" s="8" t="s">
        <v>174</v>
      </c>
      <c r="D488" s="49">
        <v>314</v>
      </c>
      <c r="E488" s="49">
        <v>108</v>
      </c>
      <c r="F488" s="49">
        <v>448</v>
      </c>
      <c r="G488" s="49">
        <v>111</v>
      </c>
      <c r="H488" s="49">
        <v>296</v>
      </c>
      <c r="I488" s="49">
        <v>84</v>
      </c>
      <c r="J488" s="49">
        <v>313</v>
      </c>
      <c r="K488" s="109">
        <v>231</v>
      </c>
      <c r="L488" s="109"/>
      <c r="M488" s="109"/>
      <c r="N488" s="109"/>
      <c r="O488" s="109"/>
      <c r="P488" s="109"/>
      <c r="Q488" s="109"/>
      <c r="R488" s="109"/>
      <c r="S488" s="109"/>
      <c r="T488" s="109"/>
      <c r="U488" s="49">
        <v>10869</v>
      </c>
      <c r="V488" s="47">
        <v>26749</v>
      </c>
      <c r="W488" s="49"/>
      <c r="X488" s="49"/>
      <c r="Y488" s="50">
        <f>SUM(D488:X488)</f>
        <v>39523</v>
      </c>
    </row>
    <row r="489" spans="1:25" ht="15.3" x14ac:dyDescent="0.55000000000000004">
      <c r="A489" s="103"/>
      <c r="B489" s="104"/>
      <c r="C489" s="9" t="s">
        <v>33</v>
      </c>
      <c r="D489" s="49">
        <v>80650</v>
      </c>
      <c r="E489" s="49">
        <v>3101</v>
      </c>
      <c r="F489" s="49">
        <v>7635</v>
      </c>
      <c r="G489" s="49">
        <v>2060</v>
      </c>
      <c r="H489" s="49">
        <v>20554</v>
      </c>
      <c r="I489" s="49">
        <v>7760</v>
      </c>
      <c r="J489" s="49">
        <v>3675</v>
      </c>
      <c r="K489" s="109">
        <v>1209</v>
      </c>
      <c r="L489" s="109"/>
      <c r="M489" s="109"/>
      <c r="N489" s="109"/>
      <c r="O489" s="109"/>
      <c r="P489" s="109"/>
      <c r="Q489" s="109"/>
      <c r="R489" s="109"/>
      <c r="S489" s="109"/>
      <c r="T489" s="109"/>
      <c r="U489" s="49">
        <v>10869</v>
      </c>
      <c r="V489" s="47">
        <v>26747</v>
      </c>
      <c r="W489" s="49"/>
      <c r="X489" s="49"/>
      <c r="Y489" s="50">
        <f>SUM(D489:X489)</f>
        <v>164260</v>
      </c>
    </row>
    <row r="490" spans="1:25" ht="15.3" x14ac:dyDescent="0.55000000000000004">
      <c r="A490" s="103"/>
      <c r="B490" s="104"/>
      <c r="C490" s="8" t="s">
        <v>34</v>
      </c>
      <c r="D490" s="49">
        <f>C5*D489</f>
        <v>32260000</v>
      </c>
      <c r="E490" s="49">
        <f>E489*C5</f>
        <v>1240400</v>
      </c>
      <c r="F490" s="49">
        <f>C5*F489</f>
        <v>3054000</v>
      </c>
      <c r="G490" s="49">
        <f>C5*G489</f>
        <v>824000</v>
      </c>
      <c r="H490" s="49">
        <f>C5*H489</f>
        <v>8221600</v>
      </c>
      <c r="I490" s="49">
        <f>C5*I489</f>
        <v>3104000</v>
      </c>
      <c r="J490" s="49">
        <f>C5*J489</f>
        <v>1470000</v>
      </c>
      <c r="K490" s="110">
        <f>C5*K489</f>
        <v>483600</v>
      </c>
      <c r="L490" s="110"/>
      <c r="M490" s="110"/>
      <c r="N490" s="110"/>
      <c r="O490" s="110"/>
      <c r="P490" s="110"/>
      <c r="Q490" s="110"/>
      <c r="R490" s="110"/>
      <c r="S490" s="110"/>
      <c r="T490" s="110"/>
      <c r="U490" s="49">
        <f>C5*U489</f>
        <v>4347600</v>
      </c>
      <c r="V490" s="49">
        <f>V489*C11</f>
        <v>0</v>
      </c>
      <c r="W490" s="49"/>
      <c r="X490" s="49"/>
      <c r="Y490" s="50">
        <f>SUM(D490:X490)</f>
        <v>55005200</v>
      </c>
    </row>
    <row r="492" spans="1:25" ht="15.3" x14ac:dyDescent="0.55000000000000004">
      <c r="A492" s="103" t="s">
        <v>282</v>
      </c>
      <c r="B492" s="104"/>
      <c r="C492" s="8" t="s">
        <v>72</v>
      </c>
      <c r="D492" s="52">
        <v>199830</v>
      </c>
      <c r="E492" s="47"/>
      <c r="F492" s="47"/>
      <c r="G492" s="47"/>
      <c r="H492" s="47"/>
      <c r="I492" s="47"/>
      <c r="J492" s="47"/>
      <c r="K492" s="105"/>
      <c r="L492" s="105"/>
      <c r="M492" s="105"/>
      <c r="N492" s="105"/>
      <c r="O492" s="105"/>
      <c r="P492" s="105"/>
      <c r="Q492" s="105"/>
      <c r="R492" s="105"/>
      <c r="S492" s="105"/>
      <c r="T492" s="105"/>
      <c r="U492" s="47"/>
      <c r="V492" s="47"/>
      <c r="W492" s="47"/>
      <c r="X492" s="47"/>
      <c r="Y492" s="48"/>
    </row>
    <row r="493" spans="1:25" ht="15.3" x14ac:dyDescent="0.55000000000000004">
      <c r="A493" s="103"/>
      <c r="B493" s="104"/>
      <c r="C493" s="8" t="s">
        <v>175</v>
      </c>
      <c r="D493" s="66">
        <v>0.22</v>
      </c>
      <c r="E493" s="47"/>
      <c r="F493" s="47"/>
      <c r="G493" s="47"/>
      <c r="H493" s="47"/>
      <c r="I493" s="47"/>
      <c r="J493" s="47"/>
      <c r="K493" s="106"/>
      <c r="L493" s="107"/>
      <c r="M493" s="107"/>
      <c r="N493" s="107"/>
      <c r="O493" s="107"/>
      <c r="P493" s="107"/>
      <c r="Q493" s="107"/>
      <c r="R493" s="107"/>
      <c r="S493" s="107"/>
      <c r="T493" s="108"/>
      <c r="U493" s="47"/>
      <c r="V493" s="47"/>
      <c r="W493" s="47"/>
      <c r="X493" s="47"/>
      <c r="Y493" s="48"/>
    </row>
    <row r="494" spans="1:25" ht="30.6" x14ac:dyDescent="0.55000000000000004">
      <c r="A494" s="103"/>
      <c r="B494" s="104"/>
      <c r="C494" s="8" t="s">
        <v>174</v>
      </c>
      <c r="D494" s="49">
        <v>188</v>
      </c>
      <c r="E494" s="49">
        <v>132</v>
      </c>
      <c r="F494" s="49">
        <v>401</v>
      </c>
      <c r="G494" s="49">
        <v>300</v>
      </c>
      <c r="H494" s="49">
        <v>233</v>
      </c>
      <c r="I494" s="49">
        <v>174</v>
      </c>
      <c r="J494" s="49">
        <v>445</v>
      </c>
      <c r="K494" s="109">
        <v>147</v>
      </c>
      <c r="L494" s="109"/>
      <c r="M494" s="109"/>
      <c r="N494" s="109"/>
      <c r="O494" s="109"/>
      <c r="P494" s="109"/>
      <c r="Q494" s="109"/>
      <c r="R494" s="109"/>
      <c r="S494" s="109"/>
      <c r="T494" s="109"/>
      <c r="U494" s="49">
        <v>2182</v>
      </c>
      <c r="V494" s="47">
        <v>1606</v>
      </c>
      <c r="W494" s="49"/>
      <c r="X494" s="49"/>
      <c r="Y494" s="50">
        <f>SUM(D494:X494)</f>
        <v>5808</v>
      </c>
    </row>
    <row r="495" spans="1:25" ht="15.3" x14ac:dyDescent="0.55000000000000004">
      <c r="A495" s="103"/>
      <c r="B495" s="104"/>
      <c r="C495" s="9" t="s">
        <v>33</v>
      </c>
      <c r="D495" s="49">
        <v>44640</v>
      </c>
      <c r="E495" s="49">
        <v>1672</v>
      </c>
      <c r="F495" s="49">
        <v>7043</v>
      </c>
      <c r="G495" s="49">
        <v>7645</v>
      </c>
      <c r="H495" s="49">
        <v>4389</v>
      </c>
      <c r="I495" s="49">
        <v>2509</v>
      </c>
      <c r="J495" s="49">
        <v>1078</v>
      </c>
      <c r="K495" s="109">
        <v>1232</v>
      </c>
      <c r="L495" s="109"/>
      <c r="M495" s="109"/>
      <c r="N495" s="109"/>
      <c r="O495" s="109"/>
      <c r="P495" s="109"/>
      <c r="Q495" s="109"/>
      <c r="R495" s="109"/>
      <c r="S495" s="109"/>
      <c r="T495" s="109"/>
      <c r="U495" s="49">
        <v>2182</v>
      </c>
      <c r="V495" s="47">
        <v>1606</v>
      </c>
      <c r="W495" s="49"/>
      <c r="X495" s="49"/>
      <c r="Y495" s="50">
        <f>SUM(D495:X495)</f>
        <v>73996</v>
      </c>
    </row>
    <row r="496" spans="1:25" ht="15.3" x14ac:dyDescent="0.55000000000000004">
      <c r="A496" s="103"/>
      <c r="B496" s="104"/>
      <c r="C496" s="8" t="s">
        <v>34</v>
      </c>
      <c r="D496" s="49">
        <f>C5*D495</f>
        <v>17856000</v>
      </c>
      <c r="E496" s="49">
        <f>E495*C5</f>
        <v>668800</v>
      </c>
      <c r="F496" s="49">
        <f>C5*F495</f>
        <v>2817200</v>
      </c>
      <c r="G496" s="49">
        <f>C5*G495</f>
        <v>3058000</v>
      </c>
      <c r="H496" s="49">
        <f>C5*H495</f>
        <v>1755600</v>
      </c>
      <c r="I496" s="49">
        <f>C5*I495</f>
        <v>1003600</v>
      </c>
      <c r="J496" s="49">
        <f>C5*J495</f>
        <v>431200</v>
      </c>
      <c r="K496" s="110">
        <f>C5*K495</f>
        <v>492800</v>
      </c>
      <c r="L496" s="110"/>
      <c r="M496" s="110"/>
      <c r="N496" s="110"/>
      <c r="O496" s="110"/>
      <c r="P496" s="110"/>
      <c r="Q496" s="110"/>
      <c r="R496" s="110"/>
      <c r="S496" s="110"/>
      <c r="T496" s="110"/>
      <c r="U496" s="49">
        <f>C5*U495</f>
        <v>872800</v>
      </c>
      <c r="V496" s="49">
        <f>V495*C5</f>
        <v>642400</v>
      </c>
      <c r="W496" s="49"/>
      <c r="X496" s="49"/>
      <c r="Y496" s="50">
        <f>SUM(D496:X496)</f>
        <v>29598400</v>
      </c>
    </row>
    <row r="498" spans="1:25" ht="15.3" x14ac:dyDescent="0.55000000000000004">
      <c r="A498" s="103" t="s">
        <v>283</v>
      </c>
      <c r="B498" s="104"/>
      <c r="C498" s="8" t="s">
        <v>72</v>
      </c>
      <c r="D498" s="52">
        <v>251275</v>
      </c>
      <c r="E498" s="47"/>
      <c r="F498" s="47"/>
      <c r="G498" s="47"/>
      <c r="H498" s="47"/>
      <c r="I498" s="47"/>
      <c r="J498" s="47"/>
      <c r="K498" s="105"/>
      <c r="L498" s="105"/>
      <c r="M498" s="105"/>
      <c r="N498" s="105"/>
      <c r="O498" s="105"/>
      <c r="P498" s="105"/>
      <c r="Q498" s="105"/>
      <c r="R498" s="105"/>
      <c r="S498" s="105"/>
      <c r="T498" s="105"/>
      <c r="U498" s="47"/>
      <c r="V498" s="47"/>
      <c r="W498" s="47"/>
      <c r="X498" s="47"/>
      <c r="Y498" s="48"/>
    </row>
    <row r="499" spans="1:25" ht="15.3" x14ac:dyDescent="0.55000000000000004">
      <c r="A499" s="103"/>
      <c r="B499" s="104"/>
      <c r="C499" s="8" t="s">
        <v>175</v>
      </c>
      <c r="D499" s="66">
        <v>0.27</v>
      </c>
      <c r="E499" s="47"/>
      <c r="F499" s="47"/>
      <c r="G499" s="47"/>
      <c r="H499" s="47"/>
      <c r="I499" s="47"/>
      <c r="J499" s="47"/>
      <c r="K499" s="106"/>
      <c r="L499" s="107"/>
      <c r="M499" s="107"/>
      <c r="N499" s="107"/>
      <c r="O499" s="107"/>
      <c r="P499" s="107"/>
      <c r="Q499" s="107"/>
      <c r="R499" s="107"/>
      <c r="S499" s="107"/>
      <c r="T499" s="108"/>
      <c r="U499" s="47"/>
      <c r="V499" s="47"/>
      <c r="W499" s="47"/>
      <c r="X499" s="47"/>
      <c r="Y499" s="48"/>
    </row>
    <row r="500" spans="1:25" ht="30.6" x14ac:dyDescent="0.55000000000000004">
      <c r="A500" s="103"/>
      <c r="B500" s="104"/>
      <c r="C500" s="8" t="s">
        <v>174</v>
      </c>
      <c r="D500" s="49">
        <v>195</v>
      </c>
      <c r="E500" s="49">
        <v>109</v>
      </c>
      <c r="F500" s="49">
        <v>312</v>
      </c>
      <c r="G500" s="49">
        <v>422</v>
      </c>
      <c r="H500" s="49">
        <v>115</v>
      </c>
      <c r="I500" s="49">
        <v>86</v>
      </c>
      <c r="J500" s="49">
        <v>322</v>
      </c>
      <c r="K500" s="109">
        <v>335</v>
      </c>
      <c r="L500" s="109"/>
      <c r="M500" s="109"/>
      <c r="N500" s="109"/>
      <c r="O500" s="109"/>
      <c r="P500" s="109"/>
      <c r="Q500" s="109"/>
      <c r="R500" s="109"/>
      <c r="S500" s="109"/>
      <c r="T500" s="109"/>
      <c r="U500" s="49">
        <v>6315</v>
      </c>
      <c r="V500" s="47">
        <v>7044</v>
      </c>
      <c r="W500" s="49"/>
      <c r="X500" s="49"/>
      <c r="Y500" s="50">
        <f>SUM(D500:X500)</f>
        <v>15255</v>
      </c>
    </row>
    <row r="501" spans="1:25" ht="15.3" x14ac:dyDescent="0.55000000000000004">
      <c r="A501" s="103"/>
      <c r="B501" s="104"/>
      <c r="C501" s="9" t="s">
        <v>33</v>
      </c>
      <c r="D501" s="49">
        <v>53202</v>
      </c>
      <c r="E501" s="49">
        <v>2880</v>
      </c>
      <c r="F501" s="49">
        <v>5113</v>
      </c>
      <c r="G501" s="49">
        <v>8644</v>
      </c>
      <c r="H501" s="49">
        <v>2631</v>
      </c>
      <c r="I501" s="49">
        <v>1420</v>
      </c>
      <c r="J501" s="49">
        <v>2333</v>
      </c>
      <c r="K501" s="109">
        <v>8327</v>
      </c>
      <c r="L501" s="109"/>
      <c r="M501" s="109"/>
      <c r="N501" s="109"/>
      <c r="O501" s="109"/>
      <c r="P501" s="109"/>
      <c r="Q501" s="109"/>
      <c r="R501" s="109"/>
      <c r="S501" s="109"/>
      <c r="T501" s="109"/>
      <c r="U501" s="49">
        <v>6315</v>
      </c>
      <c r="V501" s="47">
        <v>7944</v>
      </c>
      <c r="W501" s="49"/>
      <c r="X501" s="49"/>
      <c r="Y501" s="50">
        <f>SUM(D501:X501)</f>
        <v>98809</v>
      </c>
    </row>
    <row r="502" spans="1:25" ht="15.3" x14ac:dyDescent="0.55000000000000004">
      <c r="A502" s="103"/>
      <c r="B502" s="104"/>
      <c r="C502" s="8" t="s">
        <v>34</v>
      </c>
      <c r="D502" s="49">
        <f>C5*D501</f>
        <v>21280800</v>
      </c>
      <c r="E502" s="49">
        <f>E501*C5</f>
        <v>1152000</v>
      </c>
      <c r="F502" s="49">
        <f>C5*F501</f>
        <v>2045200</v>
      </c>
      <c r="G502" s="49">
        <f>C5*G501</f>
        <v>3457600</v>
      </c>
      <c r="H502" s="49">
        <f>C5*H501</f>
        <v>1052400</v>
      </c>
      <c r="I502" s="49">
        <f>C5*I501</f>
        <v>568000</v>
      </c>
      <c r="J502" s="49">
        <f>C5*J501</f>
        <v>933200</v>
      </c>
      <c r="K502" s="110">
        <f>C5*K501</f>
        <v>3330800</v>
      </c>
      <c r="L502" s="110"/>
      <c r="M502" s="110"/>
      <c r="N502" s="110"/>
      <c r="O502" s="110"/>
      <c r="P502" s="110"/>
      <c r="Q502" s="110"/>
      <c r="R502" s="110"/>
      <c r="S502" s="110"/>
      <c r="T502" s="110"/>
      <c r="U502" s="49">
        <f>C5*U501</f>
        <v>2526000</v>
      </c>
      <c r="V502" s="49">
        <f>V501*C5</f>
        <v>3177600</v>
      </c>
      <c r="W502" s="49"/>
      <c r="X502" s="49"/>
      <c r="Y502" s="50">
        <f>SUM(D502:X502)</f>
        <v>39523600</v>
      </c>
    </row>
    <row r="504" spans="1:25" ht="15.3" x14ac:dyDescent="0.55000000000000004">
      <c r="A504" s="103" t="s">
        <v>284</v>
      </c>
      <c r="B504" s="104"/>
      <c r="C504" s="8" t="s">
        <v>72</v>
      </c>
      <c r="D504" s="52">
        <v>316206</v>
      </c>
      <c r="E504" s="47"/>
      <c r="F504" s="47"/>
      <c r="G504" s="47"/>
      <c r="H504" s="47"/>
      <c r="I504" s="47"/>
      <c r="J504" s="47"/>
      <c r="K504" s="105"/>
      <c r="L504" s="105"/>
      <c r="M504" s="105"/>
      <c r="N504" s="105"/>
      <c r="O504" s="105"/>
      <c r="P504" s="105"/>
      <c r="Q504" s="105"/>
      <c r="R504" s="105"/>
      <c r="S504" s="105"/>
      <c r="T504" s="105"/>
      <c r="U504" s="47"/>
      <c r="V504" s="47"/>
      <c r="W504" s="47"/>
      <c r="X504" s="47"/>
      <c r="Y504" s="48"/>
    </row>
    <row r="505" spans="1:25" ht="15.3" x14ac:dyDescent="0.55000000000000004">
      <c r="A505" s="103"/>
      <c r="B505" s="104"/>
      <c r="C505" s="8" t="s">
        <v>175</v>
      </c>
      <c r="D505" s="66">
        <v>0.28999999999999998</v>
      </c>
      <c r="E505" s="47"/>
      <c r="F505" s="47"/>
      <c r="G505" s="47"/>
      <c r="H505" s="47"/>
      <c r="I505" s="47"/>
      <c r="J505" s="47"/>
      <c r="K505" s="106"/>
      <c r="L505" s="107"/>
      <c r="M505" s="107"/>
      <c r="N505" s="107"/>
      <c r="O505" s="107"/>
      <c r="P505" s="107"/>
      <c r="Q505" s="107"/>
      <c r="R505" s="107"/>
      <c r="S505" s="107"/>
      <c r="T505" s="108"/>
      <c r="U505" s="47"/>
      <c r="V505" s="47"/>
      <c r="W505" s="47"/>
      <c r="X505" s="47"/>
      <c r="Y505" s="48"/>
    </row>
    <row r="506" spans="1:25" ht="30.6" x14ac:dyDescent="0.55000000000000004">
      <c r="A506" s="103"/>
      <c r="B506" s="104"/>
      <c r="C506" s="8" t="s">
        <v>174</v>
      </c>
      <c r="D506" s="49">
        <v>85</v>
      </c>
      <c r="E506" s="49">
        <v>142</v>
      </c>
      <c r="F506" s="49">
        <v>186</v>
      </c>
      <c r="G506" s="49">
        <v>521</v>
      </c>
      <c r="H506" s="49">
        <v>102</v>
      </c>
      <c r="I506" s="49">
        <v>124</v>
      </c>
      <c r="J506" s="49">
        <v>311</v>
      </c>
      <c r="K506" s="109">
        <v>283</v>
      </c>
      <c r="L506" s="109"/>
      <c r="M506" s="109"/>
      <c r="N506" s="109"/>
      <c r="O506" s="109"/>
      <c r="P506" s="109"/>
      <c r="Q506" s="109"/>
      <c r="R506" s="109"/>
      <c r="S506" s="109"/>
      <c r="T506" s="109"/>
      <c r="U506" s="49">
        <v>4760</v>
      </c>
      <c r="V506" s="47">
        <v>7075</v>
      </c>
      <c r="W506" s="49"/>
      <c r="X506" s="49"/>
      <c r="Y506" s="50">
        <f>SUM(D506:X506)</f>
        <v>13589</v>
      </c>
    </row>
    <row r="507" spans="1:25" ht="15.3" x14ac:dyDescent="0.55000000000000004">
      <c r="A507" s="103"/>
      <c r="B507" s="104"/>
      <c r="C507" s="9" t="s">
        <v>33</v>
      </c>
      <c r="D507" s="49">
        <v>38047</v>
      </c>
      <c r="E507" s="49">
        <v>1934</v>
      </c>
      <c r="F507" s="49">
        <v>3341</v>
      </c>
      <c r="G507" s="49">
        <v>9320</v>
      </c>
      <c r="H507" s="49">
        <v>1650</v>
      </c>
      <c r="I507" s="49">
        <v>1116</v>
      </c>
      <c r="J507" s="49">
        <v>7403</v>
      </c>
      <c r="K507" s="109">
        <v>4662</v>
      </c>
      <c r="L507" s="109"/>
      <c r="M507" s="109"/>
      <c r="N507" s="109"/>
      <c r="O507" s="109"/>
      <c r="P507" s="109"/>
      <c r="Q507" s="109"/>
      <c r="R507" s="109"/>
      <c r="S507" s="109"/>
      <c r="T507" s="109"/>
      <c r="U507" s="49">
        <v>4760</v>
      </c>
      <c r="V507" s="47">
        <v>7075</v>
      </c>
      <c r="W507" s="49"/>
      <c r="X507" s="49"/>
      <c r="Y507" s="50">
        <f>SUM(D507:X507)</f>
        <v>79308</v>
      </c>
    </row>
    <row r="508" spans="1:25" ht="15.3" x14ac:dyDescent="0.55000000000000004">
      <c r="A508" s="103"/>
      <c r="B508" s="104"/>
      <c r="C508" s="8" t="s">
        <v>34</v>
      </c>
      <c r="D508" s="49">
        <f>C5*D507</f>
        <v>15218800</v>
      </c>
      <c r="E508" s="49">
        <f>E507*C5</f>
        <v>773600</v>
      </c>
      <c r="F508" s="49">
        <f>C5*F507</f>
        <v>1336400</v>
      </c>
      <c r="G508" s="49">
        <f>C5*G507</f>
        <v>3728000</v>
      </c>
      <c r="H508" s="49">
        <f>C5*H507</f>
        <v>660000</v>
      </c>
      <c r="I508" s="49">
        <f>C5*I507</f>
        <v>446400</v>
      </c>
      <c r="J508" s="49">
        <f>C5*J507</f>
        <v>2961200</v>
      </c>
      <c r="K508" s="110">
        <f>C5*K507</f>
        <v>1864800</v>
      </c>
      <c r="L508" s="110"/>
      <c r="M508" s="110"/>
      <c r="N508" s="110"/>
      <c r="O508" s="110"/>
      <c r="P508" s="110"/>
      <c r="Q508" s="110"/>
      <c r="R508" s="110"/>
      <c r="S508" s="110"/>
      <c r="T508" s="110"/>
      <c r="U508" s="49">
        <f>C5*U507</f>
        <v>1904000</v>
      </c>
      <c r="V508" s="49">
        <f>V507*C5</f>
        <v>2830000</v>
      </c>
      <c r="W508" s="49"/>
      <c r="X508" s="49"/>
      <c r="Y508" s="50">
        <f>SUM(D508:X508)</f>
        <v>31723200</v>
      </c>
    </row>
    <row r="510" spans="1:25" ht="15.3" x14ac:dyDescent="0.55000000000000004">
      <c r="A510" s="103" t="s">
        <v>285</v>
      </c>
      <c r="B510" s="104"/>
      <c r="C510" s="8" t="s">
        <v>72</v>
      </c>
      <c r="D510" s="52">
        <v>427031</v>
      </c>
      <c r="E510" s="47"/>
      <c r="F510" s="47"/>
      <c r="G510" s="47"/>
      <c r="H510" s="47"/>
      <c r="I510" s="47"/>
      <c r="J510" s="47"/>
      <c r="K510" s="105"/>
      <c r="L510" s="105"/>
      <c r="M510" s="105"/>
      <c r="N510" s="105"/>
      <c r="O510" s="105"/>
      <c r="P510" s="105"/>
      <c r="Q510" s="105"/>
      <c r="R510" s="105"/>
      <c r="S510" s="105"/>
      <c r="T510" s="105"/>
      <c r="U510" s="47"/>
      <c r="V510" s="47"/>
      <c r="W510" s="47"/>
      <c r="X510" s="47"/>
      <c r="Y510" s="48"/>
    </row>
    <row r="511" spans="1:25" ht="15.3" x14ac:dyDescent="0.55000000000000004">
      <c r="A511" s="103"/>
      <c r="B511" s="104"/>
      <c r="C511" s="8" t="s">
        <v>175</v>
      </c>
      <c r="D511" s="66">
        <v>0.45</v>
      </c>
      <c r="E511" s="47"/>
      <c r="F511" s="47"/>
      <c r="G511" s="47"/>
      <c r="H511" s="47"/>
      <c r="I511" s="47"/>
      <c r="J511" s="47"/>
      <c r="K511" s="106"/>
      <c r="L511" s="107"/>
      <c r="M511" s="107"/>
      <c r="N511" s="107"/>
      <c r="O511" s="107"/>
      <c r="P511" s="107"/>
      <c r="Q511" s="107"/>
      <c r="R511" s="107"/>
      <c r="S511" s="107"/>
      <c r="T511" s="108"/>
      <c r="U511" s="47"/>
      <c r="V511" s="47"/>
      <c r="W511" s="47"/>
      <c r="X511" s="47"/>
      <c r="Y511" s="48"/>
    </row>
    <row r="512" spans="1:25" ht="30.6" x14ac:dyDescent="0.55000000000000004">
      <c r="A512" s="103"/>
      <c r="B512" s="104"/>
      <c r="C512" s="8" t="s">
        <v>174</v>
      </c>
      <c r="D512" s="49">
        <v>275</v>
      </c>
      <c r="E512" s="49">
        <v>436</v>
      </c>
      <c r="F512" s="49">
        <v>244</v>
      </c>
      <c r="G512" s="49">
        <v>209</v>
      </c>
      <c r="H512" s="49">
        <v>301</v>
      </c>
      <c r="I512" s="49">
        <v>173</v>
      </c>
      <c r="J512" s="49">
        <v>184</v>
      </c>
      <c r="K512" s="109">
        <v>436</v>
      </c>
      <c r="L512" s="109"/>
      <c r="M512" s="109"/>
      <c r="N512" s="109"/>
      <c r="O512" s="109"/>
      <c r="P512" s="109"/>
      <c r="Q512" s="109"/>
      <c r="R512" s="109"/>
      <c r="S512" s="109"/>
      <c r="T512" s="109"/>
      <c r="U512" s="49">
        <v>13424</v>
      </c>
      <c r="V512" s="47">
        <v>25537</v>
      </c>
      <c r="W512" s="49"/>
      <c r="X512" s="49"/>
      <c r="Y512" s="50">
        <f>SUM(D512:X512)</f>
        <v>41219</v>
      </c>
    </row>
    <row r="513" spans="1:25" ht="15.3" x14ac:dyDescent="0.55000000000000004">
      <c r="A513" s="103"/>
      <c r="B513" s="104"/>
      <c r="C513" s="9" t="s">
        <v>33</v>
      </c>
      <c r="D513" s="49">
        <v>69338</v>
      </c>
      <c r="E513" s="49">
        <v>9190</v>
      </c>
      <c r="F513" s="49">
        <v>7028</v>
      </c>
      <c r="G513" s="49">
        <v>4436</v>
      </c>
      <c r="H513" s="49">
        <v>9079</v>
      </c>
      <c r="I513" s="49">
        <v>2445</v>
      </c>
      <c r="J513" s="49">
        <v>3032</v>
      </c>
      <c r="K513" s="109">
        <v>9249</v>
      </c>
      <c r="L513" s="109"/>
      <c r="M513" s="109"/>
      <c r="N513" s="109"/>
      <c r="O513" s="109"/>
      <c r="P513" s="109"/>
      <c r="Q513" s="109"/>
      <c r="R513" s="109"/>
      <c r="S513" s="109"/>
      <c r="T513" s="109"/>
      <c r="U513" s="49">
        <v>13424</v>
      </c>
      <c r="V513" s="47">
        <v>25537</v>
      </c>
      <c r="W513" s="49"/>
      <c r="X513" s="49"/>
      <c r="Y513" s="50">
        <f>SUM(D513:X513)</f>
        <v>152758</v>
      </c>
    </row>
    <row r="514" spans="1:25" ht="15.3" x14ac:dyDescent="0.55000000000000004">
      <c r="A514" s="103"/>
      <c r="B514" s="104"/>
      <c r="C514" s="8" t="s">
        <v>34</v>
      </c>
      <c r="D514" s="49">
        <f>C5*D513</f>
        <v>27735200</v>
      </c>
      <c r="E514" s="49">
        <f>E513*C5</f>
        <v>3676000</v>
      </c>
      <c r="F514" s="49">
        <f>C5*F513</f>
        <v>2811200</v>
      </c>
      <c r="G514" s="49">
        <f>C5*G513</f>
        <v>1774400</v>
      </c>
      <c r="H514" s="49">
        <f>C5*H513</f>
        <v>3631600</v>
      </c>
      <c r="I514" s="49">
        <f>C5*I513</f>
        <v>978000</v>
      </c>
      <c r="J514" s="49">
        <f>C5*J513</f>
        <v>1212800</v>
      </c>
      <c r="K514" s="110">
        <f>C5*K513</f>
        <v>3699600</v>
      </c>
      <c r="L514" s="110"/>
      <c r="M514" s="110"/>
      <c r="N514" s="110"/>
      <c r="O514" s="110"/>
      <c r="P514" s="110"/>
      <c r="Q514" s="110"/>
      <c r="R514" s="110"/>
      <c r="S514" s="110"/>
      <c r="T514" s="110"/>
      <c r="U514" s="49">
        <f>C5*U513</f>
        <v>5369600</v>
      </c>
      <c r="V514" s="49">
        <f>V513*C5</f>
        <v>10214800</v>
      </c>
      <c r="W514" s="49"/>
      <c r="X514" s="49"/>
      <c r="Y514" s="50">
        <f>SUM(D514:X514)</f>
        <v>61103200</v>
      </c>
    </row>
    <row r="516" spans="1:25" ht="15.3" x14ac:dyDescent="0.55000000000000004">
      <c r="A516" s="103" t="s">
        <v>286</v>
      </c>
      <c r="B516" s="104"/>
      <c r="C516" s="8" t="s">
        <v>72</v>
      </c>
      <c r="D516" s="52">
        <v>410392</v>
      </c>
      <c r="E516" s="47"/>
      <c r="F516" s="47"/>
      <c r="G516" s="47"/>
      <c r="H516" s="47"/>
      <c r="I516" s="47"/>
      <c r="J516" s="47"/>
      <c r="K516" s="105"/>
      <c r="L516" s="105"/>
      <c r="M516" s="105"/>
      <c r="N516" s="105"/>
      <c r="O516" s="105"/>
      <c r="P516" s="105"/>
      <c r="Q516" s="105"/>
      <c r="R516" s="105"/>
      <c r="S516" s="105"/>
      <c r="T516" s="105"/>
      <c r="U516" s="47"/>
      <c r="V516" s="47"/>
      <c r="W516" s="47"/>
      <c r="X516" s="47"/>
      <c r="Y516" s="48"/>
    </row>
    <row r="517" spans="1:25" ht="15.3" x14ac:dyDescent="0.55000000000000004">
      <c r="A517" s="103"/>
      <c r="B517" s="104"/>
      <c r="C517" s="8" t="s">
        <v>175</v>
      </c>
      <c r="D517" s="66">
        <v>0.41</v>
      </c>
      <c r="E517" s="47"/>
      <c r="F517" s="47"/>
      <c r="G517" s="47"/>
      <c r="H517" s="47"/>
      <c r="I517" s="47"/>
      <c r="J517" s="47"/>
      <c r="K517" s="106"/>
      <c r="L517" s="107"/>
      <c r="M517" s="107"/>
      <c r="N517" s="107"/>
      <c r="O517" s="107"/>
      <c r="P517" s="107"/>
      <c r="Q517" s="107"/>
      <c r="R517" s="107"/>
      <c r="S517" s="107"/>
      <c r="T517" s="108"/>
      <c r="U517" s="47"/>
      <c r="V517" s="47"/>
      <c r="W517" s="47"/>
      <c r="X517" s="47"/>
      <c r="Y517" s="48"/>
    </row>
    <row r="518" spans="1:25" ht="30.6" x14ac:dyDescent="0.55000000000000004">
      <c r="A518" s="103"/>
      <c r="B518" s="104"/>
      <c r="C518" s="8" t="s">
        <v>174</v>
      </c>
      <c r="D518" s="49">
        <v>316</v>
      </c>
      <c r="E518" s="49">
        <v>299</v>
      </c>
      <c r="F518" s="49">
        <v>169</v>
      </c>
      <c r="G518" s="49">
        <v>241</v>
      </c>
      <c r="H518" s="49">
        <v>410</v>
      </c>
      <c r="I518" s="49">
        <v>200</v>
      </c>
      <c r="J518" s="49">
        <v>190</v>
      </c>
      <c r="K518" s="109">
        <v>564</v>
      </c>
      <c r="L518" s="109"/>
      <c r="M518" s="109"/>
      <c r="N518" s="109"/>
      <c r="O518" s="109"/>
      <c r="P518" s="109"/>
      <c r="Q518" s="109"/>
      <c r="R518" s="109"/>
      <c r="S518" s="109"/>
      <c r="T518" s="109"/>
      <c r="U518" s="49">
        <v>27326</v>
      </c>
      <c r="V518" s="47">
        <v>23577</v>
      </c>
      <c r="W518" s="49"/>
      <c r="X518" s="49"/>
      <c r="Y518" s="50">
        <f>SUM(D518:X518)</f>
        <v>53292</v>
      </c>
    </row>
    <row r="519" spans="1:25" ht="15.3" x14ac:dyDescent="0.55000000000000004">
      <c r="A519" s="103"/>
      <c r="B519" s="104"/>
      <c r="C519" s="9" t="s">
        <v>33</v>
      </c>
      <c r="D519" s="49">
        <v>102753</v>
      </c>
      <c r="E519" s="49">
        <v>10042</v>
      </c>
      <c r="F519" s="49">
        <v>3420</v>
      </c>
      <c r="G519" s="49">
        <v>4553</v>
      </c>
      <c r="H519" s="49">
        <v>7626</v>
      </c>
      <c r="I519" s="49">
        <v>3733</v>
      </c>
      <c r="J519" s="49">
        <v>2912</v>
      </c>
      <c r="K519" s="109">
        <v>15439</v>
      </c>
      <c r="L519" s="109"/>
      <c r="M519" s="109"/>
      <c r="N519" s="109"/>
      <c r="O519" s="109"/>
      <c r="P519" s="109"/>
      <c r="Q519" s="109"/>
      <c r="R519" s="109"/>
      <c r="S519" s="109"/>
      <c r="T519" s="109"/>
      <c r="U519" s="49">
        <v>27326</v>
      </c>
      <c r="V519" s="47">
        <v>23577</v>
      </c>
      <c r="W519" s="49"/>
      <c r="X519" s="49"/>
      <c r="Y519" s="50">
        <f>SUM(D519:X519)</f>
        <v>201381</v>
      </c>
    </row>
    <row r="520" spans="1:25" ht="15.3" x14ac:dyDescent="0.55000000000000004">
      <c r="A520" s="103"/>
      <c r="B520" s="104"/>
      <c r="C520" s="8" t="s">
        <v>34</v>
      </c>
      <c r="D520" s="49">
        <f>C5*D519</f>
        <v>41101200</v>
      </c>
      <c r="E520" s="49">
        <f>E519*C5</f>
        <v>4016800</v>
      </c>
      <c r="F520" s="49">
        <f>C5*F519</f>
        <v>1368000</v>
      </c>
      <c r="G520" s="49">
        <f>C5*G519</f>
        <v>1821200</v>
      </c>
      <c r="H520" s="49">
        <f>C5*H519</f>
        <v>3050400</v>
      </c>
      <c r="I520" s="49">
        <f>C5*I519</f>
        <v>1493200</v>
      </c>
      <c r="J520" s="49">
        <f>C5*J519</f>
        <v>1164800</v>
      </c>
      <c r="K520" s="110">
        <f>C5*K519</f>
        <v>6175600</v>
      </c>
      <c r="L520" s="110"/>
      <c r="M520" s="110"/>
      <c r="N520" s="110"/>
      <c r="O520" s="110"/>
      <c r="P520" s="110"/>
      <c r="Q520" s="110"/>
      <c r="R520" s="110"/>
      <c r="S520" s="110"/>
      <c r="T520" s="110"/>
      <c r="U520" s="49">
        <f>C5*U519</f>
        <v>10930400</v>
      </c>
      <c r="V520" s="49">
        <f>V519*C5</f>
        <v>9430800</v>
      </c>
      <c r="W520" s="49"/>
      <c r="X520" s="49"/>
      <c r="Y520" s="50">
        <f>SUM(D520:X520)</f>
        <v>80552400</v>
      </c>
    </row>
    <row r="522" spans="1:25" ht="15.3" x14ac:dyDescent="0.55000000000000004">
      <c r="A522" s="103" t="s">
        <v>287</v>
      </c>
      <c r="B522" s="104"/>
      <c r="C522" s="8" t="s">
        <v>72</v>
      </c>
      <c r="D522" s="52">
        <v>394330</v>
      </c>
      <c r="E522" s="47"/>
      <c r="F522" s="47"/>
      <c r="G522" s="47"/>
      <c r="H522" s="47"/>
      <c r="I522" s="47"/>
      <c r="J522" s="47"/>
      <c r="K522" s="105"/>
      <c r="L522" s="105"/>
      <c r="M522" s="105"/>
      <c r="N522" s="105"/>
      <c r="O522" s="105"/>
      <c r="P522" s="105"/>
      <c r="Q522" s="105"/>
      <c r="R522" s="105"/>
      <c r="S522" s="105"/>
      <c r="T522" s="105"/>
      <c r="U522" s="47"/>
      <c r="V522" s="47"/>
      <c r="W522" s="47"/>
      <c r="X522" s="47"/>
      <c r="Y522" s="48"/>
    </row>
    <row r="523" spans="1:25" ht="15.3" x14ac:dyDescent="0.55000000000000004">
      <c r="A523" s="103"/>
      <c r="B523" s="104"/>
      <c r="C523" s="8" t="s">
        <v>175</v>
      </c>
      <c r="D523" s="66">
        <v>0.37</v>
      </c>
      <c r="E523" s="47"/>
      <c r="F523" s="47"/>
      <c r="G523" s="47"/>
      <c r="H523" s="47"/>
      <c r="I523" s="47"/>
      <c r="J523" s="47"/>
      <c r="K523" s="106"/>
      <c r="L523" s="107"/>
      <c r="M523" s="107"/>
      <c r="N523" s="107"/>
      <c r="O523" s="107"/>
      <c r="P523" s="107"/>
      <c r="Q523" s="107"/>
      <c r="R523" s="107"/>
      <c r="S523" s="107"/>
      <c r="T523" s="108"/>
      <c r="U523" s="47"/>
      <c r="V523" s="47"/>
      <c r="W523" s="47"/>
      <c r="X523" s="47"/>
      <c r="Y523" s="48"/>
    </row>
    <row r="524" spans="1:25" ht="30.6" x14ac:dyDescent="0.55000000000000004">
      <c r="A524" s="103"/>
      <c r="B524" s="104"/>
      <c r="C524" s="8" t="s">
        <v>174</v>
      </c>
      <c r="D524" s="49">
        <v>204</v>
      </c>
      <c r="E524" s="49">
        <v>172</v>
      </c>
      <c r="F524" s="49">
        <v>207</v>
      </c>
      <c r="G524" s="49">
        <v>118</v>
      </c>
      <c r="H524" s="49">
        <v>134</v>
      </c>
      <c r="I524" s="49">
        <v>167</v>
      </c>
      <c r="J524" s="49">
        <v>311</v>
      </c>
      <c r="K524" s="109">
        <v>363</v>
      </c>
      <c r="L524" s="109"/>
      <c r="M524" s="109"/>
      <c r="N524" s="109"/>
      <c r="O524" s="109"/>
      <c r="P524" s="109"/>
      <c r="Q524" s="109"/>
      <c r="R524" s="109"/>
      <c r="S524" s="109"/>
      <c r="T524" s="109"/>
      <c r="U524" s="49">
        <v>20044</v>
      </c>
      <c r="V524" s="47">
        <v>12437</v>
      </c>
      <c r="W524" s="49"/>
      <c r="X524" s="49"/>
      <c r="Y524" s="50">
        <f>SUM(D524:X524)</f>
        <v>34157</v>
      </c>
    </row>
    <row r="525" spans="1:25" ht="15.3" x14ac:dyDescent="0.55000000000000004">
      <c r="A525" s="103"/>
      <c r="B525" s="104"/>
      <c r="C525" s="9" t="s">
        <v>33</v>
      </c>
      <c r="D525" s="49">
        <v>54372</v>
      </c>
      <c r="E525" s="49">
        <v>3445</v>
      </c>
      <c r="F525" s="49">
        <v>4556</v>
      </c>
      <c r="G525" s="49">
        <v>2153</v>
      </c>
      <c r="H525" s="49">
        <v>3045</v>
      </c>
      <c r="I525" s="49">
        <v>2893</v>
      </c>
      <c r="J525" s="49">
        <v>2912</v>
      </c>
      <c r="K525" s="109">
        <v>10856</v>
      </c>
      <c r="L525" s="109"/>
      <c r="M525" s="109"/>
      <c r="N525" s="109"/>
      <c r="O525" s="109"/>
      <c r="P525" s="109"/>
      <c r="Q525" s="109"/>
      <c r="R525" s="109"/>
      <c r="S525" s="109"/>
      <c r="T525" s="109"/>
      <c r="U525" s="49">
        <v>20044</v>
      </c>
      <c r="V525" s="47">
        <v>12437</v>
      </c>
      <c r="W525" s="49"/>
      <c r="X525" s="49"/>
      <c r="Y525" s="50">
        <f>SUM(D525:X525)</f>
        <v>116713</v>
      </c>
    </row>
    <row r="526" spans="1:25" ht="15.3" x14ac:dyDescent="0.55000000000000004">
      <c r="A526" s="103"/>
      <c r="B526" s="104"/>
      <c r="C526" s="8" t="s">
        <v>34</v>
      </c>
      <c r="D526" s="49">
        <f>C5*D525</f>
        <v>21748800</v>
      </c>
      <c r="E526" s="49">
        <f>E525*C5</f>
        <v>1378000</v>
      </c>
      <c r="F526" s="49">
        <f>C5*F525</f>
        <v>1822400</v>
      </c>
      <c r="G526" s="49">
        <f>C5*G525</f>
        <v>861200</v>
      </c>
      <c r="H526" s="49">
        <f>C5*H525</f>
        <v>1218000</v>
      </c>
      <c r="I526" s="49">
        <f>C5*I525</f>
        <v>1157200</v>
      </c>
      <c r="J526" s="49">
        <f>C5*J525</f>
        <v>1164800</v>
      </c>
      <c r="K526" s="110">
        <f>C5*K525</f>
        <v>4342400</v>
      </c>
      <c r="L526" s="110"/>
      <c r="M526" s="110"/>
      <c r="N526" s="110"/>
      <c r="O526" s="110"/>
      <c r="P526" s="110"/>
      <c r="Q526" s="110"/>
      <c r="R526" s="110"/>
      <c r="S526" s="110"/>
      <c r="T526" s="110"/>
      <c r="U526" s="49">
        <f>C5*U525</f>
        <v>8017600</v>
      </c>
      <c r="V526" s="49">
        <f>V525*C5</f>
        <v>4974800</v>
      </c>
      <c r="W526" s="49"/>
      <c r="X526" s="49"/>
      <c r="Y526" s="50">
        <f>SUM(D526:X526)</f>
        <v>46685200</v>
      </c>
    </row>
    <row r="528" spans="1:25" ht="15.3" x14ac:dyDescent="0.55000000000000004">
      <c r="A528" s="103" t="s">
        <v>288</v>
      </c>
      <c r="B528" s="104"/>
      <c r="C528" s="8" t="s">
        <v>72</v>
      </c>
      <c r="D528" s="52">
        <v>473391</v>
      </c>
      <c r="E528" s="47"/>
      <c r="F528" s="47"/>
      <c r="G528" s="47"/>
      <c r="H528" s="47"/>
      <c r="I528" s="47"/>
      <c r="J528" s="47"/>
      <c r="K528" s="105"/>
      <c r="L528" s="105"/>
      <c r="M528" s="105"/>
      <c r="N528" s="105"/>
      <c r="O528" s="105"/>
      <c r="P528" s="105"/>
      <c r="Q528" s="105"/>
      <c r="R528" s="105"/>
      <c r="S528" s="105"/>
      <c r="T528" s="105"/>
      <c r="U528" s="47"/>
      <c r="V528" s="47"/>
      <c r="W528" s="47"/>
      <c r="X528" s="47"/>
      <c r="Y528" s="48"/>
    </row>
    <row r="529" spans="1:25" ht="15.3" x14ac:dyDescent="0.55000000000000004">
      <c r="A529" s="103"/>
      <c r="B529" s="104"/>
      <c r="C529" s="8" t="s">
        <v>175</v>
      </c>
      <c r="D529" s="66">
        <v>0.51</v>
      </c>
      <c r="E529" s="47"/>
      <c r="F529" s="47"/>
      <c r="G529" s="47"/>
      <c r="H529" s="47"/>
      <c r="I529" s="47"/>
      <c r="J529" s="47"/>
      <c r="K529" s="106"/>
      <c r="L529" s="107"/>
      <c r="M529" s="107"/>
      <c r="N529" s="107"/>
      <c r="O529" s="107"/>
      <c r="P529" s="107"/>
      <c r="Q529" s="107"/>
      <c r="R529" s="107"/>
      <c r="S529" s="107"/>
      <c r="T529" s="108"/>
      <c r="U529" s="47"/>
      <c r="V529" s="47"/>
      <c r="W529" s="47"/>
      <c r="X529" s="47"/>
      <c r="Y529" s="48"/>
    </row>
    <row r="530" spans="1:25" ht="30.6" x14ac:dyDescent="0.55000000000000004">
      <c r="A530" s="103"/>
      <c r="B530" s="104"/>
      <c r="C530" s="8" t="s">
        <v>174</v>
      </c>
      <c r="D530" s="49">
        <v>240</v>
      </c>
      <c r="E530" s="49">
        <v>366</v>
      </c>
      <c r="F530" s="49">
        <v>222</v>
      </c>
      <c r="G530" s="49">
        <v>102</v>
      </c>
      <c r="H530" s="49">
        <v>240</v>
      </c>
      <c r="I530" s="49">
        <v>182</v>
      </c>
      <c r="J530" s="49">
        <v>226</v>
      </c>
      <c r="K530" s="109">
        <v>396</v>
      </c>
      <c r="L530" s="109"/>
      <c r="M530" s="109"/>
      <c r="N530" s="109"/>
      <c r="O530" s="109"/>
      <c r="P530" s="109"/>
      <c r="Q530" s="109"/>
      <c r="R530" s="109"/>
      <c r="S530" s="109"/>
      <c r="T530" s="109"/>
      <c r="U530" s="49">
        <v>19392</v>
      </c>
      <c r="V530" s="47">
        <v>20949</v>
      </c>
      <c r="W530" s="49"/>
      <c r="X530" s="49"/>
      <c r="Y530" s="50">
        <f>SUM(D530:X530)</f>
        <v>42315</v>
      </c>
    </row>
    <row r="531" spans="1:25" ht="15.3" x14ac:dyDescent="0.55000000000000004">
      <c r="A531" s="103"/>
      <c r="B531" s="104"/>
      <c r="C531" s="9" t="s">
        <v>33</v>
      </c>
      <c r="D531" s="49">
        <v>68538</v>
      </c>
      <c r="E531" s="49">
        <v>5113</v>
      </c>
      <c r="F531" s="49">
        <v>3995</v>
      </c>
      <c r="G531" s="49">
        <v>1551</v>
      </c>
      <c r="H531" s="49">
        <v>4127</v>
      </c>
      <c r="I531" s="49">
        <v>1994</v>
      </c>
      <c r="J531" s="49">
        <v>5012</v>
      </c>
      <c r="K531" s="109">
        <v>9737</v>
      </c>
      <c r="L531" s="109"/>
      <c r="M531" s="109"/>
      <c r="N531" s="109"/>
      <c r="O531" s="109"/>
      <c r="P531" s="109"/>
      <c r="Q531" s="109"/>
      <c r="R531" s="109"/>
      <c r="S531" s="109"/>
      <c r="T531" s="109"/>
      <c r="U531" s="49">
        <v>19392</v>
      </c>
      <c r="V531" s="47">
        <v>20949</v>
      </c>
      <c r="W531" s="49"/>
      <c r="X531" s="49"/>
      <c r="Y531" s="50">
        <f>SUM(D531:X531)</f>
        <v>140408</v>
      </c>
    </row>
    <row r="532" spans="1:25" ht="15.3" x14ac:dyDescent="0.55000000000000004">
      <c r="A532" s="103"/>
      <c r="B532" s="104"/>
      <c r="C532" s="8" t="s">
        <v>34</v>
      </c>
      <c r="D532" s="49">
        <f>C5*D531</f>
        <v>27415200</v>
      </c>
      <c r="E532" s="49">
        <f>E531*C5</f>
        <v>2045200</v>
      </c>
      <c r="F532" s="49">
        <f>C5*F531</f>
        <v>1598000</v>
      </c>
      <c r="G532" s="49">
        <f>C5*G531</f>
        <v>620400</v>
      </c>
      <c r="H532" s="49">
        <f>C5*H531</f>
        <v>1650800</v>
      </c>
      <c r="I532" s="49">
        <f>C5*I531</f>
        <v>797600</v>
      </c>
      <c r="J532" s="49">
        <f>C5*J531</f>
        <v>2004800</v>
      </c>
      <c r="K532" s="110">
        <f>C5*K531</f>
        <v>3894800</v>
      </c>
      <c r="L532" s="110"/>
      <c r="M532" s="110"/>
      <c r="N532" s="110"/>
      <c r="O532" s="110"/>
      <c r="P532" s="110"/>
      <c r="Q532" s="110"/>
      <c r="R532" s="110"/>
      <c r="S532" s="110"/>
      <c r="T532" s="110"/>
      <c r="U532" s="49">
        <f>C5*U531</f>
        <v>7756800</v>
      </c>
      <c r="V532" s="49">
        <f>V531*C5</f>
        <v>8379600</v>
      </c>
      <c r="W532" s="49"/>
      <c r="X532" s="49"/>
      <c r="Y532" s="50">
        <f>SUM(D532:X532)</f>
        <v>56163200</v>
      </c>
    </row>
    <row r="534" spans="1:25" ht="15.3" x14ac:dyDescent="0.55000000000000004">
      <c r="A534" s="103" t="s">
        <v>289</v>
      </c>
      <c r="B534" s="104"/>
      <c r="C534" s="8" t="s">
        <v>72</v>
      </c>
      <c r="D534" s="52">
        <v>152231</v>
      </c>
      <c r="E534" s="47"/>
      <c r="F534" s="47"/>
      <c r="G534" s="47"/>
      <c r="H534" s="47"/>
      <c r="I534" s="47"/>
      <c r="J534" s="47"/>
      <c r="K534" s="105"/>
      <c r="L534" s="105"/>
      <c r="M534" s="105"/>
      <c r="N534" s="105"/>
      <c r="O534" s="105"/>
      <c r="P534" s="105"/>
      <c r="Q534" s="105"/>
      <c r="R534" s="105"/>
      <c r="S534" s="105"/>
      <c r="T534" s="105"/>
      <c r="U534" s="47"/>
      <c r="V534" s="47"/>
      <c r="W534" s="47"/>
      <c r="X534" s="47"/>
      <c r="Y534" s="48"/>
    </row>
    <row r="535" spans="1:25" ht="15.3" x14ac:dyDescent="0.55000000000000004">
      <c r="A535" s="103"/>
      <c r="B535" s="104"/>
      <c r="C535" s="8" t="s">
        <v>175</v>
      </c>
      <c r="D535" s="66">
        <v>0.14000000000000001</v>
      </c>
      <c r="E535" s="47"/>
      <c r="F535" s="47"/>
      <c r="G535" s="47"/>
      <c r="H535" s="47"/>
      <c r="I535" s="47"/>
      <c r="J535" s="47"/>
      <c r="K535" s="106"/>
      <c r="L535" s="107"/>
      <c r="M535" s="107"/>
      <c r="N535" s="107"/>
      <c r="O535" s="107"/>
      <c r="P535" s="107"/>
      <c r="Q535" s="107"/>
      <c r="R535" s="107"/>
      <c r="S535" s="107"/>
      <c r="T535" s="108"/>
      <c r="U535" s="47"/>
      <c r="V535" s="47"/>
      <c r="W535" s="47"/>
      <c r="X535" s="47"/>
      <c r="Y535" s="48"/>
    </row>
    <row r="536" spans="1:25" ht="30.6" x14ac:dyDescent="0.55000000000000004">
      <c r="A536" s="103"/>
      <c r="B536" s="104"/>
      <c r="C536" s="8" t="s">
        <v>174</v>
      </c>
      <c r="D536" s="49">
        <v>68</v>
      </c>
      <c r="E536" s="49">
        <v>235</v>
      </c>
      <c r="F536" s="49">
        <v>97</v>
      </c>
      <c r="G536" s="49">
        <v>79</v>
      </c>
      <c r="H536" s="49">
        <v>126</v>
      </c>
      <c r="I536" s="49">
        <v>215</v>
      </c>
      <c r="J536" s="49">
        <v>83</v>
      </c>
      <c r="K536" s="109">
        <v>211</v>
      </c>
      <c r="L536" s="109"/>
      <c r="M536" s="109"/>
      <c r="N536" s="109"/>
      <c r="O536" s="109"/>
      <c r="P536" s="109"/>
      <c r="Q536" s="109"/>
      <c r="R536" s="109"/>
      <c r="S536" s="109"/>
      <c r="T536" s="109"/>
      <c r="U536" s="49">
        <v>11729</v>
      </c>
      <c r="V536" s="47">
        <v>13572</v>
      </c>
      <c r="W536" s="49"/>
      <c r="X536" s="49"/>
      <c r="Y536" s="50">
        <f>SUM(D536:X536)</f>
        <v>26415</v>
      </c>
    </row>
    <row r="537" spans="1:25" ht="15.3" x14ac:dyDescent="0.55000000000000004">
      <c r="A537" s="103"/>
      <c r="B537" s="104"/>
      <c r="C537" s="9" t="s">
        <v>33</v>
      </c>
      <c r="D537" s="49">
        <v>45430</v>
      </c>
      <c r="E537" s="49">
        <v>3288</v>
      </c>
      <c r="F537" s="49">
        <v>1955</v>
      </c>
      <c r="G537" s="49">
        <v>1443</v>
      </c>
      <c r="H537" s="49">
        <v>3289</v>
      </c>
      <c r="I537" s="49">
        <v>3892</v>
      </c>
      <c r="J537" s="49">
        <v>1630</v>
      </c>
      <c r="K537" s="109">
        <v>7347</v>
      </c>
      <c r="L537" s="109"/>
      <c r="M537" s="109"/>
      <c r="N537" s="109"/>
      <c r="O537" s="109"/>
      <c r="P537" s="109"/>
      <c r="Q537" s="109"/>
      <c r="R537" s="109"/>
      <c r="S537" s="109"/>
      <c r="T537" s="109"/>
      <c r="U537" s="49">
        <v>11729</v>
      </c>
      <c r="V537" s="47">
        <v>13572</v>
      </c>
      <c r="W537" s="49"/>
      <c r="X537" s="49"/>
      <c r="Y537" s="50">
        <f>SUM(D537:X537)</f>
        <v>93575</v>
      </c>
    </row>
    <row r="538" spans="1:25" ht="15.3" x14ac:dyDescent="0.55000000000000004">
      <c r="A538" s="103"/>
      <c r="B538" s="104"/>
      <c r="C538" s="8" t="s">
        <v>34</v>
      </c>
      <c r="D538" s="49">
        <f>C5*D537</f>
        <v>18172000</v>
      </c>
      <c r="E538" s="49">
        <f>E537*C5</f>
        <v>1315200</v>
      </c>
      <c r="F538" s="49">
        <f>C5*F537</f>
        <v>782000</v>
      </c>
      <c r="G538" s="49">
        <f>C5*G537</f>
        <v>577200</v>
      </c>
      <c r="H538" s="49">
        <f>C5*H537</f>
        <v>1315600</v>
      </c>
      <c r="I538" s="49">
        <f>C5*I537</f>
        <v>1556800</v>
      </c>
      <c r="J538" s="49">
        <f>C5*J537</f>
        <v>652000</v>
      </c>
      <c r="K538" s="110">
        <f>C5*K537</f>
        <v>2938800</v>
      </c>
      <c r="L538" s="110"/>
      <c r="M538" s="110"/>
      <c r="N538" s="110"/>
      <c r="O538" s="110"/>
      <c r="P538" s="110"/>
      <c r="Q538" s="110"/>
      <c r="R538" s="110"/>
      <c r="S538" s="110"/>
      <c r="T538" s="110"/>
      <c r="U538" s="49">
        <f>C5*U537</f>
        <v>4691600</v>
      </c>
      <c r="V538" s="49">
        <f>V537*C5</f>
        <v>5428800</v>
      </c>
      <c r="W538" s="49"/>
      <c r="X538" s="49"/>
      <c r="Y538" s="50">
        <f>SUM(D538:X538)</f>
        <v>37430000</v>
      </c>
    </row>
    <row r="540" spans="1:25" ht="15.3" x14ac:dyDescent="0.55000000000000004">
      <c r="A540" s="103" t="s">
        <v>290</v>
      </c>
      <c r="B540" s="104"/>
      <c r="C540" s="8" t="s">
        <v>72</v>
      </c>
      <c r="D540" s="52">
        <v>130270</v>
      </c>
      <c r="E540" s="47"/>
      <c r="F540" s="47"/>
      <c r="G540" s="47"/>
      <c r="H540" s="47"/>
      <c r="I540" s="47"/>
      <c r="J540" s="47"/>
      <c r="K540" s="105"/>
      <c r="L540" s="105"/>
      <c r="M540" s="105"/>
      <c r="N540" s="105"/>
      <c r="O540" s="105"/>
      <c r="P540" s="105"/>
      <c r="Q540" s="105"/>
      <c r="R540" s="105"/>
      <c r="S540" s="105"/>
      <c r="T540" s="105"/>
      <c r="U540" s="47"/>
      <c r="V540" s="47"/>
      <c r="W540" s="47"/>
      <c r="X540" s="47"/>
      <c r="Y540" s="48"/>
    </row>
    <row r="541" spans="1:25" ht="15.3" x14ac:dyDescent="0.55000000000000004">
      <c r="A541" s="103"/>
      <c r="B541" s="104"/>
      <c r="C541" s="8" t="s">
        <v>175</v>
      </c>
      <c r="D541" s="66">
        <v>0.14000000000000001</v>
      </c>
      <c r="E541" s="47"/>
      <c r="F541" s="47"/>
      <c r="G541" s="47"/>
      <c r="H541" s="47"/>
      <c r="I541" s="47"/>
      <c r="J541" s="47"/>
      <c r="K541" s="106"/>
      <c r="L541" s="107"/>
      <c r="M541" s="107"/>
      <c r="N541" s="107"/>
      <c r="O541" s="107"/>
      <c r="P541" s="107"/>
      <c r="Q541" s="107"/>
      <c r="R541" s="107"/>
      <c r="S541" s="107"/>
      <c r="T541" s="108"/>
      <c r="U541" s="47"/>
      <c r="V541" s="47"/>
      <c r="W541" s="47"/>
      <c r="X541" s="47"/>
      <c r="Y541" s="48"/>
    </row>
    <row r="542" spans="1:25" ht="30.6" x14ac:dyDescent="0.55000000000000004">
      <c r="A542" s="103"/>
      <c r="B542" s="104"/>
      <c r="C542" s="8" t="s">
        <v>174</v>
      </c>
      <c r="D542" s="49">
        <v>19</v>
      </c>
      <c r="E542" s="49">
        <v>75</v>
      </c>
      <c r="F542" s="49">
        <v>122</v>
      </c>
      <c r="G542" s="49">
        <v>139</v>
      </c>
      <c r="H542" s="49">
        <v>114</v>
      </c>
      <c r="I542" s="49">
        <v>206</v>
      </c>
      <c r="J542" s="49">
        <v>119</v>
      </c>
      <c r="K542" s="109">
        <v>93</v>
      </c>
      <c r="L542" s="109"/>
      <c r="M542" s="109"/>
      <c r="N542" s="109"/>
      <c r="O542" s="109"/>
      <c r="P542" s="109"/>
      <c r="Q542" s="109"/>
      <c r="R542" s="109"/>
      <c r="S542" s="109"/>
      <c r="T542" s="109"/>
      <c r="U542" s="49">
        <v>8540</v>
      </c>
      <c r="V542" s="47">
        <v>9163</v>
      </c>
      <c r="W542" s="49"/>
      <c r="X542" s="49"/>
      <c r="Y542" s="50">
        <f>SUM(D542:X542)</f>
        <v>18590</v>
      </c>
    </row>
    <row r="543" spans="1:25" ht="15.3" x14ac:dyDescent="0.55000000000000004">
      <c r="A543" s="103"/>
      <c r="B543" s="104"/>
      <c r="C543" s="9" t="s">
        <v>33</v>
      </c>
      <c r="D543" s="49">
        <v>23742</v>
      </c>
      <c r="E543" s="49">
        <v>1217</v>
      </c>
      <c r="F543" s="49">
        <v>2538</v>
      </c>
      <c r="G543" s="49">
        <v>1530</v>
      </c>
      <c r="H543" s="49">
        <v>2038</v>
      </c>
      <c r="I543" s="49">
        <v>4273</v>
      </c>
      <c r="J543" s="49">
        <v>1972</v>
      </c>
      <c r="K543" s="109">
        <v>6136</v>
      </c>
      <c r="L543" s="109"/>
      <c r="M543" s="109"/>
      <c r="N543" s="109"/>
      <c r="O543" s="109"/>
      <c r="P543" s="109"/>
      <c r="Q543" s="109"/>
      <c r="R543" s="109"/>
      <c r="S543" s="109"/>
      <c r="T543" s="109"/>
      <c r="U543" s="49">
        <v>8540</v>
      </c>
      <c r="V543" s="47">
        <v>9163</v>
      </c>
      <c r="W543" s="49"/>
      <c r="X543" s="49"/>
      <c r="Y543" s="50">
        <f>SUM(D543:X543)</f>
        <v>61149</v>
      </c>
    </row>
    <row r="544" spans="1:25" ht="15.3" x14ac:dyDescent="0.55000000000000004">
      <c r="A544" s="103"/>
      <c r="B544" s="104"/>
      <c r="C544" s="8" t="s">
        <v>34</v>
      </c>
      <c r="D544" s="49">
        <f>C5*D543</f>
        <v>9496800</v>
      </c>
      <c r="E544" s="49">
        <f>E543*C5</f>
        <v>486800</v>
      </c>
      <c r="F544" s="49">
        <f>C5*F543</f>
        <v>1015200</v>
      </c>
      <c r="G544" s="49">
        <f>C5*G543</f>
        <v>612000</v>
      </c>
      <c r="H544" s="49">
        <f>C5*H543</f>
        <v>815200</v>
      </c>
      <c r="I544" s="49">
        <f>C5*I543</f>
        <v>1709200</v>
      </c>
      <c r="J544" s="49">
        <f>C5*J543</f>
        <v>788800</v>
      </c>
      <c r="K544" s="110">
        <f>C5*K543</f>
        <v>2454400</v>
      </c>
      <c r="L544" s="110"/>
      <c r="M544" s="110"/>
      <c r="N544" s="110"/>
      <c r="O544" s="110"/>
      <c r="P544" s="110"/>
      <c r="Q544" s="110"/>
      <c r="R544" s="110"/>
      <c r="S544" s="110"/>
      <c r="T544" s="110"/>
      <c r="U544" s="49">
        <f>C5*U543</f>
        <v>3416000</v>
      </c>
      <c r="V544" s="49">
        <f>V543*C5</f>
        <v>3665200</v>
      </c>
      <c r="W544" s="49"/>
      <c r="X544" s="49"/>
      <c r="Y544" s="50">
        <f>SUM(D544:X544)</f>
        <v>24459600</v>
      </c>
    </row>
    <row r="546" spans="1:25" ht="15.3" x14ac:dyDescent="0.55000000000000004">
      <c r="A546" s="103" t="s">
        <v>291</v>
      </c>
      <c r="B546" s="104"/>
      <c r="C546" s="8" t="s">
        <v>72</v>
      </c>
      <c r="D546" s="52">
        <v>136349</v>
      </c>
      <c r="E546" s="47"/>
      <c r="F546" s="47"/>
      <c r="G546" s="47"/>
      <c r="H546" s="47"/>
      <c r="I546" s="47"/>
      <c r="J546" s="47"/>
      <c r="K546" s="105"/>
      <c r="L546" s="105"/>
      <c r="M546" s="105"/>
      <c r="N546" s="105"/>
      <c r="O546" s="105"/>
      <c r="P546" s="105"/>
      <c r="Q546" s="105"/>
      <c r="R546" s="105"/>
      <c r="S546" s="105"/>
      <c r="T546" s="105"/>
      <c r="U546" s="47"/>
      <c r="V546" s="47"/>
      <c r="W546" s="47"/>
      <c r="X546" s="47"/>
      <c r="Y546" s="48"/>
    </row>
    <row r="547" spans="1:25" ht="15.3" x14ac:dyDescent="0.55000000000000004">
      <c r="A547" s="103"/>
      <c r="B547" s="104"/>
      <c r="C547" s="8" t="s">
        <v>175</v>
      </c>
      <c r="D547" s="66">
        <v>0.15</v>
      </c>
      <c r="E547" s="47"/>
      <c r="F547" s="47"/>
      <c r="G547" s="47"/>
      <c r="H547" s="47"/>
      <c r="I547" s="47"/>
      <c r="J547" s="47"/>
      <c r="K547" s="106"/>
      <c r="L547" s="107"/>
      <c r="M547" s="107"/>
      <c r="N547" s="107"/>
      <c r="O547" s="107"/>
      <c r="P547" s="107"/>
      <c r="Q547" s="107"/>
      <c r="R547" s="107"/>
      <c r="S547" s="107"/>
      <c r="T547" s="108"/>
      <c r="U547" s="47"/>
      <c r="V547" s="47"/>
      <c r="W547" s="47"/>
      <c r="X547" s="47"/>
      <c r="Y547" s="48"/>
    </row>
    <row r="548" spans="1:25" ht="30.6" x14ac:dyDescent="0.55000000000000004">
      <c r="A548" s="103"/>
      <c r="B548" s="104"/>
      <c r="C548" s="8" t="s">
        <v>174</v>
      </c>
      <c r="D548" s="49">
        <v>22</v>
      </c>
      <c r="E548" s="49">
        <v>104</v>
      </c>
      <c r="F548" s="49">
        <v>118</v>
      </c>
      <c r="G548" s="49">
        <v>84</v>
      </c>
      <c r="H548" s="49">
        <v>33</v>
      </c>
      <c r="I548" s="49">
        <v>226</v>
      </c>
      <c r="J548" s="49">
        <v>127</v>
      </c>
      <c r="K548" s="109">
        <v>81</v>
      </c>
      <c r="L548" s="109"/>
      <c r="M548" s="109"/>
      <c r="N548" s="109"/>
      <c r="O548" s="109"/>
      <c r="P548" s="109"/>
      <c r="Q548" s="109"/>
      <c r="R548" s="109"/>
      <c r="S548" s="109"/>
      <c r="T548" s="109"/>
      <c r="U548" s="49">
        <v>11327</v>
      </c>
      <c r="V548" s="47">
        <v>1084</v>
      </c>
      <c r="W548" s="49"/>
      <c r="X548" s="49"/>
      <c r="Y548" s="50">
        <f>SUM(D548:X548)</f>
        <v>13206</v>
      </c>
    </row>
    <row r="549" spans="1:25" ht="15.3" x14ac:dyDescent="0.55000000000000004">
      <c r="A549" s="103"/>
      <c r="B549" s="104"/>
      <c r="C549" s="9" t="s">
        <v>33</v>
      </c>
      <c r="D549" s="49">
        <v>19733</v>
      </c>
      <c r="E549" s="49">
        <v>1077</v>
      </c>
      <c r="F549" s="49">
        <v>2135</v>
      </c>
      <c r="G549" s="49">
        <v>1668</v>
      </c>
      <c r="H549" s="49">
        <v>455</v>
      </c>
      <c r="I549" s="49">
        <v>5487</v>
      </c>
      <c r="J549" s="49">
        <v>2310</v>
      </c>
      <c r="K549" s="109">
        <v>4973</v>
      </c>
      <c r="L549" s="109"/>
      <c r="M549" s="109"/>
      <c r="N549" s="109"/>
      <c r="O549" s="109"/>
      <c r="P549" s="109"/>
      <c r="Q549" s="109"/>
      <c r="R549" s="109"/>
      <c r="S549" s="109"/>
      <c r="T549" s="109"/>
      <c r="U549" s="49">
        <v>11327</v>
      </c>
      <c r="V549" s="47">
        <v>1084</v>
      </c>
      <c r="W549" s="49"/>
      <c r="X549" s="49"/>
      <c r="Y549" s="50">
        <f>SUM(D549:X549)</f>
        <v>50249</v>
      </c>
    </row>
    <row r="550" spans="1:25" ht="15.3" x14ac:dyDescent="0.55000000000000004">
      <c r="A550" s="103"/>
      <c r="B550" s="104"/>
      <c r="C550" s="8" t="s">
        <v>34</v>
      </c>
      <c r="D550" s="49">
        <f>C5*D549</f>
        <v>7893200</v>
      </c>
      <c r="E550" s="49">
        <f>E549*C5</f>
        <v>430800</v>
      </c>
      <c r="F550" s="49">
        <f>C5*F549</f>
        <v>854000</v>
      </c>
      <c r="G550" s="49">
        <f>C5*G549</f>
        <v>667200</v>
      </c>
      <c r="H550" s="49">
        <f>C5*H549</f>
        <v>182000</v>
      </c>
      <c r="I550" s="49">
        <f>C5*I549</f>
        <v>2194800</v>
      </c>
      <c r="J550" s="49">
        <f>C5*J549</f>
        <v>924000</v>
      </c>
      <c r="K550" s="110">
        <f>C5*K549</f>
        <v>1989200</v>
      </c>
      <c r="L550" s="110"/>
      <c r="M550" s="110"/>
      <c r="N550" s="110"/>
      <c r="O550" s="110"/>
      <c r="P550" s="110"/>
      <c r="Q550" s="110"/>
      <c r="R550" s="110"/>
      <c r="S550" s="110"/>
      <c r="T550" s="110"/>
      <c r="U550" s="49">
        <f>C5*U549</f>
        <v>4530800</v>
      </c>
      <c r="V550" s="49">
        <f>V549*C5</f>
        <v>433600</v>
      </c>
      <c r="W550" s="49"/>
      <c r="X550" s="49"/>
      <c r="Y550" s="50">
        <f>SUM(D550:X550)</f>
        <v>20099600</v>
      </c>
    </row>
    <row r="552" spans="1:25" ht="15.3" x14ac:dyDescent="0.55000000000000004">
      <c r="A552" s="103" t="s">
        <v>292</v>
      </c>
      <c r="B552" s="104"/>
      <c r="C552" s="8" t="s">
        <v>72</v>
      </c>
      <c r="D552" s="52">
        <v>254978</v>
      </c>
      <c r="E552" s="47"/>
      <c r="F552" s="47"/>
      <c r="G552" s="47"/>
      <c r="H552" s="47"/>
      <c r="I552" s="47"/>
      <c r="J552" s="47"/>
      <c r="K552" s="105"/>
      <c r="L552" s="105"/>
      <c r="M552" s="105"/>
      <c r="N552" s="105"/>
      <c r="O552" s="105"/>
      <c r="P552" s="105"/>
      <c r="Q552" s="105"/>
      <c r="R552" s="105"/>
      <c r="S552" s="105"/>
      <c r="T552" s="105"/>
      <c r="U552" s="47"/>
      <c r="V552" s="47"/>
      <c r="W552" s="47"/>
      <c r="X552" s="47"/>
      <c r="Y552" s="48"/>
    </row>
    <row r="553" spans="1:25" ht="15.3" x14ac:dyDescent="0.55000000000000004">
      <c r="A553" s="103"/>
      <c r="B553" s="104"/>
      <c r="C553" s="8" t="s">
        <v>175</v>
      </c>
      <c r="D553" s="66">
        <v>0.26</v>
      </c>
      <c r="E553" s="47"/>
      <c r="F553" s="47"/>
      <c r="G553" s="47"/>
      <c r="H553" s="47"/>
      <c r="I553" s="47"/>
      <c r="J553" s="47"/>
      <c r="K553" s="106"/>
      <c r="L553" s="107"/>
      <c r="M553" s="107"/>
      <c r="N553" s="107"/>
      <c r="O553" s="107"/>
      <c r="P553" s="107"/>
      <c r="Q553" s="107"/>
      <c r="R553" s="107"/>
      <c r="S553" s="107"/>
      <c r="T553" s="108"/>
      <c r="U553" s="47"/>
      <c r="V553" s="47"/>
      <c r="W553" s="47"/>
      <c r="X553" s="47"/>
      <c r="Y553" s="48"/>
    </row>
    <row r="554" spans="1:25" ht="30.6" x14ac:dyDescent="0.55000000000000004">
      <c r="A554" s="103"/>
      <c r="B554" s="104"/>
      <c r="C554" s="8" t="s">
        <v>174</v>
      </c>
      <c r="D554" s="49">
        <v>93</v>
      </c>
      <c r="E554" s="49">
        <v>166</v>
      </c>
      <c r="F554" s="49">
        <v>388</v>
      </c>
      <c r="G554" s="49">
        <v>100</v>
      </c>
      <c r="H554" s="49">
        <v>266</v>
      </c>
      <c r="I554" s="49">
        <v>411</v>
      </c>
      <c r="J554" s="49">
        <v>347</v>
      </c>
      <c r="K554" s="109">
        <v>113</v>
      </c>
      <c r="L554" s="109"/>
      <c r="M554" s="109"/>
      <c r="N554" s="109"/>
      <c r="O554" s="109"/>
      <c r="P554" s="109"/>
      <c r="Q554" s="109"/>
      <c r="R554" s="109"/>
      <c r="S554" s="109"/>
      <c r="T554" s="109"/>
      <c r="U554" s="49">
        <v>9433</v>
      </c>
      <c r="V554" s="47">
        <v>7126</v>
      </c>
      <c r="W554" s="49"/>
      <c r="X554" s="49"/>
      <c r="Y554" s="50">
        <f>SUM(D554:X554)</f>
        <v>18443</v>
      </c>
    </row>
    <row r="555" spans="1:25" ht="15.3" x14ac:dyDescent="0.55000000000000004">
      <c r="A555" s="103"/>
      <c r="B555" s="104"/>
      <c r="C555" s="9" t="s">
        <v>33</v>
      </c>
      <c r="D555" s="49">
        <v>64438</v>
      </c>
      <c r="E555" s="49">
        <v>2739</v>
      </c>
      <c r="F555" s="49">
        <v>8645</v>
      </c>
      <c r="G555" s="49">
        <v>1098</v>
      </c>
      <c r="H555" s="49">
        <v>5110</v>
      </c>
      <c r="I555" s="49">
        <v>7438</v>
      </c>
      <c r="J555" s="49">
        <v>7746</v>
      </c>
      <c r="K555" s="109">
        <v>5271</v>
      </c>
      <c r="L555" s="109"/>
      <c r="M555" s="109"/>
      <c r="N555" s="109"/>
      <c r="O555" s="109"/>
      <c r="P555" s="109"/>
      <c r="Q555" s="109"/>
      <c r="R555" s="109"/>
      <c r="S555" s="109"/>
      <c r="T555" s="109"/>
      <c r="U555" s="49">
        <v>9433</v>
      </c>
      <c r="V555" s="47">
        <v>7126</v>
      </c>
      <c r="W555" s="49"/>
      <c r="X555" s="49"/>
      <c r="Y555" s="50">
        <f>SUM(D555:X555)</f>
        <v>119044</v>
      </c>
    </row>
    <row r="556" spans="1:25" ht="15.3" x14ac:dyDescent="0.55000000000000004">
      <c r="A556" s="103"/>
      <c r="B556" s="104"/>
      <c r="C556" s="8" t="s">
        <v>34</v>
      </c>
      <c r="D556" s="49">
        <f>C5*D555</f>
        <v>25775200</v>
      </c>
      <c r="E556" s="49">
        <f>E555*C5</f>
        <v>1095600</v>
      </c>
      <c r="F556" s="49">
        <f>C5*F555</f>
        <v>3458000</v>
      </c>
      <c r="G556" s="49">
        <f>C5*G555</f>
        <v>439200</v>
      </c>
      <c r="H556" s="49">
        <f>C5*H555</f>
        <v>2044000</v>
      </c>
      <c r="I556" s="49">
        <f>C5*I555</f>
        <v>2975200</v>
      </c>
      <c r="J556" s="49">
        <f>C5*J555</f>
        <v>3098400</v>
      </c>
      <c r="K556" s="110">
        <f>C5*K555</f>
        <v>2108400</v>
      </c>
      <c r="L556" s="110"/>
      <c r="M556" s="110"/>
      <c r="N556" s="110"/>
      <c r="O556" s="110"/>
      <c r="P556" s="110"/>
      <c r="Q556" s="110"/>
      <c r="R556" s="110"/>
      <c r="S556" s="110"/>
      <c r="T556" s="110"/>
      <c r="U556" s="49">
        <f>C5*U555</f>
        <v>3773200</v>
      </c>
      <c r="V556" s="49">
        <f>V555*C5</f>
        <v>2850400</v>
      </c>
      <c r="W556" s="49"/>
      <c r="X556" s="49"/>
      <c r="Y556" s="50">
        <f>SUM(D556:X556)</f>
        <v>47617600</v>
      </c>
    </row>
    <row r="558" spans="1:25" ht="15.3" x14ac:dyDescent="0.55000000000000004">
      <c r="A558" s="103" t="s">
        <v>293</v>
      </c>
      <c r="B558" s="104"/>
      <c r="C558" s="8" t="s">
        <v>72</v>
      </c>
      <c r="D558" s="52">
        <v>847568</v>
      </c>
      <c r="E558" s="47"/>
      <c r="F558" s="47"/>
      <c r="G558" s="47"/>
      <c r="H558" s="47"/>
      <c r="I558" s="47"/>
      <c r="J558" s="47"/>
      <c r="K558" s="105"/>
      <c r="L558" s="105"/>
      <c r="M558" s="105"/>
      <c r="N558" s="105"/>
      <c r="O558" s="105"/>
      <c r="P558" s="105"/>
      <c r="Q558" s="105"/>
      <c r="R558" s="105"/>
      <c r="S558" s="105"/>
      <c r="T558" s="105"/>
      <c r="U558" s="47"/>
      <c r="V558" s="47"/>
      <c r="W558" s="47"/>
      <c r="X558" s="47"/>
      <c r="Y558" s="48"/>
    </row>
    <row r="559" spans="1:25" ht="15.3" x14ac:dyDescent="0.55000000000000004">
      <c r="A559" s="103"/>
      <c r="B559" s="104"/>
      <c r="C559" s="8" t="s">
        <v>175</v>
      </c>
      <c r="D559" s="66">
        <v>0.92</v>
      </c>
      <c r="E559" s="47"/>
      <c r="F559" s="47"/>
      <c r="G559" s="47"/>
      <c r="H559" s="47"/>
      <c r="I559" s="47"/>
      <c r="J559" s="47"/>
      <c r="K559" s="106"/>
      <c r="L559" s="107"/>
      <c r="M559" s="107"/>
      <c r="N559" s="107"/>
      <c r="O559" s="107"/>
      <c r="P559" s="107"/>
      <c r="Q559" s="107"/>
      <c r="R559" s="107"/>
      <c r="S559" s="107"/>
      <c r="T559" s="108"/>
      <c r="U559" s="47"/>
      <c r="V559" s="47"/>
      <c r="W559" s="47"/>
      <c r="X559" s="47"/>
      <c r="Y559" s="48"/>
    </row>
    <row r="560" spans="1:25" ht="30.6" x14ac:dyDescent="0.55000000000000004">
      <c r="A560" s="103"/>
      <c r="B560" s="104"/>
      <c r="C560" s="8" t="s">
        <v>174</v>
      </c>
      <c r="D560" s="49">
        <v>268</v>
      </c>
      <c r="E560" s="49">
        <v>354</v>
      </c>
      <c r="F560" s="49">
        <v>247</v>
      </c>
      <c r="G560" s="49">
        <v>310</v>
      </c>
      <c r="H560" s="49">
        <v>197</v>
      </c>
      <c r="I560" s="49">
        <v>206</v>
      </c>
      <c r="J560" s="49">
        <v>111</v>
      </c>
      <c r="K560" s="109">
        <v>713</v>
      </c>
      <c r="L560" s="109"/>
      <c r="M560" s="109"/>
      <c r="N560" s="109"/>
      <c r="O560" s="109"/>
      <c r="P560" s="109"/>
      <c r="Q560" s="109"/>
      <c r="R560" s="109"/>
      <c r="S560" s="109"/>
      <c r="T560" s="109"/>
      <c r="U560" s="49">
        <v>33769</v>
      </c>
      <c r="V560" s="47">
        <v>47655</v>
      </c>
      <c r="W560" s="49"/>
      <c r="X560" s="49"/>
      <c r="Y560" s="50">
        <f>SUM(D560:X560)</f>
        <v>83830</v>
      </c>
    </row>
    <row r="561" spans="1:25" ht="15.3" x14ac:dyDescent="0.55000000000000004">
      <c r="A561" s="103"/>
      <c r="B561" s="104"/>
      <c r="C561" s="9" t="s">
        <v>33</v>
      </c>
      <c r="D561" s="49">
        <v>211736</v>
      </c>
      <c r="E561" s="49">
        <v>27639</v>
      </c>
      <c r="F561" s="49">
        <v>15322</v>
      </c>
      <c r="G561" s="49">
        <v>4116</v>
      </c>
      <c r="H561" s="49">
        <v>2866</v>
      </c>
      <c r="I561" s="49">
        <v>4435</v>
      </c>
      <c r="J561" s="49">
        <v>1748</v>
      </c>
      <c r="K561" s="109">
        <v>39536</v>
      </c>
      <c r="L561" s="109"/>
      <c r="M561" s="109"/>
      <c r="N561" s="109"/>
      <c r="O561" s="109"/>
      <c r="P561" s="109"/>
      <c r="Q561" s="109"/>
      <c r="R561" s="109"/>
      <c r="S561" s="109"/>
      <c r="T561" s="109"/>
      <c r="U561" s="49">
        <v>33769</v>
      </c>
      <c r="V561" s="47">
        <v>47655</v>
      </c>
      <c r="W561" s="49"/>
      <c r="X561" s="49"/>
      <c r="Y561" s="50">
        <f>SUM(D561:X561)</f>
        <v>388822</v>
      </c>
    </row>
    <row r="562" spans="1:25" ht="15.3" x14ac:dyDescent="0.55000000000000004">
      <c r="A562" s="103"/>
      <c r="B562" s="104"/>
      <c r="C562" s="8" t="s">
        <v>34</v>
      </c>
      <c r="D562" s="49">
        <f>C5*D561</f>
        <v>84694400</v>
      </c>
      <c r="E562" s="49">
        <f>E561*C5</f>
        <v>11055600</v>
      </c>
      <c r="F562" s="49">
        <f>C5*F561</f>
        <v>6128800</v>
      </c>
      <c r="G562" s="49">
        <f>C5*G561</f>
        <v>1646400</v>
      </c>
      <c r="H562" s="49">
        <f>C5*H561</f>
        <v>1146400</v>
      </c>
      <c r="I562" s="49">
        <f>C5*I561</f>
        <v>1774000</v>
      </c>
      <c r="J562" s="49">
        <f>C5*J561</f>
        <v>699200</v>
      </c>
      <c r="K562" s="110">
        <f>C5*K561</f>
        <v>15814400</v>
      </c>
      <c r="L562" s="110"/>
      <c r="M562" s="110"/>
      <c r="N562" s="110"/>
      <c r="O562" s="110"/>
      <c r="P562" s="110"/>
      <c r="Q562" s="110"/>
      <c r="R562" s="110"/>
      <c r="S562" s="110"/>
      <c r="T562" s="110"/>
      <c r="U562" s="49">
        <f>C5*U561</f>
        <v>13507600</v>
      </c>
      <c r="V562" s="49">
        <f>V561*C5</f>
        <v>19062000</v>
      </c>
      <c r="W562" s="49"/>
      <c r="X562" s="49"/>
      <c r="Y562" s="50">
        <f>SUM(D562:X562)</f>
        <v>155528800</v>
      </c>
    </row>
    <row r="564" spans="1:25" ht="15.3" x14ac:dyDescent="0.55000000000000004">
      <c r="A564" s="103" t="s">
        <v>294</v>
      </c>
      <c r="B564" s="104"/>
      <c r="C564" s="8" t="s">
        <v>72</v>
      </c>
      <c r="D564" s="52">
        <v>300854</v>
      </c>
      <c r="E564" s="47"/>
      <c r="F564" s="47"/>
      <c r="G564" s="47"/>
      <c r="H564" s="47"/>
      <c r="I564" s="47"/>
      <c r="J564" s="47"/>
      <c r="K564" s="105"/>
      <c r="L564" s="105"/>
      <c r="M564" s="105"/>
      <c r="N564" s="105"/>
      <c r="O564" s="105"/>
      <c r="P564" s="105"/>
      <c r="Q564" s="105"/>
      <c r="R564" s="105"/>
      <c r="S564" s="105"/>
      <c r="T564" s="105"/>
      <c r="U564" s="47"/>
      <c r="V564" s="47"/>
      <c r="W564" s="47"/>
      <c r="X564" s="47"/>
      <c r="Y564" s="48"/>
    </row>
    <row r="565" spans="1:25" ht="15.3" x14ac:dyDescent="0.55000000000000004">
      <c r="A565" s="103"/>
      <c r="B565" s="104"/>
      <c r="C565" s="8" t="s">
        <v>175</v>
      </c>
      <c r="D565" s="66">
        <v>0.26</v>
      </c>
      <c r="E565" s="47"/>
      <c r="F565" s="47"/>
      <c r="G565" s="47"/>
      <c r="H565" s="47"/>
      <c r="I565" s="47"/>
      <c r="J565" s="47"/>
      <c r="K565" s="106"/>
      <c r="L565" s="107"/>
      <c r="M565" s="107"/>
      <c r="N565" s="107"/>
      <c r="O565" s="107"/>
      <c r="P565" s="107"/>
      <c r="Q565" s="107"/>
      <c r="R565" s="107"/>
      <c r="S565" s="107"/>
      <c r="T565" s="108"/>
      <c r="U565" s="47"/>
      <c r="V565" s="47"/>
      <c r="W565" s="47"/>
      <c r="X565" s="47"/>
      <c r="Y565" s="48"/>
    </row>
    <row r="566" spans="1:25" ht="30.6" x14ac:dyDescent="0.55000000000000004">
      <c r="A566" s="103"/>
      <c r="B566" s="104"/>
      <c r="C566" s="8" t="s">
        <v>174</v>
      </c>
      <c r="D566" s="49">
        <v>134</v>
      </c>
      <c r="E566" s="49">
        <v>210</v>
      </c>
      <c r="F566" s="49">
        <v>183</v>
      </c>
      <c r="G566" s="49">
        <v>171</v>
      </c>
      <c r="H566" s="49">
        <v>90</v>
      </c>
      <c r="I566" s="49">
        <v>44</v>
      </c>
      <c r="J566" s="49">
        <v>276</v>
      </c>
      <c r="K566" s="109">
        <v>207</v>
      </c>
      <c r="L566" s="109"/>
      <c r="M566" s="109"/>
      <c r="N566" s="109"/>
      <c r="O566" s="109"/>
      <c r="P566" s="109"/>
      <c r="Q566" s="109"/>
      <c r="R566" s="109"/>
      <c r="S566" s="109"/>
      <c r="T566" s="109"/>
      <c r="U566" s="49">
        <v>17643</v>
      </c>
      <c r="V566" s="47">
        <v>22738</v>
      </c>
      <c r="W566" s="49"/>
      <c r="X566" s="49"/>
      <c r="Y566" s="50">
        <f>SUM(D566:X566)</f>
        <v>41696</v>
      </c>
    </row>
    <row r="567" spans="1:25" ht="15.3" x14ac:dyDescent="0.55000000000000004">
      <c r="A567" s="103"/>
      <c r="B567" s="104"/>
      <c r="C567" s="9" t="s">
        <v>33</v>
      </c>
      <c r="D567" s="49">
        <v>65638</v>
      </c>
      <c r="E567" s="49">
        <v>4639</v>
      </c>
      <c r="F567" s="49">
        <v>3625</v>
      </c>
      <c r="G567" s="49">
        <v>1977</v>
      </c>
      <c r="H567" s="49">
        <v>1635</v>
      </c>
      <c r="I567" s="49">
        <v>807</v>
      </c>
      <c r="J567" s="49">
        <v>5431</v>
      </c>
      <c r="K567" s="109">
        <v>9475</v>
      </c>
      <c r="L567" s="109"/>
      <c r="M567" s="109"/>
      <c r="N567" s="109"/>
      <c r="O567" s="109"/>
      <c r="P567" s="109"/>
      <c r="Q567" s="109"/>
      <c r="R567" s="109"/>
      <c r="S567" s="109"/>
      <c r="T567" s="109"/>
      <c r="U567" s="49">
        <v>17643</v>
      </c>
      <c r="V567" s="47">
        <v>22738</v>
      </c>
      <c r="W567" s="49"/>
      <c r="X567" s="49"/>
      <c r="Y567" s="50">
        <f>SUM(D567:X567)</f>
        <v>133608</v>
      </c>
    </row>
    <row r="568" spans="1:25" ht="15.3" x14ac:dyDescent="0.55000000000000004">
      <c r="A568" s="103"/>
      <c r="B568" s="104"/>
      <c r="C568" s="8" t="s">
        <v>34</v>
      </c>
      <c r="D568" s="49">
        <f>C5*D567</f>
        <v>26255200</v>
      </c>
      <c r="E568" s="49">
        <f>E567*C5</f>
        <v>1855600</v>
      </c>
      <c r="F568" s="49">
        <f>C5*F567</f>
        <v>1450000</v>
      </c>
      <c r="G568" s="49">
        <f>C5*G567</f>
        <v>790800</v>
      </c>
      <c r="H568" s="49">
        <f>C5*H567</f>
        <v>654000</v>
      </c>
      <c r="I568" s="49">
        <f>C5*I567</f>
        <v>322800</v>
      </c>
      <c r="J568" s="49">
        <f>C5*J567</f>
        <v>2172400</v>
      </c>
      <c r="K568" s="110">
        <f>C5*K567</f>
        <v>3790000</v>
      </c>
      <c r="L568" s="110"/>
      <c r="M568" s="110"/>
      <c r="N568" s="110"/>
      <c r="O568" s="110"/>
      <c r="P568" s="110"/>
      <c r="Q568" s="110"/>
      <c r="R568" s="110"/>
      <c r="S568" s="110"/>
      <c r="T568" s="110"/>
      <c r="U568" s="49">
        <f>C5*U567</f>
        <v>7057200</v>
      </c>
      <c r="V568" s="49">
        <f>V567*C5</f>
        <v>9095200</v>
      </c>
      <c r="W568" s="49"/>
      <c r="X568" s="49"/>
      <c r="Y568" s="50">
        <f>SUM(D568:X568)</f>
        <v>53443200</v>
      </c>
    </row>
    <row r="570" spans="1:25" ht="15.3" x14ac:dyDescent="0.55000000000000004">
      <c r="A570" s="103" t="s">
        <v>295</v>
      </c>
      <c r="B570" s="104"/>
      <c r="C570" s="8" t="s">
        <v>72</v>
      </c>
      <c r="D570" s="52">
        <v>287476</v>
      </c>
      <c r="E570" s="47"/>
      <c r="F570" s="47"/>
      <c r="G570" s="47"/>
      <c r="H570" s="47"/>
      <c r="I570" s="47"/>
      <c r="J570" s="47"/>
      <c r="K570" s="105"/>
      <c r="L570" s="105"/>
      <c r="M570" s="105"/>
      <c r="N570" s="105"/>
      <c r="O570" s="105"/>
      <c r="P570" s="105"/>
      <c r="Q570" s="105"/>
      <c r="R570" s="105"/>
      <c r="S570" s="105"/>
      <c r="T570" s="105"/>
      <c r="U570" s="47"/>
      <c r="V570" s="47"/>
      <c r="W570" s="47"/>
      <c r="X570" s="47"/>
      <c r="Y570" s="48"/>
    </row>
    <row r="571" spans="1:25" ht="15.3" x14ac:dyDescent="0.55000000000000004">
      <c r="A571" s="103"/>
      <c r="B571" s="104"/>
      <c r="C571" s="8" t="s">
        <v>175</v>
      </c>
      <c r="D571" s="66">
        <v>0.3</v>
      </c>
      <c r="E571" s="47"/>
      <c r="F571" s="47"/>
      <c r="G571" s="47"/>
      <c r="H571" s="47"/>
      <c r="I571" s="47"/>
      <c r="J571" s="47"/>
      <c r="K571" s="106"/>
      <c r="L571" s="107"/>
      <c r="M571" s="107"/>
      <c r="N571" s="107"/>
      <c r="O571" s="107"/>
      <c r="P571" s="107"/>
      <c r="Q571" s="107"/>
      <c r="R571" s="107"/>
      <c r="S571" s="107"/>
      <c r="T571" s="108"/>
      <c r="U571" s="47"/>
      <c r="V571" s="47"/>
      <c r="W571" s="47"/>
      <c r="X571" s="47"/>
      <c r="Y571" s="48"/>
    </row>
    <row r="572" spans="1:25" ht="30.6" x14ac:dyDescent="0.55000000000000004">
      <c r="A572" s="103"/>
      <c r="B572" s="104"/>
      <c r="C572" s="8" t="s">
        <v>174</v>
      </c>
      <c r="D572" s="49">
        <v>112</v>
      </c>
      <c r="E572" s="49">
        <v>311</v>
      </c>
      <c r="F572" s="49">
        <v>152</v>
      </c>
      <c r="G572" s="49">
        <v>182</v>
      </c>
      <c r="H572" s="49">
        <v>111</v>
      </c>
      <c r="I572" s="49">
        <v>55</v>
      </c>
      <c r="J572" s="49">
        <v>210</v>
      </c>
      <c r="K572" s="109">
        <v>333</v>
      </c>
      <c r="L572" s="109"/>
      <c r="M572" s="109"/>
      <c r="N572" s="109"/>
      <c r="O572" s="109"/>
      <c r="P572" s="109"/>
      <c r="Q572" s="109"/>
      <c r="R572" s="109"/>
      <c r="S572" s="109"/>
      <c r="T572" s="109"/>
      <c r="U572" s="49">
        <v>16521</v>
      </c>
      <c r="V572" s="47">
        <v>28664</v>
      </c>
      <c r="W572" s="49"/>
      <c r="X572" s="49"/>
      <c r="Y572" s="50">
        <f>SUM(D572:X572)</f>
        <v>46651</v>
      </c>
    </row>
    <row r="573" spans="1:25" ht="15.3" x14ac:dyDescent="0.55000000000000004">
      <c r="A573" s="103"/>
      <c r="B573" s="104"/>
      <c r="C573" s="9" t="s">
        <v>33</v>
      </c>
      <c r="D573" s="49">
        <v>59830</v>
      </c>
      <c r="E573" s="49">
        <v>5385</v>
      </c>
      <c r="F573" s="49">
        <v>2911</v>
      </c>
      <c r="G573" s="49">
        <v>2673</v>
      </c>
      <c r="H573" s="49">
        <v>2766</v>
      </c>
      <c r="I573" s="49">
        <v>1220</v>
      </c>
      <c r="J573" s="49">
        <v>4603</v>
      </c>
      <c r="K573" s="109">
        <v>12453</v>
      </c>
      <c r="L573" s="109"/>
      <c r="M573" s="109"/>
      <c r="N573" s="109"/>
      <c r="O573" s="109"/>
      <c r="P573" s="109"/>
      <c r="Q573" s="109"/>
      <c r="R573" s="109"/>
      <c r="S573" s="109"/>
      <c r="T573" s="109"/>
      <c r="U573" s="49">
        <v>16521</v>
      </c>
      <c r="V573" s="47">
        <v>28664</v>
      </c>
      <c r="W573" s="49"/>
      <c r="X573" s="49"/>
      <c r="Y573" s="50">
        <f>SUM(D573:X573)</f>
        <v>137026</v>
      </c>
    </row>
    <row r="574" spans="1:25" ht="15.3" x14ac:dyDescent="0.55000000000000004">
      <c r="A574" s="103"/>
      <c r="B574" s="104"/>
      <c r="C574" s="8" t="s">
        <v>34</v>
      </c>
      <c r="D574" s="49">
        <f>C5*D573</f>
        <v>23932000</v>
      </c>
      <c r="E574" s="49">
        <f>E573*C5</f>
        <v>2154000</v>
      </c>
      <c r="F574" s="49">
        <f>C5*F573</f>
        <v>1164400</v>
      </c>
      <c r="G574" s="49">
        <f>C5*G573</f>
        <v>1069200</v>
      </c>
      <c r="H574" s="49">
        <f>C5*H573</f>
        <v>1106400</v>
      </c>
      <c r="I574" s="49">
        <f>C5*I573</f>
        <v>488000</v>
      </c>
      <c r="J574" s="49">
        <f>C5*J573</f>
        <v>1841200</v>
      </c>
      <c r="K574" s="110">
        <f>C5*K573</f>
        <v>4981200</v>
      </c>
      <c r="L574" s="110"/>
      <c r="M574" s="110"/>
      <c r="N574" s="110"/>
      <c r="O574" s="110"/>
      <c r="P574" s="110"/>
      <c r="Q574" s="110"/>
      <c r="R574" s="110"/>
      <c r="S574" s="110"/>
      <c r="T574" s="110"/>
      <c r="U574" s="49">
        <f>C5*U573</f>
        <v>6608400</v>
      </c>
      <c r="V574" s="49">
        <f>V573*C5</f>
        <v>11465600</v>
      </c>
      <c r="W574" s="49"/>
      <c r="X574" s="49"/>
      <c r="Y574" s="50">
        <f>SUM(D574:X574)</f>
        <v>54810400</v>
      </c>
    </row>
    <row r="576" spans="1:25" ht="15.3" x14ac:dyDescent="0.55000000000000004">
      <c r="A576" s="103" t="s">
        <v>296</v>
      </c>
      <c r="B576" s="104"/>
      <c r="C576" s="8" t="s">
        <v>72</v>
      </c>
      <c r="D576" s="52">
        <v>25980</v>
      </c>
      <c r="E576" s="47"/>
      <c r="F576" s="47"/>
      <c r="G576" s="47"/>
      <c r="H576" s="47"/>
      <c r="I576" s="47"/>
      <c r="J576" s="47"/>
      <c r="K576" s="105"/>
      <c r="L576" s="105"/>
      <c r="M576" s="105"/>
      <c r="N576" s="105"/>
      <c r="O576" s="105"/>
      <c r="P576" s="105"/>
      <c r="Q576" s="105"/>
      <c r="R576" s="105"/>
      <c r="S576" s="105"/>
      <c r="T576" s="105"/>
      <c r="U576" s="47"/>
      <c r="V576" s="47"/>
      <c r="W576" s="47"/>
      <c r="X576" s="47"/>
      <c r="Y576" s="48"/>
    </row>
    <row r="577" spans="1:25" ht="15.3" x14ac:dyDescent="0.55000000000000004">
      <c r="A577" s="103"/>
      <c r="B577" s="104"/>
      <c r="C577" s="8" t="s">
        <v>175</v>
      </c>
      <c r="D577" s="66">
        <v>0.01</v>
      </c>
      <c r="E577" s="47"/>
      <c r="F577" s="47"/>
      <c r="G577" s="47"/>
      <c r="H577" s="47"/>
      <c r="I577" s="47"/>
      <c r="J577" s="47"/>
      <c r="K577" s="106"/>
      <c r="L577" s="107"/>
      <c r="M577" s="107"/>
      <c r="N577" s="107"/>
      <c r="O577" s="107"/>
      <c r="P577" s="107"/>
      <c r="Q577" s="107"/>
      <c r="R577" s="107"/>
      <c r="S577" s="107"/>
      <c r="T577" s="108"/>
      <c r="U577" s="47"/>
      <c r="V577" s="47"/>
      <c r="W577" s="47"/>
      <c r="X577" s="47"/>
      <c r="Y577" s="48"/>
    </row>
    <row r="578" spans="1:25" ht="30.6" x14ac:dyDescent="0.55000000000000004">
      <c r="A578" s="103"/>
      <c r="B578" s="104"/>
      <c r="C578" s="8" t="s">
        <v>174</v>
      </c>
      <c r="D578" s="49">
        <v>32</v>
      </c>
      <c r="E578" s="49">
        <v>9</v>
      </c>
      <c r="F578" s="49">
        <v>14</v>
      </c>
      <c r="G578" s="49">
        <v>0</v>
      </c>
      <c r="H578" s="49">
        <v>3</v>
      </c>
      <c r="I578" s="49">
        <v>36</v>
      </c>
      <c r="J578" s="49">
        <v>8</v>
      </c>
      <c r="K578" s="109">
        <v>45</v>
      </c>
      <c r="L578" s="109"/>
      <c r="M578" s="109"/>
      <c r="N578" s="109"/>
      <c r="O578" s="109"/>
      <c r="P578" s="109"/>
      <c r="Q578" s="109"/>
      <c r="R578" s="109"/>
      <c r="S578" s="109"/>
      <c r="T578" s="109"/>
      <c r="U578" s="49">
        <v>1422</v>
      </c>
      <c r="V578" s="47">
        <v>1630</v>
      </c>
      <c r="W578" s="49"/>
      <c r="X578" s="49"/>
      <c r="Y578" s="50">
        <f>SUM(D578:X578)</f>
        <v>3199</v>
      </c>
    </row>
    <row r="579" spans="1:25" ht="15.3" x14ac:dyDescent="0.55000000000000004">
      <c r="A579" s="103"/>
      <c r="B579" s="104"/>
      <c r="C579" s="9" t="s">
        <v>33</v>
      </c>
      <c r="D579" s="49">
        <v>3423</v>
      </c>
      <c r="E579" s="49">
        <v>148</v>
      </c>
      <c r="F579" s="49">
        <v>238</v>
      </c>
      <c r="G579" s="49">
        <v>0</v>
      </c>
      <c r="H579" s="49">
        <v>47</v>
      </c>
      <c r="I579" s="49">
        <v>672</v>
      </c>
      <c r="J579" s="49">
        <v>166</v>
      </c>
      <c r="K579" s="109">
        <v>1527</v>
      </c>
      <c r="L579" s="109"/>
      <c r="M579" s="109"/>
      <c r="N579" s="109"/>
      <c r="O579" s="109"/>
      <c r="P579" s="109"/>
      <c r="Q579" s="109"/>
      <c r="R579" s="109"/>
      <c r="S579" s="109"/>
      <c r="T579" s="109"/>
      <c r="U579" s="49">
        <v>1422</v>
      </c>
      <c r="V579" s="47">
        <v>1630</v>
      </c>
      <c r="W579" s="49"/>
      <c r="X579" s="49"/>
      <c r="Y579" s="50">
        <f>SUM(D579:X579)</f>
        <v>9273</v>
      </c>
    </row>
    <row r="580" spans="1:25" ht="15.3" x14ac:dyDescent="0.55000000000000004">
      <c r="A580" s="103"/>
      <c r="B580" s="104"/>
      <c r="C580" s="8" t="s">
        <v>34</v>
      </c>
      <c r="D580" s="49">
        <f>C5*D579</f>
        <v>1369200</v>
      </c>
      <c r="E580" s="49">
        <f>E579*C5</f>
        <v>59200</v>
      </c>
      <c r="F580" s="49">
        <f>C5*F579</f>
        <v>95200</v>
      </c>
      <c r="G580" s="49">
        <f>C5*G579</f>
        <v>0</v>
      </c>
      <c r="H580" s="49">
        <f>C5*H579</f>
        <v>18800</v>
      </c>
      <c r="I580" s="49">
        <f>C5*I579</f>
        <v>268800</v>
      </c>
      <c r="J580" s="49">
        <f>C5*J579</f>
        <v>66400</v>
      </c>
      <c r="K580" s="110">
        <f>C5*K579</f>
        <v>610800</v>
      </c>
      <c r="L580" s="110"/>
      <c r="M580" s="110"/>
      <c r="N580" s="110"/>
      <c r="O580" s="110"/>
      <c r="P580" s="110"/>
      <c r="Q580" s="110"/>
      <c r="R580" s="110"/>
      <c r="S580" s="110"/>
      <c r="T580" s="110"/>
      <c r="U580" s="49">
        <f>C5*U579</f>
        <v>568800</v>
      </c>
      <c r="V580" s="49">
        <f>V579*C5</f>
        <v>652000</v>
      </c>
      <c r="W580" s="49"/>
      <c r="X580" s="49"/>
      <c r="Y580" s="50">
        <f>SUM(D580:X580)</f>
        <v>3709200</v>
      </c>
    </row>
    <row r="582" spans="1:25" ht="15.3" x14ac:dyDescent="0.55000000000000004">
      <c r="A582" s="103" t="s">
        <v>297</v>
      </c>
      <c r="B582" s="104"/>
      <c r="C582" s="8" t="s">
        <v>72</v>
      </c>
      <c r="D582" s="52">
        <v>20384</v>
      </c>
      <c r="E582" s="47"/>
      <c r="F582" s="47"/>
      <c r="G582" s="47"/>
      <c r="H582" s="47"/>
      <c r="I582" s="47"/>
      <c r="J582" s="47"/>
      <c r="K582" s="105"/>
      <c r="L582" s="105"/>
      <c r="M582" s="105"/>
      <c r="N582" s="105"/>
      <c r="O582" s="105"/>
      <c r="P582" s="105"/>
      <c r="Q582" s="105"/>
      <c r="R582" s="105"/>
      <c r="S582" s="105"/>
      <c r="T582" s="105"/>
      <c r="U582" s="47"/>
      <c r="V582" s="47"/>
      <c r="W582" s="47"/>
      <c r="X582" s="47"/>
      <c r="Y582" s="48"/>
    </row>
    <row r="583" spans="1:25" ht="15.3" x14ac:dyDescent="0.55000000000000004">
      <c r="A583" s="103"/>
      <c r="B583" s="104"/>
      <c r="C583" s="8" t="s">
        <v>175</v>
      </c>
      <c r="D583" s="66">
        <v>0.01</v>
      </c>
      <c r="E583" s="47"/>
      <c r="F583" s="47"/>
      <c r="G583" s="47"/>
      <c r="H583" s="47"/>
      <c r="I583" s="47"/>
      <c r="J583" s="47"/>
      <c r="K583" s="106"/>
      <c r="L583" s="107"/>
      <c r="M583" s="107"/>
      <c r="N583" s="107"/>
      <c r="O583" s="107"/>
      <c r="P583" s="107"/>
      <c r="Q583" s="107"/>
      <c r="R583" s="107"/>
      <c r="S583" s="107"/>
      <c r="T583" s="108"/>
      <c r="U583" s="47"/>
      <c r="V583" s="47"/>
      <c r="W583" s="47"/>
      <c r="X583" s="47"/>
      <c r="Y583" s="48"/>
    </row>
    <row r="584" spans="1:25" ht="30.6" x14ac:dyDescent="0.55000000000000004">
      <c r="A584" s="103"/>
      <c r="B584" s="104"/>
      <c r="C584" s="8" t="s">
        <v>174</v>
      </c>
      <c r="D584" s="49">
        <v>45</v>
      </c>
      <c r="E584" s="49">
        <v>15</v>
      </c>
      <c r="F584" s="49">
        <v>17</v>
      </c>
      <c r="G584" s="49">
        <v>9</v>
      </c>
      <c r="H584" s="49">
        <v>23</v>
      </c>
      <c r="I584" s="49">
        <v>46</v>
      </c>
      <c r="J584" s="49">
        <v>18</v>
      </c>
      <c r="K584" s="109">
        <v>99</v>
      </c>
      <c r="L584" s="109"/>
      <c r="M584" s="109"/>
      <c r="N584" s="109"/>
      <c r="O584" s="109"/>
      <c r="P584" s="109"/>
      <c r="Q584" s="109"/>
      <c r="R584" s="109"/>
      <c r="S584" s="109"/>
      <c r="T584" s="109"/>
      <c r="U584" s="49">
        <v>644</v>
      </c>
      <c r="V584" s="47">
        <v>513</v>
      </c>
      <c r="W584" s="49"/>
      <c r="X584" s="49"/>
      <c r="Y584" s="50">
        <f>SUM(D584:X584)</f>
        <v>1429</v>
      </c>
    </row>
    <row r="585" spans="1:25" ht="15.3" x14ac:dyDescent="0.55000000000000004">
      <c r="A585" s="103"/>
      <c r="B585" s="104"/>
      <c r="C585" s="9" t="s">
        <v>33</v>
      </c>
      <c r="D585" s="49">
        <v>5443</v>
      </c>
      <c r="E585" s="49">
        <v>342</v>
      </c>
      <c r="F585" s="49">
        <v>411</v>
      </c>
      <c r="G585" s="49">
        <v>157</v>
      </c>
      <c r="H585" s="49">
        <v>284</v>
      </c>
      <c r="I585" s="49">
        <v>533</v>
      </c>
      <c r="J585" s="49">
        <v>241</v>
      </c>
      <c r="K585" s="109">
        <v>2198</v>
      </c>
      <c r="L585" s="109"/>
      <c r="M585" s="109"/>
      <c r="N585" s="109"/>
      <c r="O585" s="109"/>
      <c r="P585" s="109"/>
      <c r="Q585" s="109"/>
      <c r="R585" s="109"/>
      <c r="S585" s="109"/>
      <c r="T585" s="109"/>
      <c r="U585" s="49">
        <v>644</v>
      </c>
      <c r="V585" s="47">
        <v>513</v>
      </c>
      <c r="W585" s="49"/>
      <c r="X585" s="49"/>
      <c r="Y585" s="50">
        <f>SUM(D585:X585)</f>
        <v>10766</v>
      </c>
    </row>
    <row r="586" spans="1:25" ht="15.3" x14ac:dyDescent="0.55000000000000004">
      <c r="A586" s="103"/>
      <c r="B586" s="104"/>
      <c r="C586" s="8" t="s">
        <v>34</v>
      </c>
      <c r="D586" s="49">
        <f>C5*D585</f>
        <v>2177200</v>
      </c>
      <c r="E586" s="49">
        <f>E585*C5</f>
        <v>136800</v>
      </c>
      <c r="F586" s="49">
        <f>C5*F585</f>
        <v>164400</v>
      </c>
      <c r="G586" s="49">
        <f>C5*G585</f>
        <v>62800</v>
      </c>
      <c r="H586" s="49">
        <f>C5*H585</f>
        <v>113600</v>
      </c>
      <c r="I586" s="49">
        <f>C5*I585</f>
        <v>213200</v>
      </c>
      <c r="J586" s="49">
        <f>C5*J585</f>
        <v>96400</v>
      </c>
      <c r="K586" s="110">
        <f>C5*K585</f>
        <v>879200</v>
      </c>
      <c r="L586" s="110"/>
      <c r="M586" s="110"/>
      <c r="N586" s="110"/>
      <c r="O586" s="110"/>
      <c r="P586" s="110"/>
      <c r="Q586" s="110"/>
      <c r="R586" s="110"/>
      <c r="S586" s="110"/>
      <c r="T586" s="110"/>
      <c r="U586" s="49">
        <f>C5*U585</f>
        <v>257600</v>
      </c>
      <c r="V586" s="49">
        <f>V585*C5</f>
        <v>205200</v>
      </c>
      <c r="W586" s="49"/>
      <c r="X586" s="49"/>
      <c r="Y586" s="50">
        <f>SUM(D586:X586)</f>
        <v>4306400</v>
      </c>
    </row>
    <row r="588" spans="1:25" ht="15.3" x14ac:dyDescent="0.55000000000000004">
      <c r="A588" s="103" t="s">
        <v>298</v>
      </c>
      <c r="B588" s="104"/>
      <c r="C588" s="8" t="s">
        <v>72</v>
      </c>
      <c r="D588" s="52">
        <v>354386</v>
      </c>
      <c r="E588" s="47"/>
      <c r="F588" s="47"/>
      <c r="G588" s="47"/>
      <c r="H588" s="47"/>
      <c r="I588" s="47"/>
      <c r="J588" s="47"/>
      <c r="K588" s="105"/>
      <c r="L588" s="105"/>
      <c r="M588" s="105"/>
      <c r="N588" s="105"/>
      <c r="O588" s="105"/>
      <c r="P588" s="105"/>
      <c r="Q588" s="105"/>
      <c r="R588" s="105"/>
      <c r="S588" s="105"/>
      <c r="T588" s="105"/>
      <c r="U588" s="47"/>
      <c r="V588" s="47"/>
      <c r="W588" s="47"/>
      <c r="X588" s="47"/>
      <c r="Y588" s="48"/>
    </row>
    <row r="589" spans="1:25" ht="15.3" x14ac:dyDescent="0.55000000000000004">
      <c r="A589" s="103"/>
      <c r="B589" s="104"/>
      <c r="C589" s="8" t="s">
        <v>175</v>
      </c>
      <c r="D589" s="66">
        <v>0.37</v>
      </c>
      <c r="E589" s="47"/>
      <c r="F589" s="47"/>
      <c r="G589" s="47"/>
      <c r="H589" s="47"/>
      <c r="I589" s="47"/>
      <c r="J589" s="47"/>
      <c r="K589" s="106"/>
      <c r="L589" s="107"/>
      <c r="M589" s="107"/>
      <c r="N589" s="107"/>
      <c r="O589" s="107"/>
      <c r="P589" s="107"/>
      <c r="Q589" s="107"/>
      <c r="R589" s="107"/>
      <c r="S589" s="107"/>
      <c r="T589" s="108"/>
      <c r="U589" s="47"/>
      <c r="V589" s="47"/>
      <c r="W589" s="47"/>
      <c r="X589" s="47"/>
      <c r="Y589" s="48"/>
    </row>
    <row r="590" spans="1:25" ht="30.6" x14ac:dyDescent="0.55000000000000004">
      <c r="A590" s="103"/>
      <c r="B590" s="104"/>
      <c r="C590" s="8" t="s">
        <v>174</v>
      </c>
      <c r="D590" s="49">
        <v>72</v>
      </c>
      <c r="E590" s="49">
        <v>286</v>
      </c>
      <c r="F590" s="49">
        <v>144</v>
      </c>
      <c r="G590" s="49">
        <v>129</v>
      </c>
      <c r="H590" s="49">
        <v>244</v>
      </c>
      <c r="I590" s="49">
        <v>99</v>
      </c>
      <c r="J590" s="49">
        <v>96</v>
      </c>
      <c r="K590" s="109">
        <v>294</v>
      </c>
      <c r="L590" s="109"/>
      <c r="M590" s="109"/>
      <c r="N590" s="109"/>
      <c r="O590" s="109"/>
      <c r="P590" s="109"/>
      <c r="Q590" s="109"/>
      <c r="R590" s="109"/>
      <c r="S590" s="109"/>
      <c r="T590" s="109"/>
      <c r="U590" s="49">
        <v>13705</v>
      </c>
      <c r="V590" s="47">
        <v>17663</v>
      </c>
      <c r="W590" s="49"/>
      <c r="X590" s="49"/>
      <c r="Y590" s="50">
        <f>SUM(D590:X590)</f>
        <v>32732</v>
      </c>
    </row>
    <row r="591" spans="1:25" ht="15.3" x14ac:dyDescent="0.55000000000000004">
      <c r="A591" s="103"/>
      <c r="B591" s="104"/>
      <c r="C591" s="9" t="s">
        <v>33</v>
      </c>
      <c r="D591" s="49">
        <v>66440</v>
      </c>
      <c r="E591" s="49">
        <v>13422</v>
      </c>
      <c r="F591" s="49">
        <v>7532</v>
      </c>
      <c r="G591" s="49">
        <v>3343</v>
      </c>
      <c r="H591" s="49">
        <v>8774</v>
      </c>
      <c r="I591" s="49">
        <v>1874</v>
      </c>
      <c r="J591" s="49">
        <v>2017</v>
      </c>
      <c r="K591" s="109">
        <v>15337</v>
      </c>
      <c r="L591" s="109"/>
      <c r="M591" s="109"/>
      <c r="N591" s="109"/>
      <c r="O591" s="109"/>
      <c r="P591" s="109"/>
      <c r="Q591" s="109"/>
      <c r="R591" s="109"/>
      <c r="S591" s="109"/>
      <c r="T591" s="109"/>
      <c r="U591" s="49">
        <v>13705</v>
      </c>
      <c r="V591" s="47">
        <v>17663</v>
      </c>
      <c r="W591" s="49"/>
      <c r="X591" s="49"/>
      <c r="Y591" s="50">
        <f>SUM(D591:X591)</f>
        <v>150107</v>
      </c>
    </row>
    <row r="592" spans="1:25" ht="15.3" x14ac:dyDescent="0.55000000000000004">
      <c r="A592" s="103"/>
      <c r="B592" s="104"/>
      <c r="C592" s="8" t="s">
        <v>34</v>
      </c>
      <c r="D592" s="49">
        <f>C5*D591</f>
        <v>26576000</v>
      </c>
      <c r="E592" s="49">
        <f>E591*C5</f>
        <v>5368800</v>
      </c>
      <c r="F592" s="49">
        <f>C5*F591</f>
        <v>3012800</v>
      </c>
      <c r="G592" s="49">
        <f>C5*G591</f>
        <v>1337200</v>
      </c>
      <c r="H592" s="49">
        <f>C5*H591</f>
        <v>3509600</v>
      </c>
      <c r="I592" s="49">
        <f>C5*I591</f>
        <v>749600</v>
      </c>
      <c r="J592" s="49">
        <f>C5*J591</f>
        <v>806800</v>
      </c>
      <c r="K592" s="110">
        <f>C5*K591</f>
        <v>6134800</v>
      </c>
      <c r="L592" s="110"/>
      <c r="M592" s="110"/>
      <c r="N592" s="110"/>
      <c r="O592" s="110"/>
      <c r="P592" s="110"/>
      <c r="Q592" s="110"/>
      <c r="R592" s="110"/>
      <c r="S592" s="110"/>
      <c r="T592" s="110"/>
      <c r="U592" s="49">
        <f>C5*U591</f>
        <v>5482000</v>
      </c>
      <c r="V592" s="49">
        <f>V591*C5</f>
        <v>7065200</v>
      </c>
      <c r="W592" s="49"/>
      <c r="X592" s="49"/>
      <c r="Y592" s="50">
        <f>SUM(D592:X592)</f>
        <v>60042800</v>
      </c>
    </row>
    <row r="594" spans="1:25" ht="15.3" x14ac:dyDescent="0.55000000000000004">
      <c r="A594" s="103" t="s">
        <v>299</v>
      </c>
      <c r="B594" s="104"/>
      <c r="C594" s="8" t="s">
        <v>72</v>
      </c>
      <c r="D594" s="52">
        <v>409971</v>
      </c>
      <c r="E594" s="47"/>
      <c r="F594" s="47"/>
      <c r="G594" s="47"/>
      <c r="H594" s="47"/>
      <c r="I594" s="47"/>
      <c r="J594" s="47"/>
      <c r="K594" s="105"/>
      <c r="L594" s="105"/>
      <c r="M594" s="105"/>
      <c r="N594" s="105"/>
      <c r="O594" s="105"/>
      <c r="P594" s="105"/>
      <c r="Q594" s="105"/>
      <c r="R594" s="105"/>
      <c r="S594" s="105"/>
      <c r="T594" s="105"/>
      <c r="U594" s="47"/>
      <c r="V594" s="47"/>
      <c r="W594" s="47"/>
      <c r="X594" s="47"/>
      <c r="Y594" s="48"/>
    </row>
    <row r="595" spans="1:25" ht="15.3" x14ac:dyDescent="0.55000000000000004">
      <c r="A595" s="103"/>
      <c r="B595" s="104"/>
      <c r="C595" s="8" t="s">
        <v>175</v>
      </c>
      <c r="D595" s="66">
        <v>0.42</v>
      </c>
      <c r="E595" s="47"/>
      <c r="F595" s="47"/>
      <c r="G595" s="47"/>
      <c r="H595" s="47"/>
      <c r="I595" s="47"/>
      <c r="J595" s="47"/>
      <c r="K595" s="106"/>
      <c r="L595" s="107"/>
      <c r="M595" s="107"/>
      <c r="N595" s="107"/>
      <c r="O595" s="107"/>
      <c r="P595" s="107"/>
      <c r="Q595" s="107"/>
      <c r="R595" s="107"/>
      <c r="S595" s="107"/>
      <c r="T595" s="108"/>
      <c r="U595" s="47"/>
      <c r="V595" s="47"/>
      <c r="W595" s="47"/>
      <c r="X595" s="47"/>
      <c r="Y595" s="48"/>
    </row>
    <row r="596" spans="1:25" ht="30.6" x14ac:dyDescent="0.55000000000000004">
      <c r="A596" s="103"/>
      <c r="B596" s="104"/>
      <c r="C596" s="8" t="s">
        <v>174</v>
      </c>
      <c r="D596" s="49">
        <v>89</v>
      </c>
      <c r="E596" s="49">
        <v>301</v>
      </c>
      <c r="F596" s="49">
        <v>207</v>
      </c>
      <c r="G596" s="49">
        <v>344</v>
      </c>
      <c r="H596" s="49">
        <v>122</v>
      </c>
      <c r="I596" s="49">
        <v>155</v>
      </c>
      <c r="J596" s="49">
        <v>66</v>
      </c>
      <c r="K596" s="109">
        <v>299</v>
      </c>
      <c r="L596" s="109"/>
      <c r="M596" s="109"/>
      <c r="N596" s="109"/>
      <c r="O596" s="109"/>
      <c r="P596" s="109"/>
      <c r="Q596" s="109"/>
      <c r="R596" s="109"/>
      <c r="S596" s="109"/>
      <c r="T596" s="109"/>
      <c r="U596" s="49">
        <v>15522</v>
      </c>
      <c r="V596" s="47">
        <v>4336</v>
      </c>
      <c r="W596" s="49"/>
      <c r="X596" s="49"/>
      <c r="Y596" s="50">
        <f>SUM(D596:X596)</f>
        <v>21441</v>
      </c>
    </row>
    <row r="597" spans="1:25" ht="15.3" x14ac:dyDescent="0.55000000000000004">
      <c r="A597" s="103"/>
      <c r="B597" s="104"/>
      <c r="C597" s="9" t="s">
        <v>33</v>
      </c>
      <c r="D597" s="49">
        <v>70206</v>
      </c>
      <c r="E597" s="49">
        <v>14539</v>
      </c>
      <c r="F597" s="49">
        <v>5542</v>
      </c>
      <c r="G597" s="49">
        <v>6102</v>
      </c>
      <c r="H597" s="49">
        <v>5434</v>
      </c>
      <c r="I597" s="49">
        <v>2103</v>
      </c>
      <c r="J597" s="49">
        <v>1626</v>
      </c>
      <c r="K597" s="109">
        <v>13893</v>
      </c>
      <c r="L597" s="109"/>
      <c r="M597" s="109"/>
      <c r="N597" s="109"/>
      <c r="O597" s="109"/>
      <c r="P597" s="109"/>
      <c r="Q597" s="109"/>
      <c r="R597" s="109"/>
      <c r="S597" s="109"/>
      <c r="T597" s="109"/>
      <c r="U597" s="49">
        <v>15522</v>
      </c>
      <c r="V597" s="47">
        <v>4336</v>
      </c>
      <c r="W597" s="49"/>
      <c r="X597" s="49"/>
      <c r="Y597" s="50">
        <f>SUM(D597:X597)</f>
        <v>139303</v>
      </c>
    </row>
    <row r="598" spans="1:25" ht="15.3" x14ac:dyDescent="0.55000000000000004">
      <c r="A598" s="103"/>
      <c r="B598" s="104"/>
      <c r="C598" s="8" t="s">
        <v>34</v>
      </c>
      <c r="D598" s="49">
        <f>C5*D597</f>
        <v>28082400</v>
      </c>
      <c r="E598" s="49">
        <f>E597*C5</f>
        <v>5815600</v>
      </c>
      <c r="F598" s="49">
        <f>C5*F597</f>
        <v>2216800</v>
      </c>
      <c r="G598" s="49">
        <f>C5*G597</f>
        <v>2440800</v>
      </c>
      <c r="H598" s="49">
        <f>C5*H597</f>
        <v>2173600</v>
      </c>
      <c r="I598" s="49">
        <f>C5*I597</f>
        <v>841200</v>
      </c>
      <c r="J598" s="49">
        <f>C5*J597</f>
        <v>650400</v>
      </c>
      <c r="K598" s="110">
        <f>C5*K597</f>
        <v>5557200</v>
      </c>
      <c r="L598" s="110"/>
      <c r="M598" s="110"/>
      <c r="N598" s="110"/>
      <c r="O598" s="110"/>
      <c r="P598" s="110"/>
      <c r="Q598" s="110"/>
      <c r="R598" s="110"/>
      <c r="S598" s="110"/>
      <c r="T598" s="110"/>
      <c r="U598" s="49">
        <f>C5*U597</f>
        <v>6208800</v>
      </c>
      <c r="V598" s="49">
        <f>V597*C5</f>
        <v>1734400</v>
      </c>
      <c r="W598" s="49"/>
      <c r="X598" s="49"/>
      <c r="Y598" s="50">
        <f>SUM(D598:X598)</f>
        <v>55721200</v>
      </c>
    </row>
    <row r="600" spans="1:25" ht="15.3" x14ac:dyDescent="0.55000000000000004">
      <c r="A600" s="103" t="s">
        <v>300</v>
      </c>
      <c r="B600" s="104"/>
      <c r="C600" s="8" t="s">
        <v>72</v>
      </c>
      <c r="D600" s="52">
        <v>452836</v>
      </c>
      <c r="E600" s="47"/>
      <c r="F600" s="47"/>
      <c r="G600" s="47"/>
      <c r="H600" s="47"/>
      <c r="I600" s="47"/>
      <c r="J600" s="47"/>
      <c r="K600" s="105"/>
      <c r="L600" s="105"/>
      <c r="M600" s="105"/>
      <c r="N600" s="105"/>
      <c r="O600" s="105"/>
      <c r="P600" s="105"/>
      <c r="Q600" s="105"/>
      <c r="R600" s="105"/>
      <c r="S600" s="105"/>
      <c r="T600" s="105"/>
      <c r="U600" s="47"/>
      <c r="V600" s="47"/>
      <c r="W600" s="47"/>
      <c r="X600" s="47"/>
      <c r="Y600" s="48"/>
    </row>
    <row r="601" spans="1:25" ht="15.3" x14ac:dyDescent="0.55000000000000004">
      <c r="A601" s="103"/>
      <c r="B601" s="104"/>
      <c r="C601" s="8" t="s">
        <v>175</v>
      </c>
      <c r="D601" s="66">
        <v>0.51</v>
      </c>
      <c r="E601" s="47"/>
      <c r="F601" s="47"/>
      <c r="G601" s="47"/>
      <c r="H601" s="47"/>
      <c r="I601" s="47"/>
      <c r="J601" s="47"/>
      <c r="K601" s="106"/>
      <c r="L601" s="107"/>
      <c r="M601" s="107"/>
      <c r="N601" s="107"/>
      <c r="O601" s="107"/>
      <c r="P601" s="107"/>
      <c r="Q601" s="107"/>
      <c r="R601" s="107"/>
      <c r="S601" s="107"/>
      <c r="T601" s="108"/>
      <c r="U601" s="47"/>
      <c r="V601" s="47"/>
      <c r="W601" s="47"/>
      <c r="X601" s="47"/>
      <c r="Y601" s="48"/>
    </row>
    <row r="602" spans="1:25" ht="30.6" x14ac:dyDescent="0.55000000000000004">
      <c r="A602" s="103"/>
      <c r="B602" s="104"/>
      <c r="C602" s="8" t="s">
        <v>174</v>
      </c>
      <c r="D602" s="49">
        <v>66</v>
      </c>
      <c r="E602" s="49">
        <v>266</v>
      </c>
      <c r="F602" s="49">
        <v>296</v>
      </c>
      <c r="G602" s="49">
        <v>142</v>
      </c>
      <c r="H602" s="49">
        <v>314</v>
      </c>
      <c r="I602" s="49">
        <v>410</v>
      </c>
      <c r="J602" s="49">
        <v>127</v>
      </c>
      <c r="K602" s="109">
        <v>627</v>
      </c>
      <c r="L602" s="109"/>
      <c r="M602" s="109"/>
      <c r="N602" s="109"/>
      <c r="O602" s="109"/>
      <c r="P602" s="109"/>
      <c r="Q602" s="109"/>
      <c r="R602" s="109"/>
      <c r="S602" s="109"/>
      <c r="T602" s="109"/>
      <c r="U602" s="49">
        <v>22445</v>
      </c>
      <c r="V602" s="47">
        <v>26617</v>
      </c>
      <c r="W602" s="49"/>
      <c r="X602" s="49"/>
      <c r="Y602" s="50">
        <f>SUM(D602:X602)</f>
        <v>51310</v>
      </c>
    </row>
    <row r="603" spans="1:25" ht="15.3" x14ac:dyDescent="0.55000000000000004">
      <c r="A603" s="103"/>
      <c r="B603" s="104"/>
      <c r="C603" s="9" t="s">
        <v>33</v>
      </c>
      <c r="D603" s="49">
        <v>107903</v>
      </c>
      <c r="E603" s="49">
        <v>8102</v>
      </c>
      <c r="F603" s="49">
        <v>9108</v>
      </c>
      <c r="G603" s="49">
        <v>4420</v>
      </c>
      <c r="H603" s="49">
        <v>6745</v>
      </c>
      <c r="I603" s="49">
        <v>7109</v>
      </c>
      <c r="J603" s="49">
        <v>3622</v>
      </c>
      <c r="K603" s="109">
        <v>19941</v>
      </c>
      <c r="L603" s="109"/>
      <c r="M603" s="109"/>
      <c r="N603" s="109"/>
      <c r="O603" s="109"/>
      <c r="P603" s="109"/>
      <c r="Q603" s="109"/>
      <c r="R603" s="109"/>
      <c r="S603" s="109"/>
      <c r="T603" s="109"/>
      <c r="U603" s="49">
        <v>22445</v>
      </c>
      <c r="V603" s="47">
        <v>26617</v>
      </c>
      <c r="W603" s="49"/>
      <c r="X603" s="49"/>
      <c r="Y603" s="50">
        <f>SUM(D603:X603)</f>
        <v>216012</v>
      </c>
    </row>
    <row r="604" spans="1:25" ht="15.3" x14ac:dyDescent="0.55000000000000004">
      <c r="A604" s="103"/>
      <c r="B604" s="104"/>
      <c r="C604" s="8" t="s">
        <v>34</v>
      </c>
      <c r="D604" s="49">
        <f>C5*D603</f>
        <v>43161200</v>
      </c>
      <c r="E604" s="49">
        <f>E603*C5</f>
        <v>3240800</v>
      </c>
      <c r="F604" s="49">
        <f>C5*F603</f>
        <v>3643200</v>
      </c>
      <c r="G604" s="49">
        <f>C5*G603</f>
        <v>1768000</v>
      </c>
      <c r="H604" s="49">
        <f>C5*H603</f>
        <v>2698000</v>
      </c>
      <c r="I604" s="49">
        <f>C5*I603</f>
        <v>2843600</v>
      </c>
      <c r="J604" s="49">
        <f>C5*J603</f>
        <v>1448800</v>
      </c>
      <c r="K604" s="110">
        <f>C5*K603</f>
        <v>7976400</v>
      </c>
      <c r="L604" s="110"/>
      <c r="M604" s="110"/>
      <c r="N604" s="110"/>
      <c r="O604" s="110"/>
      <c r="P604" s="110"/>
      <c r="Q604" s="110"/>
      <c r="R604" s="110"/>
      <c r="S604" s="110"/>
      <c r="T604" s="110"/>
      <c r="U604" s="49">
        <f>C5*U603</f>
        <v>8978000</v>
      </c>
      <c r="V604" s="67">
        <f>V603*C5</f>
        <v>10646800</v>
      </c>
      <c r="W604" s="49"/>
      <c r="X604" s="49"/>
      <c r="Y604" s="50">
        <f>SUM(D604:X604)</f>
        <v>86404800</v>
      </c>
    </row>
    <row r="606" spans="1:25" ht="15.3" x14ac:dyDescent="0.55000000000000004">
      <c r="A606" s="103" t="s">
        <v>301</v>
      </c>
      <c r="B606" s="104"/>
      <c r="C606" s="8" t="s">
        <v>72</v>
      </c>
      <c r="D606" s="52">
        <v>259470</v>
      </c>
      <c r="E606" s="47"/>
      <c r="F606" s="47"/>
      <c r="G606" s="47"/>
      <c r="H606" s="47"/>
      <c r="I606" s="47"/>
      <c r="J606" s="47"/>
      <c r="K606" s="105"/>
      <c r="L606" s="105"/>
      <c r="M606" s="105"/>
      <c r="N606" s="105"/>
      <c r="O606" s="105"/>
      <c r="P606" s="105"/>
      <c r="Q606" s="105"/>
      <c r="R606" s="105"/>
      <c r="S606" s="105"/>
      <c r="T606" s="105"/>
      <c r="U606" s="47"/>
      <c r="V606" s="47"/>
      <c r="W606" s="47"/>
      <c r="X606" s="47"/>
      <c r="Y606" s="48"/>
    </row>
    <row r="607" spans="1:25" ht="15.3" x14ac:dyDescent="0.55000000000000004">
      <c r="A607" s="103"/>
      <c r="B607" s="104"/>
      <c r="C607" s="8" t="s">
        <v>175</v>
      </c>
      <c r="D607" s="66">
        <v>0.24</v>
      </c>
      <c r="E607" s="47"/>
      <c r="F607" s="47"/>
      <c r="G607" s="47"/>
      <c r="H607" s="47"/>
      <c r="I607" s="47"/>
      <c r="J607" s="47"/>
      <c r="K607" s="106"/>
      <c r="L607" s="107"/>
      <c r="M607" s="107"/>
      <c r="N607" s="107"/>
      <c r="O607" s="107"/>
      <c r="P607" s="107"/>
      <c r="Q607" s="107"/>
      <c r="R607" s="107"/>
      <c r="S607" s="107"/>
      <c r="T607" s="108"/>
      <c r="U607" s="47"/>
      <c r="V607" s="47"/>
      <c r="W607" s="47"/>
      <c r="X607" s="47"/>
      <c r="Y607" s="48"/>
    </row>
    <row r="608" spans="1:25" ht="30.6" x14ac:dyDescent="0.55000000000000004">
      <c r="A608" s="103"/>
      <c r="B608" s="104"/>
      <c r="C608" s="8" t="s">
        <v>174</v>
      </c>
      <c r="D608" s="49">
        <v>36</v>
      </c>
      <c r="E608" s="49">
        <v>89</v>
      </c>
      <c r="F608" s="49">
        <v>114</v>
      </c>
      <c r="G608" s="49">
        <v>288</v>
      </c>
      <c r="H608" s="49">
        <v>201</v>
      </c>
      <c r="I608" s="49">
        <v>327</v>
      </c>
      <c r="J608" s="49">
        <v>119</v>
      </c>
      <c r="K608" s="109">
        <v>444</v>
      </c>
      <c r="L608" s="109"/>
      <c r="M608" s="109"/>
      <c r="N608" s="109"/>
      <c r="O608" s="109"/>
      <c r="P608" s="109"/>
      <c r="Q608" s="109"/>
      <c r="R608" s="109"/>
      <c r="S608" s="109"/>
      <c r="T608" s="109"/>
      <c r="U608" s="49">
        <v>4535</v>
      </c>
      <c r="V608" s="47">
        <v>4297</v>
      </c>
      <c r="W608" s="49"/>
      <c r="X608" s="49"/>
      <c r="Y608" s="50">
        <f>SUM(D608:X608)</f>
        <v>10450</v>
      </c>
    </row>
    <row r="609" spans="1:25" ht="15.3" x14ac:dyDescent="0.55000000000000004">
      <c r="A609" s="103"/>
      <c r="B609" s="104"/>
      <c r="C609" s="9" t="s">
        <v>33</v>
      </c>
      <c r="D609" s="49">
        <v>37054</v>
      </c>
      <c r="E609" s="49">
        <v>2110</v>
      </c>
      <c r="F609" s="49">
        <v>2987</v>
      </c>
      <c r="G609" s="49">
        <v>5877</v>
      </c>
      <c r="H609" s="49">
        <v>6745</v>
      </c>
      <c r="I609" s="49">
        <v>2306</v>
      </c>
      <c r="J609" s="49">
        <v>608</v>
      </c>
      <c r="K609" s="109">
        <v>4730</v>
      </c>
      <c r="L609" s="109"/>
      <c r="M609" s="109"/>
      <c r="N609" s="109"/>
      <c r="O609" s="109"/>
      <c r="P609" s="109"/>
      <c r="Q609" s="109"/>
      <c r="R609" s="109"/>
      <c r="S609" s="109"/>
      <c r="T609" s="109"/>
      <c r="U609" s="49">
        <v>4535</v>
      </c>
      <c r="V609" s="47">
        <v>4297</v>
      </c>
      <c r="W609" s="49"/>
      <c r="X609" s="49"/>
      <c r="Y609" s="50">
        <f>SUM(D609:X609)</f>
        <v>71249</v>
      </c>
    </row>
    <row r="610" spans="1:25" ht="15.3" x14ac:dyDescent="0.55000000000000004">
      <c r="A610" s="103"/>
      <c r="B610" s="104"/>
      <c r="C610" s="8" t="s">
        <v>34</v>
      </c>
      <c r="D610" s="49">
        <f>C5*D609</f>
        <v>14821600</v>
      </c>
      <c r="E610" s="49">
        <f>E609*C5</f>
        <v>844000</v>
      </c>
      <c r="F610" s="49">
        <f>C5*F609</f>
        <v>1194800</v>
      </c>
      <c r="G610" s="49">
        <f>C5*G609</f>
        <v>2350800</v>
      </c>
      <c r="H610" s="49">
        <f>C5*H609</f>
        <v>2698000</v>
      </c>
      <c r="I610" s="49">
        <f>C5*I609</f>
        <v>922400</v>
      </c>
      <c r="J610" s="49">
        <f>C5*J609</f>
        <v>243200</v>
      </c>
      <c r="K610" s="110">
        <f>C5*K609</f>
        <v>1892000</v>
      </c>
      <c r="L610" s="110"/>
      <c r="M610" s="110"/>
      <c r="N610" s="110"/>
      <c r="O610" s="110"/>
      <c r="P610" s="110"/>
      <c r="Q610" s="110"/>
      <c r="R610" s="110"/>
      <c r="S610" s="110"/>
      <c r="T610" s="110"/>
      <c r="U610" s="49">
        <f>C5*U609</f>
        <v>1814000</v>
      </c>
      <c r="V610" s="67">
        <f>V609*C5</f>
        <v>1718800</v>
      </c>
      <c r="W610" s="49"/>
      <c r="X610" s="49"/>
      <c r="Y610" s="50">
        <f>SUM(D610:X610)</f>
        <v>28499600</v>
      </c>
    </row>
    <row r="612" spans="1:25" ht="15.3" x14ac:dyDescent="0.55000000000000004">
      <c r="A612" s="103" t="s">
        <v>302</v>
      </c>
      <c r="B612" s="104"/>
      <c r="C612" s="8" t="s">
        <v>72</v>
      </c>
      <c r="D612" s="52">
        <v>427099</v>
      </c>
      <c r="E612" s="47"/>
      <c r="F612" s="47"/>
      <c r="G612" s="47"/>
      <c r="H612" s="47"/>
      <c r="I612" s="47"/>
      <c r="J612" s="47"/>
      <c r="K612" s="105"/>
      <c r="L612" s="105"/>
      <c r="M612" s="105"/>
      <c r="N612" s="105"/>
      <c r="O612" s="105"/>
      <c r="P612" s="105"/>
      <c r="Q612" s="105"/>
      <c r="R612" s="105"/>
      <c r="S612" s="105"/>
      <c r="T612" s="105"/>
      <c r="U612" s="47"/>
      <c r="V612" s="47"/>
      <c r="W612" s="47"/>
      <c r="X612" s="47"/>
      <c r="Y612" s="48"/>
    </row>
    <row r="613" spans="1:25" ht="15.3" x14ac:dyDescent="0.55000000000000004">
      <c r="A613" s="103"/>
      <c r="B613" s="104"/>
      <c r="C613" s="8" t="s">
        <v>175</v>
      </c>
      <c r="D613" s="66">
        <v>0.44</v>
      </c>
      <c r="E613" s="47"/>
      <c r="F613" s="47"/>
      <c r="G613" s="47"/>
      <c r="H613" s="47"/>
      <c r="I613" s="47"/>
      <c r="J613" s="47"/>
      <c r="K613" s="106"/>
      <c r="L613" s="107"/>
      <c r="M613" s="107"/>
      <c r="N613" s="107"/>
      <c r="O613" s="107"/>
      <c r="P613" s="107"/>
      <c r="Q613" s="107"/>
      <c r="R613" s="107"/>
      <c r="S613" s="107"/>
      <c r="T613" s="108"/>
      <c r="U613" s="47"/>
      <c r="V613" s="47"/>
      <c r="W613" s="47"/>
      <c r="X613" s="47"/>
      <c r="Y613" s="48"/>
    </row>
    <row r="614" spans="1:25" ht="30.6" x14ac:dyDescent="0.55000000000000004">
      <c r="A614" s="103"/>
      <c r="B614" s="104"/>
      <c r="C614" s="8" t="s">
        <v>174</v>
      </c>
      <c r="D614" s="49">
        <v>115</v>
      </c>
      <c r="E614" s="49">
        <v>188</v>
      </c>
      <c r="F614" s="49">
        <v>273</v>
      </c>
      <c r="G614" s="49">
        <v>199</v>
      </c>
      <c r="H614" s="49">
        <v>367</v>
      </c>
      <c r="I614" s="49">
        <v>72</v>
      </c>
      <c r="J614" s="49">
        <v>47</v>
      </c>
      <c r="K614" s="109">
        <v>328</v>
      </c>
      <c r="L614" s="109"/>
      <c r="M614" s="109"/>
      <c r="N614" s="109"/>
      <c r="O614" s="109"/>
      <c r="P614" s="109"/>
      <c r="Q614" s="109"/>
      <c r="R614" s="109"/>
      <c r="S614" s="109"/>
      <c r="T614" s="109"/>
      <c r="U614" s="49">
        <v>16931</v>
      </c>
      <c r="V614" s="47">
        <v>23913</v>
      </c>
      <c r="W614" s="49"/>
      <c r="X614" s="49"/>
      <c r="Y614" s="50">
        <f>SUM(D614:X614)</f>
        <v>42433</v>
      </c>
    </row>
    <row r="615" spans="1:25" ht="15.3" x14ac:dyDescent="0.55000000000000004">
      <c r="A615" s="103"/>
      <c r="B615" s="104"/>
      <c r="C615" s="9" t="s">
        <v>33</v>
      </c>
      <c r="D615" s="49">
        <v>55084</v>
      </c>
      <c r="E615" s="49">
        <v>4075</v>
      </c>
      <c r="F615" s="49">
        <v>9120</v>
      </c>
      <c r="G615" s="49">
        <v>5618</v>
      </c>
      <c r="H615" s="49">
        <v>11822</v>
      </c>
      <c r="I615" s="49">
        <v>913</v>
      </c>
      <c r="J615" s="49">
        <v>830</v>
      </c>
      <c r="K615" s="109">
        <v>12608</v>
      </c>
      <c r="L615" s="109"/>
      <c r="M615" s="109"/>
      <c r="N615" s="109"/>
      <c r="O615" s="109"/>
      <c r="P615" s="109"/>
      <c r="Q615" s="109"/>
      <c r="R615" s="109"/>
      <c r="S615" s="109"/>
      <c r="T615" s="109"/>
      <c r="U615" s="49">
        <v>16931</v>
      </c>
      <c r="V615" s="47">
        <v>23913</v>
      </c>
      <c r="W615" s="49"/>
      <c r="X615" s="49"/>
      <c r="Y615" s="50">
        <f>SUM(D615:X615)</f>
        <v>140914</v>
      </c>
    </row>
    <row r="616" spans="1:25" ht="15.3" x14ac:dyDescent="0.55000000000000004">
      <c r="A616" s="103"/>
      <c r="B616" s="104"/>
      <c r="C616" s="8" t="s">
        <v>34</v>
      </c>
      <c r="D616" s="49">
        <f>C5*D615</f>
        <v>22033600</v>
      </c>
      <c r="E616" s="49">
        <f>E615*C5</f>
        <v>1630000</v>
      </c>
      <c r="F616" s="49">
        <f>C5*F615</f>
        <v>3648000</v>
      </c>
      <c r="G616" s="49">
        <f>C5*G615</f>
        <v>2247200</v>
      </c>
      <c r="H616" s="49">
        <f>C5*H615</f>
        <v>4728800</v>
      </c>
      <c r="I616" s="49">
        <f>C5*I615</f>
        <v>365200</v>
      </c>
      <c r="J616" s="49">
        <f>C5*J615</f>
        <v>332000</v>
      </c>
      <c r="K616" s="110">
        <f>C5*K615</f>
        <v>5043200</v>
      </c>
      <c r="L616" s="110"/>
      <c r="M616" s="110"/>
      <c r="N616" s="110"/>
      <c r="O616" s="110"/>
      <c r="P616" s="110"/>
      <c r="Q616" s="110"/>
      <c r="R616" s="110"/>
      <c r="S616" s="110"/>
      <c r="T616" s="110"/>
      <c r="U616" s="49">
        <f>C5*U615</f>
        <v>6772400</v>
      </c>
      <c r="V616" s="67">
        <f>V615*C5</f>
        <v>9565200</v>
      </c>
      <c r="W616" s="49"/>
      <c r="X616" s="49"/>
      <c r="Y616" s="50">
        <f>SUM(D616:X616)</f>
        <v>56365600</v>
      </c>
    </row>
    <row r="618" spans="1:25" ht="15.3" x14ac:dyDescent="0.55000000000000004">
      <c r="A618" s="103" t="s">
        <v>303</v>
      </c>
      <c r="B618" s="104"/>
      <c r="C618" s="8" t="s">
        <v>72</v>
      </c>
      <c r="D618" s="52">
        <v>216639</v>
      </c>
      <c r="E618" s="47"/>
      <c r="F618" s="47"/>
      <c r="G618" s="47"/>
      <c r="H618" s="47"/>
      <c r="I618" s="47"/>
      <c r="J618" s="47"/>
      <c r="K618" s="105"/>
      <c r="L618" s="105"/>
      <c r="M618" s="105"/>
      <c r="N618" s="105"/>
      <c r="O618" s="105"/>
      <c r="P618" s="105"/>
      <c r="Q618" s="105"/>
      <c r="R618" s="105"/>
      <c r="S618" s="105"/>
      <c r="T618" s="105"/>
      <c r="U618" s="47"/>
      <c r="V618" s="47"/>
      <c r="W618" s="47"/>
      <c r="X618" s="47"/>
      <c r="Y618" s="48"/>
    </row>
    <row r="619" spans="1:25" ht="15.3" x14ac:dyDescent="0.55000000000000004">
      <c r="A619" s="103"/>
      <c r="B619" s="104"/>
      <c r="C619" s="8" t="s">
        <v>175</v>
      </c>
      <c r="D619" s="66">
        <v>0.19</v>
      </c>
      <c r="E619" s="47"/>
      <c r="F619" s="47"/>
      <c r="G619" s="47"/>
      <c r="H619" s="47"/>
      <c r="I619" s="47"/>
      <c r="J619" s="47"/>
      <c r="K619" s="106"/>
      <c r="L619" s="107"/>
      <c r="M619" s="107"/>
      <c r="N619" s="107"/>
      <c r="O619" s="107"/>
      <c r="P619" s="107"/>
      <c r="Q619" s="107"/>
      <c r="R619" s="107"/>
      <c r="S619" s="107"/>
      <c r="T619" s="108"/>
      <c r="U619" s="47"/>
      <c r="V619" s="47"/>
      <c r="W619" s="47"/>
      <c r="X619" s="47"/>
      <c r="Y619" s="48"/>
    </row>
    <row r="620" spans="1:25" ht="30.6" x14ac:dyDescent="0.55000000000000004">
      <c r="A620" s="103"/>
      <c r="B620" s="104"/>
      <c r="C620" s="8" t="s">
        <v>174</v>
      </c>
      <c r="D620" s="49">
        <v>61</v>
      </c>
      <c r="E620" s="49">
        <v>79</v>
      </c>
      <c r="F620" s="49">
        <v>193</v>
      </c>
      <c r="G620" s="49">
        <v>201</v>
      </c>
      <c r="H620" s="49">
        <v>158</v>
      </c>
      <c r="I620" s="49">
        <v>103</v>
      </c>
      <c r="J620" s="49">
        <v>146</v>
      </c>
      <c r="K620" s="109">
        <v>325</v>
      </c>
      <c r="L620" s="109"/>
      <c r="M620" s="109"/>
      <c r="N620" s="109"/>
      <c r="O620" s="109"/>
      <c r="P620" s="109"/>
      <c r="Q620" s="109"/>
      <c r="R620" s="109"/>
      <c r="S620" s="109"/>
      <c r="T620" s="109"/>
      <c r="U620" s="49">
        <v>11172</v>
      </c>
      <c r="V620" s="47">
        <v>10909</v>
      </c>
      <c r="W620" s="49"/>
      <c r="X620" s="49"/>
      <c r="Y620" s="50">
        <f>SUM(D620:X620)</f>
        <v>23347</v>
      </c>
    </row>
    <row r="621" spans="1:25" ht="15.3" x14ac:dyDescent="0.55000000000000004">
      <c r="A621" s="103"/>
      <c r="B621" s="104"/>
      <c r="C621" s="9" t="s">
        <v>33</v>
      </c>
      <c r="D621" s="49">
        <v>38446</v>
      </c>
      <c r="E621" s="49">
        <v>1722</v>
      </c>
      <c r="F621" s="49">
        <v>3996</v>
      </c>
      <c r="G621" s="49">
        <v>4766</v>
      </c>
      <c r="H621" s="49">
        <v>2433</v>
      </c>
      <c r="I621" s="49">
        <v>2145</v>
      </c>
      <c r="J621" s="49">
        <v>6330</v>
      </c>
      <c r="K621" s="109">
        <v>8713</v>
      </c>
      <c r="L621" s="109"/>
      <c r="M621" s="109"/>
      <c r="N621" s="109"/>
      <c r="O621" s="109"/>
      <c r="P621" s="109"/>
      <c r="Q621" s="109"/>
      <c r="R621" s="109"/>
      <c r="S621" s="109"/>
      <c r="T621" s="109"/>
      <c r="U621" s="49">
        <v>11172</v>
      </c>
      <c r="V621" s="47">
        <v>10909</v>
      </c>
      <c r="W621" s="49"/>
      <c r="X621" s="49"/>
      <c r="Y621" s="50">
        <f>SUM(D621:X621)</f>
        <v>90632</v>
      </c>
    </row>
    <row r="622" spans="1:25" ht="15.3" x14ac:dyDescent="0.55000000000000004">
      <c r="A622" s="103"/>
      <c r="B622" s="104"/>
      <c r="C622" s="8" t="s">
        <v>34</v>
      </c>
      <c r="D622" s="49">
        <f>C5*D621</f>
        <v>15378400</v>
      </c>
      <c r="E622" s="49">
        <f>E621*C5</f>
        <v>688800</v>
      </c>
      <c r="F622" s="49">
        <f>C5*F621</f>
        <v>1598400</v>
      </c>
      <c r="G622" s="49">
        <f>C5*G621</f>
        <v>1906400</v>
      </c>
      <c r="H622" s="49">
        <f>C5*H621</f>
        <v>973200</v>
      </c>
      <c r="I622" s="49">
        <f>C5*I621</f>
        <v>858000</v>
      </c>
      <c r="J622" s="49">
        <f>C5*J621</f>
        <v>2532000</v>
      </c>
      <c r="K622" s="110">
        <f>C5*K621</f>
        <v>3485200</v>
      </c>
      <c r="L622" s="110"/>
      <c r="M622" s="110"/>
      <c r="N622" s="110"/>
      <c r="O622" s="110"/>
      <c r="P622" s="110"/>
      <c r="Q622" s="110"/>
      <c r="R622" s="110"/>
      <c r="S622" s="110"/>
      <c r="T622" s="110"/>
      <c r="U622" s="49">
        <f>C5*U621</f>
        <v>4468800</v>
      </c>
      <c r="V622" s="67">
        <f>V621*C5</f>
        <v>4363600</v>
      </c>
      <c r="W622" s="49"/>
      <c r="X622" s="49"/>
      <c r="Y622" s="50">
        <f>SUM(D622:X622)</f>
        <v>36252800</v>
      </c>
    </row>
  </sheetData>
  <mergeCells count="769">
    <mergeCell ref="A588:A592"/>
    <mergeCell ref="B588:B592"/>
    <mergeCell ref="K588:T588"/>
    <mergeCell ref="K589:T589"/>
    <mergeCell ref="K590:T590"/>
    <mergeCell ref="K591:T591"/>
    <mergeCell ref="K592:T592"/>
    <mergeCell ref="A594:A598"/>
    <mergeCell ref="B594:B598"/>
    <mergeCell ref="K594:T594"/>
    <mergeCell ref="K595:T595"/>
    <mergeCell ref="K596:T596"/>
    <mergeCell ref="K597:T597"/>
    <mergeCell ref="K598:T598"/>
    <mergeCell ref="A576:A580"/>
    <mergeCell ref="B576:B580"/>
    <mergeCell ref="K576:T576"/>
    <mergeCell ref="K577:T577"/>
    <mergeCell ref="K578:T578"/>
    <mergeCell ref="K579:T579"/>
    <mergeCell ref="K580:T580"/>
    <mergeCell ref="A582:A586"/>
    <mergeCell ref="B582:B586"/>
    <mergeCell ref="K582:T582"/>
    <mergeCell ref="K583:T583"/>
    <mergeCell ref="K584:T584"/>
    <mergeCell ref="K585:T585"/>
    <mergeCell ref="K586:T586"/>
    <mergeCell ref="A564:A568"/>
    <mergeCell ref="B564:B568"/>
    <mergeCell ref="K564:T564"/>
    <mergeCell ref="K565:T565"/>
    <mergeCell ref="K566:T566"/>
    <mergeCell ref="K567:T567"/>
    <mergeCell ref="K568:T568"/>
    <mergeCell ref="A570:A574"/>
    <mergeCell ref="B570:B574"/>
    <mergeCell ref="K570:T570"/>
    <mergeCell ref="K571:T571"/>
    <mergeCell ref="K572:T572"/>
    <mergeCell ref="K573:T573"/>
    <mergeCell ref="K574:T574"/>
    <mergeCell ref="A552:A556"/>
    <mergeCell ref="B552:B556"/>
    <mergeCell ref="K552:T552"/>
    <mergeCell ref="K553:T553"/>
    <mergeCell ref="K554:T554"/>
    <mergeCell ref="K555:T555"/>
    <mergeCell ref="K556:T556"/>
    <mergeCell ref="A558:A562"/>
    <mergeCell ref="B558:B562"/>
    <mergeCell ref="K558:T558"/>
    <mergeCell ref="K559:T559"/>
    <mergeCell ref="K560:T560"/>
    <mergeCell ref="K561:T561"/>
    <mergeCell ref="K562:T562"/>
    <mergeCell ref="A540:A544"/>
    <mergeCell ref="B540:B544"/>
    <mergeCell ref="K540:T540"/>
    <mergeCell ref="K541:T541"/>
    <mergeCell ref="K542:T542"/>
    <mergeCell ref="K543:T543"/>
    <mergeCell ref="K544:T544"/>
    <mergeCell ref="A546:A550"/>
    <mergeCell ref="B546:B550"/>
    <mergeCell ref="K546:T546"/>
    <mergeCell ref="K547:T547"/>
    <mergeCell ref="K548:T548"/>
    <mergeCell ref="K549:T549"/>
    <mergeCell ref="K550:T550"/>
    <mergeCell ref="A528:A532"/>
    <mergeCell ref="B528:B532"/>
    <mergeCell ref="K528:T528"/>
    <mergeCell ref="K529:T529"/>
    <mergeCell ref="K530:T530"/>
    <mergeCell ref="K531:T531"/>
    <mergeCell ref="K532:T532"/>
    <mergeCell ref="A534:A538"/>
    <mergeCell ref="B534:B538"/>
    <mergeCell ref="K534:T534"/>
    <mergeCell ref="K535:T535"/>
    <mergeCell ref="K536:T536"/>
    <mergeCell ref="K537:T537"/>
    <mergeCell ref="K538:T538"/>
    <mergeCell ref="A516:A520"/>
    <mergeCell ref="B516:B520"/>
    <mergeCell ref="K516:T516"/>
    <mergeCell ref="K517:T517"/>
    <mergeCell ref="K518:T518"/>
    <mergeCell ref="K519:T519"/>
    <mergeCell ref="K520:T520"/>
    <mergeCell ref="A522:A526"/>
    <mergeCell ref="B522:B526"/>
    <mergeCell ref="K522:T522"/>
    <mergeCell ref="K523:T523"/>
    <mergeCell ref="K524:T524"/>
    <mergeCell ref="K525:T525"/>
    <mergeCell ref="K526:T526"/>
    <mergeCell ref="A480:A484"/>
    <mergeCell ref="B480:B484"/>
    <mergeCell ref="K480:T480"/>
    <mergeCell ref="K481:T481"/>
    <mergeCell ref="K482:T482"/>
    <mergeCell ref="K483:T483"/>
    <mergeCell ref="K484:T484"/>
    <mergeCell ref="A486:A490"/>
    <mergeCell ref="B486:B490"/>
    <mergeCell ref="K486:T486"/>
    <mergeCell ref="K487:T487"/>
    <mergeCell ref="K488:T488"/>
    <mergeCell ref="K489:T489"/>
    <mergeCell ref="K490:T490"/>
    <mergeCell ref="A468:A472"/>
    <mergeCell ref="B468:B472"/>
    <mergeCell ref="K468:T468"/>
    <mergeCell ref="K469:T469"/>
    <mergeCell ref="K470:T470"/>
    <mergeCell ref="K471:T471"/>
    <mergeCell ref="K472:T472"/>
    <mergeCell ref="A474:A478"/>
    <mergeCell ref="B474:B478"/>
    <mergeCell ref="K474:T474"/>
    <mergeCell ref="K475:T475"/>
    <mergeCell ref="K476:T476"/>
    <mergeCell ref="K477:T477"/>
    <mergeCell ref="K478:T478"/>
    <mergeCell ref="A450:A454"/>
    <mergeCell ref="B450:B454"/>
    <mergeCell ref="K450:T450"/>
    <mergeCell ref="K451:T451"/>
    <mergeCell ref="K452:T452"/>
    <mergeCell ref="K453:T453"/>
    <mergeCell ref="K454:T454"/>
    <mergeCell ref="A438:A442"/>
    <mergeCell ref="B438:B442"/>
    <mergeCell ref="K438:T438"/>
    <mergeCell ref="K439:T439"/>
    <mergeCell ref="K440:T440"/>
    <mergeCell ref="K441:T441"/>
    <mergeCell ref="K442:T442"/>
    <mergeCell ref="A444:A448"/>
    <mergeCell ref="B444:B448"/>
    <mergeCell ref="K444:T444"/>
    <mergeCell ref="K445:T445"/>
    <mergeCell ref="K446:T446"/>
    <mergeCell ref="K447:T447"/>
    <mergeCell ref="K448:T448"/>
    <mergeCell ref="A426:A430"/>
    <mergeCell ref="B426:B430"/>
    <mergeCell ref="K426:T426"/>
    <mergeCell ref="K427:T427"/>
    <mergeCell ref="K428:T428"/>
    <mergeCell ref="K429:T429"/>
    <mergeCell ref="K430:T430"/>
    <mergeCell ref="A432:A436"/>
    <mergeCell ref="B432:B436"/>
    <mergeCell ref="K432:T432"/>
    <mergeCell ref="K433:T433"/>
    <mergeCell ref="K434:T434"/>
    <mergeCell ref="K435:T435"/>
    <mergeCell ref="K436:T436"/>
    <mergeCell ref="A414:A418"/>
    <mergeCell ref="B414:B418"/>
    <mergeCell ref="K414:T414"/>
    <mergeCell ref="K415:T415"/>
    <mergeCell ref="K416:T416"/>
    <mergeCell ref="K417:T417"/>
    <mergeCell ref="K418:T418"/>
    <mergeCell ref="A420:A424"/>
    <mergeCell ref="B420:B424"/>
    <mergeCell ref="K420:T420"/>
    <mergeCell ref="K421:T421"/>
    <mergeCell ref="K422:T422"/>
    <mergeCell ref="K423:T423"/>
    <mergeCell ref="K424:T424"/>
    <mergeCell ref="A402:A406"/>
    <mergeCell ref="B402:B406"/>
    <mergeCell ref="K402:T402"/>
    <mergeCell ref="K403:T403"/>
    <mergeCell ref="K404:T404"/>
    <mergeCell ref="K405:T405"/>
    <mergeCell ref="K406:T406"/>
    <mergeCell ref="A408:A412"/>
    <mergeCell ref="B408:B412"/>
    <mergeCell ref="K408:T408"/>
    <mergeCell ref="K409:T409"/>
    <mergeCell ref="K410:T410"/>
    <mergeCell ref="K411:T411"/>
    <mergeCell ref="K412:T412"/>
    <mergeCell ref="A390:A394"/>
    <mergeCell ref="B390:B394"/>
    <mergeCell ref="K390:T390"/>
    <mergeCell ref="K391:T391"/>
    <mergeCell ref="K392:T392"/>
    <mergeCell ref="K393:T393"/>
    <mergeCell ref="K394:T394"/>
    <mergeCell ref="A396:A400"/>
    <mergeCell ref="B396:B400"/>
    <mergeCell ref="K396:T396"/>
    <mergeCell ref="K397:T397"/>
    <mergeCell ref="K398:T398"/>
    <mergeCell ref="K399:T399"/>
    <mergeCell ref="K400:T400"/>
    <mergeCell ref="A378:A382"/>
    <mergeCell ref="B378:B382"/>
    <mergeCell ref="K378:T378"/>
    <mergeCell ref="K379:T379"/>
    <mergeCell ref="K380:T380"/>
    <mergeCell ref="K381:T381"/>
    <mergeCell ref="K382:T382"/>
    <mergeCell ref="A384:A388"/>
    <mergeCell ref="B384:B388"/>
    <mergeCell ref="K384:T384"/>
    <mergeCell ref="K385:T385"/>
    <mergeCell ref="K386:T386"/>
    <mergeCell ref="K387:T387"/>
    <mergeCell ref="K388:T388"/>
    <mergeCell ref="A366:A370"/>
    <mergeCell ref="B366:B370"/>
    <mergeCell ref="K366:T366"/>
    <mergeCell ref="K367:T367"/>
    <mergeCell ref="K368:T368"/>
    <mergeCell ref="K369:T369"/>
    <mergeCell ref="K370:T370"/>
    <mergeCell ref="A372:A376"/>
    <mergeCell ref="B372:B376"/>
    <mergeCell ref="K372:T372"/>
    <mergeCell ref="K373:T373"/>
    <mergeCell ref="K374:T374"/>
    <mergeCell ref="K375:T375"/>
    <mergeCell ref="K376:T376"/>
    <mergeCell ref="A354:A358"/>
    <mergeCell ref="B354:B358"/>
    <mergeCell ref="K354:T354"/>
    <mergeCell ref="K355:T355"/>
    <mergeCell ref="K356:T356"/>
    <mergeCell ref="K357:T357"/>
    <mergeCell ref="K358:T358"/>
    <mergeCell ref="A360:A364"/>
    <mergeCell ref="B360:B364"/>
    <mergeCell ref="K360:T360"/>
    <mergeCell ref="K361:T361"/>
    <mergeCell ref="K362:T362"/>
    <mergeCell ref="K363:T363"/>
    <mergeCell ref="K364:T364"/>
    <mergeCell ref="A342:A346"/>
    <mergeCell ref="B342:B346"/>
    <mergeCell ref="K342:T342"/>
    <mergeCell ref="K343:T343"/>
    <mergeCell ref="K344:T344"/>
    <mergeCell ref="K345:T345"/>
    <mergeCell ref="K346:T346"/>
    <mergeCell ref="A348:A352"/>
    <mergeCell ref="B348:B352"/>
    <mergeCell ref="K348:T348"/>
    <mergeCell ref="K349:T349"/>
    <mergeCell ref="K350:T350"/>
    <mergeCell ref="K351:T351"/>
    <mergeCell ref="K352:T352"/>
    <mergeCell ref="A330:A334"/>
    <mergeCell ref="B330:B334"/>
    <mergeCell ref="K330:T330"/>
    <mergeCell ref="K331:T331"/>
    <mergeCell ref="K332:T332"/>
    <mergeCell ref="K333:T333"/>
    <mergeCell ref="K334:T334"/>
    <mergeCell ref="A336:A340"/>
    <mergeCell ref="B336:B340"/>
    <mergeCell ref="K336:T336"/>
    <mergeCell ref="K337:T337"/>
    <mergeCell ref="K338:T338"/>
    <mergeCell ref="K339:T339"/>
    <mergeCell ref="K340:T340"/>
    <mergeCell ref="A312:A316"/>
    <mergeCell ref="B312:B316"/>
    <mergeCell ref="K312:T312"/>
    <mergeCell ref="K313:T313"/>
    <mergeCell ref="K314:T314"/>
    <mergeCell ref="K315:T315"/>
    <mergeCell ref="K316:T316"/>
    <mergeCell ref="A324:A328"/>
    <mergeCell ref="B324:B328"/>
    <mergeCell ref="K324:T324"/>
    <mergeCell ref="K325:T325"/>
    <mergeCell ref="K326:T326"/>
    <mergeCell ref="K327:T327"/>
    <mergeCell ref="K328:T328"/>
    <mergeCell ref="A318:A322"/>
    <mergeCell ref="B318:B322"/>
    <mergeCell ref="K318:T318"/>
    <mergeCell ref="K319:T319"/>
    <mergeCell ref="K320:T320"/>
    <mergeCell ref="K321:T321"/>
    <mergeCell ref="K322:T322"/>
    <mergeCell ref="K301:T301"/>
    <mergeCell ref="K302:T302"/>
    <mergeCell ref="K303:T303"/>
    <mergeCell ref="K304:T304"/>
    <mergeCell ref="A306:A310"/>
    <mergeCell ref="B306:B310"/>
    <mergeCell ref="K306:T306"/>
    <mergeCell ref="K307:T307"/>
    <mergeCell ref="K308:T308"/>
    <mergeCell ref="K309:T309"/>
    <mergeCell ref="K310:T310"/>
    <mergeCell ref="A300:A304"/>
    <mergeCell ref="B300:B304"/>
    <mergeCell ref="K300:T300"/>
    <mergeCell ref="A270:A274"/>
    <mergeCell ref="B270:B274"/>
    <mergeCell ref="K270:T270"/>
    <mergeCell ref="K271:T271"/>
    <mergeCell ref="K272:T272"/>
    <mergeCell ref="K273:T273"/>
    <mergeCell ref="K274:T274"/>
    <mergeCell ref="K167:T167"/>
    <mergeCell ref="K169:T169"/>
    <mergeCell ref="K173:T173"/>
    <mergeCell ref="K175:T175"/>
    <mergeCell ref="K179:T179"/>
    <mergeCell ref="K181:T181"/>
    <mergeCell ref="K229:T229"/>
    <mergeCell ref="K227:T227"/>
    <mergeCell ref="K223:T223"/>
    <mergeCell ref="K221:T221"/>
    <mergeCell ref="K217:T217"/>
    <mergeCell ref="K215:T215"/>
    <mergeCell ref="K211:T211"/>
    <mergeCell ref="K209:T209"/>
    <mergeCell ref="K205:T205"/>
    <mergeCell ref="K203:T203"/>
    <mergeCell ref="K199:T199"/>
    <mergeCell ref="K191:T191"/>
    <mergeCell ref="K187:T187"/>
    <mergeCell ref="K185:T185"/>
    <mergeCell ref="K131:T131"/>
    <mergeCell ref="K133:T133"/>
    <mergeCell ref="K137:T137"/>
    <mergeCell ref="K139:T139"/>
    <mergeCell ref="K143:T143"/>
    <mergeCell ref="K145:T145"/>
    <mergeCell ref="K149:T149"/>
    <mergeCell ref="K151:T151"/>
    <mergeCell ref="K155:T155"/>
    <mergeCell ref="K103:T103"/>
    <mergeCell ref="K107:T107"/>
    <mergeCell ref="K109:T109"/>
    <mergeCell ref="K113:T113"/>
    <mergeCell ref="K115:T115"/>
    <mergeCell ref="K119:T119"/>
    <mergeCell ref="K121:T121"/>
    <mergeCell ref="K125:T125"/>
    <mergeCell ref="K127:T127"/>
    <mergeCell ref="K59:T59"/>
    <mergeCell ref="K61:T61"/>
    <mergeCell ref="K65:T65"/>
    <mergeCell ref="K67:T67"/>
    <mergeCell ref="K71:T71"/>
    <mergeCell ref="K73:T73"/>
    <mergeCell ref="K77:T77"/>
    <mergeCell ref="K79:T79"/>
    <mergeCell ref="K83:T83"/>
    <mergeCell ref="K23:T23"/>
    <mergeCell ref="K25:T25"/>
    <mergeCell ref="K29:T29"/>
    <mergeCell ref="K31:T31"/>
    <mergeCell ref="K35:T35"/>
    <mergeCell ref="K37:T37"/>
    <mergeCell ref="K41:T41"/>
    <mergeCell ref="K43:T43"/>
    <mergeCell ref="K47:T47"/>
    <mergeCell ref="K38:T38"/>
    <mergeCell ref="K39:T39"/>
    <mergeCell ref="K40:T40"/>
    <mergeCell ref="A222:A226"/>
    <mergeCell ref="B222:B226"/>
    <mergeCell ref="K222:T222"/>
    <mergeCell ref="K224:T224"/>
    <mergeCell ref="K225:T225"/>
    <mergeCell ref="K226:T226"/>
    <mergeCell ref="A228:A232"/>
    <mergeCell ref="B228:B232"/>
    <mergeCell ref="K228:T228"/>
    <mergeCell ref="K230:T230"/>
    <mergeCell ref="K231:T231"/>
    <mergeCell ref="K232:T232"/>
    <mergeCell ref="A162:A166"/>
    <mergeCell ref="B162:B166"/>
    <mergeCell ref="K162:T162"/>
    <mergeCell ref="K164:T164"/>
    <mergeCell ref="K165:T165"/>
    <mergeCell ref="K166:T166"/>
    <mergeCell ref="A150:A154"/>
    <mergeCell ref="B150:B154"/>
    <mergeCell ref="K150:T150"/>
    <mergeCell ref="K152:T152"/>
    <mergeCell ref="K153:T153"/>
    <mergeCell ref="K154:T154"/>
    <mergeCell ref="A156:A160"/>
    <mergeCell ref="B156:B160"/>
    <mergeCell ref="K156:T156"/>
    <mergeCell ref="K158:T158"/>
    <mergeCell ref="K159:T159"/>
    <mergeCell ref="K160:T160"/>
    <mergeCell ref="K157:T157"/>
    <mergeCell ref="K161:T161"/>
    <mergeCell ref="K163:T163"/>
    <mergeCell ref="A72:A76"/>
    <mergeCell ref="B72:B76"/>
    <mergeCell ref="K72:T72"/>
    <mergeCell ref="K74:T74"/>
    <mergeCell ref="K75:T75"/>
    <mergeCell ref="K76:T76"/>
    <mergeCell ref="A144:A148"/>
    <mergeCell ref="B144:B148"/>
    <mergeCell ref="K144:T144"/>
    <mergeCell ref="K146:T146"/>
    <mergeCell ref="K147:T147"/>
    <mergeCell ref="K148:T148"/>
    <mergeCell ref="A78:A82"/>
    <mergeCell ref="B78:B82"/>
    <mergeCell ref="K78:T78"/>
    <mergeCell ref="K80:T80"/>
    <mergeCell ref="K81:T81"/>
    <mergeCell ref="K82:T82"/>
    <mergeCell ref="A90:A94"/>
    <mergeCell ref="B90:B94"/>
    <mergeCell ref="K90:T90"/>
    <mergeCell ref="K92:T92"/>
    <mergeCell ref="K93:T93"/>
    <mergeCell ref="K94:T94"/>
    <mergeCell ref="A60:A64"/>
    <mergeCell ref="B60:B64"/>
    <mergeCell ref="K60:T60"/>
    <mergeCell ref="K62:T62"/>
    <mergeCell ref="K63:T63"/>
    <mergeCell ref="K64:T64"/>
    <mergeCell ref="A66:A70"/>
    <mergeCell ref="B66:B70"/>
    <mergeCell ref="K66:T66"/>
    <mergeCell ref="K68:T68"/>
    <mergeCell ref="K69:T69"/>
    <mergeCell ref="K70:T70"/>
    <mergeCell ref="A48:A52"/>
    <mergeCell ref="B48:B52"/>
    <mergeCell ref="K48:T48"/>
    <mergeCell ref="K50:T50"/>
    <mergeCell ref="K51:T51"/>
    <mergeCell ref="K52:T52"/>
    <mergeCell ref="A54:A58"/>
    <mergeCell ref="B54:B58"/>
    <mergeCell ref="K54:T54"/>
    <mergeCell ref="K56:T56"/>
    <mergeCell ref="K57:T57"/>
    <mergeCell ref="K58:T58"/>
    <mergeCell ref="K49:T49"/>
    <mergeCell ref="K53:T53"/>
    <mergeCell ref="K55:T55"/>
    <mergeCell ref="A42:A46"/>
    <mergeCell ref="B42:B46"/>
    <mergeCell ref="K42:T42"/>
    <mergeCell ref="K44:T44"/>
    <mergeCell ref="K45:T45"/>
    <mergeCell ref="K46:T46"/>
    <mergeCell ref="A36:A40"/>
    <mergeCell ref="B36:B40"/>
    <mergeCell ref="K36:T36"/>
    <mergeCell ref="U6:X6"/>
    <mergeCell ref="E6:T6"/>
    <mergeCell ref="A12:A16"/>
    <mergeCell ref="K20:T20"/>
    <mergeCell ref="K21:T21"/>
    <mergeCell ref="K22:T22"/>
    <mergeCell ref="K18:T18"/>
    <mergeCell ref="K12:T12"/>
    <mergeCell ref="A18:A22"/>
    <mergeCell ref="B18:B22"/>
    <mergeCell ref="K14:T14"/>
    <mergeCell ref="K15:T15"/>
    <mergeCell ref="B9:C9"/>
    <mergeCell ref="K16:T16"/>
    <mergeCell ref="B12:B16"/>
    <mergeCell ref="K13:T13"/>
    <mergeCell ref="K19:T19"/>
    <mergeCell ref="K17:T17"/>
    <mergeCell ref="B1:E1"/>
    <mergeCell ref="B2:C2"/>
    <mergeCell ref="B6:C6"/>
    <mergeCell ref="E7:E8"/>
    <mergeCell ref="B7:C8"/>
    <mergeCell ref="D7:D8"/>
    <mergeCell ref="K11:T11"/>
    <mergeCell ref="J7:J8"/>
    <mergeCell ref="I7:I8"/>
    <mergeCell ref="F7:F8"/>
    <mergeCell ref="K9:T9"/>
    <mergeCell ref="G7:G8"/>
    <mergeCell ref="H7:H8"/>
    <mergeCell ref="K7:T7"/>
    <mergeCell ref="K10:T10"/>
    <mergeCell ref="B10:C10"/>
    <mergeCell ref="B11:C11"/>
    <mergeCell ref="A24:A28"/>
    <mergeCell ref="B24:B28"/>
    <mergeCell ref="K24:T24"/>
    <mergeCell ref="K26:T26"/>
    <mergeCell ref="K27:T27"/>
    <mergeCell ref="K28:T28"/>
    <mergeCell ref="A30:A34"/>
    <mergeCell ref="B30:B34"/>
    <mergeCell ref="K30:T30"/>
    <mergeCell ref="K32:T32"/>
    <mergeCell ref="K33:T33"/>
    <mergeCell ref="K34:T34"/>
    <mergeCell ref="A84:A88"/>
    <mergeCell ref="B84:B88"/>
    <mergeCell ref="K84:T84"/>
    <mergeCell ref="K86:T86"/>
    <mergeCell ref="K87:T87"/>
    <mergeCell ref="K88:T88"/>
    <mergeCell ref="A102:A106"/>
    <mergeCell ref="B102:B106"/>
    <mergeCell ref="K102:T102"/>
    <mergeCell ref="K104:T104"/>
    <mergeCell ref="K105:T105"/>
    <mergeCell ref="K106:T106"/>
    <mergeCell ref="A96:A100"/>
    <mergeCell ref="B96:B100"/>
    <mergeCell ref="K96:T96"/>
    <mergeCell ref="K98:T98"/>
    <mergeCell ref="K99:T99"/>
    <mergeCell ref="K100:T100"/>
    <mergeCell ref="K85:T85"/>
    <mergeCell ref="K89:T89"/>
    <mergeCell ref="K91:T91"/>
    <mergeCell ref="K95:T95"/>
    <mergeCell ref="K97:T97"/>
    <mergeCell ref="K101:T101"/>
    <mergeCell ref="A114:A118"/>
    <mergeCell ref="B114:B118"/>
    <mergeCell ref="K114:T114"/>
    <mergeCell ref="K116:T116"/>
    <mergeCell ref="K117:T117"/>
    <mergeCell ref="K118:T118"/>
    <mergeCell ref="A108:A112"/>
    <mergeCell ref="B108:B112"/>
    <mergeCell ref="K108:T108"/>
    <mergeCell ref="K110:T110"/>
    <mergeCell ref="K111:T111"/>
    <mergeCell ref="K112:T112"/>
    <mergeCell ref="A126:A130"/>
    <mergeCell ref="B126:B130"/>
    <mergeCell ref="K126:T126"/>
    <mergeCell ref="K128:T128"/>
    <mergeCell ref="K129:T129"/>
    <mergeCell ref="K130:T130"/>
    <mergeCell ref="A120:A124"/>
    <mergeCell ref="B120:B124"/>
    <mergeCell ref="K120:T120"/>
    <mergeCell ref="K122:T122"/>
    <mergeCell ref="K123:T123"/>
    <mergeCell ref="K124:T124"/>
    <mergeCell ref="A138:A142"/>
    <mergeCell ref="B138:B142"/>
    <mergeCell ref="K138:T138"/>
    <mergeCell ref="K140:T140"/>
    <mergeCell ref="K141:T141"/>
    <mergeCell ref="K142:T142"/>
    <mergeCell ref="A132:A136"/>
    <mergeCell ref="B132:B136"/>
    <mergeCell ref="K132:T132"/>
    <mergeCell ref="K134:T134"/>
    <mergeCell ref="K135:T135"/>
    <mergeCell ref="K136:T136"/>
    <mergeCell ref="A168:A172"/>
    <mergeCell ref="B168:B172"/>
    <mergeCell ref="K168:T168"/>
    <mergeCell ref="K170:T170"/>
    <mergeCell ref="K171:T171"/>
    <mergeCell ref="K172:T172"/>
    <mergeCell ref="A174:A178"/>
    <mergeCell ref="B174:B178"/>
    <mergeCell ref="K174:T174"/>
    <mergeCell ref="K176:T176"/>
    <mergeCell ref="K177:T177"/>
    <mergeCell ref="K178:T178"/>
    <mergeCell ref="A180:A184"/>
    <mergeCell ref="B180:B184"/>
    <mergeCell ref="K180:T180"/>
    <mergeCell ref="K182:T182"/>
    <mergeCell ref="K183:T183"/>
    <mergeCell ref="K184:T184"/>
    <mergeCell ref="A186:A190"/>
    <mergeCell ref="B186:B190"/>
    <mergeCell ref="K186:T186"/>
    <mergeCell ref="K188:T188"/>
    <mergeCell ref="K189:T189"/>
    <mergeCell ref="K190:T190"/>
    <mergeCell ref="A192:A196"/>
    <mergeCell ref="B192:B196"/>
    <mergeCell ref="K192:T192"/>
    <mergeCell ref="K194:T194"/>
    <mergeCell ref="K195:T195"/>
    <mergeCell ref="K196:T196"/>
    <mergeCell ref="A198:A202"/>
    <mergeCell ref="B198:B202"/>
    <mergeCell ref="K198:T198"/>
    <mergeCell ref="K200:T200"/>
    <mergeCell ref="K201:T201"/>
    <mergeCell ref="K202:T202"/>
    <mergeCell ref="K193:T193"/>
    <mergeCell ref="A216:A220"/>
    <mergeCell ref="B216:B220"/>
    <mergeCell ref="K216:T216"/>
    <mergeCell ref="K218:T218"/>
    <mergeCell ref="K219:T219"/>
    <mergeCell ref="K220:T220"/>
    <mergeCell ref="A204:A208"/>
    <mergeCell ref="B204:B208"/>
    <mergeCell ref="K204:T204"/>
    <mergeCell ref="K206:T206"/>
    <mergeCell ref="K207:T207"/>
    <mergeCell ref="K208:T208"/>
    <mergeCell ref="A210:A214"/>
    <mergeCell ref="B210:B214"/>
    <mergeCell ref="K210:T210"/>
    <mergeCell ref="K212:T212"/>
    <mergeCell ref="K213:T213"/>
    <mergeCell ref="K214:T214"/>
    <mergeCell ref="A234:A238"/>
    <mergeCell ref="B234:B238"/>
    <mergeCell ref="K234:T234"/>
    <mergeCell ref="K235:T235"/>
    <mergeCell ref="K236:T236"/>
    <mergeCell ref="K237:T237"/>
    <mergeCell ref="K238:T238"/>
    <mergeCell ref="A240:A244"/>
    <mergeCell ref="B240:B244"/>
    <mergeCell ref="K240:T240"/>
    <mergeCell ref="K241:T241"/>
    <mergeCell ref="K242:T242"/>
    <mergeCell ref="K243:T243"/>
    <mergeCell ref="K244:T244"/>
    <mergeCell ref="A246:A250"/>
    <mergeCell ref="B246:B250"/>
    <mergeCell ref="K246:T246"/>
    <mergeCell ref="K247:T247"/>
    <mergeCell ref="K248:T248"/>
    <mergeCell ref="K249:T249"/>
    <mergeCell ref="K250:T250"/>
    <mergeCell ref="A252:A256"/>
    <mergeCell ref="B252:B256"/>
    <mergeCell ref="K252:T252"/>
    <mergeCell ref="K253:T253"/>
    <mergeCell ref="K254:T254"/>
    <mergeCell ref="K255:T255"/>
    <mergeCell ref="K256:T256"/>
    <mergeCell ref="A258:A262"/>
    <mergeCell ref="B258:B262"/>
    <mergeCell ref="K258:T258"/>
    <mergeCell ref="K259:T259"/>
    <mergeCell ref="K260:T260"/>
    <mergeCell ref="K261:T261"/>
    <mergeCell ref="K262:T262"/>
    <mergeCell ref="A264:A268"/>
    <mergeCell ref="B264:B268"/>
    <mergeCell ref="K264:T264"/>
    <mergeCell ref="K265:T265"/>
    <mergeCell ref="K266:T266"/>
    <mergeCell ref="K267:T267"/>
    <mergeCell ref="K268:T268"/>
    <mergeCell ref="A276:A280"/>
    <mergeCell ref="B276:B280"/>
    <mergeCell ref="K276:T276"/>
    <mergeCell ref="K277:T277"/>
    <mergeCell ref="K278:T278"/>
    <mergeCell ref="K279:T279"/>
    <mergeCell ref="K280:T280"/>
    <mergeCell ref="A282:A286"/>
    <mergeCell ref="B282:B286"/>
    <mergeCell ref="K282:T282"/>
    <mergeCell ref="K283:T283"/>
    <mergeCell ref="K284:T284"/>
    <mergeCell ref="K285:T285"/>
    <mergeCell ref="K286:T286"/>
    <mergeCell ref="A288:A292"/>
    <mergeCell ref="B288:B292"/>
    <mergeCell ref="K288:T288"/>
    <mergeCell ref="K289:T289"/>
    <mergeCell ref="K290:T290"/>
    <mergeCell ref="K291:T291"/>
    <mergeCell ref="K292:T292"/>
    <mergeCell ref="A294:A298"/>
    <mergeCell ref="B294:B298"/>
    <mergeCell ref="K294:T294"/>
    <mergeCell ref="K295:T295"/>
    <mergeCell ref="K296:T296"/>
    <mergeCell ref="K297:T297"/>
    <mergeCell ref="K298:T298"/>
    <mergeCell ref="A456:A460"/>
    <mergeCell ref="B456:B460"/>
    <mergeCell ref="K456:T456"/>
    <mergeCell ref="K457:T457"/>
    <mergeCell ref="K458:T458"/>
    <mergeCell ref="K459:T459"/>
    <mergeCell ref="K460:T460"/>
    <mergeCell ref="A462:A466"/>
    <mergeCell ref="B462:B466"/>
    <mergeCell ref="K462:T462"/>
    <mergeCell ref="K463:T463"/>
    <mergeCell ref="K464:T464"/>
    <mergeCell ref="K465:T465"/>
    <mergeCell ref="K466:T466"/>
    <mergeCell ref="A492:A496"/>
    <mergeCell ref="B492:B496"/>
    <mergeCell ref="K492:T492"/>
    <mergeCell ref="K493:T493"/>
    <mergeCell ref="K494:T494"/>
    <mergeCell ref="K495:T495"/>
    <mergeCell ref="K496:T496"/>
    <mergeCell ref="A498:A502"/>
    <mergeCell ref="B498:B502"/>
    <mergeCell ref="K498:T498"/>
    <mergeCell ref="K499:T499"/>
    <mergeCell ref="K500:T500"/>
    <mergeCell ref="K501:T501"/>
    <mergeCell ref="K502:T502"/>
    <mergeCell ref="A504:A508"/>
    <mergeCell ref="B504:B508"/>
    <mergeCell ref="K504:T504"/>
    <mergeCell ref="K505:T505"/>
    <mergeCell ref="K506:T506"/>
    <mergeCell ref="K507:T507"/>
    <mergeCell ref="K508:T508"/>
    <mergeCell ref="A510:A514"/>
    <mergeCell ref="B510:B514"/>
    <mergeCell ref="K510:T510"/>
    <mergeCell ref="K511:T511"/>
    <mergeCell ref="K512:T512"/>
    <mergeCell ref="K513:T513"/>
    <mergeCell ref="K514:T514"/>
    <mergeCell ref="A600:A604"/>
    <mergeCell ref="B600:B604"/>
    <mergeCell ref="K600:T600"/>
    <mergeCell ref="K601:T601"/>
    <mergeCell ref="K602:T602"/>
    <mergeCell ref="K603:T603"/>
    <mergeCell ref="K604:T604"/>
    <mergeCell ref="A606:A610"/>
    <mergeCell ref="B606:B610"/>
    <mergeCell ref="K606:T606"/>
    <mergeCell ref="K607:T607"/>
    <mergeCell ref="K608:T608"/>
    <mergeCell ref="K609:T609"/>
    <mergeCell ref="K610:T610"/>
    <mergeCell ref="A612:A616"/>
    <mergeCell ref="B612:B616"/>
    <mergeCell ref="K612:T612"/>
    <mergeCell ref="K613:T613"/>
    <mergeCell ref="K614:T614"/>
    <mergeCell ref="K615:T615"/>
    <mergeCell ref="K616:T616"/>
    <mergeCell ref="A618:A622"/>
    <mergeCell ref="B618:B622"/>
    <mergeCell ref="K618:T618"/>
    <mergeCell ref="K619:T619"/>
    <mergeCell ref="K620:T620"/>
    <mergeCell ref="K621:T621"/>
    <mergeCell ref="K622:T622"/>
  </mergeCell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workbookViewId="0">
      <selection activeCell="F19" sqref="F19"/>
    </sheetView>
  </sheetViews>
  <sheetFormatPr defaultRowHeight="14.4" x14ac:dyDescent="0.55000000000000004"/>
  <cols>
    <col min="1" max="1" width="18.68359375" bestFit="1" customWidth="1"/>
    <col min="2" max="2" width="27.05078125" customWidth="1"/>
    <col min="3" max="3" width="20.20703125" customWidth="1"/>
  </cols>
  <sheetData>
    <row r="1" spans="1:3" ht="15.3" x14ac:dyDescent="0.55000000000000004">
      <c r="A1" s="68" t="s">
        <v>499</v>
      </c>
      <c r="B1" s="70" t="s">
        <v>175</v>
      </c>
      <c r="C1" s="68" t="s">
        <v>304</v>
      </c>
    </row>
    <row r="2" spans="1:3" ht="15.3" x14ac:dyDescent="0.55000000000000004">
      <c r="A2" s="51" t="s">
        <v>307</v>
      </c>
      <c r="B2" s="72">
        <v>0.27</v>
      </c>
      <c r="C2" s="69">
        <v>43309200</v>
      </c>
    </row>
    <row r="3" spans="1:3" ht="15.3" x14ac:dyDescent="0.55000000000000004">
      <c r="A3" s="51" t="s">
        <v>308</v>
      </c>
      <c r="B3" s="72">
        <v>0.82</v>
      </c>
      <c r="C3" s="69">
        <v>144770800</v>
      </c>
    </row>
    <row r="4" spans="1:3" ht="15.3" x14ac:dyDescent="0.55000000000000004">
      <c r="A4" s="51" t="s">
        <v>309</v>
      </c>
      <c r="B4" s="72">
        <v>0.55000000000000004</v>
      </c>
      <c r="C4" s="69">
        <v>109470800</v>
      </c>
    </row>
    <row r="5" spans="1:3" ht="15.3" x14ac:dyDescent="0.55000000000000004">
      <c r="A5" s="51" t="s">
        <v>310</v>
      </c>
      <c r="B5" s="72">
        <v>0.7</v>
      </c>
      <c r="C5" s="69">
        <v>119973600</v>
      </c>
    </row>
    <row r="6" spans="1:3" ht="15.3" x14ac:dyDescent="0.55000000000000004">
      <c r="A6" s="51" t="s">
        <v>311</v>
      </c>
      <c r="B6" s="72">
        <v>0.54</v>
      </c>
      <c r="C6" s="69">
        <v>64962000</v>
      </c>
    </row>
    <row r="7" spans="1:3" ht="15.3" x14ac:dyDescent="0.55000000000000004">
      <c r="A7" s="51" t="s">
        <v>312</v>
      </c>
      <c r="B7" s="72">
        <v>0.1</v>
      </c>
      <c r="C7" s="69">
        <v>99494400</v>
      </c>
    </row>
    <row r="8" spans="1:3" ht="15.3" x14ac:dyDescent="0.55000000000000004">
      <c r="A8" s="51" t="s">
        <v>313</v>
      </c>
      <c r="B8" s="72">
        <v>0.23</v>
      </c>
      <c r="C8" s="69">
        <v>40110000</v>
      </c>
    </row>
    <row r="9" spans="1:3" ht="15.3" x14ac:dyDescent="0.55000000000000004">
      <c r="A9" s="51" t="s">
        <v>314</v>
      </c>
      <c r="B9" s="72">
        <v>0.5</v>
      </c>
      <c r="C9" s="69">
        <v>100974400</v>
      </c>
    </row>
    <row r="10" spans="1:3" ht="15.3" x14ac:dyDescent="0.55000000000000004">
      <c r="A10" s="51" t="s">
        <v>315</v>
      </c>
      <c r="B10" s="72">
        <v>0.76</v>
      </c>
      <c r="C10" s="69">
        <v>153910800</v>
      </c>
    </row>
    <row r="11" spans="1:3" ht="15.3" x14ac:dyDescent="0.55000000000000004">
      <c r="A11" s="51" t="s">
        <v>316</v>
      </c>
      <c r="B11" s="72">
        <v>0.42</v>
      </c>
      <c r="C11" s="69">
        <v>77297200</v>
      </c>
    </row>
    <row r="12" spans="1:3" ht="15.3" x14ac:dyDescent="0.55000000000000004">
      <c r="A12" s="51" t="s">
        <v>317</v>
      </c>
      <c r="B12" s="72">
        <v>0.48</v>
      </c>
      <c r="C12" s="69">
        <v>86940000</v>
      </c>
    </row>
    <row r="13" spans="1:3" ht="15.3" x14ac:dyDescent="0.55000000000000004">
      <c r="A13" s="51" t="s">
        <v>318</v>
      </c>
      <c r="B13" s="72">
        <v>0.59</v>
      </c>
      <c r="C13" s="69">
        <v>188698400</v>
      </c>
    </row>
    <row r="14" spans="1:3" ht="15.3" x14ac:dyDescent="0.55000000000000004">
      <c r="A14" s="51" t="s">
        <v>319</v>
      </c>
      <c r="B14" s="72">
        <v>0.2</v>
      </c>
      <c r="C14" s="69">
        <v>20281600</v>
      </c>
    </row>
    <row r="15" spans="1:3" ht="15.3" x14ac:dyDescent="0.55000000000000004">
      <c r="A15" s="51" t="s">
        <v>320</v>
      </c>
      <c r="B15" s="72">
        <v>0.15</v>
      </c>
      <c r="C15" s="69">
        <v>67817200</v>
      </c>
    </row>
    <row r="16" spans="1:3" ht="15.3" x14ac:dyDescent="0.55000000000000004">
      <c r="A16" s="51" t="s">
        <v>321</v>
      </c>
      <c r="B16" s="72">
        <v>0.3</v>
      </c>
      <c r="C16" s="69">
        <v>57604400</v>
      </c>
    </row>
    <row r="17" spans="1:3" ht="15.3" x14ac:dyDescent="0.55000000000000004">
      <c r="A17" s="51" t="s">
        <v>322</v>
      </c>
      <c r="B17" s="72">
        <v>0.35</v>
      </c>
      <c r="C17" s="69">
        <v>63110800</v>
      </c>
    </row>
    <row r="18" spans="1:3" ht="15.3" x14ac:dyDescent="0.55000000000000004">
      <c r="A18" s="51" t="s">
        <v>323</v>
      </c>
      <c r="B18" s="72">
        <v>0.45</v>
      </c>
      <c r="C18" s="69">
        <v>93949200</v>
      </c>
    </row>
    <row r="19" spans="1:3" ht="15.3" x14ac:dyDescent="0.55000000000000004">
      <c r="A19" s="51" t="s">
        <v>324</v>
      </c>
      <c r="B19" s="72">
        <v>0.96</v>
      </c>
      <c r="C19" s="69">
        <v>209367200</v>
      </c>
    </row>
    <row r="20" spans="1:3" ht="15.3" x14ac:dyDescent="0.55000000000000004">
      <c r="A20" s="51" t="s">
        <v>325</v>
      </c>
      <c r="B20" s="72">
        <v>0.75</v>
      </c>
      <c r="C20" s="69">
        <v>157904800</v>
      </c>
    </row>
    <row r="21" spans="1:3" ht="15.3" x14ac:dyDescent="0.55000000000000004">
      <c r="A21" s="51" t="s">
        <v>326</v>
      </c>
      <c r="B21" s="72">
        <v>0.66</v>
      </c>
      <c r="C21" s="69">
        <v>81876400</v>
      </c>
    </row>
    <row r="22" spans="1:3" ht="15.3" x14ac:dyDescent="0.55000000000000004">
      <c r="A22" s="51" t="s">
        <v>327</v>
      </c>
      <c r="B22" s="72">
        <v>0.71</v>
      </c>
      <c r="C22" s="69">
        <v>132458000</v>
      </c>
    </row>
    <row r="23" spans="1:3" ht="15.3" x14ac:dyDescent="0.55000000000000004">
      <c r="A23" s="51" t="s">
        <v>328</v>
      </c>
      <c r="B23" s="72">
        <v>0.61</v>
      </c>
      <c r="C23" s="69">
        <v>138808800</v>
      </c>
    </row>
    <row r="24" spans="1:3" ht="15.3" x14ac:dyDescent="0.55000000000000004">
      <c r="A24" s="51" t="s">
        <v>329</v>
      </c>
      <c r="B24" s="72">
        <v>0.68</v>
      </c>
      <c r="C24" s="69">
        <v>116070000</v>
      </c>
    </row>
    <row r="25" spans="1:3" ht="15.3" x14ac:dyDescent="0.55000000000000004">
      <c r="A25" s="51" t="s">
        <v>330</v>
      </c>
      <c r="B25" s="72">
        <v>0.76</v>
      </c>
      <c r="C25" s="69">
        <v>142950800</v>
      </c>
    </row>
    <row r="26" spans="1:3" ht="15.3" x14ac:dyDescent="0.55000000000000004">
      <c r="A26" s="51" t="s">
        <v>331</v>
      </c>
      <c r="B26" s="72">
        <v>0.15</v>
      </c>
      <c r="C26" s="69">
        <v>34712000</v>
      </c>
    </row>
    <row r="27" spans="1:3" ht="15.3" x14ac:dyDescent="0.55000000000000004">
      <c r="A27" s="51" t="s">
        <v>332</v>
      </c>
      <c r="B27" s="72">
        <v>0.59</v>
      </c>
      <c r="C27" s="69">
        <v>129992000</v>
      </c>
    </row>
    <row r="28" spans="1:3" ht="15.3" x14ac:dyDescent="0.55000000000000004">
      <c r="A28" s="51" t="s">
        <v>333</v>
      </c>
      <c r="B28" s="72">
        <v>0.38</v>
      </c>
      <c r="C28" s="69">
        <v>101392000</v>
      </c>
    </row>
    <row r="29" spans="1:3" ht="15.3" x14ac:dyDescent="0.55000000000000004">
      <c r="A29" s="51" t="s">
        <v>334</v>
      </c>
      <c r="B29" s="72">
        <v>0.31</v>
      </c>
      <c r="C29" s="69">
        <v>52604000</v>
      </c>
    </row>
    <row r="30" spans="1:3" ht="15.3" x14ac:dyDescent="0.55000000000000004">
      <c r="A30" s="51" t="s">
        <v>335</v>
      </c>
      <c r="B30" s="72">
        <v>0.45</v>
      </c>
      <c r="C30" s="69">
        <v>91845600</v>
      </c>
    </row>
    <row r="31" spans="1:3" ht="15.3" x14ac:dyDescent="0.55000000000000004">
      <c r="A31" s="51" t="s">
        <v>336</v>
      </c>
      <c r="B31" s="72">
        <v>0.24</v>
      </c>
      <c r="C31" s="69">
        <v>56978800</v>
      </c>
    </row>
    <row r="32" spans="1:3" ht="15.3" x14ac:dyDescent="0.55000000000000004">
      <c r="A32" s="51" t="s">
        <v>337</v>
      </c>
      <c r="B32" s="72">
        <v>0.78</v>
      </c>
      <c r="C32" s="69">
        <v>140559200</v>
      </c>
    </row>
    <row r="33" spans="1:3" ht="15.3" x14ac:dyDescent="0.55000000000000004">
      <c r="A33" s="51" t="s">
        <v>338</v>
      </c>
      <c r="B33" s="72">
        <v>0.45</v>
      </c>
      <c r="C33" s="69">
        <v>10808800</v>
      </c>
    </row>
    <row r="34" spans="1:3" ht="15.3" x14ac:dyDescent="0.55000000000000004">
      <c r="A34" s="51" t="s">
        <v>339</v>
      </c>
      <c r="B34" s="72">
        <v>0.14000000000000001</v>
      </c>
      <c r="C34" s="69">
        <v>14900000</v>
      </c>
    </row>
    <row r="35" spans="1:3" ht="15.3" x14ac:dyDescent="0.55000000000000004">
      <c r="A35" s="51" t="s">
        <v>340</v>
      </c>
      <c r="B35" s="72">
        <v>0.13</v>
      </c>
      <c r="C35" s="69">
        <v>27212400</v>
      </c>
    </row>
    <row r="36" spans="1:3" ht="15.3" x14ac:dyDescent="0.55000000000000004">
      <c r="A36" s="51" t="s">
        <v>341</v>
      </c>
      <c r="B36" s="72">
        <v>0.12</v>
      </c>
      <c r="C36" s="69">
        <v>29976400</v>
      </c>
    </row>
    <row r="37" spans="1:3" ht="15.3" x14ac:dyDescent="0.55000000000000004">
      <c r="A37" s="51" t="s">
        <v>342</v>
      </c>
      <c r="B37" s="72">
        <v>0.33</v>
      </c>
      <c r="C37" s="69">
        <v>51619600</v>
      </c>
    </row>
    <row r="38" spans="1:3" ht="15.3" x14ac:dyDescent="0.55000000000000004">
      <c r="A38" s="51" t="s">
        <v>343</v>
      </c>
      <c r="B38" s="72">
        <v>0.04</v>
      </c>
      <c r="C38" s="69">
        <v>61900400</v>
      </c>
    </row>
    <row r="39" spans="1:3" ht="15.3" x14ac:dyDescent="0.55000000000000004">
      <c r="A39" s="51" t="s">
        <v>344</v>
      </c>
      <c r="B39" s="72">
        <v>0.05</v>
      </c>
      <c r="C39" s="69">
        <v>11863600</v>
      </c>
    </row>
    <row r="40" spans="1:3" ht="15.3" x14ac:dyDescent="0.55000000000000004">
      <c r="A40" s="51" t="s">
        <v>345</v>
      </c>
      <c r="B40" s="72">
        <v>1E-3</v>
      </c>
      <c r="C40" s="69">
        <v>1738400</v>
      </c>
    </row>
    <row r="41" spans="1:3" ht="15.3" x14ac:dyDescent="0.55000000000000004">
      <c r="A41" s="51" t="s">
        <v>346</v>
      </c>
      <c r="B41" s="72">
        <v>0.27</v>
      </c>
      <c r="C41" s="69">
        <v>43582400</v>
      </c>
    </row>
    <row r="42" spans="1:3" ht="15.3" x14ac:dyDescent="0.55000000000000004">
      <c r="A42" s="51" t="s">
        <v>347</v>
      </c>
      <c r="B42" s="72">
        <v>0.31</v>
      </c>
      <c r="C42" s="69">
        <v>63777200</v>
      </c>
    </row>
    <row r="43" spans="1:3" ht="15.3" x14ac:dyDescent="0.55000000000000004">
      <c r="A43" s="51" t="s">
        <v>348</v>
      </c>
      <c r="B43" s="72">
        <v>0.08</v>
      </c>
      <c r="C43" s="69">
        <v>14121200</v>
      </c>
    </row>
    <row r="44" spans="1:3" ht="15.3" x14ac:dyDescent="0.55000000000000004">
      <c r="A44" s="51" t="s">
        <v>349</v>
      </c>
      <c r="B44" s="72">
        <v>0.17</v>
      </c>
      <c r="C44" s="69">
        <v>35109600</v>
      </c>
    </row>
    <row r="45" spans="1:3" ht="15.3" x14ac:dyDescent="0.55000000000000004">
      <c r="A45" s="51" t="s">
        <v>350</v>
      </c>
      <c r="B45" s="72">
        <v>0.28999999999999998</v>
      </c>
      <c r="C45" s="69">
        <v>53885600</v>
      </c>
    </row>
    <row r="46" spans="1:3" ht="15.3" x14ac:dyDescent="0.55000000000000004">
      <c r="A46" s="51" t="s">
        <v>351</v>
      </c>
      <c r="B46" s="72">
        <v>0.13</v>
      </c>
      <c r="C46" s="69">
        <v>25132000</v>
      </c>
    </row>
    <row r="47" spans="1:3" ht="15.3" x14ac:dyDescent="0.55000000000000004">
      <c r="A47" s="51" t="s">
        <v>352</v>
      </c>
      <c r="B47" s="72">
        <v>0.24</v>
      </c>
      <c r="C47" s="69">
        <v>33976800</v>
      </c>
    </row>
    <row r="48" spans="1:3" ht="15.3" x14ac:dyDescent="0.55000000000000004">
      <c r="A48" s="51" t="s">
        <v>353</v>
      </c>
      <c r="B48" s="72">
        <v>0.09</v>
      </c>
      <c r="C48" s="69">
        <v>7973600</v>
      </c>
    </row>
    <row r="49" spans="1:3" ht="15.3" x14ac:dyDescent="0.55000000000000004">
      <c r="A49" s="51" t="s">
        <v>354</v>
      </c>
      <c r="B49" s="72">
        <v>0.53</v>
      </c>
      <c r="C49" s="69">
        <v>70301600</v>
      </c>
    </row>
    <row r="50" spans="1:3" ht="15.3" x14ac:dyDescent="0.55000000000000004">
      <c r="A50" s="51" t="s">
        <v>355</v>
      </c>
      <c r="B50" s="72">
        <v>0.4</v>
      </c>
      <c r="C50" s="69">
        <v>58384000</v>
      </c>
    </row>
    <row r="51" spans="1:3" ht="15.3" x14ac:dyDescent="0.55000000000000004">
      <c r="A51" s="51" t="s">
        <v>356</v>
      </c>
      <c r="B51" s="72">
        <v>0.3</v>
      </c>
      <c r="C51" s="69">
        <v>58836400</v>
      </c>
    </row>
    <row r="52" spans="1:3" ht="15.3" x14ac:dyDescent="0.55000000000000004">
      <c r="A52" s="51" t="s">
        <v>357</v>
      </c>
      <c r="B52" s="72">
        <v>0.44</v>
      </c>
      <c r="C52" s="69">
        <v>80160400</v>
      </c>
    </row>
    <row r="53" spans="1:3" ht="15.3" x14ac:dyDescent="0.55000000000000004">
      <c r="A53" s="51" t="s">
        <v>358</v>
      </c>
      <c r="B53" s="72">
        <v>0.2</v>
      </c>
      <c r="C53" s="69">
        <v>29397600</v>
      </c>
    </row>
    <row r="54" spans="1:3" ht="15.3" x14ac:dyDescent="0.55000000000000004">
      <c r="A54" s="51" t="s">
        <v>359</v>
      </c>
      <c r="B54" s="72">
        <v>0.71</v>
      </c>
      <c r="C54" s="69">
        <v>99807200</v>
      </c>
    </row>
    <row r="55" spans="1:3" ht="15.3" x14ac:dyDescent="0.55000000000000004">
      <c r="A55" s="51" t="s">
        <v>360</v>
      </c>
      <c r="B55" s="72">
        <v>0.79</v>
      </c>
      <c r="C55" s="69">
        <v>141850400</v>
      </c>
    </row>
    <row r="56" spans="1:3" ht="15.3" x14ac:dyDescent="0.55000000000000004">
      <c r="A56" s="51" t="s">
        <v>361</v>
      </c>
      <c r="B56" s="72">
        <v>7.0000000000000007E-2</v>
      </c>
      <c r="C56" s="69">
        <v>16784800</v>
      </c>
    </row>
    <row r="57" spans="1:3" ht="15.3" x14ac:dyDescent="0.55000000000000004">
      <c r="A57" s="51" t="s">
        <v>362</v>
      </c>
      <c r="B57" s="72">
        <v>0.15</v>
      </c>
      <c r="C57" s="69">
        <v>24211600</v>
      </c>
    </row>
    <row r="58" spans="1:3" ht="15.3" x14ac:dyDescent="0.55000000000000004">
      <c r="A58" s="51" t="s">
        <v>363</v>
      </c>
      <c r="B58" s="72">
        <v>0.16</v>
      </c>
      <c r="C58" s="69">
        <v>29398400</v>
      </c>
    </row>
    <row r="59" spans="1:3" ht="15.3" x14ac:dyDescent="0.55000000000000004">
      <c r="A59" s="51" t="s">
        <v>364</v>
      </c>
      <c r="B59" s="72">
        <v>0.12</v>
      </c>
      <c r="C59" s="69">
        <v>19137200</v>
      </c>
    </row>
    <row r="60" spans="1:3" ht="15.3" x14ac:dyDescent="0.55000000000000004">
      <c r="A60" s="51" t="s">
        <v>365</v>
      </c>
      <c r="B60" s="72">
        <v>0.15</v>
      </c>
      <c r="C60" s="69">
        <v>19926800</v>
      </c>
    </row>
    <row r="61" spans="1:3" ht="15.3" x14ac:dyDescent="0.55000000000000004">
      <c r="A61" s="51" t="s">
        <v>366</v>
      </c>
      <c r="B61" s="72">
        <v>0.16</v>
      </c>
      <c r="C61" s="69">
        <v>24448800</v>
      </c>
    </row>
    <row r="62" spans="1:3" ht="15.3" x14ac:dyDescent="0.55000000000000004">
      <c r="A62" s="51" t="s">
        <v>367</v>
      </c>
      <c r="B62" s="72">
        <v>0.13</v>
      </c>
      <c r="C62" s="69">
        <v>20056800</v>
      </c>
    </row>
    <row r="63" spans="1:3" ht="15.3" x14ac:dyDescent="0.55000000000000004">
      <c r="A63" s="51" t="s">
        <v>368</v>
      </c>
      <c r="B63" s="72">
        <v>0.16</v>
      </c>
      <c r="C63" s="69">
        <v>26163200</v>
      </c>
    </row>
    <row r="64" spans="1:3" ht="15.3" x14ac:dyDescent="0.55000000000000004">
      <c r="A64" s="51" t="s">
        <v>369</v>
      </c>
      <c r="B64" s="72">
        <v>0.09</v>
      </c>
      <c r="C64" s="69">
        <v>8317600</v>
      </c>
    </row>
    <row r="65" spans="1:3" ht="15.3" x14ac:dyDescent="0.55000000000000004">
      <c r="A65" s="51" t="s">
        <v>370</v>
      </c>
      <c r="B65" s="72">
        <v>8.6999999999999994E-2</v>
      </c>
      <c r="C65" s="69">
        <v>8717200</v>
      </c>
    </row>
    <row r="66" spans="1:3" ht="15.3" x14ac:dyDescent="0.55000000000000004">
      <c r="A66" s="51" t="s">
        <v>371</v>
      </c>
      <c r="B66" s="72">
        <v>0.12</v>
      </c>
      <c r="C66" s="69">
        <v>13574000</v>
      </c>
    </row>
    <row r="67" spans="1:3" ht="15.3" x14ac:dyDescent="0.55000000000000004">
      <c r="A67" s="51" t="s">
        <v>372</v>
      </c>
      <c r="B67" s="72">
        <v>0.17</v>
      </c>
      <c r="C67" s="69">
        <v>17001600</v>
      </c>
    </row>
    <row r="68" spans="1:3" ht="15.3" x14ac:dyDescent="0.55000000000000004">
      <c r="A68" s="51" t="s">
        <v>373</v>
      </c>
      <c r="B68" s="72">
        <v>0.11</v>
      </c>
      <c r="C68" s="69">
        <v>11798000</v>
      </c>
    </row>
    <row r="69" spans="1:3" ht="15.3" x14ac:dyDescent="0.55000000000000004">
      <c r="A69" s="51" t="s">
        <v>374</v>
      </c>
      <c r="B69" s="72">
        <v>0.16</v>
      </c>
      <c r="C69" s="69">
        <v>12548400</v>
      </c>
    </row>
    <row r="70" spans="1:3" ht="15.3" x14ac:dyDescent="0.55000000000000004">
      <c r="A70" s="51" t="s">
        <v>375</v>
      </c>
      <c r="B70" s="72">
        <v>7.0000000000000007E-2</v>
      </c>
      <c r="C70" s="69">
        <v>9426400</v>
      </c>
    </row>
    <row r="71" spans="1:3" ht="15.3" x14ac:dyDescent="0.55000000000000004">
      <c r="A71" s="51" t="s">
        <v>376</v>
      </c>
      <c r="B71" s="72">
        <v>0.11</v>
      </c>
      <c r="C71" s="69">
        <v>7386400</v>
      </c>
    </row>
    <row r="72" spans="1:3" ht="15.3" x14ac:dyDescent="0.55000000000000004">
      <c r="A72" s="51" t="s">
        <v>377</v>
      </c>
      <c r="B72" s="72">
        <v>0.18</v>
      </c>
      <c r="C72" s="69">
        <v>13890000</v>
      </c>
    </row>
    <row r="73" spans="1:3" ht="15.3" x14ac:dyDescent="0.55000000000000004">
      <c r="A73" s="51" t="s">
        <v>378</v>
      </c>
      <c r="B73" s="72">
        <v>0.15</v>
      </c>
      <c r="C73" s="69">
        <v>16574800</v>
      </c>
    </row>
    <row r="74" spans="1:3" ht="15.3" x14ac:dyDescent="0.55000000000000004">
      <c r="A74" s="51" t="s">
        <v>379</v>
      </c>
      <c r="B74" s="72">
        <v>0.28999999999999998</v>
      </c>
      <c r="C74" s="69">
        <v>29102000</v>
      </c>
    </row>
    <row r="75" spans="1:3" ht="15.3" x14ac:dyDescent="0.55000000000000004">
      <c r="A75" s="51" t="s">
        <v>380</v>
      </c>
      <c r="B75" s="72">
        <v>0.15</v>
      </c>
      <c r="C75" s="69">
        <v>27996000</v>
      </c>
    </row>
    <row r="76" spans="1:3" ht="15.3" x14ac:dyDescent="0.55000000000000004">
      <c r="A76" s="51" t="s">
        <v>381</v>
      </c>
      <c r="B76" s="72">
        <v>0.22</v>
      </c>
      <c r="C76" s="69">
        <v>41740400</v>
      </c>
    </row>
    <row r="77" spans="1:3" ht="15.3" x14ac:dyDescent="0.55000000000000004">
      <c r="A77" s="51" t="s">
        <v>382</v>
      </c>
      <c r="B77" s="72">
        <v>0.38</v>
      </c>
      <c r="C77" s="69">
        <v>60270400</v>
      </c>
    </row>
    <row r="78" spans="1:3" ht="15.3" x14ac:dyDescent="0.55000000000000004">
      <c r="A78" s="51" t="s">
        <v>383</v>
      </c>
      <c r="B78" s="72">
        <v>0.15</v>
      </c>
      <c r="C78" s="69">
        <v>29029600</v>
      </c>
    </row>
    <row r="79" spans="1:3" ht="15.3" x14ac:dyDescent="0.55000000000000004">
      <c r="A79" s="51" t="s">
        <v>384</v>
      </c>
      <c r="B79" s="72">
        <v>0.21</v>
      </c>
      <c r="C79" s="69">
        <v>36012400</v>
      </c>
    </row>
    <row r="80" spans="1:3" ht="15.3" x14ac:dyDescent="0.55000000000000004">
      <c r="A80" s="51" t="s">
        <v>385</v>
      </c>
      <c r="B80" s="72">
        <v>0.35</v>
      </c>
      <c r="C80" s="69">
        <v>64180000</v>
      </c>
    </row>
    <row r="81" spans="1:3" ht="15.3" x14ac:dyDescent="0.55000000000000004">
      <c r="A81" s="51" t="s">
        <v>386</v>
      </c>
      <c r="B81" s="72">
        <v>0.33</v>
      </c>
      <c r="C81" s="69">
        <v>55005200</v>
      </c>
    </row>
    <row r="82" spans="1:3" ht="15.3" x14ac:dyDescent="0.55000000000000004">
      <c r="A82" s="51" t="s">
        <v>387</v>
      </c>
      <c r="B82" s="72">
        <v>0.22</v>
      </c>
      <c r="C82" s="69">
        <v>29598400</v>
      </c>
    </row>
    <row r="83" spans="1:3" ht="15.3" x14ac:dyDescent="0.55000000000000004">
      <c r="A83" s="51" t="s">
        <v>388</v>
      </c>
      <c r="B83" s="72">
        <v>0.27</v>
      </c>
      <c r="C83" s="69">
        <v>39523600</v>
      </c>
    </row>
    <row r="84" spans="1:3" ht="15.3" x14ac:dyDescent="0.55000000000000004">
      <c r="A84" s="51" t="s">
        <v>389</v>
      </c>
      <c r="B84" s="72">
        <v>0.28999999999999998</v>
      </c>
      <c r="C84" s="69">
        <v>31723200</v>
      </c>
    </row>
    <row r="85" spans="1:3" ht="15.3" x14ac:dyDescent="0.55000000000000004">
      <c r="A85" s="51" t="s">
        <v>390</v>
      </c>
      <c r="B85" s="72">
        <v>0.45</v>
      </c>
      <c r="C85" s="69">
        <v>61103200</v>
      </c>
    </row>
    <row r="86" spans="1:3" ht="15.3" x14ac:dyDescent="0.55000000000000004">
      <c r="A86" s="51" t="s">
        <v>391</v>
      </c>
      <c r="B86" s="72">
        <v>0.41</v>
      </c>
      <c r="C86" s="69">
        <v>80552400</v>
      </c>
    </row>
    <row r="87" spans="1:3" ht="15.3" x14ac:dyDescent="0.55000000000000004">
      <c r="A87" s="51" t="s">
        <v>392</v>
      </c>
      <c r="B87" s="72">
        <v>0.37</v>
      </c>
      <c r="C87" s="69">
        <v>46685200</v>
      </c>
    </row>
    <row r="88" spans="1:3" ht="15.3" x14ac:dyDescent="0.55000000000000004">
      <c r="A88" s="51" t="s">
        <v>393</v>
      </c>
      <c r="B88" s="72">
        <v>0.51</v>
      </c>
      <c r="C88" s="69">
        <v>56163200</v>
      </c>
    </row>
    <row r="89" spans="1:3" ht="15.3" x14ac:dyDescent="0.55000000000000004">
      <c r="A89" s="51" t="s">
        <v>394</v>
      </c>
      <c r="B89" s="72">
        <v>0.14000000000000001</v>
      </c>
      <c r="C89" s="69">
        <v>37430000</v>
      </c>
    </row>
    <row r="90" spans="1:3" ht="15.3" x14ac:dyDescent="0.55000000000000004">
      <c r="A90" s="51" t="s">
        <v>395</v>
      </c>
      <c r="B90" s="72">
        <v>0.14000000000000001</v>
      </c>
      <c r="C90" s="69">
        <v>24459600</v>
      </c>
    </row>
    <row r="91" spans="1:3" ht="15.3" x14ac:dyDescent="0.55000000000000004">
      <c r="A91" s="51" t="s">
        <v>396</v>
      </c>
      <c r="B91" s="72">
        <v>0.15</v>
      </c>
      <c r="C91" s="69">
        <v>20099600</v>
      </c>
    </row>
    <row r="92" spans="1:3" ht="15.3" x14ac:dyDescent="0.55000000000000004">
      <c r="A92" s="51" t="s">
        <v>397</v>
      </c>
      <c r="B92" s="72">
        <v>0.26</v>
      </c>
      <c r="C92" s="69">
        <v>47617600</v>
      </c>
    </row>
    <row r="93" spans="1:3" ht="15.3" x14ac:dyDescent="0.55000000000000004">
      <c r="A93" s="51" t="s">
        <v>398</v>
      </c>
      <c r="B93" s="72">
        <v>0.92</v>
      </c>
      <c r="C93" s="69">
        <v>155528800</v>
      </c>
    </row>
    <row r="94" spans="1:3" ht="15.3" x14ac:dyDescent="0.55000000000000004">
      <c r="A94" s="51" t="s">
        <v>399</v>
      </c>
      <c r="B94" s="72">
        <v>0.26</v>
      </c>
      <c r="C94" s="69">
        <v>53443200</v>
      </c>
    </row>
    <row r="95" spans="1:3" ht="15.3" x14ac:dyDescent="0.55000000000000004">
      <c r="A95" s="51" t="s">
        <v>400</v>
      </c>
      <c r="B95" s="72">
        <v>0.3</v>
      </c>
      <c r="C95" s="69">
        <v>54810400</v>
      </c>
    </row>
    <row r="96" spans="1:3" ht="15.3" x14ac:dyDescent="0.55000000000000004">
      <c r="A96" s="51" t="s">
        <v>401</v>
      </c>
      <c r="B96" s="72">
        <v>0.01</v>
      </c>
      <c r="C96" s="69">
        <v>3709200</v>
      </c>
    </row>
    <row r="97" spans="1:3" ht="15.3" x14ac:dyDescent="0.55000000000000004">
      <c r="A97" s="51" t="s">
        <v>402</v>
      </c>
      <c r="B97" s="72">
        <v>0.01</v>
      </c>
      <c r="C97" s="69">
        <v>4306400</v>
      </c>
    </row>
    <row r="98" spans="1:3" ht="15.3" x14ac:dyDescent="0.55000000000000004">
      <c r="A98" s="51" t="s">
        <v>403</v>
      </c>
      <c r="B98" s="72">
        <v>0.37</v>
      </c>
      <c r="C98" s="69">
        <v>60042800</v>
      </c>
    </row>
    <row r="99" spans="1:3" ht="15.3" x14ac:dyDescent="0.55000000000000004">
      <c r="A99" s="51" t="s">
        <v>404</v>
      </c>
      <c r="B99" s="72">
        <v>0.42</v>
      </c>
      <c r="C99" s="69">
        <v>55721200</v>
      </c>
    </row>
    <row r="100" spans="1:3" ht="15.3" x14ac:dyDescent="0.55000000000000004">
      <c r="A100" s="51" t="s">
        <v>405</v>
      </c>
      <c r="B100" s="72">
        <v>0.51</v>
      </c>
      <c r="C100" s="69">
        <v>86404800</v>
      </c>
    </row>
    <row r="101" spans="1:3" ht="15.3" x14ac:dyDescent="0.55000000000000004">
      <c r="A101" s="51" t="s">
        <v>406</v>
      </c>
      <c r="B101" s="72">
        <v>0.24</v>
      </c>
      <c r="C101" s="69">
        <v>28499600</v>
      </c>
    </row>
    <row r="102" spans="1:3" ht="15.3" x14ac:dyDescent="0.55000000000000004">
      <c r="A102" s="51" t="s">
        <v>407</v>
      </c>
      <c r="B102" s="72">
        <v>0.44</v>
      </c>
      <c r="C102" s="69">
        <v>56365600</v>
      </c>
    </row>
    <row r="103" spans="1:3" ht="15.3" x14ac:dyDescent="0.55000000000000004">
      <c r="A103" s="51" t="s">
        <v>408</v>
      </c>
      <c r="B103" s="72">
        <v>0.19</v>
      </c>
      <c r="C103" s="69">
        <v>36252800</v>
      </c>
    </row>
    <row r="104" spans="1:3" ht="15.3" x14ac:dyDescent="0.55000000000000004">
      <c r="B104" s="43" t="s">
        <v>423</v>
      </c>
      <c r="C104" s="90">
        <f>STDEV(C2:C103)</f>
        <v>45215966.823715225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5"/>
  <sheetViews>
    <sheetView topLeftCell="Z1" zoomScaleNormal="100" workbookViewId="0">
      <selection activeCell="AH20" sqref="AH20"/>
    </sheetView>
  </sheetViews>
  <sheetFormatPr defaultRowHeight="14.4" x14ac:dyDescent="0.55000000000000004"/>
  <cols>
    <col min="1" max="1" width="24.47265625" customWidth="1"/>
    <col min="2" max="2" width="22.578125" customWidth="1"/>
    <col min="3" max="3" width="15.578125" customWidth="1"/>
    <col min="4" max="4" width="10.15625" customWidth="1"/>
    <col min="5" max="5" width="20.83984375" customWidth="1"/>
    <col min="6" max="6" width="14.7890625" customWidth="1"/>
    <col min="7" max="7" width="9.47265625" customWidth="1"/>
    <col min="8" max="8" width="17.1015625" customWidth="1"/>
    <col min="9" max="9" width="15.26171875" customWidth="1"/>
    <col min="10" max="10" width="9.3125" customWidth="1"/>
    <col min="11" max="11" width="26.9453125" customWidth="1"/>
    <col min="12" max="12" width="16.5234375" customWidth="1"/>
    <col min="13" max="13" width="12.15625" customWidth="1"/>
    <col min="14" max="14" width="17.20703125" customWidth="1"/>
    <col min="15" max="15" width="15.15625" customWidth="1"/>
    <col min="16" max="16" width="8.9453125" customWidth="1"/>
    <col min="17" max="17" width="20.89453125" customWidth="1"/>
    <col min="18" max="18" width="14.68359375" customWidth="1"/>
    <col min="19" max="19" width="8.26171875" customWidth="1"/>
    <col min="20" max="20" width="19.734375" customWidth="1"/>
    <col min="21" max="21" width="15.1015625" customWidth="1"/>
    <col min="22" max="22" width="8.9453125" customWidth="1"/>
    <col min="23" max="23" width="16" customWidth="1"/>
    <col min="24" max="24" width="14.9453125" customWidth="1"/>
    <col min="25" max="25" width="8.5234375" customWidth="1"/>
    <col min="26" max="26" width="14.20703125" customWidth="1"/>
    <col min="27" max="27" width="15.15625" customWidth="1"/>
    <col min="28" max="28" width="8.05078125" customWidth="1"/>
    <col min="29" max="29" width="20.3671875" customWidth="1"/>
    <col min="30" max="30" width="14.9453125" customWidth="1"/>
    <col min="31" max="31" width="8.83984375" customWidth="1"/>
    <col min="33" max="33" width="33.1015625" customWidth="1"/>
    <col min="34" max="34" width="14.20703125" bestFit="1" customWidth="1"/>
    <col min="35" max="35" width="5.9453125" customWidth="1"/>
  </cols>
  <sheetData>
    <row r="1" spans="1:43" ht="45.3" x14ac:dyDescent="0.55000000000000004">
      <c r="A1" s="79" t="s">
        <v>20</v>
      </c>
      <c r="B1" s="80" t="s">
        <v>410</v>
      </c>
      <c r="C1" s="79" t="s">
        <v>409</v>
      </c>
      <c r="D1" s="81"/>
      <c r="E1" s="80" t="s">
        <v>411</v>
      </c>
      <c r="F1" s="79" t="s">
        <v>409</v>
      </c>
      <c r="G1" s="81"/>
      <c r="H1" s="80" t="s">
        <v>412</v>
      </c>
      <c r="I1" s="79" t="s">
        <v>409</v>
      </c>
      <c r="J1" s="81"/>
      <c r="K1" s="82" t="s">
        <v>413</v>
      </c>
      <c r="L1" s="79" t="s">
        <v>409</v>
      </c>
      <c r="M1" s="81"/>
      <c r="N1" s="82" t="s">
        <v>414</v>
      </c>
      <c r="O1" s="79" t="s">
        <v>409</v>
      </c>
      <c r="P1" s="81"/>
      <c r="Q1" s="82" t="s">
        <v>415</v>
      </c>
      <c r="R1" s="79" t="s">
        <v>409</v>
      </c>
      <c r="S1" s="81"/>
      <c r="T1" s="79" t="s">
        <v>416</v>
      </c>
      <c r="U1" s="79" t="s">
        <v>409</v>
      </c>
      <c r="V1" s="81"/>
      <c r="W1" s="79" t="s">
        <v>77</v>
      </c>
      <c r="X1" s="79" t="s">
        <v>409</v>
      </c>
      <c r="Y1" s="81"/>
      <c r="Z1" s="82" t="s">
        <v>417</v>
      </c>
      <c r="AA1" s="79" t="s">
        <v>409</v>
      </c>
      <c r="AB1" s="81"/>
      <c r="AC1" s="79" t="s">
        <v>0</v>
      </c>
      <c r="AD1" s="79" t="s">
        <v>409</v>
      </c>
      <c r="AE1" s="42"/>
      <c r="AF1" s="42"/>
      <c r="AG1" s="42"/>
      <c r="AH1" s="42"/>
      <c r="AI1" s="42"/>
      <c r="AJ1" s="42"/>
      <c r="AK1" s="42"/>
      <c r="AL1" s="42"/>
      <c r="AM1" s="42"/>
      <c r="AN1" s="42"/>
      <c r="AO1" s="42"/>
      <c r="AP1" s="42"/>
      <c r="AQ1" s="42"/>
    </row>
    <row r="2" spans="1:43" ht="15.3" x14ac:dyDescent="0.55000000000000004">
      <c r="A2" s="51" t="s">
        <v>34</v>
      </c>
      <c r="B2" s="77">
        <v>26145600</v>
      </c>
      <c r="C2" s="69">
        <v>43309200</v>
      </c>
      <c r="D2" s="78"/>
      <c r="E2" s="77">
        <v>1099200</v>
      </c>
      <c r="F2" s="69">
        <v>43309200</v>
      </c>
      <c r="G2" s="78"/>
      <c r="H2" s="77">
        <v>1855200</v>
      </c>
      <c r="I2" s="69">
        <v>43309200</v>
      </c>
      <c r="J2" s="78"/>
      <c r="K2" s="69">
        <v>852000</v>
      </c>
      <c r="L2" s="69">
        <v>43309200</v>
      </c>
      <c r="M2" s="78"/>
      <c r="N2" s="69">
        <v>1029200</v>
      </c>
      <c r="O2" s="69">
        <v>43309200</v>
      </c>
      <c r="P2" s="78"/>
      <c r="Q2" s="69">
        <v>781200</v>
      </c>
      <c r="R2" s="69">
        <v>43309200</v>
      </c>
      <c r="S2" s="78"/>
      <c r="T2" s="69">
        <v>580400</v>
      </c>
      <c r="U2" s="69">
        <v>43309200</v>
      </c>
      <c r="V2" s="78"/>
      <c r="W2" s="69">
        <v>3829200</v>
      </c>
      <c r="X2" s="69">
        <v>43309200</v>
      </c>
      <c r="Y2" s="78"/>
      <c r="Z2" s="69">
        <v>3384800</v>
      </c>
      <c r="AA2" s="69">
        <v>43309200</v>
      </c>
      <c r="AB2" s="78"/>
      <c r="AC2" s="69">
        <v>3752400</v>
      </c>
      <c r="AD2" s="69">
        <v>43309200</v>
      </c>
    </row>
    <row r="3" spans="1:43" ht="15.3" x14ac:dyDescent="0.55000000000000004">
      <c r="A3" s="51" t="s">
        <v>34</v>
      </c>
      <c r="B3" s="77">
        <v>79219600</v>
      </c>
      <c r="C3" s="69">
        <v>144770800</v>
      </c>
      <c r="D3" s="78"/>
      <c r="E3" s="77">
        <v>5713600</v>
      </c>
      <c r="F3" s="69">
        <v>144770800</v>
      </c>
      <c r="G3" s="78"/>
      <c r="H3" s="77">
        <v>5234000</v>
      </c>
      <c r="I3" s="69">
        <v>144770800</v>
      </c>
      <c r="J3" s="78"/>
      <c r="K3" s="69">
        <v>3444400</v>
      </c>
      <c r="L3" s="69">
        <v>144770800</v>
      </c>
      <c r="M3" s="78"/>
      <c r="N3" s="69">
        <v>7481200</v>
      </c>
      <c r="O3" s="69">
        <v>144770800</v>
      </c>
      <c r="P3" s="78"/>
      <c r="Q3" s="69">
        <v>5305200</v>
      </c>
      <c r="R3" s="69">
        <v>144770800</v>
      </c>
      <c r="S3" s="78"/>
      <c r="T3" s="69">
        <v>4480800</v>
      </c>
      <c r="U3" s="69">
        <v>144770800</v>
      </c>
      <c r="V3" s="78"/>
      <c r="W3" s="69">
        <v>12869200</v>
      </c>
      <c r="X3" s="69">
        <v>144770800</v>
      </c>
      <c r="Y3" s="78"/>
      <c r="Z3" s="69">
        <v>9041600</v>
      </c>
      <c r="AA3" s="69">
        <v>144770800</v>
      </c>
      <c r="AB3" s="78"/>
      <c r="AC3" s="69">
        <v>11981200</v>
      </c>
      <c r="AD3" s="69">
        <v>144770800</v>
      </c>
      <c r="AG3" s="80"/>
    </row>
    <row r="4" spans="1:43" ht="15.3" x14ac:dyDescent="0.55000000000000004">
      <c r="A4" s="51" t="s">
        <v>34</v>
      </c>
      <c r="B4" s="77">
        <v>54513200</v>
      </c>
      <c r="C4" s="69">
        <v>109470800</v>
      </c>
      <c r="D4" s="78"/>
      <c r="E4" s="77">
        <v>5522400</v>
      </c>
      <c r="F4" s="69">
        <v>109470800</v>
      </c>
      <c r="G4" s="78"/>
      <c r="H4" s="77">
        <v>4773200</v>
      </c>
      <c r="I4" s="69">
        <v>109470800</v>
      </c>
      <c r="J4" s="78"/>
      <c r="K4" s="69">
        <v>3056000</v>
      </c>
      <c r="L4" s="69">
        <v>109470800</v>
      </c>
      <c r="M4" s="78"/>
      <c r="N4" s="69">
        <v>8153600</v>
      </c>
      <c r="O4" s="69">
        <v>109470800</v>
      </c>
      <c r="P4" s="78"/>
      <c r="Q4" s="69">
        <v>4081200</v>
      </c>
      <c r="R4" s="69">
        <v>109470800</v>
      </c>
      <c r="S4" s="78"/>
      <c r="T4" s="69">
        <v>3932000</v>
      </c>
      <c r="U4" s="69">
        <v>109470800</v>
      </c>
      <c r="V4" s="78"/>
      <c r="W4" s="69">
        <v>10553200</v>
      </c>
      <c r="X4" s="69">
        <v>109470800</v>
      </c>
      <c r="Y4" s="78"/>
      <c r="Z4" s="69">
        <v>6190000</v>
      </c>
      <c r="AA4" s="69">
        <v>109470800</v>
      </c>
      <c r="AB4" s="78"/>
      <c r="AC4" s="69">
        <v>8696000</v>
      </c>
      <c r="AD4" s="69">
        <v>109470800</v>
      </c>
    </row>
    <row r="5" spans="1:43" ht="15.3" x14ac:dyDescent="0.55000000000000004">
      <c r="A5" s="51" t="s">
        <v>34</v>
      </c>
      <c r="B5" s="77">
        <v>69224800</v>
      </c>
      <c r="C5" s="69">
        <v>119973600</v>
      </c>
      <c r="D5" s="78"/>
      <c r="E5" s="77">
        <v>4655200</v>
      </c>
      <c r="F5" s="69">
        <v>119973600</v>
      </c>
      <c r="G5" s="78"/>
      <c r="H5" s="77">
        <v>4873600</v>
      </c>
      <c r="I5" s="69">
        <v>119973600</v>
      </c>
      <c r="J5" s="78"/>
      <c r="K5" s="69">
        <v>3414400</v>
      </c>
      <c r="L5" s="69">
        <v>119973600</v>
      </c>
      <c r="M5" s="78"/>
      <c r="N5" s="69">
        <v>6612800</v>
      </c>
      <c r="O5" s="69">
        <v>119973600</v>
      </c>
      <c r="P5" s="78"/>
      <c r="Q5" s="69">
        <v>4734400</v>
      </c>
      <c r="R5" s="69">
        <v>119973600</v>
      </c>
      <c r="S5" s="78"/>
      <c r="T5" s="69">
        <v>3317200</v>
      </c>
      <c r="U5" s="69">
        <v>119973600</v>
      </c>
      <c r="V5" s="78"/>
      <c r="W5" s="69">
        <v>9745600</v>
      </c>
      <c r="X5" s="69">
        <v>119973600</v>
      </c>
      <c r="Y5" s="78"/>
      <c r="Z5" s="69">
        <v>5461200</v>
      </c>
      <c r="AA5" s="69">
        <v>119973600</v>
      </c>
      <c r="AB5" s="78"/>
      <c r="AC5" s="69">
        <v>7934400</v>
      </c>
      <c r="AD5" s="69">
        <v>119973600</v>
      </c>
      <c r="AG5" s="102" t="s">
        <v>497</v>
      </c>
      <c r="AH5" s="69">
        <v>3304900800</v>
      </c>
    </row>
    <row r="6" spans="1:43" ht="15.3" x14ac:dyDescent="0.55000000000000004">
      <c r="A6" s="51" t="s">
        <v>34</v>
      </c>
      <c r="B6" s="77">
        <v>39390000</v>
      </c>
      <c r="C6" s="69">
        <v>64962000</v>
      </c>
      <c r="D6" s="78"/>
      <c r="E6" s="77">
        <v>2590000</v>
      </c>
      <c r="F6" s="69">
        <v>64962000</v>
      </c>
      <c r="G6" s="78"/>
      <c r="H6" s="77">
        <v>3574800</v>
      </c>
      <c r="I6" s="69">
        <v>64962000</v>
      </c>
      <c r="J6" s="78"/>
      <c r="K6" s="69">
        <v>1860400</v>
      </c>
      <c r="L6" s="69">
        <v>64962000</v>
      </c>
      <c r="M6" s="78"/>
      <c r="N6" s="69">
        <v>2945600</v>
      </c>
      <c r="O6" s="69">
        <v>64962000</v>
      </c>
      <c r="P6" s="78"/>
      <c r="Q6" s="69">
        <v>2581200</v>
      </c>
      <c r="R6" s="69">
        <v>64962000</v>
      </c>
      <c r="S6" s="78"/>
      <c r="T6" s="69">
        <v>1902400</v>
      </c>
      <c r="U6" s="69">
        <v>64962000</v>
      </c>
      <c r="V6" s="78"/>
      <c r="W6" s="69">
        <v>4961600</v>
      </c>
      <c r="X6" s="69">
        <v>64962000</v>
      </c>
      <c r="Y6" s="78"/>
      <c r="Z6" s="69">
        <v>2141600</v>
      </c>
      <c r="AA6" s="69">
        <v>64962000</v>
      </c>
      <c r="AB6" s="78"/>
      <c r="AC6" s="69">
        <v>3014400</v>
      </c>
      <c r="AD6" s="69">
        <v>64962000</v>
      </c>
      <c r="AG6" s="102" t="s">
        <v>79</v>
      </c>
      <c r="AH6" s="69">
        <v>246472400</v>
      </c>
    </row>
    <row r="7" spans="1:43" ht="15.3" x14ac:dyDescent="0.55000000000000004">
      <c r="A7" s="51" t="s">
        <v>34</v>
      </c>
      <c r="B7" s="77">
        <v>61499600</v>
      </c>
      <c r="C7" s="69">
        <v>99494400</v>
      </c>
      <c r="D7" s="78"/>
      <c r="E7" s="77">
        <v>3896400</v>
      </c>
      <c r="F7" s="69">
        <v>99494400</v>
      </c>
      <c r="G7" s="78"/>
      <c r="H7" s="77">
        <v>3938400</v>
      </c>
      <c r="I7" s="69">
        <v>99494400</v>
      </c>
      <c r="J7" s="78"/>
      <c r="K7" s="69">
        <v>2553600</v>
      </c>
      <c r="L7" s="69">
        <v>99494400</v>
      </c>
      <c r="M7" s="78"/>
      <c r="N7" s="69">
        <v>3443600</v>
      </c>
      <c r="O7" s="69">
        <v>99494400</v>
      </c>
      <c r="P7" s="78"/>
      <c r="Q7" s="69">
        <v>3664800</v>
      </c>
      <c r="R7" s="69">
        <v>99494400</v>
      </c>
      <c r="S7" s="78"/>
      <c r="T7" s="69">
        <v>3441200</v>
      </c>
      <c r="U7" s="69">
        <v>99494400</v>
      </c>
      <c r="V7" s="78"/>
      <c r="W7" s="69">
        <v>6549600</v>
      </c>
      <c r="X7" s="69">
        <v>99494400</v>
      </c>
      <c r="Y7" s="78"/>
      <c r="Z7" s="69">
        <v>5745600</v>
      </c>
      <c r="AA7" s="69">
        <v>99494400</v>
      </c>
      <c r="AB7" s="78"/>
      <c r="AC7" s="69">
        <v>4761600</v>
      </c>
      <c r="AD7" s="69">
        <v>99494400</v>
      </c>
      <c r="AG7" s="102" t="s">
        <v>78</v>
      </c>
      <c r="AH7" s="69">
        <v>302450000</v>
      </c>
    </row>
    <row r="8" spans="1:43" ht="15.3" x14ac:dyDescent="0.55000000000000004">
      <c r="A8" s="51" t="s">
        <v>34</v>
      </c>
      <c r="B8" s="77">
        <v>23960800</v>
      </c>
      <c r="C8" s="69">
        <v>40110000</v>
      </c>
      <c r="D8" s="78"/>
      <c r="E8" s="77">
        <v>1892000</v>
      </c>
      <c r="F8" s="69">
        <v>40110000</v>
      </c>
      <c r="G8" s="78"/>
      <c r="H8" s="77">
        <v>1496400</v>
      </c>
      <c r="I8" s="69">
        <v>40110000</v>
      </c>
      <c r="J8" s="78"/>
      <c r="K8" s="69">
        <v>173200</v>
      </c>
      <c r="L8" s="69">
        <v>40110000</v>
      </c>
      <c r="M8" s="78"/>
      <c r="N8" s="69">
        <v>1842000</v>
      </c>
      <c r="O8" s="69">
        <v>40110000</v>
      </c>
      <c r="P8" s="78"/>
      <c r="Q8" s="69">
        <v>2243200</v>
      </c>
      <c r="R8" s="69">
        <v>40110000</v>
      </c>
      <c r="S8" s="78"/>
      <c r="T8" s="69">
        <v>1216800</v>
      </c>
      <c r="U8" s="69">
        <v>40110000</v>
      </c>
      <c r="V8" s="78"/>
      <c r="W8" s="69">
        <v>3884800</v>
      </c>
      <c r="X8" s="69">
        <v>40110000</v>
      </c>
      <c r="Y8" s="78"/>
      <c r="Z8" s="69">
        <v>1933200</v>
      </c>
      <c r="AA8" s="69">
        <v>40110000</v>
      </c>
      <c r="AB8" s="78"/>
      <c r="AC8" s="69">
        <v>1467600</v>
      </c>
      <c r="AD8" s="69">
        <v>40110000</v>
      </c>
      <c r="AG8" s="102" t="s">
        <v>498</v>
      </c>
      <c r="AH8" s="69">
        <v>206210800</v>
      </c>
    </row>
    <row r="9" spans="1:43" ht="30.6" x14ac:dyDescent="0.55000000000000004">
      <c r="A9" s="51" t="s">
        <v>34</v>
      </c>
      <c r="B9" s="77">
        <v>61972000</v>
      </c>
      <c r="C9" s="69">
        <v>100974400</v>
      </c>
      <c r="D9" s="78"/>
      <c r="E9" s="77">
        <v>3721600</v>
      </c>
      <c r="F9" s="69">
        <v>100974400</v>
      </c>
      <c r="G9" s="78"/>
      <c r="H9" s="77">
        <v>4688800</v>
      </c>
      <c r="I9" s="69">
        <v>100974400</v>
      </c>
      <c r="J9" s="78"/>
      <c r="K9" s="69">
        <v>2726800</v>
      </c>
      <c r="L9" s="69">
        <v>100974400</v>
      </c>
      <c r="M9" s="78"/>
      <c r="N9" s="69">
        <v>2761200</v>
      </c>
      <c r="O9" s="69">
        <v>100974400</v>
      </c>
      <c r="P9" s="78"/>
      <c r="Q9" s="69">
        <v>3713200</v>
      </c>
      <c r="R9" s="69">
        <v>100974400</v>
      </c>
      <c r="S9" s="78"/>
      <c r="T9" s="69">
        <v>3807600</v>
      </c>
      <c r="U9" s="69">
        <v>100974400</v>
      </c>
      <c r="V9" s="78"/>
      <c r="W9" s="69">
        <v>7455600</v>
      </c>
      <c r="X9" s="69">
        <v>100974400</v>
      </c>
      <c r="Y9" s="78"/>
      <c r="Z9" s="69">
        <v>5688000</v>
      </c>
      <c r="AA9" s="69">
        <v>100974400</v>
      </c>
      <c r="AB9" s="78"/>
      <c r="AC9" s="69">
        <v>4439600</v>
      </c>
      <c r="AD9" s="69">
        <v>100974400</v>
      </c>
      <c r="AG9" s="102" t="s">
        <v>81</v>
      </c>
      <c r="AH9" s="69">
        <v>182848400</v>
      </c>
    </row>
    <row r="10" spans="1:43" ht="30.6" x14ac:dyDescent="0.55000000000000004">
      <c r="A10" s="51" t="s">
        <v>34</v>
      </c>
      <c r="B10" s="77">
        <v>95281200</v>
      </c>
      <c r="C10" s="69">
        <v>153910800</v>
      </c>
      <c r="D10" s="78"/>
      <c r="E10" s="77">
        <v>6924800</v>
      </c>
      <c r="F10" s="69">
        <v>153910800</v>
      </c>
      <c r="G10" s="78"/>
      <c r="H10" s="77">
        <v>6156800</v>
      </c>
      <c r="I10" s="69">
        <v>153910800</v>
      </c>
      <c r="J10" s="78"/>
      <c r="K10" s="69">
        <v>6728000</v>
      </c>
      <c r="L10" s="69">
        <v>153910800</v>
      </c>
      <c r="M10" s="78"/>
      <c r="N10" s="69">
        <v>2117200</v>
      </c>
      <c r="O10" s="69">
        <v>153910800</v>
      </c>
      <c r="P10" s="78"/>
      <c r="Q10" s="69">
        <v>4691200</v>
      </c>
      <c r="R10" s="69">
        <v>153910800</v>
      </c>
      <c r="S10" s="78"/>
      <c r="T10" s="69">
        <v>6731600</v>
      </c>
      <c r="U10" s="69">
        <v>153910800</v>
      </c>
      <c r="V10" s="78"/>
      <c r="W10" s="69">
        <v>7889200</v>
      </c>
      <c r="X10" s="69">
        <v>153910800</v>
      </c>
      <c r="Y10" s="78"/>
      <c r="Z10" s="69">
        <v>6433200</v>
      </c>
      <c r="AA10" s="69">
        <v>153910800</v>
      </c>
      <c r="AB10" s="78"/>
      <c r="AC10" s="69">
        <v>10957600</v>
      </c>
      <c r="AD10" s="69">
        <v>153910800</v>
      </c>
      <c r="AG10" s="102" t="s">
        <v>21</v>
      </c>
      <c r="AH10" s="69">
        <v>177653600</v>
      </c>
    </row>
    <row r="11" spans="1:43" ht="15.3" x14ac:dyDescent="0.55000000000000004">
      <c r="A11" s="51" t="s">
        <v>34</v>
      </c>
      <c r="B11" s="77">
        <v>40010800</v>
      </c>
      <c r="C11" s="69">
        <v>77297200</v>
      </c>
      <c r="D11" s="78"/>
      <c r="E11" s="77">
        <v>5705200</v>
      </c>
      <c r="F11" s="69">
        <v>77297200</v>
      </c>
      <c r="G11" s="78"/>
      <c r="H11" s="77">
        <v>4460800</v>
      </c>
      <c r="I11" s="69">
        <v>77297200</v>
      </c>
      <c r="J11" s="78"/>
      <c r="K11" s="69">
        <v>3320800</v>
      </c>
      <c r="L11" s="69">
        <v>77297200</v>
      </c>
      <c r="M11" s="78"/>
      <c r="N11" s="69">
        <v>2540800</v>
      </c>
      <c r="O11" s="69">
        <v>77297200</v>
      </c>
      <c r="P11" s="78"/>
      <c r="Q11" s="69">
        <v>2992000</v>
      </c>
      <c r="R11" s="69">
        <v>77297200</v>
      </c>
      <c r="S11" s="78"/>
      <c r="T11" s="69">
        <v>436800</v>
      </c>
      <c r="U11" s="69">
        <v>77297200</v>
      </c>
      <c r="V11" s="78"/>
      <c r="W11" s="69">
        <v>8588800</v>
      </c>
      <c r="X11" s="69">
        <v>77297200</v>
      </c>
      <c r="Y11" s="78"/>
      <c r="Z11" s="69">
        <v>3928000</v>
      </c>
      <c r="AA11" s="69">
        <v>77297200</v>
      </c>
      <c r="AB11" s="78"/>
      <c r="AC11" s="69">
        <v>5313200</v>
      </c>
      <c r="AD11" s="69">
        <v>77297200</v>
      </c>
      <c r="AG11" s="102" t="s">
        <v>22</v>
      </c>
      <c r="AH11" s="69">
        <v>152161600</v>
      </c>
    </row>
    <row r="12" spans="1:43" ht="15.3" x14ac:dyDescent="0.55000000000000004">
      <c r="A12" s="51" t="s">
        <v>34</v>
      </c>
      <c r="B12" s="77">
        <v>52837200</v>
      </c>
      <c r="C12" s="69">
        <v>86940000</v>
      </c>
      <c r="D12" s="78"/>
      <c r="E12" s="77">
        <v>5048800</v>
      </c>
      <c r="F12" s="69">
        <v>86940000</v>
      </c>
      <c r="G12" s="78"/>
      <c r="H12" s="77">
        <v>3784000</v>
      </c>
      <c r="I12" s="69">
        <v>86940000</v>
      </c>
      <c r="J12" s="78"/>
      <c r="K12" s="69">
        <v>2993200</v>
      </c>
      <c r="L12" s="69">
        <v>86940000</v>
      </c>
      <c r="M12" s="78"/>
      <c r="N12" s="69">
        <v>1708400</v>
      </c>
      <c r="O12" s="69">
        <v>86940000</v>
      </c>
      <c r="P12" s="78"/>
      <c r="Q12" s="69">
        <v>3892800</v>
      </c>
      <c r="R12" s="69">
        <v>86940000</v>
      </c>
      <c r="S12" s="78"/>
      <c r="T12" s="69">
        <v>472800</v>
      </c>
      <c r="U12" s="69">
        <v>86940000</v>
      </c>
      <c r="V12" s="78"/>
      <c r="W12" s="69">
        <v>6905200</v>
      </c>
      <c r="X12" s="69">
        <v>86940000</v>
      </c>
      <c r="Y12" s="78"/>
      <c r="Z12" s="69">
        <v>3282800</v>
      </c>
      <c r="AA12" s="69">
        <v>86940000</v>
      </c>
      <c r="AB12" s="78"/>
      <c r="AC12" s="69">
        <v>6014800</v>
      </c>
      <c r="AD12" s="69">
        <v>86940000</v>
      </c>
      <c r="AG12" s="102" t="s">
        <v>454</v>
      </c>
      <c r="AH12" s="69">
        <v>435320800</v>
      </c>
    </row>
    <row r="13" spans="1:43" ht="15.3" x14ac:dyDescent="0.55000000000000004">
      <c r="A13" s="51" t="s">
        <v>34</v>
      </c>
      <c r="B13" s="77">
        <v>113235200</v>
      </c>
      <c r="C13" s="69">
        <v>188698400</v>
      </c>
      <c r="D13" s="78"/>
      <c r="E13" s="77">
        <v>6881600</v>
      </c>
      <c r="F13" s="69">
        <v>188698400</v>
      </c>
      <c r="G13" s="78"/>
      <c r="H13" s="77">
        <v>14488400</v>
      </c>
      <c r="I13" s="69">
        <v>188698400</v>
      </c>
      <c r="J13" s="78"/>
      <c r="K13" s="69">
        <v>6131600</v>
      </c>
      <c r="L13" s="69">
        <v>188698400</v>
      </c>
      <c r="M13" s="78"/>
      <c r="N13" s="69">
        <v>4702400</v>
      </c>
      <c r="O13" s="69">
        <v>188698400</v>
      </c>
      <c r="P13" s="78"/>
      <c r="Q13" s="69">
        <v>5736800</v>
      </c>
      <c r="R13" s="69">
        <v>188698400</v>
      </c>
      <c r="S13" s="78"/>
      <c r="T13" s="69">
        <v>2150800</v>
      </c>
      <c r="U13" s="69">
        <v>188698400</v>
      </c>
      <c r="V13" s="78"/>
      <c r="W13" s="69">
        <v>13749600</v>
      </c>
      <c r="X13" s="69">
        <v>188698400</v>
      </c>
      <c r="Y13" s="78"/>
      <c r="Z13" s="69">
        <v>9724000</v>
      </c>
      <c r="AA13" s="69">
        <v>188698400</v>
      </c>
      <c r="AB13" s="78"/>
      <c r="AC13" s="69">
        <v>11898000</v>
      </c>
      <c r="AD13" s="69">
        <v>188698400</v>
      </c>
      <c r="AG13" s="102" t="s">
        <v>29</v>
      </c>
      <c r="AH13" s="69">
        <v>420280000</v>
      </c>
    </row>
    <row r="14" spans="1:43" ht="15.3" x14ac:dyDescent="0.55000000000000004">
      <c r="A14" s="51" t="s">
        <v>34</v>
      </c>
      <c r="B14" s="77">
        <v>9813200</v>
      </c>
      <c r="C14" s="69">
        <v>20281600</v>
      </c>
      <c r="D14" s="78"/>
      <c r="E14" s="77">
        <v>1741200</v>
      </c>
      <c r="F14" s="69">
        <v>20281600</v>
      </c>
      <c r="G14" s="78"/>
      <c r="H14" s="77">
        <v>1416000</v>
      </c>
      <c r="I14" s="69">
        <v>20281600</v>
      </c>
      <c r="J14" s="78"/>
      <c r="K14" s="69">
        <v>688400</v>
      </c>
      <c r="L14" s="69">
        <v>20281600</v>
      </c>
      <c r="M14" s="78"/>
      <c r="N14" s="69">
        <v>348000</v>
      </c>
      <c r="O14" s="69">
        <v>20281600</v>
      </c>
      <c r="P14" s="78"/>
      <c r="Q14" s="69">
        <v>1630400</v>
      </c>
      <c r="R14" s="69">
        <v>20281600</v>
      </c>
      <c r="S14" s="78"/>
      <c r="T14" s="69">
        <v>1441200</v>
      </c>
      <c r="U14" s="69">
        <v>20281600</v>
      </c>
      <c r="V14" s="78"/>
      <c r="W14" s="69">
        <v>1720800</v>
      </c>
      <c r="X14" s="69">
        <v>20281600</v>
      </c>
      <c r="Y14" s="78"/>
      <c r="Z14" s="69">
        <v>1093200</v>
      </c>
      <c r="AA14" s="69">
        <v>20281600</v>
      </c>
      <c r="AB14" s="78"/>
      <c r="AC14" s="69">
        <v>389200</v>
      </c>
      <c r="AD14" s="69">
        <v>20281600</v>
      </c>
      <c r="AG14" s="102" t="s">
        <v>0</v>
      </c>
      <c r="AH14" s="69">
        <v>430950400</v>
      </c>
    </row>
    <row r="15" spans="1:43" ht="15.6" thickBot="1" x14ac:dyDescent="0.6">
      <c r="A15" s="51" t="s">
        <v>34</v>
      </c>
      <c r="B15" s="77">
        <v>37522400</v>
      </c>
      <c r="C15" s="69">
        <v>67817200</v>
      </c>
      <c r="D15" s="78"/>
      <c r="E15" s="77">
        <v>4946800</v>
      </c>
      <c r="F15" s="69">
        <v>67817200</v>
      </c>
      <c r="G15" s="78"/>
      <c r="H15" s="77">
        <v>2996000</v>
      </c>
      <c r="I15" s="69">
        <v>67817200</v>
      </c>
      <c r="J15" s="78"/>
      <c r="K15" s="69">
        <v>5216000</v>
      </c>
      <c r="L15" s="69">
        <v>67817200</v>
      </c>
      <c r="M15" s="78"/>
      <c r="N15" s="69">
        <v>1932400</v>
      </c>
      <c r="O15" s="69">
        <v>67817200</v>
      </c>
      <c r="P15" s="78"/>
      <c r="Q15" s="69">
        <v>122800</v>
      </c>
      <c r="R15" s="69">
        <v>67817200</v>
      </c>
      <c r="S15" s="78"/>
      <c r="T15" s="69">
        <v>1855600</v>
      </c>
      <c r="U15" s="69">
        <v>67817200</v>
      </c>
      <c r="V15" s="78"/>
      <c r="W15" s="69">
        <v>4411600</v>
      </c>
      <c r="X15" s="69">
        <v>67817200</v>
      </c>
      <c r="Y15" s="78"/>
      <c r="Z15" s="69">
        <v>3357600</v>
      </c>
      <c r="AA15" s="69">
        <v>67817200</v>
      </c>
      <c r="AB15" s="78"/>
      <c r="AC15" s="69">
        <v>5456000</v>
      </c>
      <c r="AD15" s="69">
        <v>67817200</v>
      </c>
      <c r="AG15" s="101"/>
      <c r="AH15" s="87"/>
    </row>
    <row r="16" spans="1:43" ht="15.6" thickBot="1" x14ac:dyDescent="0.6">
      <c r="A16" s="51" t="s">
        <v>34</v>
      </c>
      <c r="B16" s="77">
        <v>33882800</v>
      </c>
      <c r="C16" s="69">
        <v>57604400</v>
      </c>
      <c r="D16" s="78"/>
      <c r="E16" s="77">
        <v>3350800</v>
      </c>
      <c r="F16" s="69">
        <v>57604400</v>
      </c>
      <c r="G16" s="78"/>
      <c r="H16" s="77">
        <v>1465600</v>
      </c>
      <c r="I16" s="69">
        <v>57604400</v>
      </c>
      <c r="J16" s="78"/>
      <c r="K16" s="69">
        <v>2822400</v>
      </c>
      <c r="L16" s="69">
        <v>57604400</v>
      </c>
      <c r="M16" s="78"/>
      <c r="N16" s="69">
        <v>414000</v>
      </c>
      <c r="O16" s="69">
        <v>57604400</v>
      </c>
      <c r="P16" s="78"/>
      <c r="Q16" s="69">
        <v>1210000</v>
      </c>
      <c r="R16" s="69">
        <v>57604400</v>
      </c>
      <c r="S16" s="78"/>
      <c r="T16" s="69">
        <v>1276000</v>
      </c>
      <c r="U16" s="69">
        <v>57604400</v>
      </c>
      <c r="V16" s="78"/>
      <c r="W16" s="69">
        <v>3321200</v>
      </c>
      <c r="X16" s="69">
        <v>57604400</v>
      </c>
      <c r="Y16" s="78"/>
      <c r="Z16" s="69">
        <v>6513200</v>
      </c>
      <c r="AA16" s="69">
        <v>57604400</v>
      </c>
      <c r="AB16" s="78"/>
      <c r="AC16" s="69">
        <v>3348400</v>
      </c>
      <c r="AD16" s="69">
        <v>57604400</v>
      </c>
      <c r="AG16" s="101"/>
    </row>
    <row r="17" spans="1:30" ht="15.3" x14ac:dyDescent="0.55000000000000004">
      <c r="A17" s="51" t="s">
        <v>34</v>
      </c>
      <c r="B17" s="77">
        <v>38812400</v>
      </c>
      <c r="C17" s="69">
        <v>63110800</v>
      </c>
      <c r="D17" s="78"/>
      <c r="E17" s="77">
        <v>350800</v>
      </c>
      <c r="F17" s="69">
        <v>63110800</v>
      </c>
      <c r="G17" s="78"/>
      <c r="H17" s="77">
        <v>4726800</v>
      </c>
      <c r="I17" s="69">
        <v>63110800</v>
      </c>
      <c r="J17" s="78"/>
      <c r="K17" s="69">
        <v>2556000</v>
      </c>
      <c r="L17" s="69">
        <v>63110800</v>
      </c>
      <c r="M17" s="78"/>
      <c r="N17" s="69">
        <v>2522800</v>
      </c>
      <c r="O17" s="69">
        <v>63110800</v>
      </c>
      <c r="P17" s="78"/>
      <c r="Q17" s="69">
        <v>532000</v>
      </c>
      <c r="R17" s="69">
        <v>63110800</v>
      </c>
      <c r="S17" s="78"/>
      <c r="T17" s="69">
        <v>1048800</v>
      </c>
      <c r="U17" s="69">
        <v>63110800</v>
      </c>
      <c r="V17" s="78"/>
      <c r="W17" s="69">
        <v>5883200</v>
      </c>
      <c r="X17" s="69">
        <v>63110800</v>
      </c>
      <c r="Y17" s="78"/>
      <c r="Z17" s="69">
        <v>4428800</v>
      </c>
      <c r="AA17" s="69">
        <v>63110800</v>
      </c>
      <c r="AB17" s="78"/>
      <c r="AC17" s="69">
        <v>2249200</v>
      </c>
      <c r="AD17" s="69">
        <v>63110800</v>
      </c>
    </row>
    <row r="18" spans="1:30" ht="15.3" x14ac:dyDescent="0.55000000000000004">
      <c r="A18" s="51" t="s">
        <v>34</v>
      </c>
      <c r="B18" s="77">
        <v>54992800</v>
      </c>
      <c r="C18" s="69">
        <v>93949200</v>
      </c>
      <c r="D18" s="78"/>
      <c r="E18" s="77">
        <v>2890000</v>
      </c>
      <c r="F18" s="69">
        <v>93949200</v>
      </c>
      <c r="G18" s="78"/>
      <c r="H18" s="77">
        <v>4935600</v>
      </c>
      <c r="I18" s="69">
        <v>93949200</v>
      </c>
      <c r="J18" s="78"/>
      <c r="K18" s="69">
        <v>3334800</v>
      </c>
      <c r="L18" s="69">
        <v>93949200</v>
      </c>
      <c r="M18" s="78"/>
      <c r="N18" s="69">
        <v>5531600</v>
      </c>
      <c r="O18" s="69">
        <v>93949200</v>
      </c>
      <c r="P18" s="78"/>
      <c r="Q18" s="69">
        <v>3942000</v>
      </c>
      <c r="R18" s="69">
        <v>93949200</v>
      </c>
      <c r="S18" s="78"/>
      <c r="T18" s="69">
        <v>3229600</v>
      </c>
      <c r="U18" s="69">
        <v>93949200</v>
      </c>
      <c r="V18" s="78"/>
      <c r="W18" s="69">
        <v>7040800</v>
      </c>
      <c r="X18" s="69">
        <v>93949200</v>
      </c>
      <c r="Y18" s="78"/>
      <c r="Z18" s="69">
        <v>3602800</v>
      </c>
      <c r="AA18" s="69">
        <v>93949200</v>
      </c>
      <c r="AB18" s="78"/>
      <c r="AC18" s="69">
        <v>4449200</v>
      </c>
      <c r="AD18" s="69">
        <v>93949200</v>
      </c>
    </row>
    <row r="19" spans="1:30" ht="15.3" x14ac:dyDescent="0.55000000000000004">
      <c r="A19" s="51" t="s">
        <v>34</v>
      </c>
      <c r="B19" s="77">
        <v>121117200</v>
      </c>
      <c r="C19" s="69">
        <v>209367200</v>
      </c>
      <c r="D19" s="78"/>
      <c r="E19" s="77">
        <v>13482400</v>
      </c>
      <c r="F19" s="69">
        <v>209367200</v>
      </c>
      <c r="G19" s="78"/>
      <c r="H19" s="77">
        <v>9561600</v>
      </c>
      <c r="I19" s="69">
        <v>209367200</v>
      </c>
      <c r="J19" s="78"/>
      <c r="K19" s="69">
        <v>7923600</v>
      </c>
      <c r="L19" s="69">
        <v>209367200</v>
      </c>
      <c r="M19" s="78"/>
      <c r="N19" s="69">
        <v>5720800</v>
      </c>
      <c r="O19" s="69">
        <v>209367200</v>
      </c>
      <c r="P19" s="78"/>
      <c r="Q19" s="69">
        <v>6548000</v>
      </c>
      <c r="R19" s="69">
        <v>209367200</v>
      </c>
      <c r="S19" s="78"/>
      <c r="T19" s="69">
        <v>2975600</v>
      </c>
      <c r="U19" s="69">
        <v>209367200</v>
      </c>
      <c r="V19" s="78"/>
      <c r="W19" s="69">
        <v>14819200</v>
      </c>
      <c r="X19" s="69">
        <v>209367200</v>
      </c>
      <c r="Y19" s="78"/>
      <c r="Z19" s="69">
        <v>15895600</v>
      </c>
      <c r="AA19" s="69">
        <v>209367200</v>
      </c>
      <c r="AB19" s="78"/>
      <c r="AC19" s="69">
        <v>11323200</v>
      </c>
      <c r="AD19" s="69">
        <v>209367200</v>
      </c>
    </row>
    <row r="20" spans="1:30" ht="15.3" x14ac:dyDescent="0.55000000000000004">
      <c r="A20" s="51" t="s">
        <v>34</v>
      </c>
      <c r="B20" s="77">
        <v>82680800</v>
      </c>
      <c r="C20" s="69">
        <v>157904800</v>
      </c>
      <c r="D20" s="78"/>
      <c r="E20" s="77">
        <v>8681200</v>
      </c>
      <c r="F20" s="69">
        <v>157904800</v>
      </c>
      <c r="G20" s="78"/>
      <c r="H20" s="77">
        <v>6880400</v>
      </c>
      <c r="I20" s="69">
        <v>157904800</v>
      </c>
      <c r="J20" s="78"/>
      <c r="K20" s="69">
        <v>7968000</v>
      </c>
      <c r="L20" s="69">
        <v>157904800</v>
      </c>
      <c r="M20" s="78"/>
      <c r="N20" s="69">
        <v>6917200</v>
      </c>
      <c r="O20" s="69">
        <v>157904800</v>
      </c>
      <c r="P20" s="78"/>
      <c r="Q20" s="69">
        <v>6520800</v>
      </c>
      <c r="R20" s="69">
        <v>157904800</v>
      </c>
      <c r="S20" s="78"/>
      <c r="T20" s="69">
        <v>9360800</v>
      </c>
      <c r="U20" s="69">
        <v>157904800</v>
      </c>
      <c r="V20" s="78"/>
      <c r="W20" s="69">
        <v>6214000</v>
      </c>
      <c r="X20" s="69">
        <v>157904800</v>
      </c>
      <c r="Y20" s="78"/>
      <c r="Z20" s="69">
        <v>9757600</v>
      </c>
      <c r="AA20" s="69">
        <v>157904800</v>
      </c>
      <c r="AB20" s="78"/>
      <c r="AC20" s="69">
        <v>12924000</v>
      </c>
      <c r="AD20" s="69">
        <v>157904800</v>
      </c>
    </row>
    <row r="21" spans="1:30" ht="15.3" x14ac:dyDescent="0.55000000000000004">
      <c r="A21" s="51" t="s">
        <v>34</v>
      </c>
      <c r="B21" s="77">
        <v>39011200</v>
      </c>
      <c r="C21" s="69">
        <v>81876400</v>
      </c>
      <c r="D21" s="78"/>
      <c r="E21" s="77">
        <v>4728000</v>
      </c>
      <c r="F21" s="69">
        <v>81876400</v>
      </c>
      <c r="G21" s="78"/>
      <c r="H21" s="77">
        <v>6836800</v>
      </c>
      <c r="I21" s="69">
        <v>81876400</v>
      </c>
      <c r="J21" s="78"/>
      <c r="K21" s="69">
        <v>5313200</v>
      </c>
      <c r="L21" s="69">
        <v>81876400</v>
      </c>
      <c r="M21" s="78"/>
      <c r="N21" s="69">
        <v>6082800</v>
      </c>
      <c r="O21" s="69">
        <v>81876400</v>
      </c>
      <c r="P21" s="78"/>
      <c r="Q21" s="69">
        <v>3932000</v>
      </c>
      <c r="R21" s="69">
        <v>81876400</v>
      </c>
      <c r="S21" s="78"/>
      <c r="T21" s="69">
        <v>3684000</v>
      </c>
      <c r="U21" s="69">
        <v>81876400</v>
      </c>
      <c r="V21" s="78"/>
      <c r="W21" s="69">
        <v>5803200</v>
      </c>
      <c r="X21" s="69">
        <v>81876400</v>
      </c>
      <c r="Y21" s="78"/>
      <c r="Z21" s="69">
        <v>4036800</v>
      </c>
      <c r="AA21" s="69">
        <v>81876400</v>
      </c>
      <c r="AB21" s="78"/>
      <c r="AC21" s="69">
        <v>2448400</v>
      </c>
      <c r="AD21" s="69">
        <v>81876400</v>
      </c>
    </row>
    <row r="22" spans="1:30" ht="15.3" x14ac:dyDescent="0.55000000000000004">
      <c r="A22" s="51" t="s">
        <v>34</v>
      </c>
      <c r="B22" s="77">
        <v>72132800</v>
      </c>
      <c r="C22" s="69">
        <v>132458000</v>
      </c>
      <c r="D22" s="78"/>
      <c r="E22" s="77">
        <v>5570000</v>
      </c>
      <c r="F22" s="69">
        <v>132458000</v>
      </c>
      <c r="G22" s="78"/>
      <c r="H22" s="77">
        <v>4440000</v>
      </c>
      <c r="I22" s="69">
        <v>132458000</v>
      </c>
      <c r="J22" s="78"/>
      <c r="K22" s="69">
        <v>8688000</v>
      </c>
      <c r="L22" s="69">
        <v>132458000</v>
      </c>
      <c r="M22" s="78"/>
      <c r="N22" s="69">
        <v>3321600</v>
      </c>
      <c r="O22" s="69">
        <v>132458000</v>
      </c>
      <c r="P22" s="78"/>
      <c r="Q22" s="69">
        <v>5164800</v>
      </c>
      <c r="R22" s="69">
        <v>132458000</v>
      </c>
      <c r="S22" s="78"/>
      <c r="T22" s="69">
        <v>6881200</v>
      </c>
      <c r="U22" s="69">
        <v>132458000</v>
      </c>
      <c r="V22" s="78"/>
      <c r="W22" s="69">
        <v>9123200</v>
      </c>
      <c r="X22" s="69">
        <v>132458000</v>
      </c>
      <c r="Y22" s="78"/>
      <c r="Z22" s="69">
        <v>7724000</v>
      </c>
      <c r="AA22" s="69">
        <v>132458000</v>
      </c>
      <c r="AB22" s="78"/>
      <c r="AC22" s="69">
        <v>9412400</v>
      </c>
      <c r="AD22" s="69">
        <v>132458000</v>
      </c>
    </row>
    <row r="23" spans="1:30" ht="15.3" x14ac:dyDescent="0.55000000000000004">
      <c r="A23" s="51" t="s">
        <v>34</v>
      </c>
      <c r="B23" s="77">
        <v>76202400</v>
      </c>
      <c r="C23" s="69">
        <v>138808800</v>
      </c>
      <c r="D23" s="78"/>
      <c r="E23" s="77">
        <v>5928400</v>
      </c>
      <c r="F23" s="69">
        <v>138808800</v>
      </c>
      <c r="G23" s="78"/>
      <c r="H23" s="77">
        <v>5154800</v>
      </c>
      <c r="I23" s="69">
        <v>138808800</v>
      </c>
      <c r="J23" s="78"/>
      <c r="K23" s="69">
        <v>8693600</v>
      </c>
      <c r="L23" s="69">
        <v>138808800</v>
      </c>
      <c r="M23" s="78"/>
      <c r="N23" s="69">
        <v>3575600</v>
      </c>
      <c r="O23" s="69">
        <v>138808800</v>
      </c>
      <c r="P23" s="78"/>
      <c r="Q23" s="69">
        <v>5334000</v>
      </c>
      <c r="R23" s="69">
        <v>138808800</v>
      </c>
      <c r="S23" s="78"/>
      <c r="T23" s="69">
        <v>7696000</v>
      </c>
      <c r="U23" s="69">
        <v>138808800</v>
      </c>
      <c r="V23" s="78"/>
      <c r="W23" s="69">
        <v>9218800</v>
      </c>
      <c r="X23" s="69">
        <v>138808800</v>
      </c>
      <c r="Y23" s="78"/>
      <c r="Z23" s="69">
        <v>6521200</v>
      </c>
      <c r="AA23" s="69">
        <v>138808800</v>
      </c>
      <c r="AB23" s="78"/>
      <c r="AC23" s="69">
        <v>10484000</v>
      </c>
      <c r="AD23" s="69">
        <v>138808800</v>
      </c>
    </row>
    <row r="24" spans="1:30" ht="15.3" x14ac:dyDescent="0.55000000000000004">
      <c r="A24" s="51" t="s">
        <v>34</v>
      </c>
      <c r="B24" s="77">
        <v>62881200</v>
      </c>
      <c r="C24" s="69">
        <v>116070000</v>
      </c>
      <c r="D24" s="78"/>
      <c r="E24" s="77">
        <v>6881600</v>
      </c>
      <c r="F24" s="69">
        <v>116070000</v>
      </c>
      <c r="G24" s="78"/>
      <c r="H24" s="77">
        <v>6483600</v>
      </c>
      <c r="I24" s="69">
        <v>116070000</v>
      </c>
      <c r="J24" s="78"/>
      <c r="K24" s="69">
        <v>5929200</v>
      </c>
      <c r="L24" s="69">
        <v>116070000</v>
      </c>
      <c r="M24" s="78"/>
      <c r="N24" s="69">
        <v>3715200</v>
      </c>
      <c r="O24" s="69">
        <v>116070000</v>
      </c>
      <c r="P24" s="78"/>
      <c r="Q24" s="69">
        <v>7331600</v>
      </c>
      <c r="R24" s="69">
        <v>116070000</v>
      </c>
      <c r="S24" s="78"/>
      <c r="T24" s="69">
        <v>6949600</v>
      </c>
      <c r="U24" s="69">
        <v>116070000</v>
      </c>
      <c r="V24" s="78"/>
      <c r="W24" s="69">
        <v>6540000</v>
      </c>
      <c r="X24" s="69">
        <v>116070000</v>
      </c>
      <c r="Y24" s="78"/>
      <c r="Z24" s="69">
        <v>4437200</v>
      </c>
      <c r="AA24" s="69">
        <v>116070000</v>
      </c>
      <c r="AB24" s="78"/>
      <c r="AC24" s="69">
        <v>4920800</v>
      </c>
      <c r="AD24" s="69">
        <v>116070000</v>
      </c>
    </row>
    <row r="25" spans="1:30" ht="15.3" x14ac:dyDescent="0.55000000000000004">
      <c r="A25" s="51" t="s">
        <v>34</v>
      </c>
      <c r="B25" s="77">
        <v>80363200</v>
      </c>
      <c r="C25" s="69">
        <v>142950800</v>
      </c>
      <c r="D25" s="78"/>
      <c r="E25" s="77">
        <v>9578800</v>
      </c>
      <c r="F25" s="69">
        <v>142950800</v>
      </c>
      <c r="G25" s="78"/>
      <c r="H25" s="77">
        <v>7956800</v>
      </c>
      <c r="I25" s="69">
        <v>142950800</v>
      </c>
      <c r="J25" s="78"/>
      <c r="K25" s="69">
        <v>7488800</v>
      </c>
      <c r="L25" s="69">
        <v>142950800</v>
      </c>
      <c r="M25" s="78"/>
      <c r="N25" s="69">
        <v>7742400</v>
      </c>
      <c r="O25" s="69">
        <v>142950800</v>
      </c>
      <c r="P25" s="78"/>
      <c r="Q25" s="69">
        <v>6910800</v>
      </c>
      <c r="R25" s="69">
        <v>142950800</v>
      </c>
      <c r="S25" s="78"/>
      <c r="T25" s="69">
        <v>5692000</v>
      </c>
      <c r="U25" s="69">
        <v>142950800</v>
      </c>
      <c r="V25" s="78"/>
      <c r="W25" s="69">
        <v>8136800</v>
      </c>
      <c r="X25" s="69">
        <v>142950800</v>
      </c>
      <c r="Y25" s="78"/>
      <c r="Z25" s="69">
        <v>4489200</v>
      </c>
      <c r="AA25" s="69">
        <v>142950800</v>
      </c>
      <c r="AB25" s="78"/>
      <c r="AC25" s="69">
        <v>4592000</v>
      </c>
      <c r="AD25" s="69">
        <v>142950800</v>
      </c>
    </row>
    <row r="26" spans="1:30" ht="15.3" x14ac:dyDescent="0.55000000000000004">
      <c r="A26" s="51" t="s">
        <v>34</v>
      </c>
      <c r="B26" s="77">
        <v>16922800</v>
      </c>
      <c r="C26" s="69">
        <v>34712000</v>
      </c>
      <c r="D26" s="78"/>
      <c r="E26" s="77">
        <v>2128000</v>
      </c>
      <c r="F26" s="69">
        <v>34712000</v>
      </c>
      <c r="G26" s="78"/>
      <c r="H26" s="77">
        <v>2145600</v>
      </c>
      <c r="I26" s="69">
        <v>34712000</v>
      </c>
      <c r="J26" s="78"/>
      <c r="K26" s="69">
        <v>2026400</v>
      </c>
      <c r="L26" s="69">
        <v>34712000</v>
      </c>
      <c r="M26" s="78"/>
      <c r="N26" s="69">
        <v>1293600</v>
      </c>
      <c r="O26" s="69">
        <v>34712000</v>
      </c>
      <c r="P26" s="78"/>
      <c r="Q26" s="69">
        <v>1761200</v>
      </c>
      <c r="R26" s="69">
        <v>34712000</v>
      </c>
      <c r="S26" s="78"/>
      <c r="T26" s="69">
        <v>3575600</v>
      </c>
      <c r="U26" s="69">
        <v>34712000</v>
      </c>
      <c r="V26" s="78"/>
      <c r="W26" s="69">
        <v>1013600</v>
      </c>
      <c r="X26" s="69">
        <v>34712000</v>
      </c>
      <c r="Y26" s="78"/>
      <c r="Z26" s="69">
        <v>2536000</v>
      </c>
      <c r="AA26" s="69">
        <v>34712000</v>
      </c>
      <c r="AB26" s="78"/>
      <c r="AC26" s="69">
        <v>1309200</v>
      </c>
      <c r="AD26" s="69">
        <v>34712000</v>
      </c>
    </row>
    <row r="27" spans="1:30" ht="15.3" x14ac:dyDescent="0.55000000000000004">
      <c r="A27" s="51" t="s">
        <v>34</v>
      </c>
      <c r="B27" s="77">
        <v>69720000</v>
      </c>
      <c r="C27" s="69">
        <v>129992000</v>
      </c>
      <c r="D27" s="78"/>
      <c r="E27" s="77">
        <v>11710400</v>
      </c>
      <c r="F27" s="69">
        <v>129992000</v>
      </c>
      <c r="G27" s="78"/>
      <c r="H27" s="77">
        <v>7281200</v>
      </c>
      <c r="I27" s="69">
        <v>129992000</v>
      </c>
      <c r="J27" s="78"/>
      <c r="K27" s="69">
        <v>7236000</v>
      </c>
      <c r="L27" s="69">
        <v>129992000</v>
      </c>
      <c r="M27" s="78"/>
      <c r="N27" s="69">
        <v>3681200</v>
      </c>
      <c r="O27" s="69">
        <v>129992000</v>
      </c>
      <c r="P27" s="78"/>
      <c r="Q27" s="69">
        <v>4720800</v>
      </c>
      <c r="R27" s="69">
        <v>129992000</v>
      </c>
      <c r="S27" s="78"/>
      <c r="T27" s="69">
        <v>5121200</v>
      </c>
      <c r="U27" s="69">
        <v>129992000</v>
      </c>
      <c r="V27" s="78"/>
      <c r="W27" s="69">
        <v>4834800</v>
      </c>
      <c r="X27" s="69">
        <v>129992000</v>
      </c>
      <c r="Y27" s="78"/>
      <c r="Z27" s="69">
        <v>6917200</v>
      </c>
      <c r="AA27" s="69">
        <v>129992000</v>
      </c>
      <c r="AB27" s="78"/>
      <c r="AC27" s="69">
        <v>8769200</v>
      </c>
      <c r="AD27" s="69">
        <v>129992000</v>
      </c>
    </row>
    <row r="28" spans="1:30" ht="15.3" x14ac:dyDescent="0.55000000000000004">
      <c r="A28" s="51" t="s">
        <v>34</v>
      </c>
      <c r="B28" s="77">
        <v>66761200</v>
      </c>
      <c r="C28" s="69">
        <v>101392000</v>
      </c>
      <c r="D28" s="78"/>
      <c r="E28" s="77">
        <v>3321600</v>
      </c>
      <c r="F28" s="69">
        <v>101392000</v>
      </c>
      <c r="G28" s="78"/>
      <c r="H28" s="77">
        <v>4505200</v>
      </c>
      <c r="I28" s="69">
        <v>101392000</v>
      </c>
      <c r="J28" s="78"/>
      <c r="K28" s="69">
        <v>2618400</v>
      </c>
      <c r="L28" s="69">
        <v>101392000</v>
      </c>
      <c r="M28" s="78"/>
      <c r="N28" s="69">
        <v>1563200</v>
      </c>
      <c r="O28" s="69">
        <v>101392000</v>
      </c>
      <c r="P28" s="78"/>
      <c r="Q28" s="69">
        <v>6097600</v>
      </c>
      <c r="R28" s="69">
        <v>101392000</v>
      </c>
      <c r="S28" s="78"/>
      <c r="T28" s="69">
        <v>4369200</v>
      </c>
      <c r="U28" s="69">
        <v>101392000</v>
      </c>
      <c r="V28" s="78"/>
      <c r="W28" s="69">
        <v>4770800</v>
      </c>
      <c r="X28" s="69">
        <v>101392000</v>
      </c>
      <c r="Y28" s="78"/>
      <c r="Z28" s="69">
        <v>4092800</v>
      </c>
      <c r="AA28" s="69">
        <v>101392000</v>
      </c>
      <c r="AB28" s="78"/>
      <c r="AC28" s="69">
        <v>3292000</v>
      </c>
      <c r="AD28" s="69">
        <v>101392000</v>
      </c>
    </row>
    <row r="29" spans="1:30" ht="15.3" x14ac:dyDescent="0.55000000000000004">
      <c r="A29" s="51" t="s">
        <v>34</v>
      </c>
      <c r="B29" s="77">
        <v>32082800</v>
      </c>
      <c r="C29" s="69">
        <v>52604000</v>
      </c>
      <c r="D29" s="78"/>
      <c r="E29" s="77">
        <v>692000</v>
      </c>
      <c r="F29" s="69">
        <v>52604000</v>
      </c>
      <c r="G29" s="78"/>
      <c r="H29" s="77">
        <v>5282800</v>
      </c>
      <c r="I29" s="69">
        <v>52604000</v>
      </c>
      <c r="J29" s="78"/>
      <c r="K29" s="69">
        <v>593200</v>
      </c>
      <c r="L29" s="69">
        <v>52604000</v>
      </c>
      <c r="M29" s="78"/>
      <c r="N29" s="69">
        <v>337200</v>
      </c>
      <c r="O29" s="69">
        <v>52604000</v>
      </c>
      <c r="P29" s="78"/>
      <c r="Q29" s="69">
        <v>6902000</v>
      </c>
      <c r="R29" s="69">
        <v>52604000</v>
      </c>
      <c r="S29" s="78"/>
      <c r="T29" s="69">
        <v>528400</v>
      </c>
      <c r="U29" s="69">
        <v>52604000</v>
      </c>
      <c r="V29" s="78"/>
      <c r="W29" s="69">
        <v>2175200</v>
      </c>
      <c r="X29" s="69">
        <v>52604000</v>
      </c>
      <c r="Y29" s="78"/>
      <c r="Z29" s="69">
        <v>2920800</v>
      </c>
      <c r="AA29" s="69">
        <v>52604000</v>
      </c>
      <c r="AB29" s="78"/>
      <c r="AC29" s="69">
        <v>1089600</v>
      </c>
      <c r="AD29" s="69">
        <v>52604000</v>
      </c>
    </row>
    <row r="30" spans="1:30" ht="15.3" x14ac:dyDescent="0.55000000000000004">
      <c r="A30" s="51" t="s">
        <v>34</v>
      </c>
      <c r="B30" s="77">
        <v>35737600</v>
      </c>
      <c r="C30" s="69">
        <v>91845600</v>
      </c>
      <c r="D30" s="78"/>
      <c r="E30" s="77">
        <v>39381200</v>
      </c>
      <c r="F30" s="69">
        <v>91845600</v>
      </c>
      <c r="G30" s="78"/>
      <c r="H30" s="77">
        <v>1317200</v>
      </c>
      <c r="I30" s="69">
        <v>91845600</v>
      </c>
      <c r="J30" s="78"/>
      <c r="K30" s="69">
        <v>6088000</v>
      </c>
      <c r="L30" s="69">
        <v>91845600</v>
      </c>
      <c r="M30" s="78"/>
      <c r="N30" s="69">
        <v>433200</v>
      </c>
      <c r="O30" s="69">
        <v>91845600</v>
      </c>
      <c r="P30" s="78"/>
      <c r="Q30" s="69">
        <v>3424000</v>
      </c>
      <c r="R30" s="69">
        <v>91845600</v>
      </c>
      <c r="S30" s="78"/>
      <c r="T30" s="69">
        <v>496000</v>
      </c>
      <c r="U30" s="69">
        <v>91845600</v>
      </c>
      <c r="V30" s="78"/>
      <c r="W30" s="69">
        <v>393200</v>
      </c>
      <c r="X30" s="69">
        <v>91845600</v>
      </c>
      <c r="Y30" s="78"/>
      <c r="Z30" s="69">
        <v>3290800</v>
      </c>
      <c r="AA30" s="69">
        <v>91845600</v>
      </c>
      <c r="AB30" s="78"/>
      <c r="AC30" s="69">
        <v>1284400</v>
      </c>
      <c r="AD30" s="69">
        <v>91845600</v>
      </c>
    </row>
    <row r="31" spans="1:30" ht="15.3" x14ac:dyDescent="0.55000000000000004">
      <c r="A31" s="51" t="s">
        <v>34</v>
      </c>
      <c r="B31" s="77">
        <v>26936000</v>
      </c>
      <c r="C31" s="69">
        <v>56978800</v>
      </c>
      <c r="D31" s="78"/>
      <c r="E31" s="77">
        <v>2540000</v>
      </c>
      <c r="F31" s="69">
        <v>56978800</v>
      </c>
      <c r="G31" s="78"/>
      <c r="H31" s="77">
        <v>3481200</v>
      </c>
      <c r="I31" s="69">
        <v>56978800</v>
      </c>
      <c r="J31" s="78"/>
      <c r="K31" s="69">
        <v>6803600</v>
      </c>
      <c r="L31" s="69">
        <v>56978800</v>
      </c>
      <c r="M31" s="78"/>
      <c r="N31" s="69">
        <v>608800</v>
      </c>
      <c r="O31" s="69">
        <v>56978800</v>
      </c>
      <c r="P31" s="78"/>
      <c r="Q31" s="69">
        <v>4611200</v>
      </c>
      <c r="R31" s="69">
        <v>56978800</v>
      </c>
      <c r="S31" s="78"/>
      <c r="T31" s="69">
        <v>256400</v>
      </c>
      <c r="U31" s="69">
        <v>56978800</v>
      </c>
      <c r="V31" s="78"/>
      <c r="W31" s="69">
        <v>3916800</v>
      </c>
      <c r="X31" s="69">
        <v>56978800</v>
      </c>
      <c r="Y31" s="78"/>
      <c r="Z31" s="69">
        <v>2542000</v>
      </c>
      <c r="AA31" s="69">
        <v>56978800</v>
      </c>
      <c r="AB31" s="78"/>
      <c r="AC31" s="69">
        <v>5282800</v>
      </c>
      <c r="AD31" s="69">
        <v>56978800</v>
      </c>
    </row>
    <row r="32" spans="1:30" ht="15.3" x14ac:dyDescent="0.55000000000000004">
      <c r="A32" s="51" t="s">
        <v>34</v>
      </c>
      <c r="B32" s="77">
        <v>106528000</v>
      </c>
      <c r="C32" s="69">
        <v>140559200</v>
      </c>
      <c r="D32" s="78"/>
      <c r="E32" s="77">
        <v>4436000</v>
      </c>
      <c r="F32" s="69">
        <v>140559200</v>
      </c>
      <c r="G32" s="78"/>
      <c r="H32" s="77">
        <v>913200</v>
      </c>
      <c r="I32" s="69">
        <v>140559200</v>
      </c>
      <c r="J32" s="78"/>
      <c r="K32" s="69">
        <v>1053600</v>
      </c>
      <c r="L32" s="69">
        <v>140559200</v>
      </c>
      <c r="M32" s="78"/>
      <c r="N32" s="69">
        <v>1094000</v>
      </c>
      <c r="O32" s="69">
        <v>140559200</v>
      </c>
      <c r="P32" s="78"/>
      <c r="Q32" s="69">
        <v>299600</v>
      </c>
      <c r="R32" s="69">
        <v>140559200</v>
      </c>
      <c r="S32" s="78"/>
      <c r="T32" s="69">
        <v>126800</v>
      </c>
      <c r="U32" s="69">
        <v>140559200</v>
      </c>
      <c r="V32" s="78"/>
      <c r="W32" s="69">
        <v>7706400</v>
      </c>
      <c r="X32" s="69">
        <v>140559200</v>
      </c>
      <c r="Y32" s="78"/>
      <c r="Z32" s="69">
        <v>10120800</v>
      </c>
      <c r="AA32" s="69">
        <v>140559200</v>
      </c>
      <c r="AB32" s="78"/>
      <c r="AC32" s="69">
        <v>8280800</v>
      </c>
      <c r="AD32" s="69">
        <v>140559200</v>
      </c>
    </row>
    <row r="33" spans="1:30" ht="15.3" x14ac:dyDescent="0.55000000000000004">
      <c r="A33" s="51" t="s">
        <v>34</v>
      </c>
      <c r="B33" s="77">
        <v>4849600</v>
      </c>
      <c r="C33" s="69">
        <v>10808800</v>
      </c>
      <c r="D33" s="78"/>
      <c r="E33" s="77">
        <v>188800</v>
      </c>
      <c r="F33" s="69">
        <v>10808800</v>
      </c>
      <c r="G33" s="78"/>
      <c r="H33" s="77">
        <v>653200</v>
      </c>
      <c r="I33" s="69">
        <v>10808800</v>
      </c>
      <c r="J33" s="78"/>
      <c r="K33" s="69">
        <v>292400</v>
      </c>
      <c r="L33" s="69">
        <v>10808800</v>
      </c>
      <c r="M33" s="78"/>
      <c r="N33" s="69">
        <v>267600</v>
      </c>
      <c r="O33" s="69">
        <v>10808800</v>
      </c>
      <c r="P33" s="78"/>
      <c r="Q33" s="69">
        <v>81200</v>
      </c>
      <c r="R33" s="69">
        <v>10808800</v>
      </c>
      <c r="S33" s="78"/>
      <c r="T33" s="69">
        <v>201200</v>
      </c>
      <c r="U33" s="69">
        <v>10808800</v>
      </c>
      <c r="V33" s="78"/>
      <c r="W33" s="69">
        <v>692800</v>
      </c>
      <c r="X33" s="69">
        <v>10808800</v>
      </c>
      <c r="Y33" s="78"/>
      <c r="Z33" s="69">
        <v>2528800</v>
      </c>
      <c r="AA33" s="69">
        <v>10808800</v>
      </c>
      <c r="AB33" s="78"/>
      <c r="AC33" s="69">
        <v>1053200</v>
      </c>
      <c r="AD33" s="69">
        <v>10808800</v>
      </c>
    </row>
    <row r="34" spans="1:30" ht="15.3" x14ac:dyDescent="0.55000000000000004">
      <c r="A34" s="51" t="s">
        <v>34</v>
      </c>
      <c r="B34" s="77">
        <v>9084000</v>
      </c>
      <c r="C34" s="69">
        <v>14900000</v>
      </c>
      <c r="D34" s="78"/>
      <c r="E34" s="77">
        <v>259200</v>
      </c>
      <c r="F34" s="69">
        <v>14900000</v>
      </c>
      <c r="G34" s="78"/>
      <c r="H34" s="77">
        <v>528000</v>
      </c>
      <c r="I34" s="69">
        <v>14900000</v>
      </c>
      <c r="J34" s="78"/>
      <c r="K34" s="69">
        <v>777600</v>
      </c>
      <c r="L34" s="69">
        <v>14900000</v>
      </c>
      <c r="M34" s="78"/>
      <c r="N34" s="69">
        <v>123200</v>
      </c>
      <c r="O34" s="69">
        <v>14900000</v>
      </c>
      <c r="P34" s="78"/>
      <c r="Q34" s="69">
        <v>844000</v>
      </c>
      <c r="R34" s="69">
        <v>14900000</v>
      </c>
      <c r="S34" s="78"/>
      <c r="T34" s="69">
        <v>308000</v>
      </c>
      <c r="U34" s="69">
        <v>14900000</v>
      </c>
      <c r="V34" s="78"/>
      <c r="W34" s="69">
        <v>1371600</v>
      </c>
      <c r="X34" s="69">
        <v>14900000</v>
      </c>
      <c r="Y34" s="78"/>
      <c r="Z34" s="69">
        <v>876400</v>
      </c>
      <c r="AA34" s="69">
        <v>14900000</v>
      </c>
      <c r="AB34" s="78"/>
      <c r="AC34" s="69">
        <v>728000</v>
      </c>
      <c r="AD34" s="69">
        <v>14900000</v>
      </c>
    </row>
    <row r="35" spans="1:30" ht="15.3" x14ac:dyDescent="0.55000000000000004">
      <c r="A35" s="51" t="s">
        <v>34</v>
      </c>
      <c r="B35" s="77">
        <v>20306400</v>
      </c>
      <c r="C35" s="69">
        <v>27212400</v>
      </c>
      <c r="D35" s="78"/>
      <c r="E35" s="77">
        <v>1019600</v>
      </c>
      <c r="F35" s="69">
        <v>27212400</v>
      </c>
      <c r="G35" s="78"/>
      <c r="H35" s="77">
        <v>702400</v>
      </c>
      <c r="I35" s="69">
        <v>27212400</v>
      </c>
      <c r="J35" s="78"/>
      <c r="K35" s="69">
        <v>1633200</v>
      </c>
      <c r="L35" s="69">
        <v>27212400</v>
      </c>
      <c r="M35" s="78"/>
      <c r="N35" s="69">
        <v>332800</v>
      </c>
      <c r="O35" s="69">
        <v>27212400</v>
      </c>
      <c r="P35" s="78"/>
      <c r="Q35" s="69">
        <v>528800</v>
      </c>
      <c r="R35" s="69">
        <v>27212400</v>
      </c>
      <c r="S35" s="78"/>
      <c r="T35" s="69">
        <v>916000</v>
      </c>
      <c r="U35" s="69">
        <v>27212400</v>
      </c>
      <c r="V35" s="78"/>
      <c r="W35" s="69">
        <v>934000</v>
      </c>
      <c r="X35" s="69">
        <v>27212400</v>
      </c>
      <c r="Y35" s="78"/>
      <c r="Z35" s="69">
        <v>395600</v>
      </c>
      <c r="AA35" s="69">
        <v>27212400</v>
      </c>
      <c r="AB35" s="78"/>
      <c r="AC35" s="69">
        <v>443600</v>
      </c>
      <c r="AD35" s="69">
        <v>27212400</v>
      </c>
    </row>
    <row r="36" spans="1:30" ht="15.3" x14ac:dyDescent="0.55000000000000004">
      <c r="A36" s="51" t="s">
        <v>34</v>
      </c>
      <c r="B36" s="77">
        <v>18586400</v>
      </c>
      <c r="C36" s="69">
        <v>29976400</v>
      </c>
      <c r="D36" s="78"/>
      <c r="E36" s="77">
        <v>795200</v>
      </c>
      <c r="F36" s="69">
        <v>29976400</v>
      </c>
      <c r="G36" s="78"/>
      <c r="H36" s="77">
        <v>1175200</v>
      </c>
      <c r="I36" s="69">
        <v>29976400</v>
      </c>
      <c r="J36" s="78"/>
      <c r="K36" s="69">
        <v>1496000</v>
      </c>
      <c r="L36" s="69">
        <v>29976400</v>
      </c>
      <c r="M36" s="78"/>
      <c r="N36" s="69">
        <v>856800</v>
      </c>
      <c r="O36" s="69">
        <v>29976400</v>
      </c>
      <c r="P36" s="78"/>
      <c r="Q36" s="69">
        <v>422400</v>
      </c>
      <c r="R36" s="69">
        <v>29976400</v>
      </c>
      <c r="S36" s="78"/>
      <c r="T36" s="69">
        <v>1321600</v>
      </c>
      <c r="U36" s="69">
        <v>29976400</v>
      </c>
      <c r="V36" s="78"/>
      <c r="W36" s="69">
        <v>1241200</v>
      </c>
      <c r="X36" s="69">
        <v>29976400</v>
      </c>
      <c r="Y36" s="78"/>
      <c r="Z36" s="69">
        <v>2922400</v>
      </c>
      <c r="AA36" s="69">
        <v>29976400</v>
      </c>
      <c r="AB36" s="78"/>
      <c r="AC36" s="69">
        <v>1159200</v>
      </c>
      <c r="AD36" s="69">
        <v>29976400</v>
      </c>
    </row>
    <row r="37" spans="1:30" ht="15.3" x14ac:dyDescent="0.55000000000000004">
      <c r="A37" s="51" t="s">
        <v>34</v>
      </c>
      <c r="B37" s="77">
        <v>39281200</v>
      </c>
      <c r="C37" s="69">
        <v>51619600</v>
      </c>
      <c r="D37" s="78"/>
      <c r="E37" s="77">
        <v>1146400</v>
      </c>
      <c r="F37" s="69">
        <v>51619600</v>
      </c>
      <c r="G37" s="78"/>
      <c r="H37" s="77">
        <v>1183200</v>
      </c>
      <c r="I37" s="69">
        <v>51619600</v>
      </c>
      <c r="J37" s="78"/>
      <c r="K37" s="69">
        <v>351200</v>
      </c>
      <c r="L37" s="69">
        <v>51619600</v>
      </c>
      <c r="M37" s="78"/>
      <c r="N37" s="69">
        <v>1210800</v>
      </c>
      <c r="O37" s="69">
        <v>51619600</v>
      </c>
      <c r="P37" s="78"/>
      <c r="Q37" s="69">
        <v>612000</v>
      </c>
      <c r="R37" s="69">
        <v>51619600</v>
      </c>
      <c r="S37" s="78"/>
      <c r="T37" s="69">
        <v>750800</v>
      </c>
      <c r="U37" s="69">
        <v>51619600</v>
      </c>
      <c r="V37" s="78"/>
      <c r="W37" s="69">
        <v>2932000</v>
      </c>
      <c r="X37" s="69">
        <v>51619600</v>
      </c>
      <c r="Y37" s="78"/>
      <c r="Z37" s="69">
        <v>3681200</v>
      </c>
      <c r="AA37" s="69">
        <v>51619600</v>
      </c>
      <c r="AB37" s="78"/>
      <c r="AC37" s="69">
        <v>470800</v>
      </c>
      <c r="AD37" s="69">
        <v>51619600</v>
      </c>
    </row>
    <row r="38" spans="1:30" ht="15.3" x14ac:dyDescent="0.55000000000000004">
      <c r="A38" s="51" t="s">
        <v>34</v>
      </c>
      <c r="B38" s="77">
        <v>40105200</v>
      </c>
      <c r="C38" s="69">
        <v>61900400</v>
      </c>
      <c r="D38" s="78"/>
      <c r="E38" s="77">
        <v>792000</v>
      </c>
      <c r="F38" s="69">
        <v>61900400</v>
      </c>
      <c r="G38" s="78"/>
      <c r="H38" s="77">
        <v>1202800</v>
      </c>
      <c r="I38" s="69">
        <v>61900400</v>
      </c>
      <c r="J38" s="78"/>
      <c r="K38" s="69">
        <v>483600</v>
      </c>
      <c r="L38" s="69">
        <v>61900400</v>
      </c>
      <c r="M38" s="78"/>
      <c r="N38" s="69">
        <v>1549200</v>
      </c>
      <c r="O38" s="69">
        <v>61900400</v>
      </c>
      <c r="P38" s="78"/>
      <c r="Q38" s="69">
        <v>790800</v>
      </c>
      <c r="R38" s="69">
        <v>61900400</v>
      </c>
      <c r="S38" s="78"/>
      <c r="T38" s="69">
        <v>801600</v>
      </c>
      <c r="U38" s="69">
        <v>61900400</v>
      </c>
      <c r="V38" s="78"/>
      <c r="W38" s="69">
        <v>7292400</v>
      </c>
      <c r="X38" s="69">
        <v>61900400</v>
      </c>
      <c r="Y38" s="78"/>
      <c r="Z38" s="69">
        <v>5560800</v>
      </c>
      <c r="AA38" s="69">
        <v>61900400</v>
      </c>
      <c r="AB38" s="78"/>
      <c r="AC38" s="69">
        <v>3322000</v>
      </c>
      <c r="AD38" s="69">
        <v>61900400</v>
      </c>
    </row>
    <row r="39" spans="1:30" ht="15.3" x14ac:dyDescent="0.55000000000000004">
      <c r="A39" s="51" t="s">
        <v>34</v>
      </c>
      <c r="B39" s="77">
        <v>5283200</v>
      </c>
      <c r="C39" s="69">
        <v>11863600</v>
      </c>
      <c r="D39" s="78"/>
      <c r="E39" s="77">
        <v>1281200</v>
      </c>
      <c r="F39" s="69">
        <v>11863600</v>
      </c>
      <c r="G39" s="78"/>
      <c r="H39" s="77">
        <v>145600</v>
      </c>
      <c r="I39" s="69">
        <v>11863600</v>
      </c>
      <c r="J39" s="78"/>
      <c r="K39" s="69">
        <v>155600</v>
      </c>
      <c r="L39" s="69">
        <v>11863600</v>
      </c>
      <c r="M39" s="78"/>
      <c r="N39" s="69">
        <v>0</v>
      </c>
      <c r="O39" s="69">
        <v>11863600</v>
      </c>
      <c r="P39" s="78"/>
      <c r="Q39" s="69">
        <v>22400</v>
      </c>
      <c r="R39" s="69">
        <v>11863600</v>
      </c>
      <c r="S39" s="78"/>
      <c r="T39" s="69">
        <v>90800</v>
      </c>
      <c r="U39" s="69">
        <v>11863600</v>
      </c>
      <c r="V39" s="78"/>
      <c r="W39" s="69">
        <v>2923200</v>
      </c>
      <c r="X39" s="69">
        <v>11863600</v>
      </c>
      <c r="Y39" s="78"/>
      <c r="Z39" s="69">
        <v>1173200</v>
      </c>
      <c r="AA39" s="69">
        <v>11863600</v>
      </c>
      <c r="AB39" s="78"/>
      <c r="AC39" s="69">
        <v>788400</v>
      </c>
      <c r="AD39" s="69">
        <v>11863600</v>
      </c>
    </row>
    <row r="40" spans="1:30" ht="15.3" x14ac:dyDescent="0.55000000000000004">
      <c r="A40" s="51" t="s">
        <v>34</v>
      </c>
      <c r="B40" s="77">
        <v>927600</v>
      </c>
      <c r="C40" s="69">
        <v>1738400</v>
      </c>
      <c r="D40" s="78"/>
      <c r="E40" s="77">
        <v>83600</v>
      </c>
      <c r="F40" s="69">
        <v>1738400</v>
      </c>
      <c r="G40" s="78"/>
      <c r="H40" s="77">
        <v>65600</v>
      </c>
      <c r="I40" s="69">
        <v>1738400</v>
      </c>
      <c r="J40" s="78"/>
      <c r="K40" s="69">
        <v>0</v>
      </c>
      <c r="L40" s="69">
        <v>1738400</v>
      </c>
      <c r="M40" s="78"/>
      <c r="N40" s="69">
        <v>10800</v>
      </c>
      <c r="O40" s="69">
        <v>1738400</v>
      </c>
      <c r="P40" s="78"/>
      <c r="Q40" s="69">
        <v>76800</v>
      </c>
      <c r="R40" s="69">
        <v>1738400</v>
      </c>
      <c r="S40" s="78"/>
      <c r="T40" s="69">
        <v>121200</v>
      </c>
      <c r="U40" s="69">
        <v>1738400</v>
      </c>
      <c r="V40" s="78"/>
      <c r="W40" s="69">
        <v>368400</v>
      </c>
      <c r="X40" s="69">
        <v>1738400</v>
      </c>
      <c r="Y40" s="78"/>
      <c r="Z40" s="69">
        <v>84400</v>
      </c>
      <c r="AA40" s="69">
        <v>1738400</v>
      </c>
      <c r="AB40" s="78"/>
      <c r="AC40" s="69">
        <v>0</v>
      </c>
      <c r="AD40" s="69">
        <v>1738400</v>
      </c>
    </row>
    <row r="41" spans="1:30" ht="15.3" x14ac:dyDescent="0.55000000000000004">
      <c r="A41" s="51" t="s">
        <v>34</v>
      </c>
      <c r="B41" s="77">
        <v>31236800</v>
      </c>
      <c r="C41" s="69">
        <v>43582400</v>
      </c>
      <c r="D41" s="78"/>
      <c r="E41" s="77">
        <v>3880800</v>
      </c>
      <c r="F41" s="69">
        <v>43582400</v>
      </c>
      <c r="G41" s="78"/>
      <c r="H41" s="77">
        <v>692000</v>
      </c>
      <c r="I41" s="69">
        <v>43582400</v>
      </c>
      <c r="J41" s="78"/>
      <c r="K41" s="69">
        <v>84400</v>
      </c>
      <c r="L41" s="69">
        <v>43582400</v>
      </c>
      <c r="M41" s="78"/>
      <c r="N41" s="69">
        <v>77200</v>
      </c>
      <c r="O41" s="69">
        <v>43582400</v>
      </c>
      <c r="P41" s="78"/>
      <c r="Q41" s="69">
        <v>128000</v>
      </c>
      <c r="R41" s="69">
        <v>43582400</v>
      </c>
      <c r="S41" s="78"/>
      <c r="T41" s="69">
        <v>80800</v>
      </c>
      <c r="U41" s="69">
        <v>43582400</v>
      </c>
      <c r="V41" s="78"/>
      <c r="W41" s="69">
        <v>2952400</v>
      </c>
      <c r="X41" s="69">
        <v>43582400</v>
      </c>
      <c r="Y41" s="78"/>
      <c r="Z41" s="69">
        <v>4450000</v>
      </c>
      <c r="AA41" s="69">
        <v>43582400</v>
      </c>
      <c r="AB41" s="78"/>
      <c r="AC41" s="69">
        <v>0</v>
      </c>
      <c r="AD41" s="69">
        <v>43582400</v>
      </c>
    </row>
    <row r="42" spans="1:30" ht="15.3" x14ac:dyDescent="0.55000000000000004">
      <c r="A42" s="51" t="s">
        <v>34</v>
      </c>
      <c r="B42" s="77">
        <v>37611200</v>
      </c>
      <c r="C42" s="69">
        <v>63777200</v>
      </c>
      <c r="D42" s="78"/>
      <c r="E42" s="77">
        <v>3481600</v>
      </c>
      <c r="F42" s="69">
        <v>63777200</v>
      </c>
      <c r="G42" s="78"/>
      <c r="H42" s="77">
        <v>1013200</v>
      </c>
      <c r="I42" s="69">
        <v>63777200</v>
      </c>
      <c r="J42" s="78"/>
      <c r="K42" s="69">
        <v>79200</v>
      </c>
      <c r="L42" s="69">
        <v>63777200</v>
      </c>
      <c r="M42" s="78"/>
      <c r="N42" s="69">
        <v>255600</v>
      </c>
      <c r="O42" s="69">
        <v>63777200</v>
      </c>
      <c r="P42" s="78"/>
      <c r="Q42" s="69">
        <v>1052000</v>
      </c>
      <c r="R42" s="69">
        <v>63777200</v>
      </c>
      <c r="S42" s="78"/>
      <c r="T42" s="69">
        <v>47600</v>
      </c>
      <c r="U42" s="69">
        <v>63777200</v>
      </c>
      <c r="V42" s="78"/>
      <c r="W42" s="69">
        <v>9710800</v>
      </c>
      <c r="X42" s="69">
        <v>63777200</v>
      </c>
      <c r="Y42" s="78"/>
      <c r="Z42" s="69">
        <v>2617200</v>
      </c>
      <c r="AA42" s="69">
        <v>63777200</v>
      </c>
      <c r="AB42" s="78"/>
      <c r="AC42" s="69">
        <v>7908800</v>
      </c>
      <c r="AD42" s="69">
        <v>63777200</v>
      </c>
    </row>
    <row r="43" spans="1:30" ht="15.3" x14ac:dyDescent="0.55000000000000004">
      <c r="A43" s="51" t="s">
        <v>34</v>
      </c>
      <c r="B43" s="77">
        <v>10438000</v>
      </c>
      <c r="C43" s="69">
        <v>14121200</v>
      </c>
      <c r="D43" s="78"/>
      <c r="E43" s="77">
        <v>309600</v>
      </c>
      <c r="F43" s="69">
        <v>14121200</v>
      </c>
      <c r="G43" s="78"/>
      <c r="H43" s="77">
        <v>131600</v>
      </c>
      <c r="I43" s="69">
        <v>14121200</v>
      </c>
      <c r="J43" s="78"/>
      <c r="K43" s="69">
        <v>217600</v>
      </c>
      <c r="L43" s="69">
        <v>14121200</v>
      </c>
      <c r="M43" s="78"/>
      <c r="N43" s="69">
        <v>93200</v>
      </c>
      <c r="O43" s="69">
        <v>14121200</v>
      </c>
      <c r="P43" s="78"/>
      <c r="Q43" s="69">
        <v>488000</v>
      </c>
      <c r="R43" s="69">
        <v>14121200</v>
      </c>
      <c r="S43" s="78"/>
      <c r="T43" s="69">
        <v>18400</v>
      </c>
      <c r="U43" s="69">
        <v>14121200</v>
      </c>
      <c r="V43" s="78"/>
      <c r="W43" s="69">
        <v>1192000</v>
      </c>
      <c r="X43" s="69">
        <v>14121200</v>
      </c>
      <c r="Y43" s="78"/>
      <c r="Z43" s="69">
        <v>393200</v>
      </c>
      <c r="AA43" s="69">
        <v>14121200</v>
      </c>
      <c r="AB43" s="78"/>
      <c r="AC43" s="69">
        <v>839600</v>
      </c>
      <c r="AD43" s="69">
        <v>14121200</v>
      </c>
    </row>
    <row r="44" spans="1:30" ht="15.3" x14ac:dyDescent="0.55000000000000004">
      <c r="A44" s="51" t="s">
        <v>34</v>
      </c>
      <c r="B44" s="77">
        <v>21173200</v>
      </c>
      <c r="C44" s="69">
        <v>35109600</v>
      </c>
      <c r="D44" s="78"/>
      <c r="E44" s="77">
        <v>1283600</v>
      </c>
      <c r="F44" s="69">
        <v>35109600</v>
      </c>
      <c r="G44" s="78"/>
      <c r="H44" s="77">
        <v>710400</v>
      </c>
      <c r="I44" s="69">
        <v>35109600</v>
      </c>
      <c r="J44" s="78"/>
      <c r="K44" s="69">
        <v>928000</v>
      </c>
      <c r="L44" s="69">
        <v>35109600</v>
      </c>
      <c r="M44" s="78"/>
      <c r="N44" s="69">
        <v>262000</v>
      </c>
      <c r="O44" s="69">
        <v>35109600</v>
      </c>
      <c r="P44" s="78"/>
      <c r="Q44" s="69">
        <v>128800</v>
      </c>
      <c r="R44" s="69">
        <v>35109600</v>
      </c>
      <c r="S44" s="78"/>
      <c r="T44" s="69">
        <v>127600</v>
      </c>
      <c r="U44" s="69">
        <v>35109600</v>
      </c>
      <c r="V44" s="78"/>
      <c r="W44" s="69">
        <v>678400</v>
      </c>
      <c r="X44" s="69">
        <v>35109600</v>
      </c>
      <c r="Y44" s="78"/>
      <c r="Z44" s="69">
        <v>4480400</v>
      </c>
      <c r="AA44" s="69">
        <v>35109600</v>
      </c>
      <c r="AB44" s="78"/>
      <c r="AC44" s="69">
        <v>5337200</v>
      </c>
      <c r="AD44" s="69">
        <v>35109600</v>
      </c>
    </row>
    <row r="45" spans="1:30" ht="15.3" x14ac:dyDescent="0.55000000000000004">
      <c r="A45" s="51" t="s">
        <v>34</v>
      </c>
      <c r="B45" s="77">
        <v>32839200</v>
      </c>
      <c r="C45" s="69">
        <v>53885600</v>
      </c>
      <c r="D45" s="78"/>
      <c r="E45" s="77">
        <v>4961200</v>
      </c>
      <c r="F45" s="69">
        <v>53885600</v>
      </c>
      <c r="G45" s="78"/>
      <c r="H45" s="77">
        <v>3239600</v>
      </c>
      <c r="I45" s="69">
        <v>53885600</v>
      </c>
      <c r="J45" s="78"/>
      <c r="K45" s="69">
        <v>415200</v>
      </c>
      <c r="L45" s="69">
        <v>53885600</v>
      </c>
      <c r="M45" s="78"/>
      <c r="N45" s="69">
        <v>309200</v>
      </c>
      <c r="O45" s="69">
        <v>53885600</v>
      </c>
      <c r="P45" s="78"/>
      <c r="Q45" s="69">
        <v>0</v>
      </c>
      <c r="R45" s="69">
        <v>53885600</v>
      </c>
      <c r="S45" s="78"/>
      <c r="T45" s="69">
        <v>688400</v>
      </c>
      <c r="U45" s="69">
        <v>53885600</v>
      </c>
      <c r="V45" s="78"/>
      <c r="W45" s="69">
        <v>4451600</v>
      </c>
      <c r="X45" s="69">
        <v>53885600</v>
      </c>
      <c r="Y45" s="78"/>
      <c r="Z45" s="69">
        <v>3921200</v>
      </c>
      <c r="AA45" s="69">
        <v>53885600</v>
      </c>
      <c r="AB45" s="78"/>
      <c r="AC45" s="69">
        <v>3060000</v>
      </c>
      <c r="AD45" s="69">
        <v>53885600</v>
      </c>
    </row>
    <row r="46" spans="1:30" ht="15.3" x14ac:dyDescent="0.55000000000000004">
      <c r="A46" s="51" t="s">
        <v>34</v>
      </c>
      <c r="B46" s="77">
        <v>17281200</v>
      </c>
      <c r="C46" s="69">
        <v>25132000</v>
      </c>
      <c r="D46" s="78"/>
      <c r="E46" s="77">
        <v>1132000</v>
      </c>
      <c r="F46" s="69">
        <v>25132000</v>
      </c>
      <c r="G46" s="78"/>
      <c r="H46" s="77">
        <v>2972000</v>
      </c>
      <c r="I46" s="69">
        <v>25132000</v>
      </c>
      <c r="J46" s="78"/>
      <c r="K46" s="69">
        <v>66400</v>
      </c>
      <c r="L46" s="69">
        <v>25132000</v>
      </c>
      <c r="M46" s="78"/>
      <c r="N46" s="69">
        <v>0</v>
      </c>
      <c r="O46" s="69">
        <v>25132000</v>
      </c>
      <c r="P46" s="78"/>
      <c r="Q46" s="69">
        <v>0</v>
      </c>
      <c r="R46" s="69">
        <v>25132000</v>
      </c>
      <c r="S46" s="78"/>
      <c r="T46" s="69">
        <v>528000</v>
      </c>
      <c r="U46" s="69">
        <v>25132000</v>
      </c>
      <c r="V46" s="78"/>
      <c r="W46" s="69">
        <v>1280400</v>
      </c>
      <c r="X46" s="69">
        <v>25132000</v>
      </c>
      <c r="Y46" s="78"/>
      <c r="Z46" s="69">
        <v>546400</v>
      </c>
      <c r="AA46" s="69">
        <v>25132000</v>
      </c>
      <c r="AB46" s="78"/>
      <c r="AC46" s="69">
        <v>1325600</v>
      </c>
      <c r="AD46" s="69">
        <v>25132000</v>
      </c>
    </row>
    <row r="47" spans="1:30" ht="15.3" x14ac:dyDescent="0.55000000000000004">
      <c r="A47" s="51" t="s">
        <v>34</v>
      </c>
      <c r="B47" s="77">
        <v>22197200</v>
      </c>
      <c r="C47" s="69">
        <v>33976800</v>
      </c>
      <c r="D47" s="78"/>
      <c r="E47" s="77">
        <v>2131600</v>
      </c>
      <c r="F47" s="69">
        <v>33976800</v>
      </c>
      <c r="G47" s="78"/>
      <c r="H47" s="77">
        <v>2613200</v>
      </c>
      <c r="I47" s="69">
        <v>33976800</v>
      </c>
      <c r="J47" s="78"/>
      <c r="K47" s="69">
        <v>1592400</v>
      </c>
      <c r="L47" s="69">
        <v>33976800</v>
      </c>
      <c r="M47" s="78"/>
      <c r="N47" s="69">
        <v>708000</v>
      </c>
      <c r="O47" s="69">
        <v>33976800</v>
      </c>
      <c r="P47" s="78"/>
      <c r="Q47" s="69">
        <v>451600</v>
      </c>
      <c r="R47" s="69">
        <v>33976800</v>
      </c>
      <c r="S47" s="78"/>
      <c r="T47" s="69">
        <v>109600</v>
      </c>
      <c r="U47" s="69">
        <v>33976800</v>
      </c>
      <c r="V47" s="78"/>
      <c r="W47" s="69">
        <v>1825600</v>
      </c>
      <c r="X47" s="69">
        <v>33976800</v>
      </c>
      <c r="Y47" s="78"/>
      <c r="Z47" s="69">
        <v>1504000</v>
      </c>
      <c r="AA47" s="69">
        <v>33976800</v>
      </c>
      <c r="AB47" s="78"/>
      <c r="AC47" s="69">
        <v>843600</v>
      </c>
      <c r="AD47" s="69">
        <v>33976800</v>
      </c>
    </row>
    <row r="48" spans="1:30" ht="15.3" x14ac:dyDescent="0.55000000000000004">
      <c r="A48" s="51" t="s">
        <v>34</v>
      </c>
      <c r="B48" s="77">
        <v>5756000</v>
      </c>
      <c r="C48" s="69">
        <v>7973600</v>
      </c>
      <c r="D48" s="78"/>
      <c r="E48" s="77">
        <v>177200</v>
      </c>
      <c r="F48" s="69">
        <v>7973600</v>
      </c>
      <c r="G48" s="78"/>
      <c r="H48" s="77">
        <v>131200</v>
      </c>
      <c r="I48" s="69">
        <v>7973600</v>
      </c>
      <c r="J48" s="78"/>
      <c r="K48" s="69">
        <v>395200</v>
      </c>
      <c r="L48" s="69">
        <v>7973600</v>
      </c>
      <c r="M48" s="78"/>
      <c r="N48" s="69">
        <v>0</v>
      </c>
      <c r="O48" s="69">
        <v>7973600</v>
      </c>
      <c r="P48" s="78"/>
      <c r="Q48" s="69">
        <v>58800</v>
      </c>
      <c r="R48" s="69">
        <v>7973600</v>
      </c>
      <c r="S48" s="78"/>
      <c r="T48" s="69">
        <v>0</v>
      </c>
      <c r="U48" s="69">
        <v>7973600</v>
      </c>
      <c r="V48" s="78"/>
      <c r="W48" s="69">
        <v>884000</v>
      </c>
      <c r="X48" s="69">
        <v>7973600</v>
      </c>
      <c r="Y48" s="78"/>
      <c r="Z48" s="69">
        <v>305200</v>
      </c>
      <c r="AA48" s="69">
        <v>7973600</v>
      </c>
      <c r="AB48" s="78"/>
      <c r="AC48" s="69">
        <v>266000</v>
      </c>
      <c r="AD48" s="69">
        <v>7973600</v>
      </c>
    </row>
    <row r="49" spans="1:30" ht="15.3" x14ac:dyDescent="0.55000000000000004">
      <c r="A49" s="51" t="s">
        <v>34</v>
      </c>
      <c r="B49" s="77">
        <v>52778400</v>
      </c>
      <c r="C49" s="69">
        <v>70301600</v>
      </c>
      <c r="D49" s="78"/>
      <c r="E49" s="77">
        <v>1014400</v>
      </c>
      <c r="F49" s="69">
        <v>70301600</v>
      </c>
      <c r="G49" s="78"/>
      <c r="H49" s="77">
        <v>1772000</v>
      </c>
      <c r="I49" s="69">
        <v>70301600</v>
      </c>
      <c r="J49" s="78"/>
      <c r="K49" s="69">
        <v>172800</v>
      </c>
      <c r="L49" s="69">
        <v>70301600</v>
      </c>
      <c r="M49" s="78"/>
      <c r="N49" s="69">
        <v>2575200</v>
      </c>
      <c r="O49" s="69">
        <v>70301600</v>
      </c>
      <c r="P49" s="78"/>
      <c r="Q49" s="69">
        <v>1284000</v>
      </c>
      <c r="R49" s="69">
        <v>70301600</v>
      </c>
      <c r="S49" s="78"/>
      <c r="T49" s="69">
        <v>652000</v>
      </c>
      <c r="U49" s="69">
        <v>70301600</v>
      </c>
      <c r="V49" s="78"/>
      <c r="W49" s="69">
        <v>2572000</v>
      </c>
      <c r="X49" s="69">
        <v>70301600</v>
      </c>
      <c r="Y49" s="78"/>
      <c r="Z49" s="69">
        <v>2949200</v>
      </c>
      <c r="AA49" s="69">
        <v>70301600</v>
      </c>
      <c r="AB49" s="78"/>
      <c r="AC49" s="69">
        <v>4531600</v>
      </c>
      <c r="AD49" s="69">
        <v>70301600</v>
      </c>
    </row>
    <row r="50" spans="1:30" ht="15.3" x14ac:dyDescent="0.55000000000000004">
      <c r="A50" s="51" t="s">
        <v>34</v>
      </c>
      <c r="B50" s="77">
        <v>39877200</v>
      </c>
      <c r="C50" s="69">
        <v>58384000</v>
      </c>
      <c r="D50" s="78"/>
      <c r="E50" s="77">
        <v>745200</v>
      </c>
      <c r="F50" s="69">
        <v>58384000</v>
      </c>
      <c r="G50" s="78"/>
      <c r="H50" s="77">
        <v>53200</v>
      </c>
      <c r="I50" s="69">
        <v>58384000</v>
      </c>
      <c r="J50" s="78"/>
      <c r="K50" s="69">
        <v>934800</v>
      </c>
      <c r="L50" s="69">
        <v>58384000</v>
      </c>
      <c r="M50" s="78"/>
      <c r="N50" s="69">
        <v>2575600</v>
      </c>
      <c r="O50" s="69">
        <v>58384000</v>
      </c>
      <c r="P50" s="78"/>
      <c r="Q50" s="69">
        <v>1040400</v>
      </c>
      <c r="R50" s="69">
        <v>58384000</v>
      </c>
      <c r="S50" s="78"/>
      <c r="T50" s="69">
        <v>748000</v>
      </c>
      <c r="U50" s="69">
        <v>58384000</v>
      </c>
      <c r="V50" s="78"/>
      <c r="W50" s="69">
        <v>4106400</v>
      </c>
      <c r="X50" s="69">
        <v>58384000</v>
      </c>
      <c r="Y50" s="78"/>
      <c r="Z50" s="69">
        <v>4528000</v>
      </c>
      <c r="AA50" s="69">
        <v>58384000</v>
      </c>
      <c r="AB50" s="78"/>
      <c r="AC50" s="69">
        <v>3775200</v>
      </c>
      <c r="AD50" s="69">
        <v>58384000</v>
      </c>
    </row>
    <row r="51" spans="1:30" ht="15.3" x14ac:dyDescent="0.55000000000000004">
      <c r="A51" s="51" t="s">
        <v>34</v>
      </c>
      <c r="B51" s="77">
        <v>31416000</v>
      </c>
      <c r="C51" s="69">
        <v>58836400</v>
      </c>
      <c r="D51" s="78"/>
      <c r="E51" s="77">
        <v>3294400</v>
      </c>
      <c r="F51" s="69">
        <v>58836400</v>
      </c>
      <c r="G51" s="78"/>
      <c r="H51" s="77">
        <v>3468000</v>
      </c>
      <c r="I51" s="69">
        <v>58836400</v>
      </c>
      <c r="J51" s="78"/>
      <c r="K51" s="69">
        <v>1284000</v>
      </c>
      <c r="L51" s="69">
        <v>58836400</v>
      </c>
      <c r="M51" s="78"/>
      <c r="N51" s="69">
        <v>1092000</v>
      </c>
      <c r="O51" s="69">
        <v>58836400</v>
      </c>
      <c r="P51" s="78"/>
      <c r="Q51" s="69">
        <v>2128000</v>
      </c>
      <c r="R51" s="69">
        <v>58836400</v>
      </c>
      <c r="S51" s="78"/>
      <c r="T51" s="69">
        <v>1316400</v>
      </c>
      <c r="U51" s="69">
        <v>58836400</v>
      </c>
      <c r="V51" s="78"/>
      <c r="W51" s="69">
        <v>7402000</v>
      </c>
      <c r="X51" s="69">
        <v>58836400</v>
      </c>
      <c r="Y51" s="78"/>
      <c r="Z51" s="69">
        <v>3939600</v>
      </c>
      <c r="AA51" s="69">
        <v>58836400</v>
      </c>
      <c r="AB51" s="78"/>
      <c r="AC51" s="69">
        <v>3496000</v>
      </c>
      <c r="AD51" s="69">
        <v>58836400</v>
      </c>
    </row>
    <row r="52" spans="1:30" ht="15.3" x14ac:dyDescent="0.55000000000000004">
      <c r="A52" s="51" t="s">
        <v>34</v>
      </c>
      <c r="B52" s="77">
        <v>40483600</v>
      </c>
      <c r="C52" s="69">
        <v>80160400</v>
      </c>
      <c r="D52" s="78"/>
      <c r="E52" s="77">
        <v>5172000</v>
      </c>
      <c r="F52" s="69">
        <v>80160400</v>
      </c>
      <c r="G52" s="78"/>
      <c r="H52" s="77">
        <v>2984800</v>
      </c>
      <c r="I52" s="69">
        <v>80160400</v>
      </c>
      <c r="J52" s="78"/>
      <c r="K52" s="69">
        <v>794800</v>
      </c>
      <c r="L52" s="69">
        <v>80160400</v>
      </c>
      <c r="M52" s="78"/>
      <c r="N52" s="69">
        <v>2033200</v>
      </c>
      <c r="O52" s="69">
        <v>80160400</v>
      </c>
      <c r="P52" s="78"/>
      <c r="Q52" s="69">
        <v>872000</v>
      </c>
      <c r="R52" s="69">
        <v>80160400</v>
      </c>
      <c r="S52" s="78"/>
      <c r="T52" s="69">
        <v>3614000</v>
      </c>
      <c r="U52" s="69">
        <v>80160400</v>
      </c>
      <c r="V52" s="78"/>
      <c r="W52" s="69">
        <v>7891600</v>
      </c>
      <c r="X52" s="69">
        <v>80160400</v>
      </c>
      <c r="Y52" s="78"/>
      <c r="Z52" s="69">
        <v>7048000</v>
      </c>
      <c r="AA52" s="69">
        <v>80160400</v>
      </c>
      <c r="AB52" s="78"/>
      <c r="AC52" s="69">
        <v>9266400</v>
      </c>
      <c r="AD52" s="69">
        <v>80160400</v>
      </c>
    </row>
    <row r="53" spans="1:30" ht="15.3" x14ac:dyDescent="0.55000000000000004">
      <c r="A53" s="51" t="s">
        <v>34</v>
      </c>
      <c r="B53" s="77">
        <v>17824000</v>
      </c>
      <c r="C53" s="69">
        <v>29397600</v>
      </c>
      <c r="D53" s="78"/>
      <c r="E53" s="77">
        <v>1391200</v>
      </c>
      <c r="F53" s="69">
        <v>29397600</v>
      </c>
      <c r="G53" s="78"/>
      <c r="H53" s="77">
        <v>762400</v>
      </c>
      <c r="I53" s="69">
        <v>29397600</v>
      </c>
      <c r="J53" s="78"/>
      <c r="K53" s="69">
        <v>1108000</v>
      </c>
      <c r="L53" s="69">
        <v>29397600</v>
      </c>
      <c r="M53" s="78"/>
      <c r="N53" s="69">
        <v>694400</v>
      </c>
      <c r="O53" s="69">
        <v>29397600</v>
      </c>
      <c r="P53" s="78"/>
      <c r="Q53" s="69">
        <v>575600</v>
      </c>
      <c r="R53" s="69">
        <v>29397600</v>
      </c>
      <c r="S53" s="78"/>
      <c r="T53" s="69">
        <v>530000</v>
      </c>
      <c r="U53" s="69">
        <v>29397600</v>
      </c>
      <c r="V53" s="78"/>
      <c r="W53" s="69">
        <v>2573200</v>
      </c>
      <c r="X53" s="69">
        <v>29397600</v>
      </c>
      <c r="Y53" s="78"/>
      <c r="Z53" s="69">
        <v>1454400</v>
      </c>
      <c r="AA53" s="69">
        <v>29397600</v>
      </c>
      <c r="AB53" s="78"/>
      <c r="AC53" s="69">
        <v>2484400</v>
      </c>
      <c r="AD53" s="69">
        <v>29397600</v>
      </c>
    </row>
    <row r="54" spans="1:30" ht="15.3" x14ac:dyDescent="0.55000000000000004">
      <c r="A54" s="51" t="s">
        <v>34</v>
      </c>
      <c r="B54" s="77">
        <v>49041200</v>
      </c>
      <c r="C54" s="69">
        <v>99807200</v>
      </c>
      <c r="D54" s="78"/>
      <c r="E54" s="77">
        <v>6883600</v>
      </c>
      <c r="F54" s="69">
        <v>99807200</v>
      </c>
      <c r="G54" s="78"/>
      <c r="H54" s="77">
        <v>3933600</v>
      </c>
      <c r="I54" s="69">
        <v>99807200</v>
      </c>
      <c r="J54" s="78"/>
      <c r="K54" s="69">
        <v>4807200</v>
      </c>
      <c r="L54" s="69">
        <v>99807200</v>
      </c>
      <c r="M54" s="78"/>
      <c r="N54" s="69">
        <v>3052800</v>
      </c>
      <c r="O54" s="69">
        <v>99807200</v>
      </c>
      <c r="P54" s="78"/>
      <c r="Q54" s="69">
        <v>3761600</v>
      </c>
      <c r="R54" s="69">
        <v>99807200</v>
      </c>
      <c r="S54" s="78"/>
      <c r="T54" s="69">
        <v>350800</v>
      </c>
      <c r="U54" s="69">
        <v>99807200</v>
      </c>
      <c r="V54" s="78"/>
      <c r="W54" s="69">
        <v>9456000</v>
      </c>
      <c r="X54" s="69">
        <v>99807200</v>
      </c>
      <c r="Y54" s="78"/>
      <c r="Z54" s="69">
        <v>7921600</v>
      </c>
      <c r="AA54" s="69">
        <v>99807200</v>
      </c>
      <c r="AB54" s="78"/>
      <c r="AC54" s="69">
        <v>10598800</v>
      </c>
      <c r="AD54" s="69">
        <v>99807200</v>
      </c>
    </row>
    <row r="55" spans="1:30" ht="15.3" x14ac:dyDescent="0.55000000000000004">
      <c r="A55" s="51" t="s">
        <v>34</v>
      </c>
      <c r="B55" s="77">
        <v>81531600</v>
      </c>
      <c r="C55" s="69">
        <v>141850400</v>
      </c>
      <c r="D55" s="78"/>
      <c r="E55" s="77">
        <v>8556000</v>
      </c>
      <c r="F55" s="69">
        <v>141850400</v>
      </c>
      <c r="G55" s="78"/>
      <c r="H55" s="77">
        <v>6196000</v>
      </c>
      <c r="I55" s="69">
        <v>141850400</v>
      </c>
      <c r="J55" s="78"/>
      <c r="K55" s="69">
        <v>5598000</v>
      </c>
      <c r="L55" s="69">
        <v>141850400</v>
      </c>
      <c r="M55" s="78"/>
      <c r="N55" s="69">
        <v>3362800</v>
      </c>
      <c r="O55" s="69">
        <v>141850400</v>
      </c>
      <c r="P55" s="78"/>
      <c r="Q55" s="69">
        <v>3348000</v>
      </c>
      <c r="R55" s="69">
        <v>141850400</v>
      </c>
      <c r="S55" s="78"/>
      <c r="T55" s="69">
        <v>3596800</v>
      </c>
      <c r="U55" s="69">
        <v>141850400</v>
      </c>
      <c r="V55" s="78"/>
      <c r="W55" s="69">
        <v>11972000</v>
      </c>
      <c r="X55" s="69">
        <v>141850400</v>
      </c>
      <c r="Y55" s="78"/>
      <c r="Z55" s="69">
        <v>7933600</v>
      </c>
      <c r="AA55" s="69">
        <v>141850400</v>
      </c>
      <c r="AB55" s="78"/>
      <c r="AC55" s="69">
        <v>9755600</v>
      </c>
      <c r="AD55" s="69">
        <v>141850400</v>
      </c>
    </row>
    <row r="56" spans="1:30" ht="15.3" x14ac:dyDescent="0.55000000000000004">
      <c r="A56" s="51" t="s">
        <v>34</v>
      </c>
      <c r="B56" s="77">
        <v>9192000</v>
      </c>
      <c r="C56" s="69">
        <v>16784800</v>
      </c>
      <c r="D56" s="78"/>
      <c r="E56" s="77">
        <v>292000</v>
      </c>
      <c r="F56" s="69">
        <v>16784800</v>
      </c>
      <c r="G56" s="78"/>
      <c r="H56" s="77">
        <v>568000</v>
      </c>
      <c r="I56" s="69">
        <v>16784800</v>
      </c>
      <c r="J56" s="78"/>
      <c r="K56" s="69">
        <v>602400</v>
      </c>
      <c r="L56" s="69">
        <v>16784800</v>
      </c>
      <c r="M56" s="78"/>
      <c r="N56" s="69">
        <v>610000</v>
      </c>
      <c r="O56" s="69">
        <v>16784800</v>
      </c>
      <c r="P56" s="78"/>
      <c r="Q56" s="69">
        <v>111600</v>
      </c>
      <c r="R56" s="69">
        <v>16784800</v>
      </c>
      <c r="S56" s="78"/>
      <c r="T56" s="69">
        <v>0</v>
      </c>
      <c r="U56" s="69">
        <v>16784800</v>
      </c>
      <c r="V56" s="78"/>
      <c r="W56" s="69">
        <v>1191600</v>
      </c>
      <c r="X56" s="69">
        <v>16784800</v>
      </c>
      <c r="Y56" s="78"/>
      <c r="Z56" s="69">
        <v>1772000</v>
      </c>
      <c r="AA56" s="69">
        <v>16784800</v>
      </c>
      <c r="AB56" s="78"/>
      <c r="AC56" s="69">
        <v>2445200</v>
      </c>
      <c r="AD56" s="69">
        <v>16784800</v>
      </c>
    </row>
    <row r="57" spans="1:30" ht="15.3" x14ac:dyDescent="0.55000000000000004">
      <c r="A57" s="51" t="s">
        <v>34</v>
      </c>
      <c r="B57" s="77">
        <v>14124400</v>
      </c>
      <c r="C57" s="69">
        <v>24211600</v>
      </c>
      <c r="D57" s="78"/>
      <c r="E57" s="77">
        <v>666400</v>
      </c>
      <c r="F57" s="69">
        <v>24211600</v>
      </c>
      <c r="G57" s="78"/>
      <c r="H57" s="77">
        <v>321600</v>
      </c>
      <c r="I57" s="69">
        <v>24211600</v>
      </c>
      <c r="J57" s="78"/>
      <c r="K57" s="69">
        <v>628800</v>
      </c>
      <c r="L57" s="69">
        <v>24211600</v>
      </c>
      <c r="M57" s="78"/>
      <c r="N57" s="69">
        <v>182000</v>
      </c>
      <c r="O57" s="69">
        <v>24211600</v>
      </c>
      <c r="P57" s="78"/>
      <c r="Q57" s="69">
        <v>472000</v>
      </c>
      <c r="R57" s="69">
        <v>24211600</v>
      </c>
      <c r="S57" s="78"/>
      <c r="T57" s="69">
        <v>81200</v>
      </c>
      <c r="U57" s="69">
        <v>24211600</v>
      </c>
      <c r="V57" s="78"/>
      <c r="W57" s="69">
        <v>1814400</v>
      </c>
      <c r="X57" s="69">
        <v>24211600</v>
      </c>
      <c r="Y57" s="78"/>
      <c r="Z57" s="69">
        <v>2698400</v>
      </c>
      <c r="AA57" s="69">
        <v>24211600</v>
      </c>
      <c r="AB57" s="78"/>
      <c r="AC57" s="69">
        <v>3222400</v>
      </c>
      <c r="AD57" s="69">
        <v>24211600</v>
      </c>
    </row>
    <row r="58" spans="1:30" ht="15.3" x14ac:dyDescent="0.55000000000000004">
      <c r="A58" s="51" t="s">
        <v>34</v>
      </c>
      <c r="B58" s="77">
        <v>13680400</v>
      </c>
      <c r="C58" s="69">
        <v>29398400</v>
      </c>
      <c r="D58" s="78"/>
      <c r="E58" s="77">
        <v>575600</v>
      </c>
      <c r="F58" s="69">
        <v>29398400</v>
      </c>
      <c r="G58" s="78"/>
      <c r="H58" s="77">
        <v>182000</v>
      </c>
      <c r="I58" s="69">
        <v>29398400</v>
      </c>
      <c r="J58" s="78"/>
      <c r="K58" s="69">
        <v>398400</v>
      </c>
      <c r="L58" s="69">
        <v>29398400</v>
      </c>
      <c r="M58" s="78"/>
      <c r="N58" s="69">
        <v>257600</v>
      </c>
      <c r="O58" s="69">
        <v>29398400</v>
      </c>
      <c r="P58" s="78"/>
      <c r="Q58" s="69">
        <v>559600</v>
      </c>
      <c r="R58" s="69">
        <v>29398400</v>
      </c>
      <c r="S58" s="78"/>
      <c r="T58" s="69">
        <v>126400</v>
      </c>
      <c r="U58" s="69">
        <v>29398400</v>
      </c>
      <c r="V58" s="78"/>
      <c r="W58" s="69">
        <v>2616000</v>
      </c>
      <c r="X58" s="69">
        <v>29398400</v>
      </c>
      <c r="Y58" s="78"/>
      <c r="Z58" s="69">
        <v>4761200</v>
      </c>
      <c r="AA58" s="69">
        <v>29398400</v>
      </c>
      <c r="AB58" s="78"/>
      <c r="AC58" s="69">
        <v>6241200</v>
      </c>
      <c r="AD58" s="69">
        <v>29398400</v>
      </c>
    </row>
    <row r="59" spans="1:30" ht="15.3" x14ac:dyDescent="0.55000000000000004">
      <c r="A59" s="51" t="s">
        <v>34</v>
      </c>
      <c r="B59" s="77">
        <v>12018000</v>
      </c>
      <c r="C59" s="69">
        <v>19137200</v>
      </c>
      <c r="D59" s="78"/>
      <c r="E59" s="77">
        <v>81600</v>
      </c>
      <c r="F59" s="69">
        <v>19137200</v>
      </c>
      <c r="G59" s="78"/>
      <c r="H59" s="77">
        <v>531600</v>
      </c>
      <c r="I59" s="69">
        <v>19137200</v>
      </c>
      <c r="J59" s="78"/>
      <c r="K59" s="69">
        <v>48400</v>
      </c>
      <c r="L59" s="69">
        <v>19137200</v>
      </c>
      <c r="M59" s="78"/>
      <c r="N59" s="69">
        <v>700000</v>
      </c>
      <c r="O59" s="69">
        <v>19137200</v>
      </c>
      <c r="P59" s="78"/>
      <c r="Q59" s="69">
        <v>480800</v>
      </c>
      <c r="R59" s="69">
        <v>19137200</v>
      </c>
      <c r="S59" s="78"/>
      <c r="T59" s="69">
        <v>266000</v>
      </c>
      <c r="U59" s="69">
        <v>19137200</v>
      </c>
      <c r="V59" s="78"/>
      <c r="W59" s="69">
        <v>753600</v>
      </c>
      <c r="X59" s="69">
        <v>19137200</v>
      </c>
      <c r="Y59" s="78"/>
      <c r="Z59" s="69">
        <v>3426400</v>
      </c>
      <c r="AA59" s="69">
        <v>19137200</v>
      </c>
      <c r="AB59" s="78"/>
      <c r="AC59" s="69">
        <v>830800</v>
      </c>
      <c r="AD59" s="69">
        <v>19137200</v>
      </c>
    </row>
    <row r="60" spans="1:30" ht="15.3" x14ac:dyDescent="0.55000000000000004">
      <c r="A60" s="51" t="s">
        <v>34</v>
      </c>
      <c r="B60" s="77">
        <v>12514000</v>
      </c>
      <c r="C60" s="69">
        <v>19926800</v>
      </c>
      <c r="D60" s="78"/>
      <c r="E60" s="77">
        <v>82400</v>
      </c>
      <c r="F60" s="69">
        <v>19926800</v>
      </c>
      <c r="G60" s="78"/>
      <c r="H60" s="77">
        <v>575200</v>
      </c>
      <c r="I60" s="69">
        <v>19926800</v>
      </c>
      <c r="J60" s="78"/>
      <c r="K60" s="69">
        <v>0</v>
      </c>
      <c r="L60" s="69">
        <v>19926800</v>
      </c>
      <c r="M60" s="78"/>
      <c r="N60" s="69">
        <v>715200</v>
      </c>
      <c r="O60" s="69">
        <v>19926800</v>
      </c>
      <c r="P60" s="78"/>
      <c r="Q60" s="69">
        <v>122000</v>
      </c>
      <c r="R60" s="69">
        <v>19926800</v>
      </c>
      <c r="S60" s="78"/>
      <c r="T60" s="69">
        <v>106400</v>
      </c>
      <c r="U60" s="69">
        <v>19926800</v>
      </c>
      <c r="V60" s="78"/>
      <c r="W60" s="69">
        <v>1251600</v>
      </c>
      <c r="X60" s="69">
        <v>19926800</v>
      </c>
      <c r="Y60" s="78"/>
      <c r="Z60" s="69">
        <v>3990400</v>
      </c>
      <c r="AA60" s="69">
        <v>19926800</v>
      </c>
      <c r="AB60" s="78"/>
      <c r="AC60" s="69">
        <v>569600</v>
      </c>
      <c r="AD60" s="69">
        <v>19926800</v>
      </c>
    </row>
    <row r="61" spans="1:30" ht="15.3" x14ac:dyDescent="0.55000000000000004">
      <c r="A61" s="51" t="s">
        <v>34</v>
      </c>
      <c r="B61" s="77">
        <v>13390400</v>
      </c>
      <c r="C61" s="69">
        <v>24448800</v>
      </c>
      <c r="D61" s="78"/>
      <c r="E61" s="77">
        <v>121200</v>
      </c>
      <c r="F61" s="69">
        <v>24448800</v>
      </c>
      <c r="G61" s="78"/>
      <c r="H61" s="77">
        <v>666800</v>
      </c>
      <c r="I61" s="69">
        <v>24448800</v>
      </c>
      <c r="J61" s="78"/>
      <c r="K61" s="69">
        <v>124800</v>
      </c>
      <c r="L61" s="69">
        <v>24448800</v>
      </c>
      <c r="M61" s="78"/>
      <c r="N61" s="69">
        <v>578000</v>
      </c>
      <c r="O61" s="69">
        <v>24448800</v>
      </c>
      <c r="P61" s="78"/>
      <c r="Q61" s="69">
        <v>354400</v>
      </c>
      <c r="R61" s="69">
        <v>24448800</v>
      </c>
      <c r="S61" s="78"/>
      <c r="T61" s="69">
        <v>138800</v>
      </c>
      <c r="U61" s="69">
        <v>24448800</v>
      </c>
      <c r="V61" s="78"/>
      <c r="W61" s="69">
        <v>3781600</v>
      </c>
      <c r="X61" s="69">
        <v>24448800</v>
      </c>
      <c r="Y61" s="78"/>
      <c r="Z61" s="69">
        <v>4488000</v>
      </c>
      <c r="AA61" s="69">
        <v>24448800</v>
      </c>
      <c r="AB61" s="78"/>
      <c r="AC61" s="69">
        <v>804800</v>
      </c>
      <c r="AD61" s="69">
        <v>24448800</v>
      </c>
    </row>
    <row r="62" spans="1:30" ht="15.3" x14ac:dyDescent="0.55000000000000004">
      <c r="A62" s="51" t="s">
        <v>34</v>
      </c>
      <c r="B62" s="77">
        <v>11489200</v>
      </c>
      <c r="C62" s="69">
        <v>20056800</v>
      </c>
      <c r="D62" s="78"/>
      <c r="E62" s="77">
        <v>84400</v>
      </c>
      <c r="F62" s="69">
        <v>20056800</v>
      </c>
      <c r="G62" s="78"/>
      <c r="H62" s="77">
        <v>568000</v>
      </c>
      <c r="I62" s="69">
        <v>20056800</v>
      </c>
      <c r="J62" s="78"/>
      <c r="K62" s="69">
        <v>297600</v>
      </c>
      <c r="L62" s="69">
        <v>20056800</v>
      </c>
      <c r="M62" s="78"/>
      <c r="N62" s="69">
        <v>395600</v>
      </c>
      <c r="O62" s="69">
        <v>20056800</v>
      </c>
      <c r="P62" s="78"/>
      <c r="Q62" s="69">
        <v>262400</v>
      </c>
      <c r="R62" s="69">
        <v>20056800</v>
      </c>
      <c r="S62" s="78"/>
      <c r="T62" s="69">
        <v>166800</v>
      </c>
      <c r="U62" s="69">
        <v>20056800</v>
      </c>
      <c r="V62" s="78"/>
      <c r="W62" s="69">
        <v>3402000</v>
      </c>
      <c r="X62" s="69">
        <v>20056800</v>
      </c>
      <c r="Y62" s="78"/>
      <c r="Z62" s="69">
        <v>2660000</v>
      </c>
      <c r="AA62" s="69">
        <v>20056800</v>
      </c>
      <c r="AB62" s="78"/>
      <c r="AC62" s="69">
        <v>730800</v>
      </c>
      <c r="AD62" s="69">
        <v>20056800</v>
      </c>
    </row>
    <row r="63" spans="1:30" ht="15.3" x14ac:dyDescent="0.55000000000000004">
      <c r="A63" s="51" t="s">
        <v>34</v>
      </c>
      <c r="B63" s="77">
        <v>14033200</v>
      </c>
      <c r="C63" s="69">
        <v>26163200</v>
      </c>
      <c r="D63" s="78"/>
      <c r="E63" s="77">
        <v>71600</v>
      </c>
      <c r="F63" s="69">
        <v>26163200</v>
      </c>
      <c r="G63" s="78"/>
      <c r="H63" s="77">
        <v>754800</v>
      </c>
      <c r="I63" s="69">
        <v>26163200</v>
      </c>
      <c r="J63" s="78"/>
      <c r="K63" s="69">
        <v>448400</v>
      </c>
      <c r="L63" s="69">
        <v>26163200</v>
      </c>
      <c r="M63" s="78"/>
      <c r="N63" s="69">
        <v>523200</v>
      </c>
      <c r="O63" s="69">
        <v>26163200</v>
      </c>
      <c r="P63" s="78"/>
      <c r="Q63" s="69">
        <v>355200</v>
      </c>
      <c r="R63" s="69">
        <v>26163200</v>
      </c>
      <c r="S63" s="78"/>
      <c r="T63" s="69">
        <v>128800</v>
      </c>
      <c r="U63" s="69">
        <v>26163200</v>
      </c>
      <c r="V63" s="78"/>
      <c r="W63" s="69">
        <v>6113200</v>
      </c>
      <c r="X63" s="69">
        <v>26163200</v>
      </c>
      <c r="Y63" s="78"/>
      <c r="Z63" s="69">
        <v>1735600</v>
      </c>
      <c r="AA63" s="69">
        <v>26163200</v>
      </c>
      <c r="AB63" s="78"/>
      <c r="AC63" s="69">
        <v>1999200</v>
      </c>
      <c r="AD63" s="69">
        <v>26163200</v>
      </c>
    </row>
    <row r="64" spans="1:30" ht="15.3" x14ac:dyDescent="0.55000000000000004">
      <c r="A64" s="51" t="s">
        <v>34</v>
      </c>
      <c r="B64" s="77">
        <v>5283600</v>
      </c>
      <c r="C64" s="69">
        <v>8317600</v>
      </c>
      <c r="D64" s="78"/>
      <c r="E64" s="77">
        <v>42800</v>
      </c>
      <c r="F64" s="69">
        <v>8317600</v>
      </c>
      <c r="G64" s="78"/>
      <c r="H64" s="77">
        <v>84400</v>
      </c>
      <c r="I64" s="69">
        <v>8317600</v>
      </c>
      <c r="J64" s="78"/>
      <c r="K64" s="69">
        <v>341600</v>
      </c>
      <c r="L64" s="69">
        <v>8317600</v>
      </c>
      <c r="M64" s="78"/>
      <c r="N64" s="69">
        <v>402800</v>
      </c>
      <c r="O64" s="69">
        <v>8317600</v>
      </c>
      <c r="P64" s="78"/>
      <c r="Q64" s="69">
        <v>13600</v>
      </c>
      <c r="R64" s="69">
        <v>8317600</v>
      </c>
      <c r="S64" s="78"/>
      <c r="T64" s="69">
        <v>321200</v>
      </c>
      <c r="U64" s="69">
        <v>8317600</v>
      </c>
      <c r="V64" s="78"/>
      <c r="W64" s="69">
        <v>150800</v>
      </c>
      <c r="X64" s="69">
        <v>8317600</v>
      </c>
      <c r="Y64" s="78"/>
      <c r="Z64" s="69">
        <v>752800</v>
      </c>
      <c r="AA64" s="69">
        <v>8317600</v>
      </c>
      <c r="AB64" s="78"/>
      <c r="AC64" s="69">
        <v>924000</v>
      </c>
      <c r="AD64" s="69">
        <v>8317600</v>
      </c>
    </row>
    <row r="65" spans="1:30" ht="15.3" x14ac:dyDescent="0.55000000000000004">
      <c r="A65" s="51" t="s">
        <v>34</v>
      </c>
      <c r="B65" s="77">
        <v>5731600</v>
      </c>
      <c r="C65" s="69">
        <v>8717200</v>
      </c>
      <c r="D65" s="78"/>
      <c r="E65" s="77">
        <v>82000</v>
      </c>
      <c r="F65" s="69">
        <v>8717200</v>
      </c>
      <c r="G65" s="78"/>
      <c r="H65" s="77">
        <v>195600</v>
      </c>
      <c r="I65" s="69">
        <v>8717200</v>
      </c>
      <c r="J65" s="78"/>
      <c r="K65" s="69">
        <v>414000</v>
      </c>
      <c r="L65" s="69">
        <v>8717200</v>
      </c>
      <c r="M65" s="78"/>
      <c r="N65" s="69">
        <v>528800</v>
      </c>
      <c r="O65" s="69">
        <v>8717200</v>
      </c>
      <c r="P65" s="78"/>
      <c r="Q65" s="69">
        <v>55200</v>
      </c>
      <c r="R65" s="69">
        <v>8717200</v>
      </c>
      <c r="S65" s="78"/>
      <c r="T65" s="69">
        <v>301600</v>
      </c>
      <c r="U65" s="69">
        <v>8717200</v>
      </c>
      <c r="V65" s="78"/>
      <c r="W65" s="69">
        <v>216800</v>
      </c>
      <c r="X65" s="69">
        <v>8717200</v>
      </c>
      <c r="Y65" s="78"/>
      <c r="Z65" s="69">
        <v>537600</v>
      </c>
      <c r="AA65" s="69">
        <v>8717200</v>
      </c>
      <c r="AB65" s="78"/>
      <c r="AC65" s="69">
        <v>654000</v>
      </c>
      <c r="AD65" s="69">
        <v>8717200</v>
      </c>
    </row>
    <row r="66" spans="1:30" ht="15.3" x14ac:dyDescent="0.55000000000000004">
      <c r="A66" s="51" t="s">
        <v>34</v>
      </c>
      <c r="B66" s="77">
        <v>6963600</v>
      </c>
      <c r="C66" s="69">
        <v>13574000</v>
      </c>
      <c r="D66" s="78"/>
      <c r="E66" s="77">
        <v>159600</v>
      </c>
      <c r="F66" s="69">
        <v>13574000</v>
      </c>
      <c r="G66" s="78"/>
      <c r="H66" s="77">
        <v>327600</v>
      </c>
      <c r="I66" s="69">
        <v>13574000</v>
      </c>
      <c r="J66" s="78"/>
      <c r="K66" s="69">
        <v>532000</v>
      </c>
      <c r="L66" s="69">
        <v>13574000</v>
      </c>
      <c r="M66" s="78"/>
      <c r="N66" s="69">
        <v>226400</v>
      </c>
      <c r="O66" s="69">
        <v>13574000</v>
      </c>
      <c r="P66" s="78"/>
      <c r="Q66" s="69">
        <v>98800</v>
      </c>
      <c r="R66" s="69">
        <v>13574000</v>
      </c>
      <c r="S66" s="78"/>
      <c r="T66" s="69">
        <v>115200</v>
      </c>
      <c r="U66" s="69">
        <v>13574000</v>
      </c>
      <c r="V66" s="78"/>
      <c r="W66" s="69">
        <v>1272000</v>
      </c>
      <c r="X66" s="69">
        <v>13574000</v>
      </c>
      <c r="Y66" s="78"/>
      <c r="Z66" s="69">
        <v>2313200</v>
      </c>
      <c r="AA66" s="69">
        <v>13574000</v>
      </c>
      <c r="AB66" s="78"/>
      <c r="AC66" s="69">
        <v>1565600</v>
      </c>
      <c r="AD66" s="69">
        <v>13574000</v>
      </c>
    </row>
    <row r="67" spans="1:30" ht="15.3" x14ac:dyDescent="0.55000000000000004">
      <c r="A67" s="51" t="s">
        <v>34</v>
      </c>
      <c r="B67" s="77">
        <v>9025600</v>
      </c>
      <c r="C67" s="69">
        <v>17001600</v>
      </c>
      <c r="D67" s="78"/>
      <c r="E67" s="77">
        <v>176800</v>
      </c>
      <c r="F67" s="69">
        <v>17001600</v>
      </c>
      <c r="G67" s="78"/>
      <c r="H67" s="77">
        <v>323200</v>
      </c>
      <c r="I67" s="69">
        <v>17001600</v>
      </c>
      <c r="J67" s="78"/>
      <c r="K67" s="69">
        <v>397600</v>
      </c>
      <c r="L67" s="69">
        <v>17001600</v>
      </c>
      <c r="M67" s="78"/>
      <c r="N67" s="69">
        <v>130000</v>
      </c>
      <c r="O67" s="69">
        <v>17001600</v>
      </c>
      <c r="P67" s="78"/>
      <c r="Q67" s="69">
        <v>197200</v>
      </c>
      <c r="R67" s="69">
        <v>17001600</v>
      </c>
      <c r="S67" s="78"/>
      <c r="T67" s="69">
        <v>366800</v>
      </c>
      <c r="U67" s="69">
        <v>17001600</v>
      </c>
      <c r="V67" s="78"/>
      <c r="W67" s="69">
        <v>3470800</v>
      </c>
      <c r="X67" s="69">
        <v>17001600</v>
      </c>
      <c r="Y67" s="78"/>
      <c r="Z67" s="69">
        <v>2632000</v>
      </c>
      <c r="AA67" s="69">
        <v>17001600</v>
      </c>
      <c r="AB67" s="78"/>
      <c r="AC67" s="69">
        <v>281600</v>
      </c>
      <c r="AD67" s="69">
        <v>17001600</v>
      </c>
    </row>
    <row r="68" spans="1:30" ht="15.3" x14ac:dyDescent="0.55000000000000004">
      <c r="A68" s="51" t="s">
        <v>34</v>
      </c>
      <c r="B68" s="77">
        <v>7174800</v>
      </c>
      <c r="C68" s="69">
        <v>11798000</v>
      </c>
      <c r="D68" s="78"/>
      <c r="E68" s="77">
        <v>301600</v>
      </c>
      <c r="F68" s="69">
        <v>11798000</v>
      </c>
      <c r="G68" s="78"/>
      <c r="H68" s="77">
        <v>225600</v>
      </c>
      <c r="I68" s="69">
        <v>11798000</v>
      </c>
      <c r="J68" s="78"/>
      <c r="K68" s="69">
        <v>338400</v>
      </c>
      <c r="L68" s="69">
        <v>11798000</v>
      </c>
      <c r="M68" s="78"/>
      <c r="N68" s="69">
        <v>252800</v>
      </c>
      <c r="O68" s="69">
        <v>11798000</v>
      </c>
      <c r="P68" s="78"/>
      <c r="Q68" s="69">
        <v>359600</v>
      </c>
      <c r="R68" s="69">
        <v>11798000</v>
      </c>
      <c r="S68" s="78"/>
      <c r="T68" s="69">
        <v>364800</v>
      </c>
      <c r="U68" s="69">
        <v>11798000</v>
      </c>
      <c r="V68" s="78"/>
      <c r="W68" s="69">
        <v>2593200</v>
      </c>
      <c r="X68" s="69">
        <v>11798000</v>
      </c>
      <c r="Y68" s="78"/>
      <c r="Z68" s="69">
        <v>142000</v>
      </c>
      <c r="AA68" s="69">
        <v>11798000</v>
      </c>
      <c r="AB68" s="78"/>
      <c r="AC68" s="69">
        <v>45200</v>
      </c>
      <c r="AD68" s="69">
        <v>11798000</v>
      </c>
    </row>
    <row r="69" spans="1:30" ht="15.3" x14ac:dyDescent="0.55000000000000004">
      <c r="A69" s="51" t="s">
        <v>34</v>
      </c>
      <c r="B69" s="77">
        <v>9481600</v>
      </c>
      <c r="C69" s="69">
        <v>12548400</v>
      </c>
      <c r="D69" s="78"/>
      <c r="E69" s="77">
        <v>224000</v>
      </c>
      <c r="F69" s="69">
        <v>12548400</v>
      </c>
      <c r="G69" s="78"/>
      <c r="H69" s="77">
        <v>336800</v>
      </c>
      <c r="I69" s="69">
        <v>12548400</v>
      </c>
      <c r="J69" s="78"/>
      <c r="K69" s="69">
        <v>196400</v>
      </c>
      <c r="L69" s="69">
        <v>12548400</v>
      </c>
      <c r="M69" s="78"/>
      <c r="N69" s="69">
        <v>79600</v>
      </c>
      <c r="O69" s="69">
        <v>12548400</v>
      </c>
      <c r="P69" s="78"/>
      <c r="Q69" s="69">
        <v>213200</v>
      </c>
      <c r="R69" s="69">
        <v>12548400</v>
      </c>
      <c r="S69" s="78"/>
      <c r="T69" s="69">
        <v>324400</v>
      </c>
      <c r="U69" s="69">
        <v>12548400</v>
      </c>
      <c r="V69" s="78"/>
      <c r="W69" s="69">
        <v>496000</v>
      </c>
      <c r="X69" s="69">
        <v>12548400</v>
      </c>
      <c r="Y69" s="78"/>
      <c r="Z69" s="69">
        <v>534400</v>
      </c>
      <c r="AA69" s="69">
        <v>12548400</v>
      </c>
      <c r="AB69" s="78"/>
      <c r="AC69" s="69">
        <v>662000</v>
      </c>
      <c r="AD69" s="69">
        <v>12548400</v>
      </c>
    </row>
    <row r="70" spans="1:30" ht="15.3" x14ac:dyDescent="0.55000000000000004">
      <c r="A70" s="51" t="s">
        <v>34</v>
      </c>
      <c r="B70" s="77">
        <v>7932000</v>
      </c>
      <c r="C70" s="69">
        <v>9426400</v>
      </c>
      <c r="D70" s="78"/>
      <c r="E70" s="77">
        <v>218800</v>
      </c>
      <c r="F70" s="69">
        <v>9426400</v>
      </c>
      <c r="G70" s="78"/>
      <c r="H70" s="77">
        <v>177600</v>
      </c>
      <c r="I70" s="69">
        <v>9426400</v>
      </c>
      <c r="J70" s="78"/>
      <c r="K70" s="69">
        <v>244400</v>
      </c>
      <c r="L70" s="69">
        <v>9426400</v>
      </c>
      <c r="M70" s="78"/>
      <c r="N70" s="69">
        <v>69600</v>
      </c>
      <c r="O70" s="69">
        <v>9426400</v>
      </c>
      <c r="P70" s="78"/>
      <c r="Q70" s="69">
        <v>146400</v>
      </c>
      <c r="R70" s="69">
        <v>9426400</v>
      </c>
      <c r="S70" s="78"/>
      <c r="T70" s="69">
        <v>248000</v>
      </c>
      <c r="U70" s="69">
        <v>9426400</v>
      </c>
      <c r="V70" s="78"/>
      <c r="W70" s="69">
        <v>148400</v>
      </c>
      <c r="X70" s="69">
        <v>9426400</v>
      </c>
      <c r="Y70" s="78"/>
      <c r="Z70" s="69">
        <v>152800</v>
      </c>
      <c r="AA70" s="69">
        <v>9426400</v>
      </c>
      <c r="AB70" s="78"/>
      <c r="AC70" s="69">
        <v>88400</v>
      </c>
      <c r="AD70" s="69">
        <v>9426400</v>
      </c>
    </row>
    <row r="71" spans="1:30" ht="15.3" x14ac:dyDescent="0.55000000000000004">
      <c r="A71" s="51" t="s">
        <v>34</v>
      </c>
      <c r="B71" s="77">
        <v>6217600</v>
      </c>
      <c r="C71" s="69">
        <v>7386400</v>
      </c>
      <c r="D71" s="78"/>
      <c r="E71" s="77">
        <v>296000</v>
      </c>
      <c r="F71" s="69">
        <v>7386400</v>
      </c>
      <c r="G71" s="78"/>
      <c r="H71" s="77">
        <v>88800</v>
      </c>
      <c r="I71" s="69">
        <v>7386400</v>
      </c>
      <c r="J71" s="78"/>
      <c r="K71" s="69">
        <v>91600</v>
      </c>
      <c r="L71" s="69">
        <v>7386400</v>
      </c>
      <c r="M71" s="78"/>
      <c r="N71" s="69">
        <v>101600</v>
      </c>
      <c r="O71" s="69">
        <v>7386400</v>
      </c>
      <c r="P71" s="78"/>
      <c r="Q71" s="69">
        <v>119600</v>
      </c>
      <c r="R71" s="69">
        <v>7386400</v>
      </c>
      <c r="S71" s="78"/>
      <c r="T71" s="69">
        <v>150400</v>
      </c>
      <c r="U71" s="69">
        <v>7386400</v>
      </c>
      <c r="V71" s="78"/>
      <c r="W71" s="69">
        <v>49600</v>
      </c>
      <c r="X71" s="69">
        <v>7386400</v>
      </c>
      <c r="Y71" s="78"/>
      <c r="Z71" s="69">
        <v>213200</v>
      </c>
      <c r="AA71" s="69">
        <v>7386400</v>
      </c>
      <c r="AB71" s="78"/>
      <c r="AC71" s="69">
        <v>58000</v>
      </c>
      <c r="AD71" s="69">
        <v>7386400</v>
      </c>
    </row>
    <row r="72" spans="1:30" ht="15.3" x14ac:dyDescent="0.55000000000000004">
      <c r="A72" s="51" t="s">
        <v>34</v>
      </c>
      <c r="B72" s="77">
        <v>10417200</v>
      </c>
      <c r="C72" s="69">
        <v>13890000</v>
      </c>
      <c r="D72" s="78"/>
      <c r="E72" s="77">
        <v>652800</v>
      </c>
      <c r="F72" s="69">
        <v>13890000</v>
      </c>
      <c r="G72" s="78"/>
      <c r="H72" s="77">
        <v>621600</v>
      </c>
      <c r="I72" s="69">
        <v>13890000</v>
      </c>
      <c r="J72" s="78"/>
      <c r="K72" s="69">
        <v>700000</v>
      </c>
      <c r="L72" s="69">
        <v>13890000</v>
      </c>
      <c r="M72" s="78"/>
      <c r="N72" s="69">
        <v>257600</v>
      </c>
      <c r="O72" s="69">
        <v>13890000</v>
      </c>
      <c r="P72" s="78"/>
      <c r="Q72" s="69">
        <v>207200</v>
      </c>
      <c r="R72" s="69">
        <v>13890000</v>
      </c>
      <c r="S72" s="78"/>
      <c r="T72" s="69">
        <v>417600</v>
      </c>
      <c r="U72" s="69">
        <v>13890000</v>
      </c>
      <c r="V72" s="78"/>
      <c r="W72" s="69">
        <v>208800</v>
      </c>
      <c r="X72" s="69">
        <v>13890000</v>
      </c>
      <c r="Y72" s="78"/>
      <c r="Z72" s="69">
        <v>186400</v>
      </c>
      <c r="AA72" s="69">
        <v>13890000</v>
      </c>
      <c r="AB72" s="78"/>
      <c r="AC72" s="69">
        <v>220800</v>
      </c>
      <c r="AD72" s="69">
        <v>13890000</v>
      </c>
    </row>
    <row r="73" spans="1:30" ht="15.3" x14ac:dyDescent="0.55000000000000004">
      <c r="A73" s="51" t="s">
        <v>34</v>
      </c>
      <c r="B73" s="77">
        <v>13073200</v>
      </c>
      <c r="C73" s="69">
        <v>16574800</v>
      </c>
      <c r="D73" s="78"/>
      <c r="E73" s="77">
        <v>536000</v>
      </c>
      <c r="F73" s="69">
        <v>16574800</v>
      </c>
      <c r="G73" s="78"/>
      <c r="H73" s="77">
        <v>359600</v>
      </c>
      <c r="I73" s="69">
        <v>16574800</v>
      </c>
      <c r="J73" s="78"/>
      <c r="K73" s="69">
        <v>876000</v>
      </c>
      <c r="L73" s="69">
        <v>16574800</v>
      </c>
      <c r="M73" s="78"/>
      <c r="N73" s="69">
        <v>330400</v>
      </c>
      <c r="O73" s="69">
        <v>16574800</v>
      </c>
      <c r="P73" s="78"/>
      <c r="Q73" s="69">
        <v>178800</v>
      </c>
      <c r="R73" s="69">
        <v>16574800</v>
      </c>
      <c r="S73" s="78"/>
      <c r="T73" s="69">
        <v>366400</v>
      </c>
      <c r="U73" s="69">
        <v>16574800</v>
      </c>
      <c r="V73" s="78"/>
      <c r="W73" s="69">
        <v>293200</v>
      </c>
      <c r="X73" s="69">
        <v>16574800</v>
      </c>
      <c r="Y73" s="78"/>
      <c r="Z73" s="69">
        <v>353600</v>
      </c>
      <c r="AA73" s="69">
        <v>16574800</v>
      </c>
      <c r="AB73" s="78"/>
      <c r="AC73" s="69">
        <v>207600</v>
      </c>
      <c r="AD73" s="69">
        <v>16574800</v>
      </c>
    </row>
    <row r="74" spans="1:30" ht="15.3" x14ac:dyDescent="0.55000000000000004">
      <c r="A74" s="51" t="s">
        <v>34</v>
      </c>
      <c r="B74" s="77">
        <v>21562000</v>
      </c>
      <c r="C74" s="69">
        <v>29102000</v>
      </c>
      <c r="D74" s="78"/>
      <c r="E74" s="77">
        <v>1298000</v>
      </c>
      <c r="F74" s="69">
        <v>29102000</v>
      </c>
      <c r="G74" s="78"/>
      <c r="H74" s="77">
        <v>258000</v>
      </c>
      <c r="I74" s="69">
        <v>29102000</v>
      </c>
      <c r="J74" s="78"/>
      <c r="K74" s="69">
        <v>207600</v>
      </c>
      <c r="L74" s="69">
        <v>29102000</v>
      </c>
      <c r="M74" s="78"/>
      <c r="N74" s="69">
        <v>357600</v>
      </c>
      <c r="O74" s="69">
        <v>29102000</v>
      </c>
      <c r="P74" s="78"/>
      <c r="Q74" s="69">
        <v>179200</v>
      </c>
      <c r="R74" s="69">
        <v>29102000</v>
      </c>
      <c r="S74" s="78"/>
      <c r="T74" s="69">
        <v>306400</v>
      </c>
      <c r="U74" s="69">
        <v>29102000</v>
      </c>
      <c r="V74" s="78"/>
      <c r="W74" s="69">
        <v>854400</v>
      </c>
      <c r="X74" s="69">
        <v>29102000</v>
      </c>
      <c r="Y74" s="78"/>
      <c r="Z74" s="69">
        <v>1021200</v>
      </c>
      <c r="AA74" s="69">
        <v>29102000</v>
      </c>
      <c r="AB74" s="78"/>
      <c r="AC74" s="69">
        <v>3057600</v>
      </c>
      <c r="AD74" s="69">
        <v>29102000</v>
      </c>
    </row>
    <row r="75" spans="1:30" ht="15.3" x14ac:dyDescent="0.55000000000000004">
      <c r="A75" s="51" t="s">
        <v>34</v>
      </c>
      <c r="B75" s="77">
        <v>17681200</v>
      </c>
      <c r="C75" s="69">
        <v>27996000</v>
      </c>
      <c r="D75" s="78"/>
      <c r="E75" s="77">
        <v>652800</v>
      </c>
      <c r="F75" s="69">
        <v>27996000</v>
      </c>
      <c r="G75" s="78"/>
      <c r="H75" s="77">
        <v>265200</v>
      </c>
      <c r="I75" s="69">
        <v>27996000</v>
      </c>
      <c r="J75" s="78"/>
      <c r="K75" s="69">
        <v>205600</v>
      </c>
      <c r="L75" s="69">
        <v>27996000</v>
      </c>
      <c r="M75" s="78"/>
      <c r="N75" s="69">
        <v>372000</v>
      </c>
      <c r="O75" s="69">
        <v>27996000</v>
      </c>
      <c r="P75" s="78"/>
      <c r="Q75" s="69">
        <v>389600</v>
      </c>
      <c r="R75" s="69">
        <v>27996000</v>
      </c>
      <c r="S75" s="78"/>
      <c r="T75" s="69">
        <v>363200</v>
      </c>
      <c r="U75" s="69">
        <v>27996000</v>
      </c>
      <c r="V75" s="78"/>
      <c r="W75" s="69">
        <v>2064800</v>
      </c>
      <c r="X75" s="69">
        <v>27996000</v>
      </c>
      <c r="Y75" s="78"/>
      <c r="Z75" s="69">
        <v>3084000</v>
      </c>
      <c r="AA75" s="69">
        <v>27996000</v>
      </c>
      <c r="AB75" s="78"/>
      <c r="AC75" s="69">
        <v>2917600</v>
      </c>
      <c r="AD75" s="69">
        <v>27996000</v>
      </c>
    </row>
    <row r="76" spans="1:30" ht="15.3" x14ac:dyDescent="0.55000000000000004">
      <c r="A76" s="51" t="s">
        <v>34</v>
      </c>
      <c r="B76" s="77">
        <v>23481600</v>
      </c>
      <c r="C76" s="69">
        <v>41740400</v>
      </c>
      <c r="D76" s="78"/>
      <c r="E76" s="77">
        <v>1728000</v>
      </c>
      <c r="F76" s="69">
        <v>41740400</v>
      </c>
      <c r="G76" s="78"/>
      <c r="H76" s="77">
        <v>944000</v>
      </c>
      <c r="I76" s="69">
        <v>41740400</v>
      </c>
      <c r="J76" s="78"/>
      <c r="K76" s="69">
        <v>788800</v>
      </c>
      <c r="L76" s="69">
        <v>41740400</v>
      </c>
      <c r="M76" s="78"/>
      <c r="N76" s="69">
        <v>2794000</v>
      </c>
      <c r="O76" s="69">
        <v>41740400</v>
      </c>
      <c r="P76" s="78"/>
      <c r="Q76" s="69">
        <v>844800</v>
      </c>
      <c r="R76" s="69">
        <v>41740400</v>
      </c>
      <c r="S76" s="78"/>
      <c r="T76" s="69">
        <v>286800</v>
      </c>
      <c r="U76" s="69">
        <v>41740400</v>
      </c>
      <c r="V76" s="78"/>
      <c r="W76" s="69">
        <v>2562000</v>
      </c>
      <c r="X76" s="69">
        <v>41740400</v>
      </c>
      <c r="Y76" s="78"/>
      <c r="Z76" s="69">
        <v>4580000</v>
      </c>
      <c r="AA76" s="69">
        <v>41740400</v>
      </c>
      <c r="AB76" s="78"/>
      <c r="AC76" s="69">
        <v>3730400</v>
      </c>
      <c r="AD76" s="69">
        <v>41740400</v>
      </c>
    </row>
    <row r="77" spans="1:30" ht="15.3" x14ac:dyDescent="0.55000000000000004">
      <c r="A77" s="51" t="s">
        <v>34</v>
      </c>
      <c r="B77" s="77">
        <v>30575600</v>
      </c>
      <c r="C77" s="69">
        <v>60270400</v>
      </c>
      <c r="D77" s="78"/>
      <c r="E77" s="77">
        <v>2268000</v>
      </c>
      <c r="F77" s="69">
        <v>60270400</v>
      </c>
      <c r="G77" s="78"/>
      <c r="H77" s="77">
        <v>4029200</v>
      </c>
      <c r="I77" s="69">
        <v>60270400</v>
      </c>
      <c r="J77" s="78"/>
      <c r="K77" s="69">
        <v>3772000</v>
      </c>
      <c r="L77" s="69">
        <v>60270400</v>
      </c>
      <c r="M77" s="78"/>
      <c r="N77" s="69">
        <v>1821200</v>
      </c>
      <c r="O77" s="69">
        <v>60270400</v>
      </c>
      <c r="P77" s="78"/>
      <c r="Q77" s="69">
        <v>2274800</v>
      </c>
      <c r="R77" s="69">
        <v>60270400</v>
      </c>
      <c r="S77" s="78"/>
      <c r="T77" s="69">
        <v>483600</v>
      </c>
      <c r="U77" s="69">
        <v>60270400</v>
      </c>
      <c r="V77" s="78"/>
      <c r="W77" s="69">
        <v>5280800</v>
      </c>
      <c r="X77" s="69">
        <v>60270400</v>
      </c>
      <c r="Y77" s="78"/>
      <c r="Z77" s="69">
        <v>4973200</v>
      </c>
      <c r="AA77" s="69">
        <v>60270400</v>
      </c>
      <c r="AB77" s="78"/>
      <c r="AC77" s="69">
        <v>4792000</v>
      </c>
      <c r="AD77" s="69">
        <v>60270400</v>
      </c>
    </row>
    <row r="78" spans="1:30" ht="15.3" x14ac:dyDescent="0.55000000000000004">
      <c r="A78" s="51" t="s">
        <v>34</v>
      </c>
      <c r="B78" s="77">
        <v>13499600</v>
      </c>
      <c r="C78" s="69">
        <v>29029600</v>
      </c>
      <c r="D78" s="78"/>
      <c r="E78" s="77">
        <v>1719600</v>
      </c>
      <c r="F78" s="69">
        <v>29029600</v>
      </c>
      <c r="G78" s="78"/>
      <c r="H78" s="77">
        <v>737600</v>
      </c>
      <c r="I78" s="69">
        <v>29029600</v>
      </c>
      <c r="J78" s="78"/>
      <c r="K78" s="69">
        <v>2694800</v>
      </c>
      <c r="L78" s="69">
        <v>29029600</v>
      </c>
      <c r="M78" s="78"/>
      <c r="N78" s="69">
        <v>602400</v>
      </c>
      <c r="O78" s="69">
        <v>29029600</v>
      </c>
      <c r="P78" s="78"/>
      <c r="Q78" s="69">
        <v>768800</v>
      </c>
      <c r="R78" s="69">
        <v>29029600</v>
      </c>
      <c r="S78" s="78"/>
      <c r="T78" s="69">
        <v>837200</v>
      </c>
      <c r="U78" s="69">
        <v>29029600</v>
      </c>
      <c r="V78" s="78"/>
      <c r="W78" s="69">
        <v>4568000</v>
      </c>
      <c r="X78" s="69">
        <v>29029600</v>
      </c>
      <c r="Y78" s="78"/>
      <c r="Z78" s="69">
        <v>1234000</v>
      </c>
      <c r="AA78" s="69">
        <v>29029600</v>
      </c>
      <c r="AB78" s="78"/>
      <c r="AC78" s="69">
        <v>2367600</v>
      </c>
      <c r="AD78" s="69">
        <v>29029600</v>
      </c>
    </row>
    <row r="79" spans="1:30" ht="15.3" x14ac:dyDescent="0.55000000000000004">
      <c r="A79" s="51" t="s">
        <v>34</v>
      </c>
      <c r="B79" s="77">
        <v>19928800</v>
      </c>
      <c r="C79" s="69">
        <v>36012400</v>
      </c>
      <c r="D79" s="78"/>
      <c r="E79" s="77">
        <v>1288800</v>
      </c>
      <c r="F79" s="69">
        <v>36012400</v>
      </c>
      <c r="G79" s="78"/>
      <c r="H79" s="77">
        <v>845200</v>
      </c>
      <c r="I79" s="69">
        <v>36012400</v>
      </c>
      <c r="J79" s="78"/>
      <c r="K79" s="69">
        <v>795200</v>
      </c>
      <c r="L79" s="69">
        <v>36012400</v>
      </c>
      <c r="M79" s="78"/>
      <c r="N79" s="69">
        <v>730000</v>
      </c>
      <c r="O79" s="69">
        <v>36012400</v>
      </c>
      <c r="P79" s="78"/>
      <c r="Q79" s="69">
        <v>797200</v>
      </c>
      <c r="R79" s="69">
        <v>36012400</v>
      </c>
      <c r="S79" s="78"/>
      <c r="T79" s="69">
        <v>1328800</v>
      </c>
      <c r="U79" s="69">
        <v>36012400</v>
      </c>
      <c r="V79" s="78"/>
      <c r="W79" s="69">
        <v>3762400</v>
      </c>
      <c r="X79" s="69">
        <v>36012400</v>
      </c>
      <c r="Y79" s="78"/>
      <c r="Z79" s="69">
        <v>3069600</v>
      </c>
      <c r="AA79" s="69">
        <v>36012400</v>
      </c>
      <c r="AB79" s="78"/>
      <c r="AC79" s="69">
        <v>3466400</v>
      </c>
      <c r="AD79" s="69">
        <v>36012400</v>
      </c>
    </row>
    <row r="80" spans="1:30" ht="15.3" x14ac:dyDescent="0.55000000000000004">
      <c r="A80" s="51" t="s">
        <v>34</v>
      </c>
      <c r="B80" s="77">
        <v>30696000</v>
      </c>
      <c r="C80" s="69">
        <v>64180000</v>
      </c>
      <c r="D80" s="78"/>
      <c r="E80" s="77">
        <v>1730400</v>
      </c>
      <c r="F80" s="69">
        <v>64180000</v>
      </c>
      <c r="G80" s="78"/>
      <c r="H80" s="77">
        <v>1772000</v>
      </c>
      <c r="I80" s="69">
        <v>64180000</v>
      </c>
      <c r="J80" s="78"/>
      <c r="K80" s="69">
        <v>3042800</v>
      </c>
      <c r="L80" s="69">
        <v>64180000</v>
      </c>
      <c r="M80" s="78"/>
      <c r="N80" s="69">
        <v>796400</v>
      </c>
      <c r="O80" s="69">
        <v>64180000</v>
      </c>
      <c r="P80" s="78"/>
      <c r="Q80" s="69">
        <v>352800</v>
      </c>
      <c r="R80" s="69">
        <v>64180000</v>
      </c>
      <c r="S80" s="78"/>
      <c r="T80" s="69">
        <v>916000</v>
      </c>
      <c r="U80" s="69">
        <v>64180000</v>
      </c>
      <c r="V80" s="78"/>
      <c r="W80" s="69">
        <v>5736000</v>
      </c>
      <c r="X80" s="69">
        <v>64180000</v>
      </c>
      <c r="Y80" s="78"/>
      <c r="Z80" s="69">
        <v>10661600</v>
      </c>
      <c r="AA80" s="69">
        <v>64180000</v>
      </c>
      <c r="AB80" s="78"/>
      <c r="AC80" s="69">
        <v>8476000</v>
      </c>
      <c r="AD80" s="69">
        <v>64180000</v>
      </c>
    </row>
    <row r="81" spans="1:30" ht="15.3" x14ac:dyDescent="0.55000000000000004">
      <c r="A81" s="51" t="s">
        <v>34</v>
      </c>
      <c r="B81" s="77">
        <v>32260000</v>
      </c>
      <c r="C81" s="69">
        <v>55005200</v>
      </c>
      <c r="D81" s="78"/>
      <c r="E81" s="77">
        <v>1240400</v>
      </c>
      <c r="F81" s="69">
        <v>55005200</v>
      </c>
      <c r="G81" s="78"/>
      <c r="H81" s="77">
        <v>3054000</v>
      </c>
      <c r="I81" s="69">
        <v>55005200</v>
      </c>
      <c r="J81" s="78"/>
      <c r="K81" s="69">
        <v>824000</v>
      </c>
      <c r="L81" s="69">
        <v>55005200</v>
      </c>
      <c r="M81" s="78"/>
      <c r="N81" s="69">
        <v>8221600</v>
      </c>
      <c r="O81" s="69">
        <v>55005200</v>
      </c>
      <c r="P81" s="78"/>
      <c r="Q81" s="69">
        <v>3104000</v>
      </c>
      <c r="R81" s="69">
        <v>55005200</v>
      </c>
      <c r="S81" s="78"/>
      <c r="T81" s="69">
        <v>1470000</v>
      </c>
      <c r="U81" s="69">
        <v>55005200</v>
      </c>
      <c r="V81" s="78"/>
      <c r="W81" s="69">
        <v>483600</v>
      </c>
      <c r="X81" s="69">
        <v>55005200</v>
      </c>
      <c r="Y81" s="78"/>
      <c r="Z81" s="69">
        <v>4347600</v>
      </c>
      <c r="AA81" s="69">
        <v>55005200</v>
      </c>
      <c r="AB81" s="78"/>
      <c r="AC81" s="69">
        <v>0</v>
      </c>
      <c r="AD81" s="69">
        <v>55005200</v>
      </c>
    </row>
    <row r="82" spans="1:30" ht="15.3" x14ac:dyDescent="0.55000000000000004">
      <c r="A82" s="51" t="s">
        <v>34</v>
      </c>
      <c r="B82" s="77">
        <v>17856000</v>
      </c>
      <c r="C82" s="69">
        <v>29598400</v>
      </c>
      <c r="D82" s="78"/>
      <c r="E82" s="77">
        <v>668800</v>
      </c>
      <c r="F82" s="69">
        <v>29598400</v>
      </c>
      <c r="G82" s="78"/>
      <c r="H82" s="77">
        <v>2817200</v>
      </c>
      <c r="I82" s="69">
        <v>29598400</v>
      </c>
      <c r="J82" s="78"/>
      <c r="K82" s="69">
        <v>3058000</v>
      </c>
      <c r="L82" s="69">
        <v>29598400</v>
      </c>
      <c r="M82" s="78"/>
      <c r="N82" s="69">
        <v>1755600</v>
      </c>
      <c r="O82" s="69">
        <v>29598400</v>
      </c>
      <c r="P82" s="78"/>
      <c r="Q82" s="69">
        <v>1003600</v>
      </c>
      <c r="R82" s="69">
        <v>29598400</v>
      </c>
      <c r="S82" s="78"/>
      <c r="T82" s="69">
        <v>431200</v>
      </c>
      <c r="U82" s="69">
        <v>29598400</v>
      </c>
      <c r="V82" s="78"/>
      <c r="W82" s="69">
        <v>492800</v>
      </c>
      <c r="X82" s="69">
        <v>29598400</v>
      </c>
      <c r="Y82" s="78"/>
      <c r="Z82" s="69">
        <v>872800</v>
      </c>
      <c r="AA82" s="69">
        <v>29598400</v>
      </c>
      <c r="AB82" s="78"/>
      <c r="AC82" s="69">
        <v>642400</v>
      </c>
      <c r="AD82" s="69">
        <v>29598400</v>
      </c>
    </row>
    <row r="83" spans="1:30" ht="15.3" x14ac:dyDescent="0.55000000000000004">
      <c r="A83" s="51" t="s">
        <v>34</v>
      </c>
      <c r="B83" s="77">
        <v>21280800</v>
      </c>
      <c r="C83" s="69">
        <v>39523600</v>
      </c>
      <c r="D83" s="78"/>
      <c r="E83" s="77">
        <v>1152000</v>
      </c>
      <c r="F83" s="69">
        <v>39523600</v>
      </c>
      <c r="G83" s="78"/>
      <c r="H83" s="77">
        <v>2045200</v>
      </c>
      <c r="I83" s="69">
        <v>39523600</v>
      </c>
      <c r="J83" s="78"/>
      <c r="K83" s="69">
        <v>3457600</v>
      </c>
      <c r="L83" s="69">
        <v>39523600</v>
      </c>
      <c r="M83" s="78"/>
      <c r="N83" s="69">
        <v>1052400</v>
      </c>
      <c r="O83" s="69">
        <v>39523600</v>
      </c>
      <c r="P83" s="78"/>
      <c r="Q83" s="69">
        <v>568000</v>
      </c>
      <c r="R83" s="69">
        <v>39523600</v>
      </c>
      <c r="S83" s="78"/>
      <c r="T83" s="69">
        <v>933200</v>
      </c>
      <c r="U83" s="69">
        <v>39523600</v>
      </c>
      <c r="V83" s="78"/>
      <c r="W83" s="69">
        <v>3330800</v>
      </c>
      <c r="X83" s="69">
        <v>39523600</v>
      </c>
      <c r="Y83" s="78"/>
      <c r="Z83" s="69">
        <v>2526000</v>
      </c>
      <c r="AA83" s="69">
        <v>39523600</v>
      </c>
      <c r="AB83" s="78"/>
      <c r="AC83" s="69">
        <v>3177600</v>
      </c>
      <c r="AD83" s="69">
        <v>39523600</v>
      </c>
    </row>
    <row r="84" spans="1:30" ht="15.3" x14ac:dyDescent="0.55000000000000004">
      <c r="A84" s="51" t="s">
        <v>34</v>
      </c>
      <c r="B84" s="77">
        <v>15218800</v>
      </c>
      <c r="C84" s="69">
        <v>31723200</v>
      </c>
      <c r="D84" s="78"/>
      <c r="E84" s="77">
        <v>773600</v>
      </c>
      <c r="F84" s="69">
        <v>31723200</v>
      </c>
      <c r="G84" s="78"/>
      <c r="H84" s="77">
        <v>1336400</v>
      </c>
      <c r="I84" s="69">
        <v>31723200</v>
      </c>
      <c r="J84" s="78"/>
      <c r="K84" s="69">
        <v>3728000</v>
      </c>
      <c r="L84" s="69">
        <v>31723200</v>
      </c>
      <c r="M84" s="78"/>
      <c r="N84" s="69">
        <v>660000</v>
      </c>
      <c r="O84" s="69">
        <v>31723200</v>
      </c>
      <c r="P84" s="78"/>
      <c r="Q84" s="69">
        <v>446400</v>
      </c>
      <c r="R84" s="69">
        <v>31723200</v>
      </c>
      <c r="S84" s="78"/>
      <c r="T84" s="69">
        <v>2961200</v>
      </c>
      <c r="U84" s="69">
        <v>31723200</v>
      </c>
      <c r="V84" s="78"/>
      <c r="W84" s="69">
        <v>1864800</v>
      </c>
      <c r="X84" s="69">
        <v>31723200</v>
      </c>
      <c r="Y84" s="78"/>
      <c r="Z84" s="69">
        <v>1904000</v>
      </c>
      <c r="AA84" s="69">
        <v>31723200</v>
      </c>
      <c r="AB84" s="78"/>
      <c r="AC84" s="69">
        <v>2830000</v>
      </c>
      <c r="AD84" s="69">
        <v>31723200</v>
      </c>
    </row>
    <row r="85" spans="1:30" ht="15.3" x14ac:dyDescent="0.55000000000000004">
      <c r="A85" s="51" t="s">
        <v>34</v>
      </c>
      <c r="B85" s="77">
        <v>27735200</v>
      </c>
      <c r="C85" s="69">
        <v>61103200</v>
      </c>
      <c r="D85" s="78"/>
      <c r="E85" s="77">
        <v>3676000</v>
      </c>
      <c r="F85" s="69">
        <v>61103200</v>
      </c>
      <c r="G85" s="78"/>
      <c r="H85" s="77">
        <v>2811200</v>
      </c>
      <c r="I85" s="69">
        <v>61103200</v>
      </c>
      <c r="J85" s="78"/>
      <c r="K85" s="69">
        <v>1774400</v>
      </c>
      <c r="L85" s="69">
        <v>61103200</v>
      </c>
      <c r="M85" s="78"/>
      <c r="N85" s="69">
        <v>3631600</v>
      </c>
      <c r="O85" s="69">
        <v>61103200</v>
      </c>
      <c r="P85" s="78"/>
      <c r="Q85" s="69">
        <v>978000</v>
      </c>
      <c r="R85" s="69">
        <v>61103200</v>
      </c>
      <c r="S85" s="78"/>
      <c r="T85" s="69">
        <v>1212800</v>
      </c>
      <c r="U85" s="69">
        <v>61103200</v>
      </c>
      <c r="V85" s="78"/>
      <c r="W85" s="69">
        <v>3699600</v>
      </c>
      <c r="X85" s="69">
        <v>61103200</v>
      </c>
      <c r="Y85" s="78"/>
      <c r="Z85" s="69">
        <v>5369600</v>
      </c>
      <c r="AA85" s="69">
        <v>61103200</v>
      </c>
      <c r="AB85" s="78"/>
      <c r="AC85" s="69">
        <v>10214800</v>
      </c>
      <c r="AD85" s="69">
        <v>61103200</v>
      </c>
    </row>
    <row r="86" spans="1:30" ht="15.3" x14ac:dyDescent="0.55000000000000004">
      <c r="A86" s="51" t="s">
        <v>34</v>
      </c>
      <c r="B86" s="77">
        <v>41101200</v>
      </c>
      <c r="C86" s="69">
        <v>80552400</v>
      </c>
      <c r="D86" s="78"/>
      <c r="E86" s="77">
        <v>4016800</v>
      </c>
      <c r="F86" s="69">
        <v>80552400</v>
      </c>
      <c r="G86" s="78"/>
      <c r="H86" s="77">
        <v>1368000</v>
      </c>
      <c r="I86" s="69">
        <v>80552400</v>
      </c>
      <c r="J86" s="78"/>
      <c r="K86" s="69">
        <v>1821200</v>
      </c>
      <c r="L86" s="69">
        <v>80552400</v>
      </c>
      <c r="M86" s="78"/>
      <c r="N86" s="69">
        <v>3050400</v>
      </c>
      <c r="O86" s="69">
        <v>80552400</v>
      </c>
      <c r="P86" s="78"/>
      <c r="Q86" s="69">
        <v>1493200</v>
      </c>
      <c r="R86" s="69">
        <v>80552400</v>
      </c>
      <c r="S86" s="78"/>
      <c r="T86" s="69">
        <v>1164800</v>
      </c>
      <c r="U86" s="69">
        <v>80552400</v>
      </c>
      <c r="V86" s="78"/>
      <c r="W86" s="69">
        <v>6175600</v>
      </c>
      <c r="X86" s="69">
        <v>80552400</v>
      </c>
      <c r="Y86" s="78"/>
      <c r="Z86" s="69">
        <v>10930400</v>
      </c>
      <c r="AA86" s="69">
        <v>80552400</v>
      </c>
      <c r="AB86" s="78"/>
      <c r="AC86" s="69">
        <v>9430800</v>
      </c>
      <c r="AD86" s="69">
        <v>80552400</v>
      </c>
    </row>
    <row r="87" spans="1:30" ht="15.3" x14ac:dyDescent="0.55000000000000004">
      <c r="A87" s="51" t="s">
        <v>34</v>
      </c>
      <c r="B87" s="77">
        <v>21748800</v>
      </c>
      <c r="C87" s="69">
        <v>46685200</v>
      </c>
      <c r="D87" s="78"/>
      <c r="E87" s="77">
        <v>1378000</v>
      </c>
      <c r="F87" s="69">
        <v>46685200</v>
      </c>
      <c r="G87" s="78"/>
      <c r="H87" s="77">
        <v>1822400</v>
      </c>
      <c r="I87" s="69">
        <v>46685200</v>
      </c>
      <c r="J87" s="78"/>
      <c r="K87" s="69">
        <v>861200</v>
      </c>
      <c r="L87" s="69">
        <v>46685200</v>
      </c>
      <c r="M87" s="78"/>
      <c r="N87" s="69">
        <v>1218000</v>
      </c>
      <c r="O87" s="69">
        <v>46685200</v>
      </c>
      <c r="P87" s="78"/>
      <c r="Q87" s="69">
        <v>1157200</v>
      </c>
      <c r="R87" s="69">
        <v>46685200</v>
      </c>
      <c r="S87" s="78"/>
      <c r="T87" s="69">
        <v>1164800</v>
      </c>
      <c r="U87" s="69">
        <v>46685200</v>
      </c>
      <c r="V87" s="78"/>
      <c r="W87" s="69">
        <v>4342400</v>
      </c>
      <c r="X87" s="69">
        <v>46685200</v>
      </c>
      <c r="Y87" s="78"/>
      <c r="Z87" s="69">
        <v>8017600</v>
      </c>
      <c r="AA87" s="69">
        <v>46685200</v>
      </c>
      <c r="AB87" s="78"/>
      <c r="AC87" s="69">
        <v>4974800</v>
      </c>
      <c r="AD87" s="69">
        <v>46685200</v>
      </c>
    </row>
    <row r="88" spans="1:30" ht="15.3" x14ac:dyDescent="0.55000000000000004">
      <c r="A88" s="51" t="s">
        <v>34</v>
      </c>
      <c r="B88" s="77">
        <v>27415200</v>
      </c>
      <c r="C88" s="69">
        <v>56163200</v>
      </c>
      <c r="D88" s="78"/>
      <c r="E88" s="77">
        <v>2045200</v>
      </c>
      <c r="F88" s="69">
        <v>56163200</v>
      </c>
      <c r="G88" s="78"/>
      <c r="H88" s="77">
        <v>1598000</v>
      </c>
      <c r="I88" s="69">
        <v>56163200</v>
      </c>
      <c r="J88" s="78"/>
      <c r="K88" s="69">
        <v>620400</v>
      </c>
      <c r="L88" s="69">
        <v>56163200</v>
      </c>
      <c r="M88" s="78"/>
      <c r="N88" s="69">
        <v>1650800</v>
      </c>
      <c r="O88" s="69">
        <v>56163200</v>
      </c>
      <c r="P88" s="78"/>
      <c r="Q88" s="69">
        <v>797600</v>
      </c>
      <c r="R88" s="69">
        <v>56163200</v>
      </c>
      <c r="S88" s="78"/>
      <c r="T88" s="69">
        <v>2004800</v>
      </c>
      <c r="U88" s="69">
        <v>56163200</v>
      </c>
      <c r="V88" s="78"/>
      <c r="W88" s="69">
        <v>3894800</v>
      </c>
      <c r="X88" s="69">
        <v>56163200</v>
      </c>
      <c r="Y88" s="78"/>
      <c r="Z88" s="69">
        <v>7756800</v>
      </c>
      <c r="AA88" s="69">
        <v>56163200</v>
      </c>
      <c r="AB88" s="78"/>
      <c r="AC88" s="69">
        <v>8379600</v>
      </c>
      <c r="AD88" s="69">
        <v>56163200</v>
      </c>
    </row>
    <row r="89" spans="1:30" ht="15.3" x14ac:dyDescent="0.55000000000000004">
      <c r="A89" s="51" t="s">
        <v>34</v>
      </c>
      <c r="B89" s="77">
        <v>18172000</v>
      </c>
      <c r="C89" s="69">
        <v>37430000</v>
      </c>
      <c r="D89" s="78"/>
      <c r="E89" s="77">
        <v>1315200</v>
      </c>
      <c r="F89" s="69">
        <v>37430000</v>
      </c>
      <c r="G89" s="78"/>
      <c r="H89" s="77">
        <v>782000</v>
      </c>
      <c r="I89" s="69">
        <v>37430000</v>
      </c>
      <c r="J89" s="78"/>
      <c r="K89" s="69">
        <v>577200</v>
      </c>
      <c r="L89" s="69">
        <v>37430000</v>
      </c>
      <c r="M89" s="78"/>
      <c r="N89" s="69">
        <v>1315600</v>
      </c>
      <c r="O89" s="69">
        <v>37430000</v>
      </c>
      <c r="P89" s="78"/>
      <c r="Q89" s="69">
        <v>1556800</v>
      </c>
      <c r="R89" s="69">
        <v>37430000</v>
      </c>
      <c r="S89" s="78"/>
      <c r="T89" s="69">
        <v>652000</v>
      </c>
      <c r="U89" s="69">
        <v>37430000</v>
      </c>
      <c r="V89" s="78"/>
      <c r="W89" s="69">
        <v>2938800</v>
      </c>
      <c r="X89" s="69">
        <v>37430000</v>
      </c>
      <c r="Y89" s="78"/>
      <c r="Z89" s="69">
        <v>4691600</v>
      </c>
      <c r="AA89" s="69">
        <v>37430000</v>
      </c>
      <c r="AB89" s="78"/>
      <c r="AC89" s="69">
        <v>5428800</v>
      </c>
      <c r="AD89" s="69">
        <v>37430000</v>
      </c>
    </row>
    <row r="90" spans="1:30" ht="15.3" x14ac:dyDescent="0.55000000000000004">
      <c r="A90" s="51" t="s">
        <v>34</v>
      </c>
      <c r="B90" s="77">
        <v>9496800</v>
      </c>
      <c r="C90" s="69">
        <v>24459600</v>
      </c>
      <c r="D90" s="78"/>
      <c r="E90" s="77">
        <v>486800</v>
      </c>
      <c r="F90" s="69">
        <v>24459600</v>
      </c>
      <c r="G90" s="78"/>
      <c r="H90" s="77">
        <v>1015200</v>
      </c>
      <c r="I90" s="69">
        <v>24459600</v>
      </c>
      <c r="J90" s="78"/>
      <c r="K90" s="69">
        <v>612000</v>
      </c>
      <c r="L90" s="69">
        <v>24459600</v>
      </c>
      <c r="M90" s="78"/>
      <c r="N90" s="69">
        <v>815200</v>
      </c>
      <c r="O90" s="69">
        <v>24459600</v>
      </c>
      <c r="P90" s="78"/>
      <c r="Q90" s="69">
        <v>1709200</v>
      </c>
      <c r="R90" s="69">
        <v>24459600</v>
      </c>
      <c r="S90" s="78"/>
      <c r="T90" s="69">
        <v>788800</v>
      </c>
      <c r="U90" s="69">
        <v>24459600</v>
      </c>
      <c r="V90" s="78"/>
      <c r="W90" s="69">
        <v>2454400</v>
      </c>
      <c r="X90" s="69">
        <v>24459600</v>
      </c>
      <c r="Y90" s="78"/>
      <c r="Z90" s="69">
        <v>3416000</v>
      </c>
      <c r="AA90" s="69">
        <v>24459600</v>
      </c>
      <c r="AB90" s="78"/>
      <c r="AC90" s="69">
        <v>3665200</v>
      </c>
      <c r="AD90" s="69">
        <v>24459600</v>
      </c>
    </row>
    <row r="91" spans="1:30" ht="15.3" x14ac:dyDescent="0.55000000000000004">
      <c r="A91" s="51" t="s">
        <v>34</v>
      </c>
      <c r="B91" s="77">
        <v>7893200</v>
      </c>
      <c r="C91" s="69">
        <v>20099600</v>
      </c>
      <c r="D91" s="78"/>
      <c r="E91" s="77">
        <v>430800</v>
      </c>
      <c r="F91" s="69">
        <v>20099600</v>
      </c>
      <c r="G91" s="78"/>
      <c r="H91" s="77">
        <v>854000</v>
      </c>
      <c r="I91" s="69">
        <v>20099600</v>
      </c>
      <c r="J91" s="78"/>
      <c r="K91" s="69">
        <v>667200</v>
      </c>
      <c r="L91" s="69">
        <v>20099600</v>
      </c>
      <c r="M91" s="78"/>
      <c r="N91" s="69">
        <v>182000</v>
      </c>
      <c r="O91" s="69">
        <v>20099600</v>
      </c>
      <c r="P91" s="78"/>
      <c r="Q91" s="69">
        <v>2194800</v>
      </c>
      <c r="R91" s="69">
        <v>20099600</v>
      </c>
      <c r="S91" s="78"/>
      <c r="T91" s="69">
        <v>924000</v>
      </c>
      <c r="U91" s="69">
        <v>20099600</v>
      </c>
      <c r="V91" s="78"/>
      <c r="W91" s="69">
        <v>1989200</v>
      </c>
      <c r="X91" s="69">
        <v>20099600</v>
      </c>
      <c r="Y91" s="78"/>
      <c r="Z91" s="69">
        <v>4530800</v>
      </c>
      <c r="AA91" s="69">
        <v>20099600</v>
      </c>
      <c r="AB91" s="78"/>
      <c r="AC91" s="69">
        <v>433600</v>
      </c>
      <c r="AD91" s="69">
        <v>20099600</v>
      </c>
    </row>
    <row r="92" spans="1:30" ht="15.3" x14ac:dyDescent="0.55000000000000004">
      <c r="A92" s="51" t="s">
        <v>34</v>
      </c>
      <c r="B92" s="77">
        <v>25775200</v>
      </c>
      <c r="C92" s="69">
        <v>47617600</v>
      </c>
      <c r="D92" s="78"/>
      <c r="E92" s="77">
        <v>1095600</v>
      </c>
      <c r="F92" s="69">
        <v>47617600</v>
      </c>
      <c r="G92" s="78"/>
      <c r="H92" s="77">
        <v>3458000</v>
      </c>
      <c r="I92" s="69">
        <v>47617600</v>
      </c>
      <c r="J92" s="78"/>
      <c r="K92" s="69">
        <v>439200</v>
      </c>
      <c r="L92" s="69">
        <v>47617600</v>
      </c>
      <c r="M92" s="78"/>
      <c r="N92" s="69">
        <v>2044000</v>
      </c>
      <c r="O92" s="69">
        <v>47617600</v>
      </c>
      <c r="P92" s="78"/>
      <c r="Q92" s="69">
        <v>2975200</v>
      </c>
      <c r="R92" s="69">
        <v>47617600</v>
      </c>
      <c r="S92" s="78"/>
      <c r="T92" s="69">
        <v>3098400</v>
      </c>
      <c r="U92" s="69">
        <v>47617600</v>
      </c>
      <c r="V92" s="78"/>
      <c r="W92" s="69">
        <v>2108400</v>
      </c>
      <c r="X92" s="69">
        <v>47617600</v>
      </c>
      <c r="Y92" s="78"/>
      <c r="Z92" s="69">
        <v>3773200</v>
      </c>
      <c r="AA92" s="69">
        <v>47617600</v>
      </c>
      <c r="AB92" s="78"/>
      <c r="AC92" s="69">
        <v>2850400</v>
      </c>
      <c r="AD92" s="69">
        <v>47617600</v>
      </c>
    </row>
    <row r="93" spans="1:30" ht="15.3" x14ac:dyDescent="0.55000000000000004">
      <c r="A93" s="51" t="s">
        <v>34</v>
      </c>
      <c r="B93" s="77">
        <v>84694400</v>
      </c>
      <c r="C93" s="69">
        <v>155528800</v>
      </c>
      <c r="D93" s="78"/>
      <c r="E93" s="77">
        <v>11055600</v>
      </c>
      <c r="F93" s="69">
        <v>155528800</v>
      </c>
      <c r="G93" s="78"/>
      <c r="H93" s="77">
        <v>6128800</v>
      </c>
      <c r="I93" s="69">
        <v>155528800</v>
      </c>
      <c r="J93" s="78"/>
      <c r="K93" s="69">
        <v>1646400</v>
      </c>
      <c r="L93" s="69">
        <v>155528800</v>
      </c>
      <c r="M93" s="78"/>
      <c r="N93" s="69">
        <v>1146400</v>
      </c>
      <c r="O93" s="69">
        <v>155528800</v>
      </c>
      <c r="P93" s="78"/>
      <c r="Q93" s="69">
        <v>1774000</v>
      </c>
      <c r="R93" s="69">
        <v>155528800</v>
      </c>
      <c r="S93" s="78"/>
      <c r="T93" s="69">
        <v>699200</v>
      </c>
      <c r="U93" s="69">
        <v>155528800</v>
      </c>
      <c r="V93" s="78"/>
      <c r="W93" s="69">
        <v>15814400</v>
      </c>
      <c r="X93" s="69">
        <v>155528800</v>
      </c>
      <c r="Y93" s="78"/>
      <c r="Z93" s="69">
        <v>13507600</v>
      </c>
      <c r="AA93" s="69">
        <v>155528800</v>
      </c>
      <c r="AB93" s="78"/>
      <c r="AC93" s="69">
        <v>19062000</v>
      </c>
      <c r="AD93" s="69">
        <v>155528800</v>
      </c>
    </row>
    <row r="94" spans="1:30" ht="15.3" x14ac:dyDescent="0.55000000000000004">
      <c r="A94" s="51" t="s">
        <v>34</v>
      </c>
      <c r="B94" s="77">
        <v>26255200</v>
      </c>
      <c r="C94" s="69">
        <v>53443200</v>
      </c>
      <c r="D94" s="78"/>
      <c r="E94" s="77">
        <v>1855600</v>
      </c>
      <c r="F94" s="69">
        <v>53443200</v>
      </c>
      <c r="G94" s="78"/>
      <c r="H94" s="77">
        <v>1450000</v>
      </c>
      <c r="I94" s="69">
        <v>53443200</v>
      </c>
      <c r="J94" s="78"/>
      <c r="K94" s="69">
        <v>790800</v>
      </c>
      <c r="L94" s="69">
        <v>53443200</v>
      </c>
      <c r="M94" s="78"/>
      <c r="N94" s="69">
        <v>654000</v>
      </c>
      <c r="O94" s="69">
        <v>53443200</v>
      </c>
      <c r="P94" s="78"/>
      <c r="Q94" s="69">
        <v>322800</v>
      </c>
      <c r="R94" s="69">
        <v>53443200</v>
      </c>
      <c r="S94" s="78"/>
      <c r="T94" s="69">
        <v>2172400</v>
      </c>
      <c r="U94" s="69">
        <v>53443200</v>
      </c>
      <c r="V94" s="78"/>
      <c r="W94" s="69">
        <v>3790000</v>
      </c>
      <c r="X94" s="69">
        <v>53443200</v>
      </c>
      <c r="Y94" s="78"/>
      <c r="Z94" s="69">
        <v>7057200</v>
      </c>
      <c r="AA94" s="69">
        <v>53443200</v>
      </c>
      <c r="AB94" s="78"/>
      <c r="AC94" s="69">
        <v>9095200</v>
      </c>
      <c r="AD94" s="69">
        <v>53443200</v>
      </c>
    </row>
    <row r="95" spans="1:30" ht="15.3" x14ac:dyDescent="0.55000000000000004">
      <c r="A95" s="51" t="s">
        <v>34</v>
      </c>
      <c r="B95" s="77">
        <v>23932000</v>
      </c>
      <c r="C95" s="69">
        <v>54810400</v>
      </c>
      <c r="D95" s="78"/>
      <c r="E95" s="77">
        <v>2154000</v>
      </c>
      <c r="F95" s="69">
        <v>54810400</v>
      </c>
      <c r="G95" s="78"/>
      <c r="H95" s="77">
        <v>1164400</v>
      </c>
      <c r="I95" s="69">
        <v>54810400</v>
      </c>
      <c r="J95" s="78"/>
      <c r="K95" s="69">
        <v>1069200</v>
      </c>
      <c r="L95" s="69">
        <v>54810400</v>
      </c>
      <c r="M95" s="78"/>
      <c r="N95" s="69">
        <v>1106400</v>
      </c>
      <c r="O95" s="69">
        <v>54810400</v>
      </c>
      <c r="P95" s="78"/>
      <c r="Q95" s="69">
        <v>488000</v>
      </c>
      <c r="R95" s="69">
        <v>54810400</v>
      </c>
      <c r="S95" s="78"/>
      <c r="T95" s="69">
        <v>1841200</v>
      </c>
      <c r="U95" s="69">
        <v>54810400</v>
      </c>
      <c r="V95" s="78"/>
      <c r="W95" s="69">
        <v>4981200</v>
      </c>
      <c r="X95" s="69">
        <v>54810400</v>
      </c>
      <c r="Y95" s="78"/>
      <c r="Z95" s="69">
        <v>6608400</v>
      </c>
      <c r="AA95" s="69">
        <v>54810400</v>
      </c>
      <c r="AB95" s="78"/>
      <c r="AC95" s="69">
        <v>11465600</v>
      </c>
      <c r="AD95" s="69">
        <v>54810400</v>
      </c>
    </row>
    <row r="96" spans="1:30" ht="15.3" x14ac:dyDescent="0.55000000000000004">
      <c r="A96" s="51" t="s">
        <v>34</v>
      </c>
      <c r="B96" s="77">
        <v>1369200</v>
      </c>
      <c r="C96" s="69">
        <v>3709200</v>
      </c>
      <c r="D96" s="78"/>
      <c r="E96" s="77">
        <v>59200</v>
      </c>
      <c r="F96" s="69">
        <v>3709200</v>
      </c>
      <c r="G96" s="78"/>
      <c r="H96" s="77">
        <v>95200</v>
      </c>
      <c r="I96" s="69">
        <v>3709200</v>
      </c>
      <c r="J96" s="78"/>
      <c r="K96" s="69">
        <v>0</v>
      </c>
      <c r="L96" s="69">
        <v>3709200</v>
      </c>
      <c r="M96" s="78"/>
      <c r="N96" s="69">
        <v>18800</v>
      </c>
      <c r="O96" s="69">
        <v>3709200</v>
      </c>
      <c r="P96" s="78"/>
      <c r="Q96" s="69">
        <v>268800</v>
      </c>
      <c r="R96" s="69">
        <v>3709200</v>
      </c>
      <c r="S96" s="78"/>
      <c r="T96" s="69">
        <v>66400</v>
      </c>
      <c r="U96" s="69">
        <v>3709200</v>
      </c>
      <c r="V96" s="78"/>
      <c r="W96" s="69">
        <v>610800</v>
      </c>
      <c r="X96" s="69">
        <v>3709200</v>
      </c>
      <c r="Y96" s="78"/>
      <c r="Z96" s="69">
        <v>568800</v>
      </c>
      <c r="AA96" s="69">
        <v>3709200</v>
      </c>
      <c r="AB96" s="78"/>
      <c r="AC96" s="69">
        <v>652000</v>
      </c>
      <c r="AD96" s="69">
        <v>3709200</v>
      </c>
    </row>
    <row r="97" spans="1:30" ht="15.3" x14ac:dyDescent="0.55000000000000004">
      <c r="A97" s="51" t="s">
        <v>34</v>
      </c>
      <c r="B97" s="77">
        <v>2177200</v>
      </c>
      <c r="C97" s="69">
        <v>4306400</v>
      </c>
      <c r="D97" s="78"/>
      <c r="E97" s="77">
        <v>136800</v>
      </c>
      <c r="F97" s="69">
        <v>4306400</v>
      </c>
      <c r="G97" s="78"/>
      <c r="H97" s="77">
        <v>164400</v>
      </c>
      <c r="I97" s="69">
        <v>4306400</v>
      </c>
      <c r="J97" s="78"/>
      <c r="K97" s="69">
        <v>62800</v>
      </c>
      <c r="L97" s="69">
        <v>4306400</v>
      </c>
      <c r="M97" s="78"/>
      <c r="N97" s="69">
        <v>113600</v>
      </c>
      <c r="O97" s="69">
        <v>4306400</v>
      </c>
      <c r="P97" s="78"/>
      <c r="Q97" s="69">
        <v>213200</v>
      </c>
      <c r="R97" s="69">
        <v>4306400</v>
      </c>
      <c r="S97" s="78"/>
      <c r="T97" s="69">
        <v>96400</v>
      </c>
      <c r="U97" s="69">
        <v>4306400</v>
      </c>
      <c r="V97" s="78"/>
      <c r="W97" s="69">
        <v>879200</v>
      </c>
      <c r="X97" s="69">
        <v>4306400</v>
      </c>
      <c r="Y97" s="78"/>
      <c r="Z97" s="69">
        <v>257600</v>
      </c>
      <c r="AA97" s="69">
        <v>4306400</v>
      </c>
      <c r="AB97" s="78"/>
      <c r="AC97" s="69">
        <v>205200</v>
      </c>
      <c r="AD97" s="69">
        <v>4306400</v>
      </c>
    </row>
    <row r="98" spans="1:30" ht="15.3" x14ac:dyDescent="0.55000000000000004">
      <c r="A98" s="51" t="s">
        <v>34</v>
      </c>
      <c r="B98" s="77">
        <v>26576000</v>
      </c>
      <c r="C98" s="69">
        <v>60042800</v>
      </c>
      <c r="D98" s="78"/>
      <c r="E98" s="77">
        <v>5368800</v>
      </c>
      <c r="F98" s="69">
        <v>60042800</v>
      </c>
      <c r="G98" s="78"/>
      <c r="H98" s="77">
        <v>3012800</v>
      </c>
      <c r="I98" s="69">
        <v>60042800</v>
      </c>
      <c r="J98" s="78"/>
      <c r="K98" s="69">
        <v>1337200</v>
      </c>
      <c r="L98" s="69">
        <v>60042800</v>
      </c>
      <c r="M98" s="78"/>
      <c r="N98" s="69">
        <v>3509600</v>
      </c>
      <c r="O98" s="69">
        <v>60042800</v>
      </c>
      <c r="P98" s="78"/>
      <c r="Q98" s="69">
        <v>749600</v>
      </c>
      <c r="R98" s="69">
        <v>60042800</v>
      </c>
      <c r="S98" s="78"/>
      <c r="T98" s="69">
        <v>806800</v>
      </c>
      <c r="U98" s="69">
        <v>60042800</v>
      </c>
      <c r="V98" s="78"/>
      <c r="W98" s="69">
        <v>6134800</v>
      </c>
      <c r="X98" s="69">
        <v>60042800</v>
      </c>
      <c r="Y98" s="78"/>
      <c r="Z98" s="69">
        <v>5482000</v>
      </c>
      <c r="AA98" s="69">
        <v>60042800</v>
      </c>
      <c r="AB98" s="78"/>
      <c r="AC98" s="69">
        <v>7065200</v>
      </c>
      <c r="AD98" s="69">
        <v>60042800</v>
      </c>
    </row>
    <row r="99" spans="1:30" ht="15.3" x14ac:dyDescent="0.55000000000000004">
      <c r="A99" s="51" t="s">
        <v>34</v>
      </c>
      <c r="B99" s="77">
        <v>28082400</v>
      </c>
      <c r="C99" s="69">
        <v>55721200</v>
      </c>
      <c r="D99" s="78"/>
      <c r="E99" s="77">
        <v>5815600</v>
      </c>
      <c r="F99" s="69">
        <v>55721200</v>
      </c>
      <c r="G99" s="78"/>
      <c r="H99" s="77">
        <v>2216800</v>
      </c>
      <c r="I99" s="69">
        <v>55721200</v>
      </c>
      <c r="J99" s="78"/>
      <c r="K99" s="69">
        <v>2440800</v>
      </c>
      <c r="L99" s="69">
        <v>55721200</v>
      </c>
      <c r="M99" s="78"/>
      <c r="N99" s="69">
        <v>2173600</v>
      </c>
      <c r="O99" s="69">
        <v>55721200</v>
      </c>
      <c r="P99" s="78"/>
      <c r="Q99" s="69">
        <v>841200</v>
      </c>
      <c r="R99" s="69">
        <v>55721200</v>
      </c>
      <c r="S99" s="78"/>
      <c r="T99" s="69">
        <v>650400</v>
      </c>
      <c r="U99" s="69">
        <v>55721200</v>
      </c>
      <c r="V99" s="78"/>
      <c r="W99" s="69">
        <v>5557200</v>
      </c>
      <c r="X99" s="69">
        <v>55721200</v>
      </c>
      <c r="Y99" s="78"/>
      <c r="Z99" s="69">
        <v>6208800</v>
      </c>
      <c r="AA99" s="69">
        <v>55721200</v>
      </c>
      <c r="AB99" s="78"/>
      <c r="AC99" s="69">
        <v>1734400</v>
      </c>
      <c r="AD99" s="69">
        <v>55721200</v>
      </c>
    </row>
    <row r="100" spans="1:30" ht="15.3" x14ac:dyDescent="0.55000000000000004">
      <c r="A100" s="51" t="s">
        <v>34</v>
      </c>
      <c r="B100" s="77">
        <v>43161200</v>
      </c>
      <c r="C100" s="69">
        <v>86404800</v>
      </c>
      <c r="D100" s="78"/>
      <c r="E100" s="77">
        <v>3240800</v>
      </c>
      <c r="F100" s="69">
        <v>86404800</v>
      </c>
      <c r="G100" s="78"/>
      <c r="H100" s="77">
        <v>3643200</v>
      </c>
      <c r="I100" s="69">
        <v>86404800</v>
      </c>
      <c r="J100" s="78"/>
      <c r="K100" s="69">
        <v>1768000</v>
      </c>
      <c r="L100" s="69">
        <v>86404800</v>
      </c>
      <c r="M100" s="78"/>
      <c r="N100" s="69">
        <v>2698000</v>
      </c>
      <c r="O100" s="69">
        <v>86404800</v>
      </c>
      <c r="P100" s="78"/>
      <c r="Q100" s="69">
        <v>2843600</v>
      </c>
      <c r="R100" s="69">
        <v>86404800</v>
      </c>
      <c r="S100" s="78"/>
      <c r="T100" s="69">
        <v>1448800</v>
      </c>
      <c r="U100" s="69">
        <v>86404800</v>
      </c>
      <c r="V100" s="78"/>
      <c r="W100" s="69">
        <v>7976400</v>
      </c>
      <c r="X100" s="69">
        <v>86404800</v>
      </c>
      <c r="Y100" s="78"/>
      <c r="Z100" s="69">
        <v>8978000</v>
      </c>
      <c r="AA100" s="69">
        <v>86404800</v>
      </c>
      <c r="AB100" s="78"/>
      <c r="AC100" s="69">
        <v>10646800</v>
      </c>
      <c r="AD100" s="69">
        <v>86404800</v>
      </c>
    </row>
    <row r="101" spans="1:30" ht="15.3" x14ac:dyDescent="0.55000000000000004">
      <c r="A101" s="51" t="s">
        <v>34</v>
      </c>
      <c r="B101" s="77">
        <v>14821600</v>
      </c>
      <c r="C101" s="69">
        <v>28499600</v>
      </c>
      <c r="D101" s="78"/>
      <c r="E101" s="77">
        <v>844000</v>
      </c>
      <c r="F101" s="69">
        <v>28499600</v>
      </c>
      <c r="G101" s="78"/>
      <c r="H101" s="77">
        <v>1194800</v>
      </c>
      <c r="I101" s="69">
        <v>28499600</v>
      </c>
      <c r="J101" s="78"/>
      <c r="K101" s="69">
        <v>2350800</v>
      </c>
      <c r="L101" s="69">
        <v>28499600</v>
      </c>
      <c r="M101" s="78"/>
      <c r="N101" s="69">
        <v>2698000</v>
      </c>
      <c r="O101" s="69">
        <v>28499600</v>
      </c>
      <c r="P101" s="78"/>
      <c r="Q101" s="69">
        <v>922400</v>
      </c>
      <c r="R101" s="69">
        <v>28499600</v>
      </c>
      <c r="S101" s="78"/>
      <c r="T101" s="69">
        <v>243200</v>
      </c>
      <c r="U101" s="69">
        <v>28499600</v>
      </c>
      <c r="V101" s="78"/>
      <c r="W101" s="69">
        <v>1892000</v>
      </c>
      <c r="X101" s="69">
        <v>28499600</v>
      </c>
      <c r="Y101" s="78"/>
      <c r="Z101" s="69">
        <v>1814000</v>
      </c>
      <c r="AA101" s="69">
        <v>28499600</v>
      </c>
      <c r="AB101" s="78"/>
      <c r="AC101" s="69">
        <v>1718800</v>
      </c>
      <c r="AD101" s="69">
        <v>28499600</v>
      </c>
    </row>
    <row r="102" spans="1:30" ht="15.3" x14ac:dyDescent="0.55000000000000004">
      <c r="A102" s="51" t="s">
        <v>34</v>
      </c>
      <c r="B102" s="77">
        <v>22033600</v>
      </c>
      <c r="C102" s="69">
        <v>56365600</v>
      </c>
      <c r="D102" s="78"/>
      <c r="E102" s="77">
        <v>1630000</v>
      </c>
      <c r="F102" s="69">
        <v>56365600</v>
      </c>
      <c r="G102" s="78"/>
      <c r="H102" s="77">
        <v>3648000</v>
      </c>
      <c r="I102" s="69">
        <v>56365600</v>
      </c>
      <c r="J102" s="78"/>
      <c r="K102" s="69">
        <v>2247200</v>
      </c>
      <c r="L102" s="69">
        <v>56365600</v>
      </c>
      <c r="M102" s="78"/>
      <c r="N102" s="69">
        <v>4728800</v>
      </c>
      <c r="O102" s="69">
        <v>56365600</v>
      </c>
      <c r="P102" s="78"/>
      <c r="Q102" s="69">
        <v>365200</v>
      </c>
      <c r="R102" s="69">
        <v>56365600</v>
      </c>
      <c r="S102" s="78"/>
      <c r="T102" s="69">
        <v>332000</v>
      </c>
      <c r="U102" s="69">
        <v>56365600</v>
      </c>
      <c r="V102" s="78"/>
      <c r="W102" s="69">
        <v>5043200</v>
      </c>
      <c r="X102" s="69">
        <v>56365600</v>
      </c>
      <c r="Y102" s="78"/>
      <c r="Z102" s="69">
        <v>6772400</v>
      </c>
      <c r="AA102" s="69">
        <v>56365600</v>
      </c>
      <c r="AB102" s="78"/>
      <c r="AC102" s="69">
        <v>9565200</v>
      </c>
      <c r="AD102" s="69">
        <v>56365600</v>
      </c>
    </row>
    <row r="103" spans="1:30" ht="15.3" x14ac:dyDescent="0.55000000000000004">
      <c r="A103" s="51" t="s">
        <v>34</v>
      </c>
      <c r="B103" s="77">
        <v>15378400</v>
      </c>
      <c r="C103" s="69">
        <v>36252800</v>
      </c>
      <c r="D103" s="78"/>
      <c r="E103" s="77">
        <v>688800</v>
      </c>
      <c r="F103" s="69">
        <v>36252800</v>
      </c>
      <c r="G103" s="78"/>
      <c r="H103" s="76">
        <v>1598400</v>
      </c>
      <c r="I103" s="69">
        <v>36252800</v>
      </c>
      <c r="J103" s="78"/>
      <c r="K103" s="69">
        <v>1906400</v>
      </c>
      <c r="L103" s="69">
        <v>36252800</v>
      </c>
      <c r="M103" s="78"/>
      <c r="N103" s="69">
        <v>973200</v>
      </c>
      <c r="O103" s="69">
        <v>36252800</v>
      </c>
      <c r="P103" s="78"/>
      <c r="Q103" s="69">
        <v>858000</v>
      </c>
      <c r="R103" s="69">
        <v>36252800</v>
      </c>
      <c r="S103" s="78"/>
      <c r="T103" s="69">
        <v>2532000</v>
      </c>
      <c r="U103" s="69">
        <v>36252800</v>
      </c>
      <c r="V103" s="78"/>
      <c r="W103" s="69">
        <v>3485200</v>
      </c>
      <c r="X103" s="69">
        <v>36252800</v>
      </c>
      <c r="Y103" s="78"/>
      <c r="Z103" s="69">
        <v>4468800</v>
      </c>
      <c r="AA103" s="69">
        <v>36252800</v>
      </c>
      <c r="AB103" s="78"/>
      <c r="AC103" s="69">
        <v>4363600</v>
      </c>
      <c r="AD103" s="69">
        <v>36252800</v>
      </c>
    </row>
    <row r="104" spans="1:30" ht="15.3" x14ac:dyDescent="0.55000000000000004">
      <c r="A104" s="51"/>
      <c r="B104" s="86">
        <f>SUM(B2:B103)</f>
        <v>3304900800</v>
      </c>
      <c r="C104" s="69">
        <f>SUM(C2:C103)</f>
        <v>5859248800</v>
      </c>
      <c r="D104" s="51"/>
      <c r="E104" s="86">
        <f>SUM(E2:E103)</f>
        <v>302450000</v>
      </c>
      <c r="F104" s="69">
        <f>SUM(F2:F103)</f>
        <v>5859248800</v>
      </c>
      <c r="G104" s="51"/>
      <c r="H104" s="86">
        <f>SUM(H2:H103)</f>
        <v>246472400</v>
      </c>
      <c r="I104" s="69">
        <f>SUM(I2:I103)</f>
        <v>5859248800</v>
      </c>
      <c r="J104" s="51"/>
      <c r="K104" s="86">
        <f>SUM(K2:K103)</f>
        <v>206210800</v>
      </c>
      <c r="L104" s="69">
        <f>SUM(L2:L103)</f>
        <v>5859248800</v>
      </c>
      <c r="M104" s="51"/>
      <c r="N104" s="86">
        <f>SUM(N2:N103)</f>
        <v>182848400</v>
      </c>
      <c r="O104" s="69">
        <f>SUM(O2:O103)</f>
        <v>5859248800</v>
      </c>
      <c r="P104" s="51"/>
      <c r="Q104" s="86">
        <f>SUM(Q2:Q103)</f>
        <v>177653600</v>
      </c>
      <c r="R104" s="69">
        <f>SUM(R2:R103)</f>
        <v>5859248800</v>
      </c>
      <c r="S104" s="51"/>
      <c r="T104" s="86">
        <f>SUM(T2:T103)</f>
        <v>152161600</v>
      </c>
      <c r="U104" s="69">
        <f>SUM(U2:U103)</f>
        <v>5859248800</v>
      </c>
      <c r="V104" s="51"/>
      <c r="W104" s="86">
        <f>SUM(W2:W103)</f>
        <v>435320800</v>
      </c>
      <c r="X104" s="69">
        <f>SUM(X2:X103)</f>
        <v>5859248800</v>
      </c>
      <c r="Y104" s="51"/>
      <c r="Z104" s="86">
        <f>SUM(Z2:Z103)</f>
        <v>420280000</v>
      </c>
      <c r="AA104" s="69">
        <f>SUM(AA2:AA103)</f>
        <v>5859248800</v>
      </c>
      <c r="AB104" s="51"/>
      <c r="AC104" s="86">
        <f>SUM(AC2:AC103)</f>
        <v>430950400</v>
      </c>
      <c r="AD104" s="69">
        <f>SUM(AD2:AD103)</f>
        <v>5859248800</v>
      </c>
    </row>
    <row r="142" spans="1:12" ht="15.3" x14ac:dyDescent="0.55000000000000004">
      <c r="A142" s="68" t="s">
        <v>444</v>
      </c>
      <c r="B142" s="68" t="s">
        <v>445</v>
      </c>
      <c r="C142" s="68" t="s">
        <v>446</v>
      </c>
      <c r="K142" s="43" t="s">
        <v>420</v>
      </c>
      <c r="L142" s="88">
        <v>3304900800</v>
      </c>
    </row>
    <row r="143" spans="1:12" ht="15.3" x14ac:dyDescent="0.55000000000000004">
      <c r="A143" s="51" t="s">
        <v>448</v>
      </c>
      <c r="B143" s="51">
        <f>SQRT(C143)</f>
        <v>0.98071402559563714</v>
      </c>
      <c r="C143" s="2">
        <v>0.96179999999999999</v>
      </c>
      <c r="K143" s="43" t="s">
        <v>421</v>
      </c>
      <c r="L143" s="88">
        <v>1703117600</v>
      </c>
    </row>
    <row r="144" spans="1:12" ht="15.3" x14ac:dyDescent="0.55000000000000004">
      <c r="A144" s="51" t="s">
        <v>449</v>
      </c>
      <c r="B144" s="51">
        <f t="shared" ref="B144:B152" si="0">SQRT(C144)</f>
        <v>0.60216276869298391</v>
      </c>
      <c r="C144" s="2">
        <v>0.36259999999999998</v>
      </c>
      <c r="K144" s="43" t="s">
        <v>422</v>
      </c>
      <c r="L144" s="88">
        <v>851230400</v>
      </c>
    </row>
    <row r="145" spans="1:12" ht="15.3" x14ac:dyDescent="0.55000000000000004">
      <c r="A145" s="51" t="s">
        <v>447</v>
      </c>
      <c r="B145" s="51">
        <f t="shared" si="0"/>
        <v>0.85778785256029366</v>
      </c>
      <c r="C145" s="2">
        <v>0.73580000000000001</v>
      </c>
      <c r="L145" s="87"/>
    </row>
    <row r="146" spans="1:12" ht="15.3" x14ac:dyDescent="0.55000000000000004">
      <c r="A146" s="51" t="s">
        <v>450</v>
      </c>
      <c r="B146" s="51">
        <f t="shared" si="0"/>
        <v>0.77058419397233935</v>
      </c>
      <c r="C146" s="2">
        <v>0.59379999999999999</v>
      </c>
    </row>
    <row r="147" spans="1:12" ht="15.3" x14ac:dyDescent="0.55000000000000004">
      <c r="A147" s="51" t="s">
        <v>451</v>
      </c>
      <c r="B147" s="51">
        <f t="shared" si="0"/>
        <v>0.70263788682364692</v>
      </c>
      <c r="C147" s="2">
        <v>0.49370000000000003</v>
      </c>
    </row>
    <row r="148" spans="1:12" ht="15.3" x14ac:dyDescent="0.55000000000000004">
      <c r="A148" s="51" t="s">
        <v>452</v>
      </c>
      <c r="B148" s="51">
        <f t="shared" si="0"/>
        <v>0.78549347546621928</v>
      </c>
      <c r="C148" s="2">
        <v>0.61699999999999999</v>
      </c>
      <c r="L148" s="87"/>
    </row>
    <row r="149" spans="1:12" ht="15.3" x14ac:dyDescent="0.55000000000000004">
      <c r="A149" s="51" t="s">
        <v>453</v>
      </c>
      <c r="B149" s="51">
        <f t="shared" si="0"/>
        <v>0.69483811064160839</v>
      </c>
      <c r="C149" s="2">
        <v>0.48280000000000001</v>
      </c>
    </row>
    <row r="150" spans="1:12" ht="15.3" x14ac:dyDescent="0.55000000000000004">
      <c r="A150" s="51" t="s">
        <v>454</v>
      </c>
      <c r="B150" s="51">
        <f t="shared" si="0"/>
        <v>0.86098780479168224</v>
      </c>
      <c r="C150" s="2">
        <v>0.74129999999999996</v>
      </c>
    </row>
    <row r="151" spans="1:12" ht="15.3" x14ac:dyDescent="0.55000000000000004">
      <c r="A151" s="51" t="s">
        <v>29</v>
      </c>
      <c r="B151" s="51">
        <f t="shared" si="0"/>
        <v>0.78968348089598539</v>
      </c>
      <c r="C151" s="2">
        <v>0.62360000000000004</v>
      </c>
    </row>
    <row r="152" spans="1:12" ht="15.3" x14ac:dyDescent="0.55000000000000004">
      <c r="A152" s="51" t="s">
        <v>0</v>
      </c>
      <c r="B152" s="51">
        <f t="shared" si="0"/>
        <v>0.78441060676153529</v>
      </c>
      <c r="C152" s="2">
        <v>0.61529999999999996</v>
      </c>
    </row>
    <row r="153" spans="1:12" ht="15.3" x14ac:dyDescent="0.55000000000000004">
      <c r="A153" s="43"/>
      <c r="B153" s="43"/>
    </row>
    <row r="154" spans="1:12" ht="15.3" x14ac:dyDescent="0.55000000000000004">
      <c r="A154" s="43"/>
      <c r="B154" s="43"/>
    </row>
    <row r="155" spans="1:12" ht="15.3" x14ac:dyDescent="0.55000000000000004">
      <c r="A155" s="68" t="s">
        <v>444</v>
      </c>
      <c r="B155" s="68" t="s">
        <v>445</v>
      </c>
      <c r="C155" s="68" t="s">
        <v>446</v>
      </c>
    </row>
    <row r="156" spans="1:12" ht="15.3" x14ac:dyDescent="0.55000000000000004">
      <c r="A156" s="51" t="s">
        <v>448</v>
      </c>
      <c r="B156" s="93">
        <v>0.98071402559563714</v>
      </c>
      <c r="C156" s="51">
        <v>0.96179999999999999</v>
      </c>
    </row>
    <row r="157" spans="1:12" ht="15.3" x14ac:dyDescent="0.55000000000000004">
      <c r="A157" s="51" t="s">
        <v>454</v>
      </c>
      <c r="B157" s="93">
        <v>0.86098780479168224</v>
      </c>
      <c r="C157" s="51">
        <v>0.74129999999999996</v>
      </c>
    </row>
    <row r="158" spans="1:12" ht="15.3" x14ac:dyDescent="0.55000000000000004">
      <c r="A158" s="51" t="s">
        <v>447</v>
      </c>
      <c r="B158" s="93">
        <v>0.85778785256029366</v>
      </c>
      <c r="C158" s="51">
        <v>0.73580000000000001</v>
      </c>
    </row>
    <row r="159" spans="1:12" ht="15.3" x14ac:dyDescent="0.55000000000000004">
      <c r="A159" s="51" t="s">
        <v>29</v>
      </c>
      <c r="B159" s="93">
        <v>0.78968348089598539</v>
      </c>
      <c r="C159" s="51">
        <v>0.62360000000000004</v>
      </c>
    </row>
    <row r="160" spans="1:12" ht="15.3" x14ac:dyDescent="0.55000000000000004">
      <c r="A160" s="51" t="s">
        <v>452</v>
      </c>
      <c r="B160" s="93">
        <v>0.78549347546621928</v>
      </c>
      <c r="C160" s="51">
        <v>0.61699999999999999</v>
      </c>
    </row>
    <row r="161" spans="1:3" ht="15.3" x14ac:dyDescent="0.55000000000000004">
      <c r="A161" s="51" t="s">
        <v>0</v>
      </c>
      <c r="B161" s="93">
        <v>0.78441060676153529</v>
      </c>
      <c r="C161" s="51">
        <v>0.61529999999999996</v>
      </c>
    </row>
    <row r="162" spans="1:3" ht="15.3" x14ac:dyDescent="0.55000000000000004">
      <c r="A162" s="51" t="s">
        <v>450</v>
      </c>
      <c r="B162" s="93">
        <v>0.77058419397233935</v>
      </c>
      <c r="C162" s="51">
        <v>0.59379999999999999</v>
      </c>
    </row>
    <row r="163" spans="1:3" ht="15.3" x14ac:dyDescent="0.55000000000000004">
      <c r="A163" s="51" t="s">
        <v>451</v>
      </c>
      <c r="B163" s="93">
        <v>0.70263788682364692</v>
      </c>
      <c r="C163" s="51">
        <v>0.49370000000000003</v>
      </c>
    </row>
    <row r="164" spans="1:3" ht="15.3" x14ac:dyDescent="0.55000000000000004">
      <c r="A164" s="51" t="s">
        <v>453</v>
      </c>
      <c r="B164" s="93">
        <v>0.69483811064160839</v>
      </c>
      <c r="C164" s="51">
        <v>0.48280000000000001</v>
      </c>
    </row>
    <row r="165" spans="1:3" ht="15.3" x14ac:dyDescent="0.55000000000000004">
      <c r="A165" s="51" t="s">
        <v>449</v>
      </c>
      <c r="B165" s="93">
        <v>0.60216276869298391</v>
      </c>
      <c r="C165" s="51">
        <v>0.36259999999999998</v>
      </c>
    </row>
  </sheetData>
  <sortState ref="A156:C165">
    <sortCondition descending="1" ref="B156:B165"/>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8"/>
  <sheetViews>
    <sheetView topLeftCell="H13" workbookViewId="0">
      <selection activeCell="N23" sqref="N23"/>
    </sheetView>
  </sheetViews>
  <sheetFormatPr defaultRowHeight="14.4" x14ac:dyDescent="0.55000000000000004"/>
  <cols>
    <col min="1" max="1" width="20.1015625" customWidth="1"/>
    <col min="2" max="2" width="20.734375" customWidth="1"/>
    <col min="3" max="3" width="18.1015625" customWidth="1"/>
    <col min="4" max="4" width="16.15625" customWidth="1"/>
    <col min="5" max="5" width="17.62890625" customWidth="1"/>
    <col min="6" max="6" width="20.68359375" customWidth="1"/>
    <col min="7" max="7" width="17.47265625" customWidth="1"/>
    <col min="8" max="8" width="18.26171875" customWidth="1"/>
    <col min="9" max="9" width="17.15625" customWidth="1"/>
    <col min="10" max="10" width="18.5234375" customWidth="1"/>
    <col min="11" max="11" width="20.89453125" customWidth="1"/>
    <col min="13" max="13" width="14.9453125" customWidth="1"/>
    <col min="14" max="14" width="12.83984375" customWidth="1"/>
    <col min="15" max="15" width="17.05078125" customWidth="1"/>
    <col min="16" max="16" width="14.41796875" customWidth="1"/>
  </cols>
  <sheetData>
    <row r="1" spans="1:23" ht="45.3" x14ac:dyDescent="0.55000000000000004">
      <c r="A1" s="80" t="s">
        <v>410</v>
      </c>
      <c r="B1" s="80" t="s">
        <v>411</v>
      </c>
      <c r="C1" s="80" t="s">
        <v>412</v>
      </c>
      <c r="D1" s="82" t="s">
        <v>413</v>
      </c>
      <c r="E1" s="82" t="s">
        <v>414</v>
      </c>
      <c r="F1" s="82" t="s">
        <v>415</v>
      </c>
      <c r="G1" s="79" t="s">
        <v>416</v>
      </c>
      <c r="H1" s="79" t="s">
        <v>77</v>
      </c>
      <c r="I1" s="82" t="s">
        <v>417</v>
      </c>
      <c r="J1" s="79" t="s">
        <v>0</v>
      </c>
      <c r="K1" s="79" t="s">
        <v>409</v>
      </c>
      <c r="M1" s="96" t="s">
        <v>462</v>
      </c>
      <c r="N1" s="96" t="s">
        <v>390</v>
      </c>
      <c r="O1" s="96" t="s">
        <v>463</v>
      </c>
      <c r="P1" s="96" t="s">
        <v>464</v>
      </c>
      <c r="Q1" s="96" t="s">
        <v>465</v>
      </c>
      <c r="R1" s="96" t="s">
        <v>466</v>
      </c>
      <c r="S1" s="96" t="s">
        <v>467</v>
      </c>
      <c r="T1" s="96" t="s">
        <v>403</v>
      </c>
      <c r="U1" s="96" t="s">
        <v>468</v>
      </c>
      <c r="V1" s="96" t="s">
        <v>388</v>
      </c>
      <c r="W1" s="96" t="s">
        <v>469</v>
      </c>
    </row>
    <row r="2" spans="1:23" ht="15.3" x14ac:dyDescent="0.55000000000000004">
      <c r="A2" s="77">
        <v>26145600</v>
      </c>
      <c r="B2" s="77">
        <v>1099200</v>
      </c>
      <c r="C2" s="77">
        <v>1855200</v>
      </c>
      <c r="D2" s="69">
        <v>852000</v>
      </c>
      <c r="E2" s="69">
        <v>1029200</v>
      </c>
      <c r="F2" s="69">
        <v>781200</v>
      </c>
      <c r="G2" s="69">
        <v>580400</v>
      </c>
      <c r="H2" s="69">
        <v>3829200</v>
      </c>
      <c r="I2" s="69">
        <v>3384800</v>
      </c>
      <c r="J2" s="69">
        <v>3752400</v>
      </c>
      <c r="K2" s="69">
        <v>43309200</v>
      </c>
    </row>
    <row r="3" spans="1:23" ht="15.3" x14ac:dyDescent="0.55000000000000004">
      <c r="A3" s="77">
        <v>79219600</v>
      </c>
      <c r="B3" s="77">
        <v>5713600</v>
      </c>
      <c r="C3" s="77">
        <v>5234000</v>
      </c>
      <c r="D3" s="69">
        <v>3444400</v>
      </c>
      <c r="E3" s="69">
        <v>7481200</v>
      </c>
      <c r="F3" s="69">
        <v>5305200</v>
      </c>
      <c r="G3" s="69">
        <v>4480800</v>
      </c>
      <c r="H3" s="69">
        <v>12869200</v>
      </c>
      <c r="I3" s="69">
        <v>9041600</v>
      </c>
      <c r="J3" s="69">
        <v>11981200</v>
      </c>
      <c r="K3" s="69">
        <v>144770800</v>
      </c>
    </row>
    <row r="4" spans="1:23" ht="15.3" x14ac:dyDescent="0.55000000000000004">
      <c r="A4" s="77">
        <v>54513200</v>
      </c>
      <c r="B4" s="77">
        <v>5522400</v>
      </c>
      <c r="C4" s="77">
        <v>4773200</v>
      </c>
      <c r="D4" s="69">
        <v>3056000</v>
      </c>
      <c r="E4" s="69">
        <v>8153600</v>
      </c>
      <c r="F4" s="69">
        <v>4081200</v>
      </c>
      <c r="G4" s="69">
        <v>3932000</v>
      </c>
      <c r="H4" s="69">
        <v>10553200</v>
      </c>
      <c r="I4" s="69">
        <v>6190000</v>
      </c>
      <c r="J4" s="69">
        <v>8696000</v>
      </c>
      <c r="K4" s="69">
        <v>109470800</v>
      </c>
      <c r="M4" t="s">
        <v>470</v>
      </c>
    </row>
    <row r="5" spans="1:23" ht="15.6" thickBot="1" x14ac:dyDescent="0.6">
      <c r="A5" s="77">
        <v>69224800</v>
      </c>
      <c r="B5" s="77">
        <v>4655200</v>
      </c>
      <c r="C5" s="77">
        <v>4873600</v>
      </c>
      <c r="D5" s="69">
        <v>3414400</v>
      </c>
      <c r="E5" s="69">
        <v>6612800</v>
      </c>
      <c r="F5" s="69">
        <v>4734400</v>
      </c>
      <c r="G5" s="69">
        <v>3317200</v>
      </c>
      <c r="H5" s="69">
        <v>9745600</v>
      </c>
      <c r="I5" s="69">
        <v>5461200</v>
      </c>
      <c r="J5" s="69">
        <v>7934400</v>
      </c>
      <c r="K5" s="69">
        <v>119973600</v>
      </c>
    </row>
    <row r="6" spans="1:23" ht="15.3" x14ac:dyDescent="0.55000000000000004">
      <c r="A6" s="77">
        <v>39390000</v>
      </c>
      <c r="B6" s="77">
        <v>2590000</v>
      </c>
      <c r="C6" s="77">
        <v>3574800</v>
      </c>
      <c r="D6" s="69">
        <v>1860400</v>
      </c>
      <c r="E6" s="69">
        <v>2945600</v>
      </c>
      <c r="F6" s="69">
        <v>2581200</v>
      </c>
      <c r="G6" s="69">
        <v>1902400</v>
      </c>
      <c r="H6" s="69">
        <v>4961600</v>
      </c>
      <c r="I6" s="69">
        <v>2141600</v>
      </c>
      <c r="J6" s="69">
        <v>3014400</v>
      </c>
      <c r="K6" s="69">
        <v>64962000</v>
      </c>
      <c r="M6" s="100" t="s">
        <v>471</v>
      </c>
      <c r="N6" s="100"/>
    </row>
    <row r="7" spans="1:23" ht="15.3" x14ac:dyDescent="0.55000000000000004">
      <c r="A7" s="77">
        <v>61499600</v>
      </c>
      <c r="B7" s="77">
        <v>3896400</v>
      </c>
      <c r="C7" s="77">
        <v>3938400</v>
      </c>
      <c r="D7" s="69">
        <v>2553600</v>
      </c>
      <c r="E7" s="69">
        <v>3443600</v>
      </c>
      <c r="F7" s="69">
        <v>3664800</v>
      </c>
      <c r="G7" s="69">
        <v>3441200</v>
      </c>
      <c r="H7" s="69">
        <v>6549600</v>
      </c>
      <c r="I7" s="69">
        <v>5745600</v>
      </c>
      <c r="J7" s="69">
        <v>4761600</v>
      </c>
      <c r="K7" s="69">
        <v>99494400</v>
      </c>
      <c r="M7" s="97" t="s">
        <v>472</v>
      </c>
      <c r="N7" s="97">
        <v>1</v>
      </c>
    </row>
    <row r="8" spans="1:23" ht="15.3" x14ac:dyDescent="0.55000000000000004">
      <c r="A8" s="77">
        <v>23960800</v>
      </c>
      <c r="B8" s="77">
        <v>1892000</v>
      </c>
      <c r="C8" s="77">
        <v>1496400</v>
      </c>
      <c r="D8" s="69">
        <v>173200</v>
      </c>
      <c r="E8" s="69">
        <v>1842000</v>
      </c>
      <c r="F8" s="69">
        <v>2243200</v>
      </c>
      <c r="G8" s="69">
        <v>1216800</v>
      </c>
      <c r="H8" s="69">
        <v>3884800</v>
      </c>
      <c r="I8" s="69">
        <v>1933200</v>
      </c>
      <c r="J8" s="69">
        <v>1467600</v>
      </c>
      <c r="K8" s="69">
        <v>40110000</v>
      </c>
      <c r="M8" s="97" t="s">
        <v>473</v>
      </c>
      <c r="N8" s="97">
        <v>1</v>
      </c>
    </row>
    <row r="9" spans="1:23" ht="15.3" x14ac:dyDescent="0.55000000000000004">
      <c r="A9" s="77">
        <v>61972000</v>
      </c>
      <c r="B9" s="77">
        <v>3721600</v>
      </c>
      <c r="C9" s="77">
        <v>4688800</v>
      </c>
      <c r="D9" s="69">
        <v>2726800</v>
      </c>
      <c r="E9" s="69">
        <v>2761200</v>
      </c>
      <c r="F9" s="69">
        <v>3713200</v>
      </c>
      <c r="G9" s="69">
        <v>3807600</v>
      </c>
      <c r="H9" s="69">
        <v>7455600</v>
      </c>
      <c r="I9" s="69">
        <v>5688000</v>
      </c>
      <c r="J9" s="69">
        <v>4439600</v>
      </c>
      <c r="K9" s="69">
        <v>100974400</v>
      </c>
      <c r="M9" s="97" t="s">
        <v>474</v>
      </c>
      <c r="N9" s="97">
        <v>1</v>
      </c>
    </row>
    <row r="10" spans="1:23" ht="15.3" x14ac:dyDescent="0.55000000000000004">
      <c r="A10" s="77">
        <v>95281200</v>
      </c>
      <c r="B10" s="77">
        <v>6924800</v>
      </c>
      <c r="C10" s="77">
        <v>6156800</v>
      </c>
      <c r="D10" s="69">
        <v>6728000</v>
      </c>
      <c r="E10" s="69">
        <v>2117200</v>
      </c>
      <c r="F10" s="69">
        <v>4691200</v>
      </c>
      <c r="G10" s="69">
        <v>6731600</v>
      </c>
      <c r="H10" s="69">
        <v>7889200</v>
      </c>
      <c r="I10" s="69">
        <v>6433200</v>
      </c>
      <c r="J10" s="69">
        <v>10957600</v>
      </c>
      <c r="K10" s="69">
        <v>153910800</v>
      </c>
      <c r="M10" s="97" t="s">
        <v>475</v>
      </c>
      <c r="N10" s="97">
        <v>2.5116864647438116E-8</v>
      </c>
    </row>
    <row r="11" spans="1:23" ht="15.6" thickBot="1" x14ac:dyDescent="0.6">
      <c r="A11" s="77">
        <v>40010800</v>
      </c>
      <c r="B11" s="77">
        <v>5705200</v>
      </c>
      <c r="C11" s="77">
        <v>4460800</v>
      </c>
      <c r="D11" s="69">
        <v>3320800</v>
      </c>
      <c r="E11" s="69">
        <v>2540800</v>
      </c>
      <c r="F11" s="69">
        <v>2992000</v>
      </c>
      <c r="G11" s="69">
        <v>436800</v>
      </c>
      <c r="H11" s="69">
        <v>8588800</v>
      </c>
      <c r="I11" s="69">
        <v>3928000</v>
      </c>
      <c r="J11" s="69">
        <v>5313200</v>
      </c>
      <c r="K11" s="69">
        <v>77297200</v>
      </c>
      <c r="M11" s="98" t="s">
        <v>476</v>
      </c>
      <c r="N11" s="98">
        <v>102</v>
      </c>
    </row>
    <row r="12" spans="1:23" ht="15.3" x14ac:dyDescent="0.55000000000000004">
      <c r="A12" s="77">
        <v>52837200</v>
      </c>
      <c r="B12" s="77">
        <v>5048800</v>
      </c>
      <c r="C12" s="77">
        <v>3784000</v>
      </c>
      <c r="D12" s="69">
        <v>2993200</v>
      </c>
      <c r="E12" s="69">
        <v>1708400</v>
      </c>
      <c r="F12" s="69">
        <v>3892800</v>
      </c>
      <c r="G12" s="69">
        <v>472800</v>
      </c>
      <c r="H12" s="69">
        <v>6905200</v>
      </c>
      <c r="I12" s="69">
        <v>3282800</v>
      </c>
      <c r="J12" s="69">
        <v>6014800</v>
      </c>
      <c r="K12" s="69">
        <v>86940000</v>
      </c>
    </row>
    <row r="13" spans="1:23" ht="15.6" thickBot="1" x14ac:dyDescent="0.6">
      <c r="A13" s="77">
        <v>113235200</v>
      </c>
      <c r="B13" s="77">
        <v>6881600</v>
      </c>
      <c r="C13" s="77">
        <v>14488400</v>
      </c>
      <c r="D13" s="69">
        <v>6131600</v>
      </c>
      <c r="E13" s="69">
        <v>4702400</v>
      </c>
      <c r="F13" s="69">
        <v>5736800</v>
      </c>
      <c r="G13" s="69">
        <v>2150800</v>
      </c>
      <c r="H13" s="69">
        <v>13749600</v>
      </c>
      <c r="I13" s="69">
        <v>9724000</v>
      </c>
      <c r="J13" s="69">
        <v>11898000</v>
      </c>
      <c r="K13" s="69">
        <v>188698400</v>
      </c>
      <c r="M13" t="s">
        <v>477</v>
      </c>
    </row>
    <row r="14" spans="1:23" ht="15.3" x14ac:dyDescent="0.55000000000000004">
      <c r="A14" s="77">
        <v>9813200</v>
      </c>
      <c r="B14" s="77">
        <v>1741200</v>
      </c>
      <c r="C14" s="77">
        <v>1416000</v>
      </c>
      <c r="D14" s="69">
        <v>688400</v>
      </c>
      <c r="E14" s="69">
        <v>348000</v>
      </c>
      <c r="F14" s="69">
        <v>1630400</v>
      </c>
      <c r="G14" s="69">
        <v>1441200</v>
      </c>
      <c r="H14" s="69">
        <v>1720800</v>
      </c>
      <c r="I14" s="69">
        <v>1093200</v>
      </c>
      <c r="J14" s="69">
        <v>389200</v>
      </c>
      <c r="K14" s="69">
        <v>20281600</v>
      </c>
      <c r="M14" s="99"/>
      <c r="N14" s="99" t="s">
        <v>482</v>
      </c>
      <c r="O14" s="99" t="s">
        <v>483</v>
      </c>
      <c r="P14" s="99" t="s">
        <v>484</v>
      </c>
      <c r="Q14" s="99" t="s">
        <v>312</v>
      </c>
      <c r="R14" s="99" t="s">
        <v>485</v>
      </c>
    </row>
    <row r="15" spans="1:23" ht="15.3" x14ac:dyDescent="0.55000000000000004">
      <c r="A15" s="77">
        <v>37522400</v>
      </c>
      <c r="B15" s="77">
        <v>4946800</v>
      </c>
      <c r="C15" s="77">
        <v>2996000</v>
      </c>
      <c r="D15" s="69">
        <v>5216000</v>
      </c>
      <c r="E15" s="69">
        <v>1932400</v>
      </c>
      <c r="F15" s="69">
        <v>122800</v>
      </c>
      <c r="G15" s="69">
        <v>1855600</v>
      </c>
      <c r="H15" s="69">
        <v>4411600</v>
      </c>
      <c r="I15" s="69">
        <v>3357600</v>
      </c>
      <c r="J15" s="69">
        <v>5456000</v>
      </c>
      <c r="K15" s="69">
        <v>67817200</v>
      </c>
      <c r="M15" s="97" t="s">
        <v>478</v>
      </c>
      <c r="N15" s="97">
        <v>10</v>
      </c>
      <c r="O15" s="97">
        <v>2.0649284923613491E+17</v>
      </c>
      <c r="P15" s="97">
        <v>2.0649284923613492E+16</v>
      </c>
      <c r="Q15" s="97">
        <v>3.2732122388094862E+31</v>
      </c>
      <c r="R15" s="97">
        <v>0</v>
      </c>
    </row>
    <row r="16" spans="1:23" ht="15.3" x14ac:dyDescent="0.55000000000000004">
      <c r="A16" s="77">
        <v>33882800</v>
      </c>
      <c r="B16" s="77">
        <v>3350800</v>
      </c>
      <c r="C16" s="77">
        <v>1465600</v>
      </c>
      <c r="D16" s="69">
        <v>2822400</v>
      </c>
      <c r="E16" s="69">
        <v>414000</v>
      </c>
      <c r="F16" s="69">
        <v>1210000</v>
      </c>
      <c r="G16" s="69">
        <v>1276000</v>
      </c>
      <c r="H16" s="69">
        <v>3321200</v>
      </c>
      <c r="I16" s="69">
        <v>6513200</v>
      </c>
      <c r="J16" s="69">
        <v>3348400</v>
      </c>
      <c r="K16" s="69">
        <v>57604400</v>
      </c>
      <c r="M16" s="97" t="s">
        <v>479</v>
      </c>
      <c r="N16" s="97">
        <v>91</v>
      </c>
      <c r="O16" s="97">
        <v>5.7407976964313128E-14</v>
      </c>
      <c r="P16" s="97">
        <v>6.3085688971772666E-16</v>
      </c>
      <c r="Q16" s="97"/>
      <c r="R16" s="97"/>
    </row>
    <row r="17" spans="1:21" ht="15.6" thickBot="1" x14ac:dyDescent="0.6">
      <c r="A17" s="77">
        <v>38812400</v>
      </c>
      <c r="B17" s="77">
        <v>350800</v>
      </c>
      <c r="C17" s="77">
        <v>4726800</v>
      </c>
      <c r="D17" s="69">
        <v>2556000</v>
      </c>
      <c r="E17" s="69">
        <v>2522800</v>
      </c>
      <c r="F17" s="69">
        <v>532000</v>
      </c>
      <c r="G17" s="69">
        <v>1048800</v>
      </c>
      <c r="H17" s="69">
        <v>5883200</v>
      </c>
      <c r="I17" s="69">
        <v>4428800</v>
      </c>
      <c r="J17" s="69">
        <v>2249200</v>
      </c>
      <c r="K17" s="69">
        <v>63110800</v>
      </c>
      <c r="M17" s="98" t="s">
        <v>480</v>
      </c>
      <c r="N17" s="98">
        <v>101</v>
      </c>
      <c r="O17" s="98">
        <v>2.0649284923613491E+17</v>
      </c>
      <c r="P17" s="98"/>
      <c r="Q17" s="98"/>
      <c r="R17" s="98"/>
    </row>
    <row r="18" spans="1:21" ht="15.6" thickBot="1" x14ac:dyDescent="0.6">
      <c r="A18" s="77">
        <v>54992800</v>
      </c>
      <c r="B18" s="77">
        <v>2890000</v>
      </c>
      <c r="C18" s="77">
        <v>4935600</v>
      </c>
      <c r="D18" s="69">
        <v>3334800</v>
      </c>
      <c r="E18" s="69">
        <v>5531600</v>
      </c>
      <c r="F18" s="69">
        <v>3942000</v>
      </c>
      <c r="G18" s="69">
        <v>3229600</v>
      </c>
      <c r="H18" s="69">
        <v>7040800</v>
      </c>
      <c r="I18" s="69">
        <v>3602800</v>
      </c>
      <c r="J18" s="69">
        <v>4449200</v>
      </c>
      <c r="K18" s="69">
        <v>93949200</v>
      </c>
    </row>
    <row r="19" spans="1:21" ht="15.3" x14ac:dyDescent="0.55000000000000004">
      <c r="A19" s="77">
        <v>121117200</v>
      </c>
      <c r="B19" s="77">
        <v>13482400</v>
      </c>
      <c r="C19" s="77">
        <v>9561600</v>
      </c>
      <c r="D19" s="69">
        <v>7923600</v>
      </c>
      <c r="E19" s="69">
        <v>5720800</v>
      </c>
      <c r="F19" s="69">
        <v>6548000</v>
      </c>
      <c r="G19" s="69">
        <v>2975600</v>
      </c>
      <c r="H19" s="69">
        <v>14819200</v>
      </c>
      <c r="I19" s="69">
        <v>15895600</v>
      </c>
      <c r="J19" s="69">
        <v>11323200</v>
      </c>
      <c r="K19" s="69">
        <v>209367200</v>
      </c>
      <c r="M19" s="99"/>
      <c r="N19" s="99" t="s">
        <v>486</v>
      </c>
      <c r="O19" s="99" t="s">
        <v>475</v>
      </c>
      <c r="P19" s="99" t="s">
        <v>487</v>
      </c>
      <c r="Q19" s="99" t="s">
        <v>488</v>
      </c>
      <c r="R19" s="99" t="s">
        <v>489</v>
      </c>
      <c r="S19" s="99" t="s">
        <v>490</v>
      </c>
      <c r="T19" s="99" t="s">
        <v>491</v>
      </c>
      <c r="U19" s="99" t="s">
        <v>492</v>
      </c>
    </row>
    <row r="20" spans="1:21" ht="15.3" x14ac:dyDescent="0.55000000000000004">
      <c r="A20" s="77">
        <v>82680800</v>
      </c>
      <c r="B20" s="77">
        <v>8681200</v>
      </c>
      <c r="C20" s="77">
        <v>6880400</v>
      </c>
      <c r="D20" s="69">
        <v>7968000</v>
      </c>
      <c r="E20" s="69">
        <v>6917200</v>
      </c>
      <c r="F20" s="69">
        <v>6520800</v>
      </c>
      <c r="G20" s="69">
        <v>9360800</v>
      </c>
      <c r="H20" s="69">
        <v>6214000</v>
      </c>
      <c r="I20" s="69">
        <v>9757600</v>
      </c>
      <c r="J20" s="69">
        <v>12924000</v>
      </c>
      <c r="K20" s="69">
        <v>157904800</v>
      </c>
      <c r="M20" s="97" t="s">
        <v>481</v>
      </c>
      <c r="N20" s="97">
        <v>-2.7939677238464355E-8</v>
      </c>
      <c r="O20" s="97">
        <v>4.345696450459386E-9</v>
      </c>
      <c r="P20" s="97">
        <v>-6.4292749291108073</v>
      </c>
      <c r="Q20" s="97">
        <v>5.8110573782017105E-9</v>
      </c>
      <c r="R20" s="97">
        <v>-3.6571869387694967E-8</v>
      </c>
      <c r="S20" s="97">
        <v>-1.9307485089233744E-8</v>
      </c>
      <c r="T20" s="97">
        <v>-3.6571869387694967E-8</v>
      </c>
      <c r="U20" s="97">
        <v>-1.9307485089233744E-8</v>
      </c>
    </row>
    <row r="21" spans="1:21" ht="15.3" x14ac:dyDescent="0.55000000000000004">
      <c r="A21" s="77">
        <v>39011200</v>
      </c>
      <c r="B21" s="77">
        <v>4728000</v>
      </c>
      <c r="C21" s="77">
        <v>6836800</v>
      </c>
      <c r="D21" s="69">
        <v>5313200</v>
      </c>
      <c r="E21" s="69">
        <v>6082800</v>
      </c>
      <c r="F21" s="69">
        <v>3932000</v>
      </c>
      <c r="G21" s="69">
        <v>3684000</v>
      </c>
      <c r="H21" s="69">
        <v>5803200</v>
      </c>
      <c r="I21" s="69">
        <v>4036800</v>
      </c>
      <c r="J21" s="69">
        <v>2448400</v>
      </c>
      <c r="K21" s="69">
        <v>81876400</v>
      </c>
      <c r="M21" s="97" t="s">
        <v>410</v>
      </c>
      <c r="N21" s="97">
        <v>1.0000000000000004</v>
      </c>
      <c r="O21" s="97">
        <v>2.3968680434220009E-16</v>
      </c>
      <c r="P21" s="97">
        <v>4172111196293908.5</v>
      </c>
      <c r="Q21" s="97">
        <v>0</v>
      </c>
      <c r="R21" s="97">
        <v>1</v>
      </c>
      <c r="S21" s="97">
        <v>1.0000000000000009</v>
      </c>
      <c r="T21" s="97">
        <v>1</v>
      </c>
      <c r="U21" s="97">
        <v>1.0000000000000009</v>
      </c>
    </row>
    <row r="22" spans="1:21" ht="15.3" x14ac:dyDescent="0.55000000000000004">
      <c r="A22" s="77">
        <v>72132800</v>
      </c>
      <c r="B22" s="77">
        <v>5570000</v>
      </c>
      <c r="C22" s="77">
        <v>4440000</v>
      </c>
      <c r="D22" s="69">
        <v>8688000</v>
      </c>
      <c r="E22" s="69">
        <v>3321600</v>
      </c>
      <c r="F22" s="69">
        <v>5164800</v>
      </c>
      <c r="G22" s="69">
        <v>6881200</v>
      </c>
      <c r="H22" s="69">
        <v>9123200</v>
      </c>
      <c r="I22" s="69">
        <v>7724000</v>
      </c>
      <c r="J22" s="69">
        <v>9412400</v>
      </c>
      <c r="K22" s="69">
        <v>132458000</v>
      </c>
      <c r="M22" s="97" t="s">
        <v>411</v>
      </c>
      <c r="N22" s="97">
        <v>1.0000000000000007</v>
      </c>
      <c r="O22" s="97">
        <v>7.2883766462100366E-16</v>
      </c>
      <c r="P22" s="97">
        <v>1372047643174425.8</v>
      </c>
      <c r="Q22" s="97">
        <v>0</v>
      </c>
      <c r="R22" s="97">
        <v>0.99999999999999922</v>
      </c>
      <c r="S22" s="97">
        <v>1.0000000000000022</v>
      </c>
      <c r="T22" s="97">
        <v>0.99999999999999922</v>
      </c>
      <c r="U22" s="97">
        <v>1.0000000000000022</v>
      </c>
    </row>
    <row r="23" spans="1:21" ht="15.3" x14ac:dyDescent="0.55000000000000004">
      <c r="A23" s="77">
        <v>76202400</v>
      </c>
      <c r="B23" s="77">
        <v>5928400</v>
      </c>
      <c r="C23" s="77">
        <v>5154800</v>
      </c>
      <c r="D23" s="69">
        <v>8693600</v>
      </c>
      <c r="E23" s="69">
        <v>3575600</v>
      </c>
      <c r="F23" s="69">
        <v>5334000</v>
      </c>
      <c r="G23" s="69">
        <v>7696000</v>
      </c>
      <c r="H23" s="69">
        <v>9218800</v>
      </c>
      <c r="I23" s="69">
        <v>6521200</v>
      </c>
      <c r="J23" s="69">
        <v>10484000</v>
      </c>
      <c r="K23" s="69">
        <v>138808800</v>
      </c>
      <c r="M23" s="97" t="s">
        <v>412</v>
      </c>
      <c r="N23" s="97">
        <v>0.99999999999999534</v>
      </c>
      <c r="O23" s="97">
        <v>2.3383507678855768E-15</v>
      </c>
      <c r="P23" s="97">
        <v>427651836385621.63</v>
      </c>
      <c r="Q23" s="97">
        <v>0</v>
      </c>
      <c r="R23" s="97">
        <v>0.99999999999999067</v>
      </c>
      <c r="S23" s="97">
        <v>1</v>
      </c>
      <c r="T23" s="97">
        <v>0.99999999999999067</v>
      </c>
      <c r="U23" s="97">
        <v>1</v>
      </c>
    </row>
    <row r="24" spans="1:21" ht="15.3" x14ac:dyDescent="0.55000000000000004">
      <c r="A24" s="77">
        <v>62881200</v>
      </c>
      <c r="B24" s="77">
        <v>6881600</v>
      </c>
      <c r="C24" s="77">
        <v>6483600</v>
      </c>
      <c r="D24" s="69">
        <v>5929200</v>
      </c>
      <c r="E24" s="69">
        <v>3715200</v>
      </c>
      <c r="F24" s="69">
        <v>7331600</v>
      </c>
      <c r="G24" s="69">
        <v>6949600</v>
      </c>
      <c r="H24" s="69">
        <v>6540000</v>
      </c>
      <c r="I24" s="69">
        <v>4437200</v>
      </c>
      <c r="J24" s="69">
        <v>4920800</v>
      </c>
      <c r="K24" s="69">
        <v>116070000</v>
      </c>
      <c r="M24" s="97" t="s">
        <v>413</v>
      </c>
      <c r="N24" s="97">
        <v>1</v>
      </c>
      <c r="O24" s="97">
        <v>2.1963105150900965E-15</v>
      </c>
      <c r="P24" s="97">
        <v>455309025353811.69</v>
      </c>
      <c r="Q24" s="97">
        <v>0</v>
      </c>
      <c r="R24" s="97">
        <v>0.99999999999999567</v>
      </c>
      <c r="S24" s="97">
        <v>1.0000000000000044</v>
      </c>
      <c r="T24" s="97">
        <v>0.99999999999999567</v>
      </c>
      <c r="U24" s="97">
        <v>1.0000000000000044</v>
      </c>
    </row>
    <row r="25" spans="1:21" ht="15.3" x14ac:dyDescent="0.55000000000000004">
      <c r="A25" s="77">
        <v>80363200</v>
      </c>
      <c r="B25" s="77">
        <v>9578800</v>
      </c>
      <c r="C25" s="77">
        <v>7956800</v>
      </c>
      <c r="D25" s="69">
        <v>7488800</v>
      </c>
      <c r="E25" s="69">
        <v>7742400</v>
      </c>
      <c r="F25" s="69">
        <v>6910800</v>
      </c>
      <c r="G25" s="69">
        <v>5692000</v>
      </c>
      <c r="H25" s="69">
        <v>8136800</v>
      </c>
      <c r="I25" s="69">
        <v>4489200</v>
      </c>
      <c r="J25" s="69">
        <v>4592000</v>
      </c>
      <c r="K25" s="69">
        <v>142950800</v>
      </c>
      <c r="M25" s="97" t="s">
        <v>414</v>
      </c>
      <c r="N25" s="97">
        <v>1.0000000000000027</v>
      </c>
      <c r="O25" s="97">
        <v>1.9041488010903093E-15</v>
      </c>
      <c r="P25" s="97">
        <v>525169041110340.75</v>
      </c>
      <c r="Q25" s="97">
        <v>0</v>
      </c>
      <c r="R25" s="97">
        <v>0.99999999999999889</v>
      </c>
      <c r="S25" s="97">
        <v>1.0000000000000064</v>
      </c>
      <c r="T25" s="97">
        <v>0.99999999999999889</v>
      </c>
      <c r="U25" s="97">
        <v>1.0000000000000064</v>
      </c>
    </row>
    <row r="26" spans="1:21" ht="15.3" x14ac:dyDescent="0.55000000000000004">
      <c r="A26" s="77">
        <v>16922800</v>
      </c>
      <c r="B26" s="77">
        <v>2128000</v>
      </c>
      <c r="C26" s="77">
        <v>2145600</v>
      </c>
      <c r="D26" s="69">
        <v>2026400</v>
      </c>
      <c r="E26" s="69">
        <v>1293600</v>
      </c>
      <c r="F26" s="69">
        <v>1761200</v>
      </c>
      <c r="G26" s="69">
        <v>3575600</v>
      </c>
      <c r="H26" s="69">
        <v>1013600</v>
      </c>
      <c r="I26" s="69">
        <v>2536000</v>
      </c>
      <c r="J26" s="69">
        <v>1309200</v>
      </c>
      <c r="K26" s="69">
        <v>34712000</v>
      </c>
      <c r="M26" s="97" t="s">
        <v>415</v>
      </c>
      <c r="N26" s="97">
        <v>1.0000000000000024</v>
      </c>
      <c r="O26" s="97">
        <v>2.7114825486316008E-15</v>
      </c>
      <c r="P26" s="97">
        <v>368801931070760.81</v>
      </c>
      <c r="Q26" s="97">
        <v>0</v>
      </c>
      <c r="R26" s="97">
        <v>0.999999999999997</v>
      </c>
      <c r="S26" s="97">
        <v>1.0000000000000078</v>
      </c>
      <c r="T26" s="97">
        <v>0.999999999999997</v>
      </c>
      <c r="U26" s="97">
        <v>1.0000000000000078</v>
      </c>
    </row>
    <row r="27" spans="1:21" ht="15.3" x14ac:dyDescent="0.55000000000000004">
      <c r="A27" s="77">
        <v>69720000</v>
      </c>
      <c r="B27" s="77">
        <v>11710400</v>
      </c>
      <c r="C27" s="77">
        <v>7281200</v>
      </c>
      <c r="D27" s="69">
        <v>7236000</v>
      </c>
      <c r="E27" s="69">
        <v>3681200</v>
      </c>
      <c r="F27" s="69">
        <v>4720800</v>
      </c>
      <c r="G27" s="69">
        <v>5121200</v>
      </c>
      <c r="H27" s="69">
        <v>4834800</v>
      </c>
      <c r="I27" s="69">
        <v>6917200</v>
      </c>
      <c r="J27" s="69">
        <v>8769200</v>
      </c>
      <c r="K27" s="69">
        <v>129992000</v>
      </c>
      <c r="M27" s="97" t="s">
        <v>416</v>
      </c>
      <c r="N27" s="97">
        <v>1.0000000000000007</v>
      </c>
      <c r="O27" s="97">
        <v>2.373056656551118E-15</v>
      </c>
      <c r="P27" s="97">
        <v>421397439980784.38</v>
      </c>
      <c r="Q27" s="97">
        <v>0</v>
      </c>
      <c r="R27" s="97">
        <v>0.999999999999996</v>
      </c>
      <c r="S27" s="97">
        <v>1.0000000000000053</v>
      </c>
      <c r="T27" s="97">
        <v>0.999999999999996</v>
      </c>
      <c r="U27" s="97">
        <v>1.0000000000000053</v>
      </c>
    </row>
    <row r="28" spans="1:21" ht="15.3" x14ac:dyDescent="0.55000000000000004">
      <c r="A28" s="77">
        <v>66761200</v>
      </c>
      <c r="B28" s="77">
        <v>3321600</v>
      </c>
      <c r="C28" s="77">
        <v>4505200</v>
      </c>
      <c r="D28" s="69">
        <v>2618400</v>
      </c>
      <c r="E28" s="69">
        <v>1563200</v>
      </c>
      <c r="F28" s="69">
        <v>6097600</v>
      </c>
      <c r="G28" s="69">
        <v>4369200</v>
      </c>
      <c r="H28" s="69">
        <v>4770800</v>
      </c>
      <c r="I28" s="69">
        <v>4092800</v>
      </c>
      <c r="J28" s="69">
        <v>3292000</v>
      </c>
      <c r="K28" s="69">
        <v>101392000</v>
      </c>
      <c r="M28" s="97" t="s">
        <v>77</v>
      </c>
      <c r="N28" s="97">
        <v>1.0000000000000013</v>
      </c>
      <c r="O28" s="97">
        <v>1.6030254910180579E-15</v>
      </c>
      <c r="P28" s="97">
        <v>623820398117884</v>
      </c>
      <c r="Q28" s="97">
        <v>0</v>
      </c>
      <c r="R28" s="97">
        <v>0.99999999999999811</v>
      </c>
      <c r="S28" s="97">
        <v>1.0000000000000044</v>
      </c>
      <c r="T28" s="97">
        <v>0.99999999999999811</v>
      </c>
      <c r="U28" s="97">
        <v>1.0000000000000044</v>
      </c>
    </row>
    <row r="29" spans="1:21" ht="15.3" x14ac:dyDescent="0.55000000000000004">
      <c r="A29" s="77">
        <v>32082800</v>
      </c>
      <c r="B29" s="77">
        <v>692000</v>
      </c>
      <c r="C29" s="77">
        <v>5282800</v>
      </c>
      <c r="D29" s="69">
        <v>593200</v>
      </c>
      <c r="E29" s="69">
        <v>337200</v>
      </c>
      <c r="F29" s="69">
        <v>6902000</v>
      </c>
      <c r="G29" s="69">
        <v>528400</v>
      </c>
      <c r="H29" s="69">
        <v>2175200</v>
      </c>
      <c r="I29" s="69">
        <v>2920800</v>
      </c>
      <c r="J29" s="69">
        <v>1089600</v>
      </c>
      <c r="K29" s="69">
        <v>52604000</v>
      </c>
      <c r="M29" s="97" t="s">
        <v>417</v>
      </c>
      <c r="N29" s="97">
        <v>1</v>
      </c>
      <c r="O29" s="97">
        <v>1.6515308473436674E-15</v>
      </c>
      <c r="P29" s="97">
        <v>605498832557930.25</v>
      </c>
      <c r="Q29" s="97">
        <v>0</v>
      </c>
      <c r="R29" s="97">
        <v>0.99999999999999667</v>
      </c>
      <c r="S29" s="97">
        <v>1.0000000000000033</v>
      </c>
      <c r="T29" s="97">
        <v>0.99999999999999667</v>
      </c>
      <c r="U29" s="97">
        <v>1.0000000000000033</v>
      </c>
    </row>
    <row r="30" spans="1:21" ht="15.6" thickBot="1" x14ac:dyDescent="0.6">
      <c r="A30" s="77">
        <v>35737600</v>
      </c>
      <c r="B30" s="77">
        <v>39381200</v>
      </c>
      <c r="C30" s="77">
        <v>1317200</v>
      </c>
      <c r="D30" s="69">
        <v>6088000</v>
      </c>
      <c r="E30" s="69">
        <v>433200</v>
      </c>
      <c r="F30" s="69">
        <v>3424000</v>
      </c>
      <c r="G30" s="69">
        <v>496000</v>
      </c>
      <c r="H30" s="69">
        <v>393200</v>
      </c>
      <c r="I30" s="69">
        <v>3290800</v>
      </c>
      <c r="J30" s="69">
        <v>1284400</v>
      </c>
      <c r="K30" s="69">
        <v>91845600</v>
      </c>
      <c r="M30" s="98" t="s">
        <v>0</v>
      </c>
      <c r="N30" s="98">
        <v>1.0000000000000009</v>
      </c>
      <c r="O30" s="98">
        <v>1.3660622730233595E-15</v>
      </c>
      <c r="P30" s="98">
        <v>732031049936550.75</v>
      </c>
      <c r="Q30" s="98">
        <v>0</v>
      </c>
      <c r="R30" s="98">
        <v>0.99999999999999822</v>
      </c>
      <c r="S30" s="98">
        <v>1.0000000000000036</v>
      </c>
      <c r="T30" s="98">
        <v>0.99999999999999822</v>
      </c>
      <c r="U30" s="98">
        <v>1.0000000000000036</v>
      </c>
    </row>
    <row r="31" spans="1:21" ht="15.3" x14ac:dyDescent="0.55000000000000004">
      <c r="A31" s="77">
        <v>26936000</v>
      </c>
      <c r="B31" s="77">
        <v>2540000</v>
      </c>
      <c r="C31" s="77">
        <v>3481200</v>
      </c>
      <c r="D31" s="69">
        <v>6803600</v>
      </c>
      <c r="E31" s="69">
        <v>608800</v>
      </c>
      <c r="F31" s="69">
        <v>4611200</v>
      </c>
      <c r="G31" s="69">
        <v>256400</v>
      </c>
      <c r="H31" s="69">
        <v>3916800</v>
      </c>
      <c r="I31" s="69">
        <v>2542000</v>
      </c>
      <c r="J31" s="69">
        <v>5282800</v>
      </c>
      <c r="K31" s="69">
        <v>56978800</v>
      </c>
    </row>
    <row r="32" spans="1:21" ht="15.3" x14ac:dyDescent="0.55000000000000004">
      <c r="A32" s="77">
        <v>106528000</v>
      </c>
      <c r="B32" s="77">
        <v>4436000</v>
      </c>
      <c r="C32" s="77">
        <v>913200</v>
      </c>
      <c r="D32" s="69">
        <v>1053600</v>
      </c>
      <c r="E32" s="69">
        <v>1094000</v>
      </c>
      <c r="F32" s="69">
        <v>299600</v>
      </c>
      <c r="G32" s="69">
        <v>126800</v>
      </c>
      <c r="H32" s="69">
        <v>7706400</v>
      </c>
      <c r="I32" s="69">
        <v>10120800</v>
      </c>
      <c r="J32" s="69">
        <v>8280800</v>
      </c>
      <c r="K32" s="69">
        <v>140559200</v>
      </c>
    </row>
    <row r="33" spans="1:15" ht="15.3" x14ac:dyDescent="0.55000000000000004">
      <c r="A33" s="77">
        <v>4849600</v>
      </c>
      <c r="B33" s="77">
        <v>188800</v>
      </c>
      <c r="C33" s="77">
        <v>653200</v>
      </c>
      <c r="D33" s="69">
        <v>292400</v>
      </c>
      <c r="E33" s="69">
        <v>267600</v>
      </c>
      <c r="F33" s="69">
        <v>81200</v>
      </c>
      <c r="G33" s="69">
        <v>201200</v>
      </c>
      <c r="H33" s="69">
        <v>692800</v>
      </c>
      <c r="I33" s="69">
        <v>2528800</v>
      </c>
      <c r="J33" s="69">
        <v>1053200</v>
      </c>
      <c r="K33" s="69">
        <v>10808800</v>
      </c>
    </row>
    <row r="34" spans="1:15" ht="15.3" x14ac:dyDescent="0.55000000000000004">
      <c r="A34" s="77">
        <v>9084000</v>
      </c>
      <c r="B34" s="77">
        <v>259200</v>
      </c>
      <c r="C34" s="77">
        <v>528000</v>
      </c>
      <c r="D34" s="69">
        <v>777600</v>
      </c>
      <c r="E34" s="69">
        <v>123200</v>
      </c>
      <c r="F34" s="69">
        <v>844000</v>
      </c>
      <c r="G34" s="69">
        <v>308000</v>
      </c>
      <c r="H34" s="69">
        <v>1371600</v>
      </c>
      <c r="I34" s="69">
        <v>876400</v>
      </c>
      <c r="J34" s="69">
        <v>728000</v>
      </c>
      <c r="K34" s="69">
        <v>14900000</v>
      </c>
      <c r="M34" t="s">
        <v>493</v>
      </c>
    </row>
    <row r="35" spans="1:15" ht="15.6" thickBot="1" x14ac:dyDescent="0.6">
      <c r="A35" s="77">
        <v>20306400</v>
      </c>
      <c r="B35" s="77">
        <v>1019600</v>
      </c>
      <c r="C35" s="77">
        <v>702400</v>
      </c>
      <c r="D35" s="69">
        <v>1633200</v>
      </c>
      <c r="E35" s="69">
        <v>332800</v>
      </c>
      <c r="F35" s="69">
        <v>528800</v>
      </c>
      <c r="G35" s="69">
        <v>916000</v>
      </c>
      <c r="H35" s="69">
        <v>934000</v>
      </c>
      <c r="I35" s="69">
        <v>395600</v>
      </c>
      <c r="J35" s="69">
        <v>443600</v>
      </c>
      <c r="K35" s="69">
        <v>27212400</v>
      </c>
    </row>
    <row r="36" spans="1:15" ht="15.3" x14ac:dyDescent="0.55000000000000004">
      <c r="A36" s="77">
        <v>18586400</v>
      </c>
      <c r="B36" s="77">
        <v>795200</v>
      </c>
      <c r="C36" s="77">
        <v>1175200</v>
      </c>
      <c r="D36" s="69">
        <v>1496000</v>
      </c>
      <c r="E36" s="69">
        <v>856800</v>
      </c>
      <c r="F36" s="69">
        <v>422400</v>
      </c>
      <c r="G36" s="69">
        <v>1321600</v>
      </c>
      <c r="H36" s="69">
        <v>1241200</v>
      </c>
      <c r="I36" s="69">
        <v>2922400</v>
      </c>
      <c r="J36" s="69">
        <v>1159200</v>
      </c>
      <c r="K36" s="69">
        <v>29976400</v>
      </c>
      <c r="M36" s="99" t="s">
        <v>494</v>
      </c>
      <c r="N36" s="99" t="s">
        <v>495</v>
      </c>
      <c r="O36" s="99" t="s">
        <v>496</v>
      </c>
    </row>
    <row r="37" spans="1:15" ht="15.3" x14ac:dyDescent="0.55000000000000004">
      <c r="A37" s="77">
        <v>39281200</v>
      </c>
      <c r="B37" s="77">
        <v>1146400</v>
      </c>
      <c r="C37" s="77">
        <v>1183200</v>
      </c>
      <c r="D37" s="69">
        <v>351200</v>
      </c>
      <c r="E37" s="69">
        <v>1210800</v>
      </c>
      <c r="F37" s="69">
        <v>612000</v>
      </c>
      <c r="G37" s="69">
        <v>750800</v>
      </c>
      <c r="H37" s="69">
        <v>2932000</v>
      </c>
      <c r="I37" s="69">
        <v>3681200</v>
      </c>
      <c r="J37" s="69">
        <v>470800</v>
      </c>
      <c r="K37" s="69">
        <v>51619600</v>
      </c>
      <c r="M37" s="97">
        <v>1</v>
      </c>
      <c r="N37" s="97">
        <v>43309199.999999993</v>
      </c>
      <c r="O37" s="97">
        <v>7.4505805969238281E-9</v>
      </c>
    </row>
    <row r="38" spans="1:15" ht="15.3" x14ac:dyDescent="0.55000000000000004">
      <c r="A38" s="77">
        <v>40105200</v>
      </c>
      <c r="B38" s="77">
        <v>792000</v>
      </c>
      <c r="C38" s="77">
        <v>1202800</v>
      </c>
      <c r="D38" s="69">
        <v>483600</v>
      </c>
      <c r="E38" s="69">
        <v>1549200</v>
      </c>
      <c r="F38" s="69">
        <v>790800</v>
      </c>
      <c r="G38" s="69">
        <v>801600</v>
      </c>
      <c r="H38" s="69">
        <v>7292400</v>
      </c>
      <c r="I38" s="69">
        <v>5560800</v>
      </c>
      <c r="J38" s="69">
        <v>3322000</v>
      </c>
      <c r="K38" s="69">
        <v>61900400</v>
      </c>
      <c r="M38" s="97">
        <v>2</v>
      </c>
      <c r="N38" s="97">
        <v>144770800.00000003</v>
      </c>
      <c r="O38" s="97">
        <v>-2.9802322387695313E-8</v>
      </c>
    </row>
    <row r="39" spans="1:15" ht="15.3" x14ac:dyDescent="0.55000000000000004">
      <c r="A39" s="77">
        <v>5283200</v>
      </c>
      <c r="B39" s="77">
        <v>1281200</v>
      </c>
      <c r="C39" s="77">
        <v>145600</v>
      </c>
      <c r="D39" s="69">
        <v>155600</v>
      </c>
      <c r="E39" s="69">
        <v>0</v>
      </c>
      <c r="F39" s="69">
        <v>22400</v>
      </c>
      <c r="G39" s="69">
        <v>90800</v>
      </c>
      <c r="H39" s="69">
        <v>2923200</v>
      </c>
      <c r="I39" s="69">
        <v>1173200</v>
      </c>
      <c r="J39" s="69">
        <v>788400</v>
      </c>
      <c r="K39" s="69">
        <v>11863600</v>
      </c>
      <c r="M39" s="97">
        <v>3</v>
      </c>
      <c r="N39" s="97">
        <v>109470800.00000003</v>
      </c>
      <c r="O39" s="97">
        <v>-2.9802322387695313E-8</v>
      </c>
    </row>
    <row r="40" spans="1:15" ht="15.3" x14ac:dyDescent="0.55000000000000004">
      <c r="A40" s="77">
        <v>927600</v>
      </c>
      <c r="B40" s="77">
        <v>83600</v>
      </c>
      <c r="C40" s="77">
        <v>65600</v>
      </c>
      <c r="D40" s="69">
        <v>0</v>
      </c>
      <c r="E40" s="69">
        <v>10800</v>
      </c>
      <c r="F40" s="69">
        <v>76800</v>
      </c>
      <c r="G40" s="69">
        <v>121200</v>
      </c>
      <c r="H40" s="69">
        <v>368400</v>
      </c>
      <c r="I40" s="69">
        <v>84400</v>
      </c>
      <c r="J40" s="69">
        <v>0</v>
      </c>
      <c r="K40" s="69">
        <v>1738400</v>
      </c>
      <c r="M40" s="97">
        <v>4</v>
      </c>
      <c r="N40" s="97">
        <v>119973600.00000003</v>
      </c>
      <c r="O40" s="97">
        <v>-2.9802322387695313E-8</v>
      </c>
    </row>
    <row r="41" spans="1:15" ht="15.3" x14ac:dyDescent="0.55000000000000004">
      <c r="A41" s="77">
        <v>31236800</v>
      </c>
      <c r="B41" s="77">
        <v>3880800</v>
      </c>
      <c r="C41" s="77">
        <v>692000</v>
      </c>
      <c r="D41" s="69">
        <v>84400</v>
      </c>
      <c r="E41" s="69">
        <v>77200</v>
      </c>
      <c r="F41" s="69">
        <v>128000</v>
      </c>
      <c r="G41" s="69">
        <v>80800</v>
      </c>
      <c r="H41" s="69">
        <v>2952400</v>
      </c>
      <c r="I41" s="69">
        <v>4450000</v>
      </c>
      <c r="J41" s="69">
        <v>0</v>
      </c>
      <c r="K41" s="69">
        <v>43582400</v>
      </c>
      <c r="M41" s="97">
        <v>5</v>
      </c>
      <c r="N41" s="97">
        <v>64961999.999999993</v>
      </c>
      <c r="O41" s="97">
        <v>7.4505805969238281E-9</v>
      </c>
    </row>
    <row r="42" spans="1:15" ht="15.3" x14ac:dyDescent="0.55000000000000004">
      <c r="A42" s="77">
        <v>37611200</v>
      </c>
      <c r="B42" s="77">
        <v>3481600</v>
      </c>
      <c r="C42" s="77">
        <v>1013200</v>
      </c>
      <c r="D42" s="69">
        <v>79200</v>
      </c>
      <c r="E42" s="69">
        <v>255600</v>
      </c>
      <c r="F42" s="69">
        <v>1052000</v>
      </c>
      <c r="G42" s="69">
        <v>47600</v>
      </c>
      <c r="H42" s="69">
        <v>9710800</v>
      </c>
      <c r="I42" s="69">
        <v>2617200</v>
      </c>
      <c r="J42" s="69">
        <v>7908800</v>
      </c>
      <c r="K42" s="69">
        <v>63777200</v>
      </c>
      <c r="M42" s="97">
        <v>6</v>
      </c>
      <c r="N42" s="97">
        <v>99494400.00000003</v>
      </c>
      <c r="O42" s="97">
        <v>-2.9802322387695313E-8</v>
      </c>
    </row>
    <row r="43" spans="1:15" ht="15.3" x14ac:dyDescent="0.55000000000000004">
      <c r="A43" s="77">
        <v>10438000</v>
      </c>
      <c r="B43" s="77">
        <v>309600</v>
      </c>
      <c r="C43" s="77">
        <v>131600</v>
      </c>
      <c r="D43" s="69">
        <v>217600</v>
      </c>
      <c r="E43" s="69">
        <v>93200</v>
      </c>
      <c r="F43" s="69">
        <v>488000</v>
      </c>
      <c r="G43" s="69">
        <v>18400</v>
      </c>
      <c r="H43" s="69">
        <v>1192000</v>
      </c>
      <c r="I43" s="69">
        <v>393200</v>
      </c>
      <c r="J43" s="69">
        <v>839600</v>
      </c>
      <c r="K43" s="69">
        <v>14121200</v>
      </c>
      <c r="M43" s="97">
        <v>7</v>
      </c>
      <c r="N43" s="97">
        <v>40109999.999999993</v>
      </c>
      <c r="O43" s="97">
        <v>7.4505805969238281E-9</v>
      </c>
    </row>
    <row r="44" spans="1:15" ht="15.3" x14ac:dyDescent="0.55000000000000004">
      <c r="A44" s="77">
        <v>21173200</v>
      </c>
      <c r="B44" s="77">
        <v>1283600</v>
      </c>
      <c r="C44" s="77">
        <v>710400</v>
      </c>
      <c r="D44" s="69">
        <v>928000</v>
      </c>
      <c r="E44" s="69">
        <v>262000</v>
      </c>
      <c r="F44" s="69">
        <v>128800</v>
      </c>
      <c r="G44" s="69">
        <v>127600</v>
      </c>
      <c r="H44" s="69">
        <v>678400</v>
      </c>
      <c r="I44" s="69">
        <v>4480400</v>
      </c>
      <c r="J44" s="69">
        <v>5337200</v>
      </c>
      <c r="K44" s="69">
        <v>35109600</v>
      </c>
      <c r="M44" s="97">
        <v>8</v>
      </c>
      <c r="N44" s="97">
        <v>100974400.00000003</v>
      </c>
      <c r="O44" s="97">
        <v>-2.9802322387695313E-8</v>
      </c>
    </row>
    <row r="45" spans="1:15" ht="15.3" x14ac:dyDescent="0.55000000000000004">
      <c r="A45" s="77">
        <v>32839200</v>
      </c>
      <c r="B45" s="77">
        <v>4961200</v>
      </c>
      <c r="C45" s="77">
        <v>3239600</v>
      </c>
      <c r="D45" s="69">
        <v>415200</v>
      </c>
      <c r="E45" s="69">
        <v>309200</v>
      </c>
      <c r="F45" s="69">
        <v>0</v>
      </c>
      <c r="G45" s="69">
        <v>688400</v>
      </c>
      <c r="H45" s="69">
        <v>4451600</v>
      </c>
      <c r="I45" s="69">
        <v>3921200</v>
      </c>
      <c r="J45" s="69">
        <v>3060000</v>
      </c>
      <c r="K45" s="69">
        <v>53885600</v>
      </c>
      <c r="M45" s="97">
        <v>9</v>
      </c>
      <c r="N45" s="97">
        <v>153910800</v>
      </c>
      <c r="O45" s="97">
        <v>0</v>
      </c>
    </row>
    <row r="46" spans="1:15" ht="15.3" x14ac:dyDescent="0.55000000000000004">
      <c r="A46" s="77">
        <v>17281200</v>
      </c>
      <c r="B46" s="77">
        <v>1132000</v>
      </c>
      <c r="C46" s="77">
        <v>2972000</v>
      </c>
      <c r="D46" s="69">
        <v>66400</v>
      </c>
      <c r="E46" s="69">
        <v>0</v>
      </c>
      <c r="F46" s="69">
        <v>0</v>
      </c>
      <c r="G46" s="69">
        <v>528000</v>
      </c>
      <c r="H46" s="69">
        <v>1280400</v>
      </c>
      <c r="I46" s="69">
        <v>546400</v>
      </c>
      <c r="J46" s="69">
        <v>1325600</v>
      </c>
      <c r="K46" s="69">
        <v>25132000</v>
      </c>
      <c r="M46" s="97">
        <v>10</v>
      </c>
      <c r="N46" s="97">
        <v>77297199.999999985</v>
      </c>
      <c r="O46" s="97">
        <v>1.4901161193847656E-8</v>
      </c>
    </row>
    <row r="47" spans="1:15" ht="15.3" x14ac:dyDescent="0.55000000000000004">
      <c r="A47" s="77">
        <v>22197200</v>
      </c>
      <c r="B47" s="77">
        <v>2131600</v>
      </c>
      <c r="C47" s="77">
        <v>2613200</v>
      </c>
      <c r="D47" s="69">
        <v>1592400</v>
      </c>
      <c r="E47" s="69">
        <v>708000</v>
      </c>
      <c r="F47" s="69">
        <v>451600</v>
      </c>
      <c r="G47" s="69">
        <v>109600</v>
      </c>
      <c r="H47" s="69">
        <v>1825600</v>
      </c>
      <c r="I47" s="69">
        <v>1504000</v>
      </c>
      <c r="J47" s="69">
        <v>843600</v>
      </c>
      <c r="K47" s="69">
        <v>33976800</v>
      </c>
      <c r="M47" s="97">
        <v>11</v>
      </c>
      <c r="N47" s="97">
        <v>86940000.000000015</v>
      </c>
      <c r="O47" s="97">
        <v>-1.4901161193847656E-8</v>
      </c>
    </row>
    <row r="48" spans="1:15" ht="15.3" x14ac:dyDescent="0.55000000000000004">
      <c r="A48" s="77">
        <v>5756000</v>
      </c>
      <c r="B48" s="77">
        <v>177200</v>
      </c>
      <c r="C48" s="77">
        <v>131200</v>
      </c>
      <c r="D48" s="69">
        <v>395200</v>
      </c>
      <c r="E48" s="69">
        <v>0</v>
      </c>
      <c r="F48" s="69">
        <v>58800</v>
      </c>
      <c r="G48" s="69">
        <v>0</v>
      </c>
      <c r="H48" s="69">
        <v>884000</v>
      </c>
      <c r="I48" s="69">
        <v>305200</v>
      </c>
      <c r="J48" s="69">
        <v>266000</v>
      </c>
      <c r="K48" s="69">
        <v>7973600</v>
      </c>
      <c r="M48" s="97">
        <v>12</v>
      </c>
      <c r="N48" s="97">
        <v>188698399.99999997</v>
      </c>
      <c r="O48" s="97">
        <v>2.9802322387695313E-8</v>
      </c>
    </row>
    <row r="49" spans="1:15" ht="15.3" x14ac:dyDescent="0.55000000000000004">
      <c r="A49" s="77">
        <v>52778400</v>
      </c>
      <c r="B49" s="77">
        <v>1014400</v>
      </c>
      <c r="C49" s="77">
        <v>1772000</v>
      </c>
      <c r="D49" s="69">
        <v>172800</v>
      </c>
      <c r="E49" s="69">
        <v>2575200</v>
      </c>
      <c r="F49" s="69">
        <v>1284000</v>
      </c>
      <c r="G49" s="69">
        <v>652000</v>
      </c>
      <c r="H49" s="69">
        <v>2572000</v>
      </c>
      <c r="I49" s="69">
        <v>2949200</v>
      </c>
      <c r="J49" s="69">
        <v>4531600</v>
      </c>
      <c r="K49" s="69">
        <v>70301600</v>
      </c>
      <c r="M49" s="97">
        <v>13</v>
      </c>
      <c r="N49" s="97">
        <v>20281599.999999978</v>
      </c>
      <c r="O49" s="97">
        <v>2.2351741790771484E-8</v>
      </c>
    </row>
    <row r="50" spans="1:15" ht="15.3" x14ac:dyDescent="0.55000000000000004">
      <c r="A50" s="77">
        <v>39877200</v>
      </c>
      <c r="B50" s="77">
        <v>745200</v>
      </c>
      <c r="C50" s="77">
        <v>53200</v>
      </c>
      <c r="D50" s="69">
        <v>934800</v>
      </c>
      <c r="E50" s="69">
        <v>2575600</v>
      </c>
      <c r="F50" s="69">
        <v>1040400</v>
      </c>
      <c r="G50" s="69">
        <v>748000</v>
      </c>
      <c r="H50" s="69">
        <v>4106400</v>
      </c>
      <c r="I50" s="69">
        <v>4528000</v>
      </c>
      <c r="J50" s="69">
        <v>3775200</v>
      </c>
      <c r="K50" s="69">
        <v>58384000</v>
      </c>
      <c r="M50" s="97">
        <v>14</v>
      </c>
      <c r="N50" s="97">
        <v>67817199.999999985</v>
      </c>
      <c r="O50" s="97">
        <v>1.4901161193847656E-8</v>
      </c>
    </row>
    <row r="51" spans="1:15" ht="15.3" x14ac:dyDescent="0.55000000000000004">
      <c r="A51" s="77">
        <v>31416000</v>
      </c>
      <c r="B51" s="77">
        <v>3294400</v>
      </c>
      <c r="C51" s="77">
        <v>3468000</v>
      </c>
      <c r="D51" s="69">
        <v>1284000</v>
      </c>
      <c r="E51" s="69">
        <v>1092000</v>
      </c>
      <c r="F51" s="69">
        <v>2128000</v>
      </c>
      <c r="G51" s="69">
        <v>1316400</v>
      </c>
      <c r="H51" s="69">
        <v>7402000</v>
      </c>
      <c r="I51" s="69">
        <v>3939600</v>
      </c>
      <c r="J51" s="69">
        <v>3496000</v>
      </c>
      <c r="K51" s="69">
        <v>58836400</v>
      </c>
      <c r="M51" s="97">
        <v>15</v>
      </c>
      <c r="N51" s="97">
        <v>57604399.999999985</v>
      </c>
      <c r="O51" s="97">
        <v>1.4901161193847656E-8</v>
      </c>
    </row>
    <row r="52" spans="1:15" ht="15.3" x14ac:dyDescent="0.55000000000000004">
      <c r="A52" s="77">
        <v>40483600</v>
      </c>
      <c r="B52" s="77">
        <v>5172000</v>
      </c>
      <c r="C52" s="77">
        <v>2984800</v>
      </c>
      <c r="D52" s="69">
        <v>794800</v>
      </c>
      <c r="E52" s="69">
        <v>2033200</v>
      </c>
      <c r="F52" s="69">
        <v>872000</v>
      </c>
      <c r="G52" s="69">
        <v>3614000</v>
      </c>
      <c r="H52" s="69">
        <v>7891600</v>
      </c>
      <c r="I52" s="69">
        <v>7048000</v>
      </c>
      <c r="J52" s="69">
        <v>9266400</v>
      </c>
      <c r="K52" s="69">
        <v>80160400</v>
      </c>
      <c r="M52" s="97">
        <v>16</v>
      </c>
      <c r="N52" s="97">
        <v>63110799.999999978</v>
      </c>
      <c r="O52" s="97">
        <v>2.2351741790771484E-8</v>
      </c>
    </row>
    <row r="53" spans="1:15" ht="15.3" x14ac:dyDescent="0.55000000000000004">
      <c r="A53" s="77">
        <v>17824000</v>
      </c>
      <c r="B53" s="77">
        <v>1391200</v>
      </c>
      <c r="C53" s="77">
        <v>762400</v>
      </c>
      <c r="D53" s="69">
        <v>1108000</v>
      </c>
      <c r="E53" s="69">
        <v>694400</v>
      </c>
      <c r="F53" s="69">
        <v>575600</v>
      </c>
      <c r="G53" s="69">
        <v>530000</v>
      </c>
      <c r="H53" s="69">
        <v>2573200</v>
      </c>
      <c r="I53" s="69">
        <v>1454400</v>
      </c>
      <c r="J53" s="69">
        <v>2484400</v>
      </c>
      <c r="K53" s="69">
        <v>29397600</v>
      </c>
      <c r="M53" s="97">
        <v>17</v>
      </c>
      <c r="N53" s="97">
        <v>93949200.000000015</v>
      </c>
      <c r="O53" s="97">
        <v>-1.4901161193847656E-8</v>
      </c>
    </row>
    <row r="54" spans="1:15" ht="15.3" x14ac:dyDescent="0.55000000000000004">
      <c r="A54" s="77">
        <v>49041200</v>
      </c>
      <c r="B54" s="77">
        <v>6883600</v>
      </c>
      <c r="C54" s="77">
        <v>3933600</v>
      </c>
      <c r="D54" s="69">
        <v>4807200</v>
      </c>
      <c r="E54" s="69">
        <v>3052800</v>
      </c>
      <c r="F54" s="69">
        <v>3761600</v>
      </c>
      <c r="G54" s="69">
        <v>350800</v>
      </c>
      <c r="H54" s="69">
        <v>9456000</v>
      </c>
      <c r="I54" s="69">
        <v>7921600</v>
      </c>
      <c r="J54" s="69">
        <v>10598800</v>
      </c>
      <c r="K54" s="69">
        <v>99807200</v>
      </c>
      <c r="M54" s="97">
        <v>18</v>
      </c>
      <c r="N54" s="97">
        <v>209367200.00000006</v>
      </c>
      <c r="O54" s="97">
        <v>-5.9604644775390625E-8</v>
      </c>
    </row>
    <row r="55" spans="1:15" ht="15.3" x14ac:dyDescent="0.55000000000000004">
      <c r="A55" s="77">
        <v>81531600</v>
      </c>
      <c r="B55" s="77">
        <v>8556000</v>
      </c>
      <c r="C55" s="77">
        <v>6196000</v>
      </c>
      <c r="D55" s="69">
        <v>5598000</v>
      </c>
      <c r="E55" s="69">
        <v>3362800</v>
      </c>
      <c r="F55" s="69">
        <v>3348000</v>
      </c>
      <c r="G55" s="69">
        <v>3596800</v>
      </c>
      <c r="H55" s="69">
        <v>11972000</v>
      </c>
      <c r="I55" s="69">
        <v>7933600</v>
      </c>
      <c r="J55" s="69">
        <v>9755600</v>
      </c>
      <c r="K55" s="69">
        <v>141850400</v>
      </c>
      <c r="M55" s="97">
        <v>19</v>
      </c>
      <c r="N55" s="97">
        <v>157904800</v>
      </c>
      <c r="O55" s="97">
        <v>0</v>
      </c>
    </row>
    <row r="56" spans="1:15" ht="15.3" x14ac:dyDescent="0.55000000000000004">
      <c r="A56" s="77">
        <v>9192000</v>
      </c>
      <c r="B56" s="77">
        <v>292000</v>
      </c>
      <c r="C56" s="77">
        <v>568000</v>
      </c>
      <c r="D56" s="69">
        <v>602400</v>
      </c>
      <c r="E56" s="69">
        <v>610000</v>
      </c>
      <c r="F56" s="69">
        <v>111600</v>
      </c>
      <c r="G56" s="69">
        <v>0</v>
      </c>
      <c r="H56" s="69">
        <v>1191600</v>
      </c>
      <c r="I56" s="69">
        <v>1772000</v>
      </c>
      <c r="J56" s="69">
        <v>2445200</v>
      </c>
      <c r="K56" s="69">
        <v>16784800</v>
      </c>
      <c r="M56" s="97">
        <v>20</v>
      </c>
      <c r="N56" s="97">
        <v>81876400</v>
      </c>
      <c r="O56" s="97">
        <v>0</v>
      </c>
    </row>
    <row r="57" spans="1:15" ht="15.3" x14ac:dyDescent="0.55000000000000004">
      <c r="A57" s="77">
        <v>14124400</v>
      </c>
      <c r="B57" s="77">
        <v>666400</v>
      </c>
      <c r="C57" s="77">
        <v>321600</v>
      </c>
      <c r="D57" s="69">
        <v>628800</v>
      </c>
      <c r="E57" s="69">
        <v>182000</v>
      </c>
      <c r="F57" s="69">
        <v>472000</v>
      </c>
      <c r="G57" s="69">
        <v>81200</v>
      </c>
      <c r="H57" s="69">
        <v>1814400</v>
      </c>
      <c r="I57" s="69">
        <v>2698400</v>
      </c>
      <c r="J57" s="69">
        <v>3222400</v>
      </c>
      <c r="K57" s="69">
        <v>24211600</v>
      </c>
      <c r="M57" s="97">
        <v>21</v>
      </c>
      <c r="N57" s="97">
        <v>132458000.00000003</v>
      </c>
      <c r="O57" s="97">
        <v>-2.9802322387695313E-8</v>
      </c>
    </row>
    <row r="58" spans="1:15" ht="15.3" x14ac:dyDescent="0.55000000000000004">
      <c r="A58" s="77">
        <v>13680400</v>
      </c>
      <c r="B58" s="77">
        <v>575600</v>
      </c>
      <c r="C58" s="77">
        <v>182000</v>
      </c>
      <c r="D58" s="69">
        <v>398400</v>
      </c>
      <c r="E58" s="69">
        <v>257600</v>
      </c>
      <c r="F58" s="69">
        <v>559600</v>
      </c>
      <c r="G58" s="69">
        <v>126400</v>
      </c>
      <c r="H58" s="69">
        <v>2616000</v>
      </c>
      <c r="I58" s="69">
        <v>4761200</v>
      </c>
      <c r="J58" s="69">
        <v>6241200</v>
      </c>
      <c r="K58" s="69">
        <v>29398400</v>
      </c>
      <c r="M58" s="97">
        <v>22</v>
      </c>
      <c r="N58" s="97">
        <v>138808800.00000003</v>
      </c>
      <c r="O58" s="97">
        <v>-2.9802322387695313E-8</v>
      </c>
    </row>
    <row r="59" spans="1:15" ht="15.3" x14ac:dyDescent="0.55000000000000004">
      <c r="A59" s="77">
        <v>12018000</v>
      </c>
      <c r="B59" s="77">
        <v>81600</v>
      </c>
      <c r="C59" s="77">
        <v>531600</v>
      </c>
      <c r="D59" s="69">
        <v>48400</v>
      </c>
      <c r="E59" s="69">
        <v>700000</v>
      </c>
      <c r="F59" s="69">
        <v>480800</v>
      </c>
      <c r="G59" s="69">
        <v>266000</v>
      </c>
      <c r="H59" s="69">
        <v>753600</v>
      </c>
      <c r="I59" s="69">
        <v>3426400</v>
      </c>
      <c r="J59" s="69">
        <v>830800</v>
      </c>
      <c r="K59" s="69">
        <v>19137200</v>
      </c>
      <c r="M59" s="97">
        <v>23</v>
      </c>
      <c r="N59" s="97">
        <v>116070000.00000001</v>
      </c>
      <c r="O59" s="97">
        <v>-1.4901161193847656E-8</v>
      </c>
    </row>
    <row r="60" spans="1:15" ht="15.3" x14ac:dyDescent="0.55000000000000004">
      <c r="A60" s="77">
        <v>12514000</v>
      </c>
      <c r="B60" s="77">
        <v>82400</v>
      </c>
      <c r="C60" s="77">
        <v>575200</v>
      </c>
      <c r="D60" s="69">
        <v>0</v>
      </c>
      <c r="E60" s="69">
        <v>715200</v>
      </c>
      <c r="F60" s="69">
        <v>122000</v>
      </c>
      <c r="G60" s="69">
        <v>106400</v>
      </c>
      <c r="H60" s="69">
        <v>1251600</v>
      </c>
      <c r="I60" s="69">
        <v>3990400</v>
      </c>
      <c r="J60" s="69">
        <v>569600</v>
      </c>
      <c r="K60" s="69">
        <v>19926800</v>
      </c>
      <c r="M60" s="97">
        <v>24</v>
      </c>
      <c r="N60" s="97">
        <v>142950800</v>
      </c>
      <c r="O60" s="97">
        <v>0</v>
      </c>
    </row>
    <row r="61" spans="1:15" ht="15.3" x14ac:dyDescent="0.55000000000000004">
      <c r="A61" s="77">
        <v>13390400</v>
      </c>
      <c r="B61" s="77">
        <v>121200</v>
      </c>
      <c r="C61" s="77">
        <v>666800</v>
      </c>
      <c r="D61" s="69">
        <v>124800</v>
      </c>
      <c r="E61" s="69">
        <v>578000</v>
      </c>
      <c r="F61" s="69">
        <v>354400</v>
      </c>
      <c r="G61" s="69">
        <v>138800</v>
      </c>
      <c r="H61" s="69">
        <v>3781600</v>
      </c>
      <c r="I61" s="69">
        <v>4488000</v>
      </c>
      <c r="J61" s="69">
        <v>804800</v>
      </c>
      <c r="K61" s="69">
        <v>24448800</v>
      </c>
      <c r="M61" s="97">
        <v>25</v>
      </c>
      <c r="N61" s="97">
        <v>34711999.999999978</v>
      </c>
      <c r="O61" s="97">
        <v>2.2351741790771484E-8</v>
      </c>
    </row>
    <row r="62" spans="1:15" ht="15.3" x14ac:dyDescent="0.55000000000000004">
      <c r="A62" s="77">
        <v>11489200</v>
      </c>
      <c r="B62" s="77">
        <v>84400</v>
      </c>
      <c r="C62" s="77">
        <v>568000</v>
      </c>
      <c r="D62" s="69">
        <v>297600</v>
      </c>
      <c r="E62" s="69">
        <v>395600</v>
      </c>
      <c r="F62" s="69">
        <v>262400</v>
      </c>
      <c r="G62" s="69">
        <v>166800</v>
      </c>
      <c r="H62" s="69">
        <v>3402000</v>
      </c>
      <c r="I62" s="69">
        <v>2660000</v>
      </c>
      <c r="J62" s="69">
        <v>730800</v>
      </c>
      <c r="K62" s="69">
        <v>20056800</v>
      </c>
      <c r="M62" s="97">
        <v>26</v>
      </c>
      <c r="N62" s="97">
        <v>129992000</v>
      </c>
      <c r="O62" s="97">
        <v>0</v>
      </c>
    </row>
    <row r="63" spans="1:15" ht="15.3" x14ac:dyDescent="0.55000000000000004">
      <c r="A63" s="77">
        <v>14033200</v>
      </c>
      <c r="B63" s="77">
        <v>71600</v>
      </c>
      <c r="C63" s="77">
        <v>754800</v>
      </c>
      <c r="D63" s="69">
        <v>448400</v>
      </c>
      <c r="E63" s="69">
        <v>523200</v>
      </c>
      <c r="F63" s="69">
        <v>355200</v>
      </c>
      <c r="G63" s="69">
        <v>128800</v>
      </c>
      <c r="H63" s="69">
        <v>6113200</v>
      </c>
      <c r="I63" s="69">
        <v>1735600</v>
      </c>
      <c r="J63" s="69">
        <v>1999200</v>
      </c>
      <c r="K63" s="69">
        <v>26163200</v>
      </c>
      <c r="M63" s="97">
        <v>27</v>
      </c>
      <c r="N63" s="97">
        <v>101392000</v>
      </c>
      <c r="O63" s="97">
        <v>0</v>
      </c>
    </row>
    <row r="64" spans="1:15" ht="15.3" x14ac:dyDescent="0.55000000000000004">
      <c r="A64" s="77">
        <v>5283600</v>
      </c>
      <c r="B64" s="77">
        <v>42800</v>
      </c>
      <c r="C64" s="77">
        <v>84400</v>
      </c>
      <c r="D64" s="69">
        <v>341600</v>
      </c>
      <c r="E64" s="69">
        <v>402800</v>
      </c>
      <c r="F64" s="69">
        <v>13600</v>
      </c>
      <c r="G64" s="69">
        <v>321200</v>
      </c>
      <c r="H64" s="69">
        <v>150800</v>
      </c>
      <c r="I64" s="69">
        <v>752800</v>
      </c>
      <c r="J64" s="69">
        <v>924000</v>
      </c>
      <c r="K64" s="69">
        <v>8317600</v>
      </c>
      <c r="M64" s="97">
        <v>28</v>
      </c>
      <c r="N64" s="97">
        <v>52603999.999999978</v>
      </c>
      <c r="O64" s="97">
        <v>2.2351741790771484E-8</v>
      </c>
    </row>
    <row r="65" spans="1:15" ht="15.3" x14ac:dyDescent="0.55000000000000004">
      <c r="A65" s="77">
        <v>5731600</v>
      </c>
      <c r="B65" s="77">
        <v>82000</v>
      </c>
      <c r="C65" s="77">
        <v>195600</v>
      </c>
      <c r="D65" s="69">
        <v>414000</v>
      </c>
      <c r="E65" s="69">
        <v>528800</v>
      </c>
      <c r="F65" s="69">
        <v>55200</v>
      </c>
      <c r="G65" s="69">
        <v>301600</v>
      </c>
      <c r="H65" s="69">
        <v>216800</v>
      </c>
      <c r="I65" s="69">
        <v>537600</v>
      </c>
      <c r="J65" s="69">
        <v>654000</v>
      </c>
      <c r="K65" s="69">
        <v>8717200</v>
      </c>
      <c r="M65" s="97">
        <v>29</v>
      </c>
      <c r="N65" s="97">
        <v>91845600.00000003</v>
      </c>
      <c r="O65" s="97">
        <v>-2.9802322387695313E-8</v>
      </c>
    </row>
    <row r="66" spans="1:15" ht="15.3" x14ac:dyDescent="0.55000000000000004">
      <c r="A66" s="77">
        <v>6963600</v>
      </c>
      <c r="B66" s="77">
        <v>159600</v>
      </c>
      <c r="C66" s="77">
        <v>327600</v>
      </c>
      <c r="D66" s="69">
        <v>532000</v>
      </c>
      <c r="E66" s="69">
        <v>226400</v>
      </c>
      <c r="F66" s="69">
        <v>98800</v>
      </c>
      <c r="G66" s="69">
        <v>115200</v>
      </c>
      <c r="H66" s="69">
        <v>1272000</v>
      </c>
      <c r="I66" s="69">
        <v>2313200</v>
      </c>
      <c r="J66" s="69">
        <v>1565600</v>
      </c>
      <c r="K66" s="69">
        <v>13574000</v>
      </c>
      <c r="M66" s="97">
        <v>30</v>
      </c>
      <c r="N66" s="97">
        <v>56978800</v>
      </c>
      <c r="O66" s="97">
        <v>0</v>
      </c>
    </row>
    <row r="67" spans="1:15" ht="15.3" x14ac:dyDescent="0.55000000000000004">
      <c r="A67" s="77">
        <v>9025600</v>
      </c>
      <c r="B67" s="77">
        <v>176800</v>
      </c>
      <c r="C67" s="77">
        <v>323200</v>
      </c>
      <c r="D67" s="69">
        <v>397600</v>
      </c>
      <c r="E67" s="69">
        <v>130000</v>
      </c>
      <c r="F67" s="69">
        <v>197200</v>
      </c>
      <c r="G67" s="69">
        <v>366800</v>
      </c>
      <c r="H67" s="69">
        <v>3470800</v>
      </c>
      <c r="I67" s="69">
        <v>2632000</v>
      </c>
      <c r="J67" s="69">
        <v>281600</v>
      </c>
      <c r="K67" s="69">
        <v>17001600</v>
      </c>
      <c r="M67" s="97">
        <v>31</v>
      </c>
      <c r="N67" s="97">
        <v>140559200.00000003</v>
      </c>
      <c r="O67" s="97">
        <v>-2.9802322387695313E-8</v>
      </c>
    </row>
    <row r="68" spans="1:15" ht="15.3" x14ac:dyDescent="0.55000000000000004">
      <c r="A68" s="77">
        <v>7174800</v>
      </c>
      <c r="B68" s="77">
        <v>301600</v>
      </c>
      <c r="C68" s="77">
        <v>225600</v>
      </c>
      <c r="D68" s="69">
        <v>338400</v>
      </c>
      <c r="E68" s="69">
        <v>252800</v>
      </c>
      <c r="F68" s="69">
        <v>359600</v>
      </c>
      <c r="G68" s="69">
        <v>364800</v>
      </c>
      <c r="H68" s="69">
        <v>2593200</v>
      </c>
      <c r="I68" s="69">
        <v>142000</v>
      </c>
      <c r="J68" s="69">
        <v>45200</v>
      </c>
      <c r="K68" s="69">
        <v>11798000</v>
      </c>
      <c r="M68" s="97">
        <v>32</v>
      </c>
      <c r="N68" s="97">
        <v>10808799.999999974</v>
      </c>
      <c r="O68" s="97">
        <v>2.6077032089233398E-8</v>
      </c>
    </row>
    <row r="69" spans="1:15" ht="15.3" x14ac:dyDescent="0.55000000000000004">
      <c r="A69" s="77">
        <v>9481600</v>
      </c>
      <c r="B69" s="77">
        <v>224000</v>
      </c>
      <c r="C69" s="77">
        <v>336800</v>
      </c>
      <c r="D69" s="69">
        <v>196400</v>
      </c>
      <c r="E69" s="69">
        <v>79600</v>
      </c>
      <c r="F69" s="69">
        <v>213200</v>
      </c>
      <c r="G69" s="69">
        <v>324400</v>
      </c>
      <c r="H69" s="69">
        <v>496000</v>
      </c>
      <c r="I69" s="69">
        <v>534400</v>
      </c>
      <c r="J69" s="69">
        <v>662000</v>
      </c>
      <c r="K69" s="69">
        <v>12548400</v>
      </c>
      <c r="M69" s="97">
        <v>33</v>
      </c>
      <c r="N69" s="97">
        <v>14899999.999999978</v>
      </c>
      <c r="O69" s="97">
        <v>2.2351741790771484E-8</v>
      </c>
    </row>
    <row r="70" spans="1:15" ht="15.3" x14ac:dyDescent="0.55000000000000004">
      <c r="A70" s="77">
        <v>7932000</v>
      </c>
      <c r="B70" s="77">
        <v>218800</v>
      </c>
      <c r="C70" s="77">
        <v>177600</v>
      </c>
      <c r="D70" s="69">
        <v>244400</v>
      </c>
      <c r="E70" s="69">
        <v>69600</v>
      </c>
      <c r="F70" s="69">
        <v>146400</v>
      </c>
      <c r="G70" s="69">
        <v>248000</v>
      </c>
      <c r="H70" s="69">
        <v>148400</v>
      </c>
      <c r="I70" s="69">
        <v>152800</v>
      </c>
      <c r="J70" s="69">
        <v>88400</v>
      </c>
      <c r="K70" s="69">
        <v>9426400</v>
      </c>
      <c r="M70" s="97">
        <v>34</v>
      </c>
      <c r="N70" s="97">
        <v>27212399.999999974</v>
      </c>
      <c r="O70" s="97">
        <v>2.6077032089233398E-8</v>
      </c>
    </row>
    <row r="71" spans="1:15" ht="15.3" x14ac:dyDescent="0.55000000000000004">
      <c r="A71" s="77">
        <v>6217600</v>
      </c>
      <c r="B71" s="77">
        <v>296000</v>
      </c>
      <c r="C71" s="77">
        <v>88800</v>
      </c>
      <c r="D71" s="69">
        <v>91600</v>
      </c>
      <c r="E71" s="69">
        <v>101600</v>
      </c>
      <c r="F71" s="69">
        <v>119600</v>
      </c>
      <c r="G71" s="69">
        <v>150400</v>
      </c>
      <c r="H71" s="69">
        <v>49600</v>
      </c>
      <c r="I71" s="69">
        <v>213200</v>
      </c>
      <c r="J71" s="69">
        <v>58000</v>
      </c>
      <c r="K71" s="69">
        <v>7386400</v>
      </c>
      <c r="M71" s="97">
        <v>35</v>
      </c>
      <c r="N71" s="97">
        <v>29976399.999999974</v>
      </c>
      <c r="O71" s="97">
        <v>2.6077032089233398E-8</v>
      </c>
    </row>
    <row r="72" spans="1:15" ht="15.3" x14ac:dyDescent="0.55000000000000004">
      <c r="A72" s="77">
        <v>10417200</v>
      </c>
      <c r="B72" s="77">
        <v>652800</v>
      </c>
      <c r="C72" s="77">
        <v>621600</v>
      </c>
      <c r="D72" s="69">
        <v>700000</v>
      </c>
      <c r="E72" s="69">
        <v>257600</v>
      </c>
      <c r="F72" s="69">
        <v>207200</v>
      </c>
      <c r="G72" s="69">
        <v>417600</v>
      </c>
      <c r="H72" s="69">
        <v>208800</v>
      </c>
      <c r="I72" s="69">
        <v>186400</v>
      </c>
      <c r="J72" s="69">
        <v>220800</v>
      </c>
      <c r="K72" s="69">
        <v>13890000</v>
      </c>
      <c r="M72" s="97">
        <v>36</v>
      </c>
      <c r="N72" s="97">
        <v>51619599.999999985</v>
      </c>
      <c r="O72" s="97">
        <v>1.4901161193847656E-8</v>
      </c>
    </row>
    <row r="73" spans="1:15" ht="15.3" x14ac:dyDescent="0.55000000000000004">
      <c r="A73" s="77">
        <v>13073200</v>
      </c>
      <c r="B73" s="77">
        <v>536000</v>
      </c>
      <c r="C73" s="77">
        <v>359600</v>
      </c>
      <c r="D73" s="69">
        <v>876000</v>
      </c>
      <c r="E73" s="69">
        <v>330400</v>
      </c>
      <c r="F73" s="69">
        <v>178800</v>
      </c>
      <c r="G73" s="69">
        <v>366400</v>
      </c>
      <c r="H73" s="69">
        <v>293200</v>
      </c>
      <c r="I73" s="69">
        <v>353600</v>
      </c>
      <c r="J73" s="69">
        <v>207600</v>
      </c>
      <c r="K73" s="69">
        <v>16574800</v>
      </c>
      <c r="M73" s="97">
        <v>37</v>
      </c>
      <c r="N73" s="97">
        <v>61900399.999999993</v>
      </c>
      <c r="O73" s="97">
        <v>7.4505805969238281E-9</v>
      </c>
    </row>
    <row r="74" spans="1:15" ht="15.3" x14ac:dyDescent="0.55000000000000004">
      <c r="A74" s="77">
        <v>21562000</v>
      </c>
      <c r="B74" s="77">
        <v>1298000</v>
      </c>
      <c r="C74" s="77">
        <v>258000</v>
      </c>
      <c r="D74" s="69">
        <v>207600</v>
      </c>
      <c r="E74" s="69">
        <v>357600</v>
      </c>
      <c r="F74" s="69">
        <v>179200</v>
      </c>
      <c r="G74" s="69">
        <v>306400</v>
      </c>
      <c r="H74" s="69">
        <v>854400</v>
      </c>
      <c r="I74" s="69">
        <v>1021200</v>
      </c>
      <c r="J74" s="69">
        <v>3057600</v>
      </c>
      <c r="K74" s="69">
        <v>29102000</v>
      </c>
      <c r="M74" s="97">
        <v>38</v>
      </c>
      <c r="N74" s="97">
        <v>11863599.999999978</v>
      </c>
      <c r="O74" s="97">
        <v>2.2351741790771484E-8</v>
      </c>
    </row>
    <row r="75" spans="1:15" ht="15.3" x14ac:dyDescent="0.55000000000000004">
      <c r="A75" s="77">
        <v>17681200</v>
      </c>
      <c r="B75" s="77">
        <v>652800</v>
      </c>
      <c r="C75" s="77">
        <v>265200</v>
      </c>
      <c r="D75" s="69">
        <v>205600</v>
      </c>
      <c r="E75" s="69">
        <v>372000</v>
      </c>
      <c r="F75" s="69">
        <v>389600</v>
      </c>
      <c r="G75" s="69">
        <v>363200</v>
      </c>
      <c r="H75" s="69">
        <v>2064800</v>
      </c>
      <c r="I75" s="69">
        <v>3084000</v>
      </c>
      <c r="J75" s="69">
        <v>2917600</v>
      </c>
      <c r="K75" s="69">
        <v>27996000</v>
      </c>
      <c r="M75" s="97">
        <v>39</v>
      </c>
      <c r="N75" s="97">
        <v>1738399.999999973</v>
      </c>
      <c r="O75" s="97">
        <v>2.7008354663848877E-8</v>
      </c>
    </row>
    <row r="76" spans="1:15" ht="15.3" x14ac:dyDescent="0.55000000000000004">
      <c r="A76" s="77">
        <v>23481600</v>
      </c>
      <c r="B76" s="77">
        <v>1728000</v>
      </c>
      <c r="C76" s="77">
        <v>944000</v>
      </c>
      <c r="D76" s="69">
        <v>788800</v>
      </c>
      <c r="E76" s="69">
        <v>2794000</v>
      </c>
      <c r="F76" s="69">
        <v>844800</v>
      </c>
      <c r="G76" s="69">
        <v>286800</v>
      </c>
      <c r="H76" s="69">
        <v>2562000</v>
      </c>
      <c r="I76" s="69">
        <v>4580000</v>
      </c>
      <c r="J76" s="69">
        <v>3730400</v>
      </c>
      <c r="K76" s="69">
        <v>41740400</v>
      </c>
      <c r="M76" s="97">
        <v>40</v>
      </c>
      <c r="N76" s="97">
        <v>43582399.999999985</v>
      </c>
      <c r="O76" s="97">
        <v>1.4901161193847656E-8</v>
      </c>
    </row>
    <row r="77" spans="1:15" ht="15.3" x14ac:dyDescent="0.55000000000000004">
      <c r="A77" s="77">
        <v>30575600</v>
      </c>
      <c r="B77" s="77">
        <v>2268000</v>
      </c>
      <c r="C77" s="77">
        <v>4029200</v>
      </c>
      <c r="D77" s="69">
        <v>3772000</v>
      </c>
      <c r="E77" s="69">
        <v>1821200</v>
      </c>
      <c r="F77" s="69">
        <v>2274800</v>
      </c>
      <c r="G77" s="69">
        <v>483600</v>
      </c>
      <c r="H77" s="69">
        <v>5280800</v>
      </c>
      <c r="I77" s="69">
        <v>4973200</v>
      </c>
      <c r="J77" s="69">
        <v>4792000</v>
      </c>
      <c r="K77" s="69">
        <v>60270400</v>
      </c>
      <c r="M77" s="97">
        <v>41</v>
      </c>
      <c r="N77" s="97">
        <v>63777200</v>
      </c>
      <c r="O77" s="97">
        <v>0</v>
      </c>
    </row>
    <row r="78" spans="1:15" ht="15.3" x14ac:dyDescent="0.55000000000000004">
      <c r="A78" s="77">
        <v>13499600</v>
      </c>
      <c r="B78" s="77">
        <v>1719600</v>
      </c>
      <c r="C78" s="77">
        <v>737600</v>
      </c>
      <c r="D78" s="69">
        <v>2694800</v>
      </c>
      <c r="E78" s="69">
        <v>602400</v>
      </c>
      <c r="F78" s="69">
        <v>768800</v>
      </c>
      <c r="G78" s="69">
        <v>837200</v>
      </c>
      <c r="H78" s="69">
        <v>4568000</v>
      </c>
      <c r="I78" s="69">
        <v>1234000</v>
      </c>
      <c r="J78" s="69">
        <v>2367600</v>
      </c>
      <c r="K78" s="69">
        <v>29029600</v>
      </c>
      <c r="M78" s="97">
        <v>42</v>
      </c>
      <c r="N78" s="97">
        <v>14121199.99999998</v>
      </c>
      <c r="O78" s="97">
        <v>2.0489096641540527E-8</v>
      </c>
    </row>
    <row r="79" spans="1:15" ht="15.3" x14ac:dyDescent="0.55000000000000004">
      <c r="A79" s="77">
        <v>19928800</v>
      </c>
      <c r="B79" s="77">
        <v>1288800</v>
      </c>
      <c r="C79" s="77">
        <v>845200</v>
      </c>
      <c r="D79" s="69">
        <v>795200</v>
      </c>
      <c r="E79" s="69">
        <v>730000</v>
      </c>
      <c r="F79" s="69">
        <v>797200</v>
      </c>
      <c r="G79" s="69">
        <v>1328800</v>
      </c>
      <c r="H79" s="69">
        <v>3762400</v>
      </c>
      <c r="I79" s="69">
        <v>3069600</v>
      </c>
      <c r="J79" s="69">
        <v>3466400</v>
      </c>
      <c r="K79" s="69">
        <v>36012400</v>
      </c>
      <c r="M79" s="97">
        <v>43</v>
      </c>
      <c r="N79" s="97">
        <v>35109599.999999985</v>
      </c>
      <c r="O79" s="97">
        <v>1.4901161193847656E-8</v>
      </c>
    </row>
    <row r="80" spans="1:15" ht="15.3" x14ac:dyDescent="0.55000000000000004">
      <c r="A80" s="77">
        <v>30696000</v>
      </c>
      <c r="B80" s="77">
        <v>1730400</v>
      </c>
      <c r="C80" s="77">
        <v>1772000</v>
      </c>
      <c r="D80" s="69">
        <v>3042800</v>
      </c>
      <c r="E80" s="69">
        <v>796400</v>
      </c>
      <c r="F80" s="69">
        <v>352800</v>
      </c>
      <c r="G80" s="69">
        <v>916000</v>
      </c>
      <c r="H80" s="69">
        <v>5736000</v>
      </c>
      <c r="I80" s="69">
        <v>10661600</v>
      </c>
      <c r="J80" s="69">
        <v>8476000</v>
      </c>
      <c r="K80" s="69">
        <v>64180000</v>
      </c>
      <c r="M80" s="97">
        <v>44</v>
      </c>
      <c r="N80" s="97">
        <v>53885599.999999978</v>
      </c>
      <c r="O80" s="97">
        <v>2.2351741790771484E-8</v>
      </c>
    </row>
    <row r="81" spans="1:15" ht="15.3" x14ac:dyDescent="0.55000000000000004">
      <c r="A81" s="77">
        <v>32260000</v>
      </c>
      <c r="B81" s="77">
        <v>1240400</v>
      </c>
      <c r="C81" s="77">
        <v>3054000</v>
      </c>
      <c r="D81" s="69">
        <v>824000</v>
      </c>
      <c r="E81" s="69">
        <v>8221600</v>
      </c>
      <c r="F81" s="69">
        <v>3104000</v>
      </c>
      <c r="G81" s="69">
        <v>1470000</v>
      </c>
      <c r="H81" s="69">
        <v>483600</v>
      </c>
      <c r="I81" s="69">
        <v>4347600</v>
      </c>
      <c r="J81" s="69">
        <v>0</v>
      </c>
      <c r="K81" s="69">
        <v>55005200</v>
      </c>
      <c r="M81" s="97">
        <v>45</v>
      </c>
      <c r="N81" s="97">
        <v>25131999.999999963</v>
      </c>
      <c r="O81" s="97">
        <v>3.7252902984619141E-8</v>
      </c>
    </row>
    <row r="82" spans="1:15" ht="15.3" x14ac:dyDescent="0.55000000000000004">
      <c r="A82" s="77">
        <v>17856000</v>
      </c>
      <c r="B82" s="77">
        <v>668800</v>
      </c>
      <c r="C82" s="77">
        <v>2817200</v>
      </c>
      <c r="D82" s="69">
        <v>3058000</v>
      </c>
      <c r="E82" s="69">
        <v>1755600</v>
      </c>
      <c r="F82" s="69">
        <v>1003600</v>
      </c>
      <c r="G82" s="69">
        <v>431200</v>
      </c>
      <c r="H82" s="69">
        <v>492800</v>
      </c>
      <c r="I82" s="69">
        <v>872800</v>
      </c>
      <c r="J82" s="69">
        <v>642400</v>
      </c>
      <c r="K82" s="69">
        <v>29598400</v>
      </c>
      <c r="M82" s="97">
        <v>46</v>
      </c>
      <c r="N82" s="97">
        <v>33976799.999999985</v>
      </c>
      <c r="O82" s="97">
        <v>1.4901161193847656E-8</v>
      </c>
    </row>
    <row r="83" spans="1:15" ht="15.3" x14ac:dyDescent="0.55000000000000004">
      <c r="A83" s="77">
        <v>21280800</v>
      </c>
      <c r="B83" s="77">
        <v>1152000</v>
      </c>
      <c r="C83" s="77">
        <v>2045200</v>
      </c>
      <c r="D83" s="69">
        <v>3457600</v>
      </c>
      <c r="E83" s="69">
        <v>1052400</v>
      </c>
      <c r="F83" s="69">
        <v>568000</v>
      </c>
      <c r="G83" s="69">
        <v>933200</v>
      </c>
      <c r="H83" s="69">
        <v>3330800</v>
      </c>
      <c r="I83" s="69">
        <v>2526000</v>
      </c>
      <c r="J83" s="69">
        <v>3177600</v>
      </c>
      <c r="K83" s="69">
        <v>39523600</v>
      </c>
      <c r="M83" s="97">
        <v>47</v>
      </c>
      <c r="N83" s="97">
        <v>7973599.9999999749</v>
      </c>
      <c r="O83" s="97">
        <v>2.514570951461792E-8</v>
      </c>
    </row>
    <row r="84" spans="1:15" ht="15.3" x14ac:dyDescent="0.55000000000000004">
      <c r="A84" s="77">
        <v>15218800</v>
      </c>
      <c r="B84" s="77">
        <v>773600</v>
      </c>
      <c r="C84" s="77">
        <v>1336400</v>
      </c>
      <c r="D84" s="69">
        <v>3728000</v>
      </c>
      <c r="E84" s="69">
        <v>660000</v>
      </c>
      <c r="F84" s="69">
        <v>446400</v>
      </c>
      <c r="G84" s="69">
        <v>2961200</v>
      </c>
      <c r="H84" s="69">
        <v>1864800</v>
      </c>
      <c r="I84" s="69">
        <v>1904000</v>
      </c>
      <c r="J84" s="69">
        <v>2830000</v>
      </c>
      <c r="K84" s="69">
        <v>31723200</v>
      </c>
      <c r="M84" s="97">
        <v>48</v>
      </c>
      <c r="N84" s="97">
        <v>70301600</v>
      </c>
      <c r="O84" s="97">
        <v>0</v>
      </c>
    </row>
    <row r="85" spans="1:15" ht="15.3" x14ac:dyDescent="0.55000000000000004">
      <c r="A85" s="77">
        <v>27735200</v>
      </c>
      <c r="B85" s="77">
        <v>3676000</v>
      </c>
      <c r="C85" s="77">
        <v>2811200</v>
      </c>
      <c r="D85" s="69">
        <v>1774400</v>
      </c>
      <c r="E85" s="69">
        <v>3631600</v>
      </c>
      <c r="F85" s="69">
        <v>978000</v>
      </c>
      <c r="G85" s="69">
        <v>1212800</v>
      </c>
      <c r="H85" s="69">
        <v>3699600</v>
      </c>
      <c r="I85" s="69">
        <v>5369600</v>
      </c>
      <c r="J85" s="69">
        <v>10214800</v>
      </c>
      <c r="K85" s="69">
        <v>61103200</v>
      </c>
      <c r="M85" s="97">
        <v>49</v>
      </c>
      <c r="N85" s="97">
        <v>58384000</v>
      </c>
      <c r="O85" s="97">
        <v>0</v>
      </c>
    </row>
    <row r="86" spans="1:15" ht="15.3" x14ac:dyDescent="0.55000000000000004">
      <c r="A86" s="77">
        <v>41101200</v>
      </c>
      <c r="B86" s="77">
        <v>4016800</v>
      </c>
      <c r="C86" s="77">
        <v>1368000</v>
      </c>
      <c r="D86" s="69">
        <v>1821200</v>
      </c>
      <c r="E86" s="69">
        <v>3050400</v>
      </c>
      <c r="F86" s="69">
        <v>1493200</v>
      </c>
      <c r="G86" s="69">
        <v>1164800</v>
      </c>
      <c r="H86" s="69">
        <v>6175600</v>
      </c>
      <c r="I86" s="69">
        <v>10930400</v>
      </c>
      <c r="J86" s="69">
        <v>9430800</v>
      </c>
      <c r="K86" s="69">
        <v>80552400</v>
      </c>
      <c r="M86" s="97">
        <v>50</v>
      </c>
      <c r="N86" s="97">
        <v>58836399.999999985</v>
      </c>
      <c r="O86" s="97">
        <v>1.4901161193847656E-8</v>
      </c>
    </row>
    <row r="87" spans="1:15" ht="15.3" x14ac:dyDescent="0.55000000000000004">
      <c r="A87" s="77">
        <v>21748800</v>
      </c>
      <c r="B87" s="77">
        <v>1378000</v>
      </c>
      <c r="C87" s="77">
        <v>1822400</v>
      </c>
      <c r="D87" s="69">
        <v>861200</v>
      </c>
      <c r="E87" s="69">
        <v>1218000</v>
      </c>
      <c r="F87" s="69">
        <v>1157200</v>
      </c>
      <c r="G87" s="69">
        <v>1164800</v>
      </c>
      <c r="H87" s="69">
        <v>4342400</v>
      </c>
      <c r="I87" s="69">
        <v>8017600</v>
      </c>
      <c r="J87" s="69">
        <v>4974800</v>
      </c>
      <c r="K87" s="69">
        <v>46685200</v>
      </c>
      <c r="M87" s="97">
        <v>51</v>
      </c>
      <c r="N87" s="97">
        <v>80160400</v>
      </c>
      <c r="O87" s="97">
        <v>0</v>
      </c>
    </row>
    <row r="88" spans="1:15" ht="15.3" x14ac:dyDescent="0.55000000000000004">
      <c r="A88" s="77">
        <v>27415200</v>
      </c>
      <c r="B88" s="77">
        <v>2045200</v>
      </c>
      <c r="C88" s="77">
        <v>1598000</v>
      </c>
      <c r="D88" s="69">
        <v>620400</v>
      </c>
      <c r="E88" s="69">
        <v>1650800</v>
      </c>
      <c r="F88" s="69">
        <v>797600</v>
      </c>
      <c r="G88" s="69">
        <v>2004800</v>
      </c>
      <c r="H88" s="69">
        <v>3894800</v>
      </c>
      <c r="I88" s="69">
        <v>7756800</v>
      </c>
      <c r="J88" s="69">
        <v>8379600</v>
      </c>
      <c r="K88" s="69">
        <v>56163200</v>
      </c>
      <c r="M88" s="97">
        <v>52</v>
      </c>
      <c r="N88" s="97">
        <v>29397599.999999985</v>
      </c>
      <c r="O88" s="97">
        <v>1.4901161193847656E-8</v>
      </c>
    </row>
    <row r="89" spans="1:15" ht="15.3" x14ac:dyDescent="0.55000000000000004">
      <c r="A89" s="77">
        <v>18172000</v>
      </c>
      <c r="B89" s="77">
        <v>1315200</v>
      </c>
      <c r="C89" s="77">
        <v>782000</v>
      </c>
      <c r="D89" s="69">
        <v>577200</v>
      </c>
      <c r="E89" s="69">
        <v>1315600</v>
      </c>
      <c r="F89" s="69">
        <v>1556800</v>
      </c>
      <c r="G89" s="69">
        <v>652000</v>
      </c>
      <c r="H89" s="69">
        <v>2938800</v>
      </c>
      <c r="I89" s="69">
        <v>4691600</v>
      </c>
      <c r="J89" s="69">
        <v>5428800</v>
      </c>
      <c r="K89" s="69">
        <v>37430000</v>
      </c>
      <c r="M89" s="97">
        <v>53</v>
      </c>
      <c r="N89" s="97">
        <v>99807200.000000045</v>
      </c>
      <c r="O89" s="97">
        <v>-4.4703483581542969E-8</v>
      </c>
    </row>
    <row r="90" spans="1:15" ht="15.3" x14ac:dyDescent="0.55000000000000004">
      <c r="A90" s="77">
        <v>9496800</v>
      </c>
      <c r="B90" s="77">
        <v>486800</v>
      </c>
      <c r="C90" s="77">
        <v>1015200</v>
      </c>
      <c r="D90" s="69">
        <v>612000</v>
      </c>
      <c r="E90" s="69">
        <v>815200</v>
      </c>
      <c r="F90" s="69">
        <v>1709200</v>
      </c>
      <c r="G90" s="69">
        <v>788800</v>
      </c>
      <c r="H90" s="69">
        <v>2454400</v>
      </c>
      <c r="I90" s="69">
        <v>3416000</v>
      </c>
      <c r="J90" s="69">
        <v>3665200</v>
      </c>
      <c r="K90" s="69">
        <v>24459600</v>
      </c>
      <c r="M90" s="97">
        <v>54</v>
      </c>
      <c r="N90" s="97">
        <v>141850400.00000003</v>
      </c>
      <c r="O90" s="97">
        <v>-2.9802322387695313E-8</v>
      </c>
    </row>
    <row r="91" spans="1:15" ht="15.3" x14ac:dyDescent="0.55000000000000004">
      <c r="A91" s="77">
        <v>7893200</v>
      </c>
      <c r="B91" s="77">
        <v>430800</v>
      </c>
      <c r="C91" s="77">
        <v>854000</v>
      </c>
      <c r="D91" s="69">
        <v>667200</v>
      </c>
      <c r="E91" s="69">
        <v>182000</v>
      </c>
      <c r="F91" s="69">
        <v>2194800</v>
      </c>
      <c r="G91" s="69">
        <v>924000</v>
      </c>
      <c r="H91" s="69">
        <v>1989200</v>
      </c>
      <c r="I91" s="69">
        <v>4530800</v>
      </c>
      <c r="J91" s="69">
        <v>433600</v>
      </c>
      <c r="K91" s="69">
        <v>20099600</v>
      </c>
      <c r="M91" s="97">
        <v>55</v>
      </c>
      <c r="N91" s="97">
        <v>16784799.999999981</v>
      </c>
      <c r="O91" s="97">
        <v>1.862645149230957E-8</v>
      </c>
    </row>
    <row r="92" spans="1:15" ht="15.3" x14ac:dyDescent="0.55000000000000004">
      <c r="A92" s="77">
        <v>25775200</v>
      </c>
      <c r="B92" s="77">
        <v>1095600</v>
      </c>
      <c r="C92" s="77">
        <v>3458000</v>
      </c>
      <c r="D92" s="69">
        <v>439200</v>
      </c>
      <c r="E92" s="69">
        <v>2044000</v>
      </c>
      <c r="F92" s="69">
        <v>2975200</v>
      </c>
      <c r="G92" s="69">
        <v>3098400</v>
      </c>
      <c r="H92" s="69">
        <v>2108400</v>
      </c>
      <c r="I92" s="69">
        <v>3773200</v>
      </c>
      <c r="J92" s="69">
        <v>2850400</v>
      </c>
      <c r="K92" s="69">
        <v>47617600</v>
      </c>
      <c r="M92" s="97">
        <v>56</v>
      </c>
      <c r="N92" s="97">
        <v>24211599.999999985</v>
      </c>
      <c r="O92" s="97">
        <v>1.4901161193847656E-8</v>
      </c>
    </row>
    <row r="93" spans="1:15" ht="15.3" x14ac:dyDescent="0.55000000000000004">
      <c r="A93" s="77">
        <v>84694400</v>
      </c>
      <c r="B93" s="77">
        <v>11055600</v>
      </c>
      <c r="C93" s="77">
        <v>6128800</v>
      </c>
      <c r="D93" s="69">
        <v>1646400</v>
      </c>
      <c r="E93" s="69">
        <v>1146400</v>
      </c>
      <c r="F93" s="69">
        <v>1774000</v>
      </c>
      <c r="G93" s="69">
        <v>699200</v>
      </c>
      <c r="H93" s="69">
        <v>15814400</v>
      </c>
      <c r="I93" s="69">
        <v>13507600</v>
      </c>
      <c r="J93" s="69">
        <v>19062000</v>
      </c>
      <c r="K93" s="69">
        <v>155528800</v>
      </c>
      <c r="M93" s="97">
        <v>57</v>
      </c>
      <c r="N93" s="97">
        <v>29398399.999999985</v>
      </c>
      <c r="O93" s="97">
        <v>1.4901161193847656E-8</v>
      </c>
    </row>
    <row r="94" spans="1:15" ht="15.3" x14ac:dyDescent="0.55000000000000004">
      <c r="A94" s="77">
        <v>26255200</v>
      </c>
      <c r="B94" s="77">
        <v>1855600</v>
      </c>
      <c r="C94" s="77">
        <v>1450000</v>
      </c>
      <c r="D94" s="69">
        <v>790800</v>
      </c>
      <c r="E94" s="69">
        <v>654000</v>
      </c>
      <c r="F94" s="69">
        <v>322800</v>
      </c>
      <c r="G94" s="69">
        <v>2172400</v>
      </c>
      <c r="H94" s="69">
        <v>3790000</v>
      </c>
      <c r="I94" s="69">
        <v>7057200</v>
      </c>
      <c r="J94" s="69">
        <v>9095200</v>
      </c>
      <c r="K94" s="69">
        <v>53443200</v>
      </c>
      <c r="M94" s="97">
        <v>58</v>
      </c>
      <c r="N94" s="97">
        <v>19137199.999999981</v>
      </c>
      <c r="O94" s="97">
        <v>1.862645149230957E-8</v>
      </c>
    </row>
    <row r="95" spans="1:15" ht="15.3" x14ac:dyDescent="0.55000000000000004">
      <c r="A95" s="77">
        <v>23932000</v>
      </c>
      <c r="B95" s="77">
        <v>2154000</v>
      </c>
      <c r="C95" s="77">
        <v>1164400</v>
      </c>
      <c r="D95" s="69">
        <v>1069200</v>
      </c>
      <c r="E95" s="69">
        <v>1106400</v>
      </c>
      <c r="F95" s="69">
        <v>488000</v>
      </c>
      <c r="G95" s="69">
        <v>1841200</v>
      </c>
      <c r="H95" s="69">
        <v>4981200</v>
      </c>
      <c r="I95" s="69">
        <v>6608400</v>
      </c>
      <c r="J95" s="69">
        <v>11465600</v>
      </c>
      <c r="K95" s="69">
        <v>54810400</v>
      </c>
      <c r="M95" s="97">
        <v>59</v>
      </c>
      <c r="N95" s="97">
        <v>19926799.999999978</v>
      </c>
      <c r="O95" s="97">
        <v>2.2351741790771484E-8</v>
      </c>
    </row>
    <row r="96" spans="1:15" ht="15.3" x14ac:dyDescent="0.55000000000000004">
      <c r="A96" s="77">
        <v>1369200</v>
      </c>
      <c r="B96" s="77">
        <v>59200</v>
      </c>
      <c r="C96" s="77">
        <v>95200</v>
      </c>
      <c r="D96" s="69">
        <v>0</v>
      </c>
      <c r="E96" s="69">
        <v>18800</v>
      </c>
      <c r="F96" s="69">
        <v>268800</v>
      </c>
      <c r="G96" s="69">
        <v>66400</v>
      </c>
      <c r="H96" s="69">
        <v>610800</v>
      </c>
      <c r="I96" s="69">
        <v>568800</v>
      </c>
      <c r="J96" s="69">
        <v>652000</v>
      </c>
      <c r="K96" s="69">
        <v>3709200</v>
      </c>
      <c r="M96" s="97">
        <v>60</v>
      </c>
      <c r="N96" s="97">
        <v>24448799.999999981</v>
      </c>
      <c r="O96" s="97">
        <v>1.862645149230957E-8</v>
      </c>
    </row>
    <row r="97" spans="1:15" ht="15.3" x14ac:dyDescent="0.55000000000000004">
      <c r="A97" s="77">
        <v>2177200</v>
      </c>
      <c r="B97" s="77">
        <v>136800</v>
      </c>
      <c r="C97" s="77">
        <v>164400</v>
      </c>
      <c r="D97" s="69">
        <v>62800</v>
      </c>
      <c r="E97" s="69">
        <v>113600</v>
      </c>
      <c r="F97" s="69">
        <v>213200</v>
      </c>
      <c r="G97" s="69">
        <v>96400</v>
      </c>
      <c r="H97" s="69">
        <v>879200</v>
      </c>
      <c r="I97" s="69">
        <v>257600</v>
      </c>
      <c r="J97" s="69">
        <v>205200</v>
      </c>
      <c r="K97" s="69">
        <v>4306400</v>
      </c>
      <c r="M97" s="97">
        <v>61</v>
      </c>
      <c r="N97" s="97">
        <v>20056799.999999981</v>
      </c>
      <c r="O97" s="97">
        <v>1.862645149230957E-8</v>
      </c>
    </row>
    <row r="98" spans="1:15" ht="15.3" x14ac:dyDescent="0.55000000000000004">
      <c r="A98" s="77">
        <v>26576000</v>
      </c>
      <c r="B98" s="77">
        <v>5368800</v>
      </c>
      <c r="C98" s="77">
        <v>3012800</v>
      </c>
      <c r="D98" s="69">
        <v>1337200</v>
      </c>
      <c r="E98" s="69">
        <v>3509600</v>
      </c>
      <c r="F98" s="69">
        <v>749600</v>
      </c>
      <c r="G98" s="69">
        <v>806800</v>
      </c>
      <c r="H98" s="69">
        <v>6134800</v>
      </c>
      <c r="I98" s="69">
        <v>5482000</v>
      </c>
      <c r="J98" s="69">
        <v>7065200</v>
      </c>
      <c r="K98" s="69">
        <v>60042800</v>
      </c>
      <c r="M98" s="97">
        <v>62</v>
      </c>
      <c r="N98" s="97">
        <v>26163199.999999985</v>
      </c>
      <c r="O98" s="97">
        <v>1.4901161193847656E-8</v>
      </c>
    </row>
    <row r="99" spans="1:15" ht="15.3" x14ac:dyDescent="0.55000000000000004">
      <c r="A99" s="77">
        <v>28082400</v>
      </c>
      <c r="B99" s="77">
        <v>5815600</v>
      </c>
      <c r="C99" s="77">
        <v>2216800</v>
      </c>
      <c r="D99" s="69">
        <v>2440800</v>
      </c>
      <c r="E99" s="69">
        <v>2173600</v>
      </c>
      <c r="F99" s="69">
        <v>841200</v>
      </c>
      <c r="G99" s="69">
        <v>650400</v>
      </c>
      <c r="H99" s="69">
        <v>5557200</v>
      </c>
      <c r="I99" s="69">
        <v>6208800</v>
      </c>
      <c r="J99" s="69">
        <v>1734400</v>
      </c>
      <c r="K99" s="69">
        <v>55721200</v>
      </c>
      <c r="M99" s="97">
        <v>63</v>
      </c>
      <c r="N99" s="97">
        <v>8317599.9999999767</v>
      </c>
      <c r="O99" s="97">
        <v>2.3283064365386963E-8</v>
      </c>
    </row>
    <row r="100" spans="1:15" ht="15.3" x14ac:dyDescent="0.55000000000000004">
      <c r="A100" s="77">
        <v>43161200</v>
      </c>
      <c r="B100" s="77">
        <v>3240800</v>
      </c>
      <c r="C100" s="77">
        <v>3643200</v>
      </c>
      <c r="D100" s="69">
        <v>1768000</v>
      </c>
      <c r="E100" s="69">
        <v>2698000</v>
      </c>
      <c r="F100" s="69">
        <v>2843600</v>
      </c>
      <c r="G100" s="69">
        <v>1448800</v>
      </c>
      <c r="H100" s="69">
        <v>7976400</v>
      </c>
      <c r="I100" s="69">
        <v>8978000</v>
      </c>
      <c r="J100" s="69">
        <v>10646800</v>
      </c>
      <c r="K100" s="69">
        <v>86404800</v>
      </c>
      <c r="M100" s="97">
        <v>64</v>
      </c>
      <c r="N100" s="97">
        <v>8717199.9999999758</v>
      </c>
      <c r="O100" s="97">
        <v>2.4214386940002441E-8</v>
      </c>
    </row>
    <row r="101" spans="1:15" ht="15.3" x14ac:dyDescent="0.55000000000000004">
      <c r="A101" s="77">
        <v>14821600</v>
      </c>
      <c r="B101" s="77">
        <v>844000</v>
      </c>
      <c r="C101" s="77">
        <v>1194800</v>
      </c>
      <c r="D101" s="69">
        <v>2350800</v>
      </c>
      <c r="E101" s="69">
        <v>2698000</v>
      </c>
      <c r="F101" s="69">
        <v>922400</v>
      </c>
      <c r="G101" s="69">
        <v>243200</v>
      </c>
      <c r="H101" s="69">
        <v>1892000</v>
      </c>
      <c r="I101" s="69">
        <v>1814000</v>
      </c>
      <c r="J101" s="69">
        <v>1718800</v>
      </c>
      <c r="K101" s="69">
        <v>28499600</v>
      </c>
      <c r="M101" s="97">
        <v>65</v>
      </c>
      <c r="N101" s="97">
        <v>13573999.999999978</v>
      </c>
      <c r="O101" s="97">
        <v>2.2351741790771484E-8</v>
      </c>
    </row>
    <row r="102" spans="1:15" ht="15.3" x14ac:dyDescent="0.55000000000000004">
      <c r="A102" s="77">
        <v>22033600</v>
      </c>
      <c r="B102" s="77">
        <v>1630000</v>
      </c>
      <c r="C102" s="77">
        <v>3648000</v>
      </c>
      <c r="D102" s="69">
        <v>2247200</v>
      </c>
      <c r="E102" s="69">
        <v>4728800</v>
      </c>
      <c r="F102" s="69">
        <v>365200</v>
      </c>
      <c r="G102" s="69">
        <v>332000</v>
      </c>
      <c r="H102" s="69">
        <v>5043200</v>
      </c>
      <c r="I102" s="69">
        <v>6772400</v>
      </c>
      <c r="J102" s="69">
        <v>9565200</v>
      </c>
      <c r="K102" s="69">
        <v>56365600</v>
      </c>
      <c r="M102" s="97">
        <v>66</v>
      </c>
      <c r="N102" s="97">
        <v>17001599.999999978</v>
      </c>
      <c r="O102" s="97">
        <v>2.2351741790771484E-8</v>
      </c>
    </row>
    <row r="103" spans="1:15" ht="15.3" x14ac:dyDescent="0.55000000000000004">
      <c r="A103" s="77">
        <v>15378400</v>
      </c>
      <c r="B103" s="77">
        <v>688800</v>
      </c>
      <c r="C103" s="95">
        <v>1598400</v>
      </c>
      <c r="D103" s="69">
        <v>1906400</v>
      </c>
      <c r="E103" s="69">
        <v>973200</v>
      </c>
      <c r="F103" s="69">
        <v>858000</v>
      </c>
      <c r="G103" s="69">
        <v>2532000</v>
      </c>
      <c r="H103" s="69">
        <v>3485200</v>
      </c>
      <c r="I103" s="69">
        <v>4468800</v>
      </c>
      <c r="J103" s="69">
        <v>4363600</v>
      </c>
      <c r="K103" s="69">
        <v>36252800</v>
      </c>
      <c r="M103" s="97">
        <v>67</v>
      </c>
      <c r="N103" s="97">
        <v>11797999.99999998</v>
      </c>
      <c r="O103" s="97">
        <v>2.0489096641540527E-8</v>
      </c>
    </row>
    <row r="104" spans="1:15" ht="15.3" x14ac:dyDescent="0.55000000000000004">
      <c r="A104" s="86"/>
      <c r="B104" s="86"/>
      <c r="C104" s="86"/>
      <c r="D104" s="86"/>
      <c r="E104" s="86"/>
      <c r="F104" s="86"/>
      <c r="G104" s="86"/>
      <c r="H104" s="86"/>
      <c r="I104" s="86"/>
      <c r="J104" s="86"/>
      <c r="M104" s="97">
        <v>68</v>
      </c>
      <c r="N104" s="97">
        <v>12548399.999999974</v>
      </c>
      <c r="O104" s="97">
        <v>2.6077032089233398E-8</v>
      </c>
    </row>
    <row r="105" spans="1:15" x14ac:dyDescent="0.55000000000000004">
      <c r="M105" s="97">
        <v>69</v>
      </c>
      <c r="N105" s="97">
        <v>9426399.9999999739</v>
      </c>
      <c r="O105" s="97">
        <v>2.6077032089233398E-8</v>
      </c>
    </row>
    <row r="106" spans="1:15" x14ac:dyDescent="0.55000000000000004">
      <c r="M106" s="97">
        <v>70</v>
      </c>
      <c r="N106" s="97">
        <v>7386399.9999999749</v>
      </c>
      <c r="O106" s="97">
        <v>2.514570951461792E-8</v>
      </c>
    </row>
    <row r="107" spans="1:15" x14ac:dyDescent="0.55000000000000004">
      <c r="M107" s="97">
        <v>71</v>
      </c>
      <c r="N107" s="97">
        <v>13889999.999999972</v>
      </c>
      <c r="O107" s="97">
        <v>2.7939677238464355E-8</v>
      </c>
    </row>
    <row r="108" spans="1:15" x14ac:dyDescent="0.55000000000000004">
      <c r="M108" s="97">
        <v>72</v>
      </c>
      <c r="N108" s="97">
        <v>16574799.999999976</v>
      </c>
      <c r="O108" s="97">
        <v>2.4214386940002441E-8</v>
      </c>
    </row>
    <row r="109" spans="1:15" x14ac:dyDescent="0.55000000000000004">
      <c r="M109" s="97">
        <v>73</v>
      </c>
      <c r="N109" s="97">
        <v>29101999.999999989</v>
      </c>
      <c r="O109" s="97">
        <v>1.1175870895385742E-8</v>
      </c>
    </row>
    <row r="110" spans="1:15" x14ac:dyDescent="0.55000000000000004">
      <c r="M110" s="97">
        <v>74</v>
      </c>
      <c r="N110" s="97">
        <v>27995999.999999985</v>
      </c>
      <c r="O110" s="97">
        <v>1.4901161193847656E-8</v>
      </c>
    </row>
    <row r="111" spans="1:15" x14ac:dyDescent="0.55000000000000004">
      <c r="M111" s="97">
        <v>75</v>
      </c>
      <c r="N111" s="97">
        <v>41740400</v>
      </c>
      <c r="O111" s="97">
        <v>0</v>
      </c>
    </row>
    <row r="112" spans="1:15" x14ac:dyDescent="0.55000000000000004">
      <c r="M112" s="97">
        <v>76</v>
      </c>
      <c r="N112" s="97">
        <v>60270400</v>
      </c>
      <c r="O112" s="97">
        <v>0</v>
      </c>
    </row>
    <row r="113" spans="13:15" x14ac:dyDescent="0.55000000000000004">
      <c r="M113" s="97">
        <v>77</v>
      </c>
      <c r="N113" s="97">
        <v>29029599.999999989</v>
      </c>
      <c r="O113" s="97">
        <v>1.1175870895385742E-8</v>
      </c>
    </row>
    <row r="114" spans="13:15" x14ac:dyDescent="0.55000000000000004">
      <c r="M114" s="97">
        <v>78</v>
      </c>
      <c r="N114" s="97">
        <v>36012399.999999985</v>
      </c>
      <c r="O114" s="97">
        <v>1.4901161193847656E-8</v>
      </c>
    </row>
    <row r="115" spans="13:15" x14ac:dyDescent="0.55000000000000004">
      <c r="M115" s="97">
        <v>79</v>
      </c>
      <c r="N115" s="97">
        <v>64179999.999999993</v>
      </c>
      <c r="O115" s="97">
        <v>7.4505805969238281E-9</v>
      </c>
    </row>
    <row r="116" spans="13:15" x14ac:dyDescent="0.55000000000000004">
      <c r="M116" s="97">
        <v>80</v>
      </c>
      <c r="N116" s="97">
        <v>55005200</v>
      </c>
      <c r="O116" s="97">
        <v>0</v>
      </c>
    </row>
    <row r="117" spans="13:15" x14ac:dyDescent="0.55000000000000004">
      <c r="M117" s="97">
        <v>81</v>
      </c>
      <c r="N117" s="97">
        <v>29598399.99999997</v>
      </c>
      <c r="O117" s="97">
        <v>2.9802322387695313E-8</v>
      </c>
    </row>
    <row r="118" spans="13:15" x14ac:dyDescent="0.55000000000000004">
      <c r="M118" s="97">
        <v>82</v>
      </c>
      <c r="N118" s="97">
        <v>39523599.999999985</v>
      </c>
      <c r="O118" s="97">
        <v>1.4901161193847656E-8</v>
      </c>
    </row>
    <row r="119" spans="13:15" x14ac:dyDescent="0.55000000000000004">
      <c r="M119" s="97">
        <v>83</v>
      </c>
      <c r="N119" s="97">
        <v>31723199.999999985</v>
      </c>
      <c r="O119" s="97">
        <v>1.4901161193847656E-8</v>
      </c>
    </row>
    <row r="120" spans="13:15" x14ac:dyDescent="0.55000000000000004">
      <c r="M120" s="97">
        <v>84</v>
      </c>
      <c r="N120" s="97">
        <v>61103200</v>
      </c>
      <c r="O120" s="97">
        <v>0</v>
      </c>
    </row>
    <row r="121" spans="13:15" x14ac:dyDescent="0.55000000000000004">
      <c r="M121" s="97">
        <v>85</v>
      </c>
      <c r="N121" s="97">
        <v>80552400</v>
      </c>
      <c r="O121" s="97">
        <v>0</v>
      </c>
    </row>
    <row r="122" spans="13:15" x14ac:dyDescent="0.55000000000000004">
      <c r="M122" s="97">
        <v>86</v>
      </c>
      <c r="N122" s="97">
        <v>46685200</v>
      </c>
      <c r="O122" s="97">
        <v>0</v>
      </c>
    </row>
    <row r="123" spans="13:15" x14ac:dyDescent="0.55000000000000004">
      <c r="M123" s="97">
        <v>87</v>
      </c>
      <c r="N123" s="97">
        <v>56163200</v>
      </c>
      <c r="O123" s="97">
        <v>0</v>
      </c>
    </row>
    <row r="124" spans="13:15" x14ac:dyDescent="0.55000000000000004">
      <c r="M124" s="97">
        <v>88</v>
      </c>
      <c r="N124" s="97">
        <v>37429999.999999993</v>
      </c>
      <c r="O124" s="97">
        <v>7.4505805969238281E-9</v>
      </c>
    </row>
    <row r="125" spans="13:15" x14ac:dyDescent="0.55000000000000004">
      <c r="M125" s="97">
        <v>89</v>
      </c>
      <c r="N125" s="97">
        <v>24459599.999999981</v>
      </c>
      <c r="O125" s="97">
        <v>1.862645149230957E-8</v>
      </c>
    </row>
    <row r="126" spans="13:15" x14ac:dyDescent="0.55000000000000004">
      <c r="M126" s="97">
        <v>90</v>
      </c>
      <c r="N126" s="97">
        <v>20099599.999999978</v>
      </c>
      <c r="O126" s="97">
        <v>2.2351741790771484E-8</v>
      </c>
    </row>
    <row r="127" spans="13:15" x14ac:dyDescent="0.55000000000000004">
      <c r="M127" s="97">
        <v>91</v>
      </c>
      <c r="N127" s="97">
        <v>47617599.999999985</v>
      </c>
      <c r="O127" s="97">
        <v>1.4901161193847656E-8</v>
      </c>
    </row>
    <row r="128" spans="13:15" x14ac:dyDescent="0.55000000000000004">
      <c r="M128" s="97">
        <v>92</v>
      </c>
      <c r="N128" s="97">
        <v>155528800.00000003</v>
      </c>
      <c r="O128" s="97">
        <v>-2.9802322387695313E-8</v>
      </c>
    </row>
    <row r="129" spans="13:15" x14ac:dyDescent="0.55000000000000004">
      <c r="M129" s="97">
        <v>93</v>
      </c>
      <c r="N129" s="97">
        <v>53443199.999999993</v>
      </c>
      <c r="O129" s="97">
        <v>7.4505805969238281E-9</v>
      </c>
    </row>
    <row r="130" spans="13:15" x14ac:dyDescent="0.55000000000000004">
      <c r="M130" s="97">
        <v>94</v>
      </c>
      <c r="N130" s="97">
        <v>54810400</v>
      </c>
      <c r="O130" s="97">
        <v>0</v>
      </c>
    </row>
    <row r="131" spans="13:15" x14ac:dyDescent="0.55000000000000004">
      <c r="M131" s="97">
        <v>95</v>
      </c>
      <c r="N131" s="97">
        <v>3709199.9999999744</v>
      </c>
      <c r="O131" s="97">
        <v>2.5611370801925659E-8</v>
      </c>
    </row>
    <row r="132" spans="13:15" x14ac:dyDescent="0.55000000000000004">
      <c r="M132" s="97">
        <v>96</v>
      </c>
      <c r="N132" s="97">
        <v>4306399.9999999739</v>
      </c>
      <c r="O132" s="97">
        <v>2.6077032089233398E-8</v>
      </c>
    </row>
    <row r="133" spans="13:15" x14ac:dyDescent="0.55000000000000004">
      <c r="M133" s="97">
        <v>97</v>
      </c>
      <c r="N133" s="97">
        <v>60042800</v>
      </c>
      <c r="O133" s="97">
        <v>0</v>
      </c>
    </row>
    <row r="134" spans="13:15" x14ac:dyDescent="0.55000000000000004">
      <c r="M134" s="97">
        <v>98</v>
      </c>
      <c r="N134" s="97">
        <v>55721199.999999993</v>
      </c>
      <c r="O134" s="97">
        <v>7.4505805969238281E-9</v>
      </c>
    </row>
    <row r="135" spans="13:15" x14ac:dyDescent="0.55000000000000004">
      <c r="M135" s="97">
        <v>99</v>
      </c>
      <c r="N135" s="97">
        <v>86404800.000000015</v>
      </c>
      <c r="O135" s="97">
        <v>-1.4901161193847656E-8</v>
      </c>
    </row>
    <row r="136" spans="13:15" x14ac:dyDescent="0.55000000000000004">
      <c r="M136" s="97">
        <v>100</v>
      </c>
      <c r="N136" s="97">
        <v>28499599.999999989</v>
      </c>
      <c r="O136" s="97">
        <v>1.1175870895385742E-8</v>
      </c>
    </row>
    <row r="137" spans="13:15" x14ac:dyDescent="0.55000000000000004">
      <c r="M137" s="97">
        <v>101</v>
      </c>
      <c r="N137" s="97">
        <v>56365599.999999993</v>
      </c>
      <c r="O137" s="97">
        <v>7.4505805969238281E-9</v>
      </c>
    </row>
    <row r="138" spans="13:15" ht="14.7" thickBot="1" x14ac:dyDescent="0.6">
      <c r="M138" s="98">
        <v>102</v>
      </c>
      <c r="N138" s="98">
        <v>36252799.999999985</v>
      </c>
      <c r="O138" s="98">
        <v>1.4901161193847656E-8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0"/>
  <sheetViews>
    <sheetView workbookViewId="0">
      <selection activeCell="A14" sqref="A14"/>
    </sheetView>
  </sheetViews>
  <sheetFormatPr defaultColWidth="9.15625" defaultRowHeight="14.4" x14ac:dyDescent="0.55000000000000004"/>
  <cols>
    <col min="1" max="1" width="24.41796875" style="13" customWidth="1"/>
    <col min="2" max="2" width="20.41796875" style="13" bestFit="1" customWidth="1"/>
    <col min="3" max="3" width="16.83984375" style="13" customWidth="1"/>
    <col min="4" max="4" width="20.578125" style="13" customWidth="1"/>
    <col min="5" max="5" width="19.41796875" style="13" customWidth="1"/>
    <col min="6" max="8" width="15.15625" style="13" customWidth="1"/>
    <col min="9" max="9" width="15.68359375" style="13" customWidth="1"/>
    <col min="10" max="10" width="21.68359375" style="13" customWidth="1"/>
    <col min="11" max="12" width="20.578125" style="13" customWidth="1"/>
    <col min="13" max="13" width="23.83984375" style="13" customWidth="1"/>
    <col min="14" max="16" width="7.41796875" style="13" customWidth="1"/>
    <col min="17" max="23" width="7" style="13" customWidth="1"/>
    <col min="24" max="24" width="14" style="13" customWidth="1"/>
    <col min="25" max="25" width="25" style="13" customWidth="1"/>
    <col min="26" max="26" width="17.83984375" style="13" customWidth="1"/>
    <col min="27" max="27" width="15.15625" style="13" customWidth="1"/>
    <col min="28" max="16384" width="9.15625" style="13"/>
  </cols>
  <sheetData>
    <row r="1" spans="1:27" ht="36" customHeight="1" x14ac:dyDescent="0.55000000000000004">
      <c r="A1" s="127" t="s">
        <v>58</v>
      </c>
      <c r="B1" s="127"/>
      <c r="C1" s="127"/>
      <c r="D1" s="127"/>
      <c r="E1" s="127"/>
      <c r="F1" s="127"/>
      <c r="G1" s="127"/>
      <c r="H1" s="127"/>
      <c r="I1" s="127"/>
      <c r="J1" s="127"/>
      <c r="K1" s="127"/>
      <c r="L1" s="127"/>
      <c r="M1" s="127"/>
      <c r="N1" s="127"/>
      <c r="O1" s="127"/>
      <c r="P1" s="127"/>
      <c r="Q1" s="127"/>
      <c r="R1" s="127"/>
      <c r="S1" s="127"/>
      <c r="T1" s="127"/>
      <c r="U1" s="127"/>
      <c r="V1" s="127"/>
      <c r="W1" s="127"/>
      <c r="X1" s="127"/>
      <c r="Y1" s="17"/>
      <c r="Z1" s="18"/>
    </row>
    <row r="2" spans="1:27" ht="36" customHeight="1" x14ac:dyDescent="0.55000000000000004">
      <c r="A2" s="23"/>
      <c r="B2" s="16"/>
      <c r="C2" s="16"/>
      <c r="D2" s="16"/>
      <c r="E2" s="16"/>
      <c r="F2" s="16"/>
      <c r="G2" s="16"/>
      <c r="H2" s="16"/>
      <c r="I2" s="16"/>
      <c r="J2" s="16"/>
      <c r="K2" s="16"/>
      <c r="L2" s="23"/>
      <c r="M2" s="16"/>
      <c r="N2" s="16"/>
      <c r="O2" s="16"/>
      <c r="P2" s="16"/>
      <c r="Q2" s="16"/>
      <c r="R2" s="16"/>
      <c r="S2" s="16"/>
      <c r="T2" s="16"/>
      <c r="U2" s="16"/>
      <c r="V2" s="16"/>
      <c r="W2" s="16"/>
      <c r="X2" s="16"/>
      <c r="Y2" s="17"/>
      <c r="Z2" s="18"/>
    </row>
    <row r="3" spans="1:27" ht="36" customHeight="1" x14ac:dyDescent="0.55000000000000004">
      <c r="A3" s="23"/>
      <c r="B3" s="30" t="s">
        <v>88</v>
      </c>
      <c r="C3" s="123" t="s">
        <v>89</v>
      </c>
      <c r="D3" s="124"/>
      <c r="E3" s="124"/>
      <c r="F3" s="124"/>
      <c r="G3" s="124"/>
      <c r="H3" s="124"/>
      <c r="I3" s="124"/>
      <c r="J3" s="124"/>
      <c r="K3" s="124"/>
      <c r="L3" s="124"/>
      <c r="M3" s="124"/>
      <c r="N3" s="124"/>
      <c r="O3" s="124"/>
      <c r="P3" s="124"/>
      <c r="Q3" s="124"/>
      <c r="R3" s="124"/>
      <c r="S3" s="124"/>
      <c r="T3" s="124"/>
      <c r="U3" s="124"/>
      <c r="V3" s="124"/>
      <c r="W3" s="125"/>
      <c r="X3" s="24"/>
      <c r="Y3" s="36"/>
      <c r="Z3" s="18"/>
    </row>
    <row r="4" spans="1:27" ht="39" customHeight="1" x14ac:dyDescent="0.55000000000000004">
      <c r="A4" s="128" t="s">
        <v>9</v>
      </c>
      <c r="B4" s="132" t="s">
        <v>6</v>
      </c>
      <c r="C4" s="122" t="s">
        <v>8</v>
      </c>
      <c r="D4" s="122" t="s">
        <v>7</v>
      </c>
      <c r="E4" s="122" t="s">
        <v>11</v>
      </c>
      <c r="F4" s="122" t="s">
        <v>84</v>
      </c>
      <c r="G4" s="122" t="s">
        <v>85</v>
      </c>
      <c r="H4" s="122" t="s">
        <v>81</v>
      </c>
      <c r="I4" s="122" t="s">
        <v>12</v>
      </c>
      <c r="J4" s="122" t="s">
        <v>13</v>
      </c>
      <c r="K4" s="122" t="s">
        <v>35</v>
      </c>
      <c r="L4" s="130" t="s">
        <v>21</v>
      </c>
      <c r="M4" s="122" t="s">
        <v>80</v>
      </c>
      <c r="N4" s="122" t="s">
        <v>36</v>
      </c>
      <c r="O4" s="122"/>
      <c r="P4" s="122"/>
      <c r="Q4" s="122"/>
      <c r="R4" s="122"/>
      <c r="S4" s="122"/>
      <c r="T4" s="122"/>
      <c r="U4" s="122"/>
      <c r="V4" s="122"/>
      <c r="W4" s="122"/>
      <c r="X4" s="122" t="s">
        <v>37</v>
      </c>
      <c r="Y4" s="126"/>
      <c r="Z4" s="19"/>
      <c r="AA4" s="14"/>
    </row>
    <row r="5" spans="1:27" ht="98.25" customHeight="1" x14ac:dyDescent="0.55000000000000004">
      <c r="A5" s="129"/>
      <c r="B5" s="132"/>
      <c r="C5" s="122"/>
      <c r="D5" s="122"/>
      <c r="E5" s="122"/>
      <c r="F5" s="122"/>
      <c r="G5" s="122"/>
      <c r="H5" s="122"/>
      <c r="I5" s="122"/>
      <c r="J5" s="122"/>
      <c r="K5" s="122"/>
      <c r="L5" s="131"/>
      <c r="M5" s="122"/>
      <c r="N5" s="37" t="s">
        <v>62</v>
      </c>
      <c r="O5" s="37" t="s">
        <v>27</v>
      </c>
      <c r="P5" s="37" t="s">
        <v>26</v>
      </c>
      <c r="Q5" s="38" t="s">
        <v>63</v>
      </c>
      <c r="R5" s="37" t="s">
        <v>25</v>
      </c>
      <c r="S5" s="37" t="s">
        <v>23</v>
      </c>
      <c r="T5" s="37" t="s">
        <v>28</v>
      </c>
      <c r="U5" s="37" t="s">
        <v>64</v>
      </c>
      <c r="V5" s="37" t="s">
        <v>65</v>
      </c>
      <c r="W5" s="37" t="s">
        <v>24</v>
      </c>
      <c r="X5" s="122"/>
      <c r="Y5" s="126"/>
      <c r="Z5" s="19"/>
      <c r="AA5" s="14"/>
    </row>
    <row r="6" spans="1:27" ht="57.75" customHeight="1" x14ac:dyDescent="0.55000000000000004">
      <c r="A6" s="15" t="s">
        <v>14</v>
      </c>
      <c r="B6" s="31"/>
      <c r="C6" s="25"/>
      <c r="D6" s="25"/>
      <c r="E6" s="25"/>
      <c r="F6" s="25"/>
      <c r="G6" s="25"/>
      <c r="H6" s="39"/>
      <c r="I6" s="25"/>
      <c r="J6" s="25"/>
      <c r="K6" s="25"/>
      <c r="L6" s="25"/>
      <c r="M6" s="25"/>
      <c r="N6" s="38"/>
      <c r="O6" s="40"/>
      <c r="P6" s="40"/>
      <c r="Q6" s="40"/>
      <c r="R6" s="40"/>
      <c r="S6" s="40"/>
      <c r="T6" s="40"/>
      <c r="U6" s="40"/>
      <c r="V6" s="40"/>
      <c r="W6" s="40"/>
      <c r="X6" s="26"/>
      <c r="Y6" s="41"/>
      <c r="Z6" s="14"/>
      <c r="AA6" s="14"/>
    </row>
    <row r="7" spans="1:27" ht="27" customHeight="1" x14ac:dyDescent="0.55000000000000004">
      <c r="A7" s="15" t="s">
        <v>1</v>
      </c>
      <c r="B7" s="32"/>
      <c r="C7" s="26"/>
      <c r="D7" s="26"/>
      <c r="E7" s="26"/>
      <c r="F7" s="26"/>
      <c r="G7" s="26"/>
      <c r="H7" s="26"/>
      <c r="I7" s="26"/>
      <c r="J7" s="26"/>
      <c r="K7" s="26"/>
      <c r="L7" s="26"/>
      <c r="M7" s="26"/>
      <c r="N7" s="26"/>
      <c r="O7" s="26"/>
      <c r="P7" s="26"/>
      <c r="Q7" s="26"/>
      <c r="R7" s="26"/>
      <c r="S7" s="26"/>
      <c r="T7" s="26"/>
      <c r="U7" s="26"/>
      <c r="V7" s="26"/>
      <c r="W7" s="26"/>
      <c r="X7" s="26"/>
      <c r="Y7" s="41"/>
      <c r="Z7" s="14"/>
      <c r="AA7" s="14"/>
    </row>
    <row r="8" spans="1:27" ht="24.75" customHeight="1" x14ac:dyDescent="0.55000000000000004">
      <c r="A8" s="15" t="s">
        <v>2</v>
      </c>
      <c r="B8" s="32"/>
      <c r="C8" s="26"/>
      <c r="D8" s="26"/>
      <c r="E8" s="26"/>
      <c r="F8" s="26"/>
      <c r="G8" s="26"/>
      <c r="H8" s="26"/>
      <c r="I8" s="26"/>
      <c r="J8" s="26"/>
      <c r="K8" s="26"/>
      <c r="L8" s="26"/>
      <c r="M8" s="26"/>
      <c r="N8" s="26"/>
      <c r="O8" s="26"/>
      <c r="P8" s="26"/>
      <c r="Q8" s="26"/>
      <c r="R8" s="26"/>
      <c r="S8" s="26"/>
      <c r="T8" s="26"/>
      <c r="U8" s="26"/>
      <c r="V8" s="26"/>
      <c r="W8" s="26"/>
      <c r="X8" s="26"/>
      <c r="Y8" s="41"/>
      <c r="Z8" s="14"/>
      <c r="AA8" s="14"/>
    </row>
    <row r="9" spans="1:27" ht="30" customHeight="1" x14ac:dyDescent="0.55000000000000004">
      <c r="A9" s="15" t="s">
        <v>3</v>
      </c>
      <c r="B9" s="32"/>
      <c r="C9" s="26"/>
      <c r="D9" s="26"/>
      <c r="E9" s="26"/>
      <c r="F9" s="26"/>
      <c r="G9" s="26"/>
      <c r="H9" s="26"/>
      <c r="I9" s="26"/>
      <c r="J9" s="26"/>
      <c r="K9" s="26"/>
      <c r="L9" s="26"/>
      <c r="M9" s="26"/>
      <c r="N9" s="26"/>
      <c r="O9" s="26"/>
      <c r="P9" s="26"/>
      <c r="Q9" s="26"/>
      <c r="R9" s="26"/>
      <c r="S9" s="26"/>
      <c r="T9" s="26"/>
      <c r="U9" s="26"/>
      <c r="V9" s="26"/>
      <c r="W9" s="26"/>
      <c r="X9" s="26"/>
      <c r="Y9" s="41"/>
      <c r="Z9" s="14"/>
      <c r="AA9" s="14"/>
    </row>
    <row r="10" spans="1:27" ht="32.25" customHeight="1" x14ac:dyDescent="0.55000000000000004">
      <c r="A10" s="15" t="s">
        <v>4</v>
      </c>
      <c r="B10" s="32"/>
      <c r="C10" s="26"/>
      <c r="D10" s="26"/>
      <c r="E10" s="26"/>
      <c r="F10" s="26"/>
      <c r="G10" s="26"/>
      <c r="H10" s="26"/>
      <c r="I10" s="26"/>
      <c r="J10" s="26"/>
      <c r="K10" s="26"/>
      <c r="L10" s="26"/>
      <c r="M10" s="26"/>
      <c r="N10" s="26"/>
      <c r="O10" s="26"/>
      <c r="P10" s="26"/>
      <c r="Q10" s="26"/>
      <c r="R10" s="26"/>
      <c r="S10" s="26"/>
      <c r="T10" s="26"/>
      <c r="U10" s="26"/>
      <c r="V10" s="26"/>
      <c r="W10" s="26"/>
      <c r="X10" s="26"/>
      <c r="Y10" s="41"/>
      <c r="Z10" s="14"/>
      <c r="AA10" s="14"/>
    </row>
    <row r="11" spans="1:27" ht="29.25" customHeight="1" x14ac:dyDescent="0.55000000000000004">
      <c r="A11" s="15" t="s">
        <v>60</v>
      </c>
      <c r="B11" s="32"/>
      <c r="C11" s="26"/>
      <c r="D11" s="26"/>
      <c r="E11" s="26"/>
      <c r="F11" s="26"/>
      <c r="G11" s="26"/>
      <c r="H11" s="26"/>
      <c r="I11" s="26"/>
      <c r="J11" s="26"/>
      <c r="K11" s="26"/>
      <c r="L11" s="26"/>
      <c r="M11" s="26"/>
      <c r="N11" s="26"/>
      <c r="O11" s="26"/>
      <c r="P11" s="26"/>
      <c r="Q11" s="26"/>
      <c r="R11" s="26"/>
      <c r="S11" s="26"/>
      <c r="T11" s="26"/>
      <c r="U11" s="26"/>
      <c r="V11" s="26"/>
      <c r="W11" s="26"/>
      <c r="X11" s="26"/>
      <c r="Y11" s="41"/>
      <c r="Z11" s="14"/>
      <c r="AA11" s="14"/>
    </row>
    <row r="12" spans="1:27" ht="24.75" customHeight="1" x14ac:dyDescent="0.55000000000000004">
      <c r="A12" s="20"/>
      <c r="B12" s="33"/>
      <c r="C12" s="27"/>
      <c r="D12" s="27"/>
      <c r="E12" s="27"/>
      <c r="F12" s="27"/>
      <c r="G12" s="27"/>
      <c r="H12" s="27"/>
      <c r="I12" s="27"/>
      <c r="J12" s="27"/>
      <c r="K12" s="27"/>
      <c r="L12" s="27"/>
      <c r="M12" s="27"/>
      <c r="N12" s="27"/>
      <c r="O12" s="27"/>
      <c r="P12" s="27"/>
      <c r="Q12" s="27"/>
      <c r="R12" s="27"/>
      <c r="S12" s="27"/>
      <c r="T12" s="27"/>
      <c r="U12" s="27"/>
      <c r="V12" s="27"/>
      <c r="W12" s="27"/>
      <c r="X12" s="27"/>
      <c r="Y12" s="28"/>
      <c r="Z12" s="14"/>
      <c r="AA12" s="14"/>
    </row>
    <row r="13" spans="1:27" ht="25.5" customHeight="1" x14ac:dyDescent="0.55000000000000004">
      <c r="A13" s="20"/>
      <c r="B13" s="33"/>
      <c r="C13" s="27"/>
      <c r="D13" s="27"/>
      <c r="E13" s="27"/>
      <c r="F13" s="27"/>
      <c r="G13" s="27"/>
      <c r="H13" s="27"/>
      <c r="I13" s="27"/>
      <c r="J13" s="27"/>
      <c r="K13" s="27"/>
      <c r="L13" s="27"/>
      <c r="M13" s="27"/>
      <c r="N13" s="27"/>
      <c r="O13" s="27"/>
      <c r="P13" s="27"/>
      <c r="Q13" s="27"/>
      <c r="R13" s="27"/>
      <c r="S13" s="27"/>
      <c r="T13" s="27"/>
      <c r="U13" s="27"/>
      <c r="V13" s="27"/>
      <c r="W13" s="27"/>
      <c r="X13" s="27"/>
      <c r="Y13" s="28"/>
      <c r="Z13" s="14"/>
      <c r="AA13" s="14"/>
    </row>
    <row r="14" spans="1:27" ht="30.75" customHeight="1" x14ac:dyDescent="0.55000000000000004">
      <c r="A14" s="20"/>
      <c r="B14" s="33"/>
      <c r="C14" s="27"/>
      <c r="D14" s="27"/>
      <c r="E14" s="27"/>
      <c r="F14" s="27"/>
      <c r="G14" s="27"/>
      <c r="H14" s="27"/>
      <c r="I14" s="27"/>
      <c r="J14" s="27"/>
      <c r="K14" s="27"/>
      <c r="L14" s="27"/>
      <c r="M14" s="27"/>
      <c r="N14" s="27"/>
      <c r="O14" s="27"/>
      <c r="P14" s="27"/>
      <c r="Q14" s="27"/>
      <c r="R14" s="27"/>
      <c r="S14" s="27"/>
      <c r="T14" s="27"/>
      <c r="U14" s="27"/>
      <c r="V14" s="27"/>
      <c r="W14" s="27"/>
      <c r="X14" s="27"/>
      <c r="Y14" s="28"/>
      <c r="Z14" s="14"/>
      <c r="AA14" s="14"/>
    </row>
    <row r="15" spans="1:27" ht="29.25" customHeight="1" x14ac:dyDescent="0.55000000000000004">
      <c r="A15" s="15" t="s">
        <v>5</v>
      </c>
      <c r="B15" s="33"/>
      <c r="C15" s="27"/>
      <c r="D15" s="27"/>
      <c r="E15" s="27"/>
      <c r="F15" s="27"/>
      <c r="G15" s="27"/>
      <c r="H15" s="27"/>
      <c r="I15" s="27"/>
      <c r="J15" s="27"/>
      <c r="K15" s="27"/>
      <c r="L15" s="27"/>
      <c r="M15" s="27"/>
      <c r="N15" s="27"/>
      <c r="O15" s="27"/>
      <c r="P15" s="27"/>
      <c r="Q15" s="27"/>
      <c r="R15" s="27"/>
      <c r="S15" s="27"/>
      <c r="T15" s="27"/>
      <c r="U15" s="27"/>
      <c r="V15" s="27"/>
      <c r="W15" s="27"/>
      <c r="X15" s="27"/>
      <c r="Y15" s="28"/>
      <c r="Z15" s="14"/>
      <c r="AA15" s="14"/>
    </row>
    <row r="16" spans="1:27" ht="24.75" customHeight="1" x14ac:dyDescent="0.55000000000000004">
      <c r="A16" s="15" t="s">
        <v>10</v>
      </c>
      <c r="B16" s="33"/>
      <c r="C16" s="27"/>
      <c r="D16" s="27"/>
      <c r="E16" s="27"/>
      <c r="F16" s="27"/>
      <c r="G16" s="27"/>
      <c r="H16" s="27"/>
      <c r="I16" s="27"/>
      <c r="J16" s="27"/>
      <c r="K16" s="27"/>
      <c r="L16" s="27"/>
      <c r="M16" s="27"/>
      <c r="N16" s="27"/>
      <c r="O16" s="27"/>
      <c r="P16" s="27"/>
      <c r="Q16" s="27"/>
      <c r="R16" s="27"/>
      <c r="S16" s="27"/>
      <c r="T16" s="27"/>
      <c r="U16" s="27"/>
      <c r="V16" s="27"/>
      <c r="W16" s="27"/>
      <c r="X16" s="27"/>
      <c r="Y16" s="28"/>
      <c r="Z16" s="14"/>
      <c r="AA16" s="14"/>
    </row>
    <row r="17" spans="1:27" ht="15.3" x14ac:dyDescent="0.55000000000000004">
      <c r="A17" s="1"/>
      <c r="B17" s="34"/>
      <c r="C17" s="28"/>
      <c r="D17" s="28"/>
      <c r="E17" s="28"/>
      <c r="F17" s="28"/>
      <c r="G17" s="28"/>
      <c r="H17" s="28"/>
      <c r="I17" s="28"/>
      <c r="J17" s="28"/>
      <c r="K17" s="28"/>
      <c r="L17" s="28"/>
      <c r="M17" s="28"/>
      <c r="N17" s="28"/>
      <c r="O17" s="28"/>
      <c r="P17" s="28"/>
      <c r="Q17" s="28"/>
      <c r="R17" s="28"/>
      <c r="S17" s="28"/>
      <c r="T17" s="28"/>
      <c r="U17" s="28"/>
      <c r="V17" s="28"/>
      <c r="W17" s="28"/>
      <c r="X17" s="28"/>
      <c r="Y17" s="28"/>
      <c r="Z17" s="14"/>
      <c r="AA17" s="14"/>
    </row>
    <row r="18" spans="1:27" ht="15.3" x14ac:dyDescent="0.55000000000000004">
      <c r="A18" s="14"/>
      <c r="B18" s="34"/>
      <c r="C18" s="28"/>
      <c r="D18" s="28"/>
      <c r="E18" s="28"/>
      <c r="F18" s="28"/>
      <c r="G18" s="28"/>
      <c r="H18" s="28"/>
      <c r="I18" s="28"/>
      <c r="J18" s="28"/>
      <c r="K18" s="28"/>
      <c r="L18" s="28"/>
      <c r="M18" s="28"/>
      <c r="N18" s="28"/>
      <c r="O18" s="28"/>
      <c r="P18" s="28"/>
      <c r="Q18" s="28"/>
      <c r="R18" s="28"/>
      <c r="S18" s="28"/>
      <c r="T18" s="28"/>
      <c r="U18" s="28"/>
      <c r="V18" s="28"/>
      <c r="W18" s="28"/>
      <c r="X18" s="28"/>
      <c r="Y18" s="28"/>
      <c r="Z18" s="14"/>
      <c r="AA18" s="14"/>
    </row>
    <row r="19" spans="1:27" ht="15.3" x14ac:dyDescent="0.55000000000000004">
      <c r="A19" s="14"/>
      <c r="B19" s="34"/>
      <c r="C19" s="28"/>
      <c r="D19" s="28"/>
      <c r="E19" s="28"/>
      <c r="F19" s="28"/>
      <c r="G19" s="28"/>
      <c r="H19" s="28"/>
      <c r="I19" s="28"/>
      <c r="J19" s="28"/>
      <c r="K19" s="28"/>
      <c r="L19" s="28"/>
      <c r="M19" s="28"/>
      <c r="N19" s="28"/>
      <c r="O19" s="28"/>
      <c r="P19" s="28"/>
      <c r="Q19" s="28"/>
      <c r="R19" s="28"/>
      <c r="S19" s="28"/>
      <c r="T19" s="28"/>
      <c r="U19" s="28"/>
      <c r="V19" s="28"/>
      <c r="W19" s="28"/>
      <c r="X19" s="28"/>
      <c r="Y19" s="28"/>
      <c r="Z19" s="14"/>
      <c r="AA19" s="14"/>
    </row>
    <row r="20" spans="1:27" ht="15.3" x14ac:dyDescent="0.55000000000000004">
      <c r="A20" s="14"/>
      <c r="B20" s="34"/>
      <c r="C20" s="28"/>
      <c r="D20" s="28"/>
      <c r="E20" s="28"/>
      <c r="F20" s="28"/>
      <c r="G20" s="28"/>
      <c r="H20" s="28"/>
      <c r="I20" s="28"/>
      <c r="J20" s="28"/>
      <c r="K20" s="28"/>
      <c r="L20" s="28"/>
      <c r="M20" s="28"/>
      <c r="N20" s="28"/>
      <c r="O20" s="28"/>
      <c r="P20" s="28"/>
      <c r="Q20" s="28"/>
      <c r="R20" s="28"/>
      <c r="S20" s="28"/>
      <c r="T20" s="28"/>
      <c r="U20" s="28"/>
      <c r="V20" s="28"/>
      <c r="W20" s="28"/>
      <c r="X20" s="28"/>
      <c r="Y20" s="28"/>
      <c r="Z20" s="14"/>
      <c r="AA20" s="14"/>
    </row>
    <row r="21" spans="1:27" ht="15.3" x14ac:dyDescent="0.55000000000000004">
      <c r="A21" s="14"/>
      <c r="B21" s="34"/>
      <c r="C21" s="28"/>
      <c r="D21" s="28"/>
      <c r="E21" s="28"/>
      <c r="F21" s="28"/>
      <c r="G21" s="28"/>
      <c r="H21" s="28"/>
      <c r="I21" s="28"/>
      <c r="J21" s="28"/>
      <c r="K21" s="28"/>
      <c r="L21" s="28"/>
      <c r="M21" s="28"/>
      <c r="N21" s="28"/>
      <c r="O21" s="28"/>
      <c r="P21" s="28"/>
      <c r="Q21" s="28"/>
      <c r="R21" s="28"/>
      <c r="S21" s="28"/>
      <c r="T21" s="28"/>
      <c r="U21" s="28"/>
      <c r="V21" s="28"/>
      <c r="W21" s="28"/>
      <c r="X21" s="28"/>
      <c r="Y21" s="28"/>
      <c r="Z21" s="14"/>
      <c r="AA21" s="14"/>
    </row>
    <row r="22" spans="1:27" ht="15.3" x14ac:dyDescent="0.55000000000000004">
      <c r="A22" s="14"/>
      <c r="B22" s="34"/>
      <c r="C22" s="28"/>
      <c r="D22" s="28"/>
      <c r="E22" s="28"/>
      <c r="F22" s="28"/>
      <c r="G22" s="28"/>
      <c r="H22" s="28"/>
      <c r="I22" s="28"/>
      <c r="J22" s="28"/>
      <c r="K22" s="28"/>
      <c r="L22" s="28"/>
      <c r="M22" s="28"/>
      <c r="N22" s="28"/>
      <c r="O22" s="28"/>
      <c r="P22" s="28"/>
      <c r="Q22" s="28"/>
      <c r="R22" s="28"/>
      <c r="S22" s="28"/>
      <c r="T22" s="28"/>
      <c r="U22" s="28"/>
      <c r="V22" s="28"/>
      <c r="W22" s="28"/>
      <c r="X22" s="28"/>
      <c r="Y22" s="28"/>
      <c r="Z22" s="14"/>
      <c r="AA22" s="14"/>
    </row>
    <row r="23" spans="1:27" ht="15.3" x14ac:dyDescent="0.55000000000000004">
      <c r="A23" s="14"/>
      <c r="B23" s="34"/>
      <c r="C23" s="28"/>
      <c r="D23" s="28"/>
      <c r="E23" s="28"/>
      <c r="F23" s="28"/>
      <c r="G23" s="28"/>
      <c r="H23" s="28"/>
      <c r="I23" s="28"/>
      <c r="J23" s="28"/>
      <c r="K23" s="28"/>
      <c r="L23" s="28"/>
      <c r="M23" s="28"/>
      <c r="N23" s="28"/>
      <c r="O23" s="28"/>
      <c r="P23" s="28"/>
      <c r="Q23" s="28"/>
      <c r="R23" s="28"/>
      <c r="S23" s="28"/>
      <c r="T23" s="28"/>
      <c r="U23" s="28"/>
      <c r="V23" s="28"/>
      <c r="W23" s="28"/>
      <c r="X23" s="28"/>
      <c r="Y23" s="28"/>
      <c r="Z23" s="14"/>
      <c r="AA23" s="14"/>
    </row>
    <row r="24" spans="1:27" ht="15.3" x14ac:dyDescent="0.55000000000000004">
      <c r="A24" s="14"/>
      <c r="B24" s="34"/>
      <c r="C24" s="28"/>
      <c r="D24" s="28"/>
      <c r="E24" s="28"/>
      <c r="F24" s="28"/>
      <c r="G24" s="28"/>
      <c r="H24" s="28"/>
      <c r="I24" s="28"/>
      <c r="J24" s="28"/>
      <c r="K24" s="28"/>
      <c r="L24" s="28"/>
      <c r="M24" s="28"/>
      <c r="N24" s="28"/>
      <c r="O24" s="28"/>
      <c r="P24" s="28"/>
      <c r="Q24" s="28"/>
      <c r="R24" s="28"/>
      <c r="S24" s="28"/>
      <c r="T24" s="28"/>
      <c r="U24" s="28"/>
      <c r="V24" s="28"/>
      <c r="W24" s="28"/>
      <c r="X24" s="28"/>
      <c r="Y24" s="28"/>
      <c r="Z24" s="14"/>
      <c r="AA24" s="14"/>
    </row>
    <row r="25" spans="1:27" ht="15.3" x14ac:dyDescent="0.55000000000000004">
      <c r="A25" s="14"/>
      <c r="B25" s="34"/>
      <c r="C25" s="28"/>
      <c r="D25" s="28"/>
      <c r="E25" s="28"/>
      <c r="F25" s="28"/>
      <c r="G25" s="28"/>
      <c r="H25" s="28"/>
      <c r="I25" s="28"/>
      <c r="J25" s="28"/>
      <c r="K25" s="28"/>
      <c r="L25" s="28"/>
      <c r="M25" s="28"/>
      <c r="N25" s="28"/>
      <c r="O25" s="28"/>
      <c r="P25" s="28"/>
      <c r="Q25" s="28"/>
      <c r="R25" s="28"/>
      <c r="S25" s="28"/>
      <c r="T25" s="28"/>
      <c r="U25" s="28"/>
      <c r="V25" s="28"/>
      <c r="W25" s="28"/>
      <c r="X25" s="28"/>
      <c r="Y25" s="28"/>
      <c r="Z25" s="14"/>
      <c r="AA25" s="14"/>
    </row>
    <row r="26" spans="1:27" ht="15.3" x14ac:dyDescent="0.55000000000000004">
      <c r="A26" s="14"/>
      <c r="B26" s="34"/>
      <c r="C26" s="28"/>
      <c r="D26" s="28"/>
      <c r="E26" s="28"/>
      <c r="F26" s="28"/>
      <c r="G26" s="28"/>
      <c r="H26" s="28"/>
      <c r="I26" s="28"/>
      <c r="J26" s="28"/>
      <c r="K26" s="28"/>
      <c r="L26" s="28"/>
      <c r="M26" s="28"/>
      <c r="N26" s="28"/>
      <c r="O26" s="28"/>
      <c r="P26" s="28"/>
      <c r="Q26" s="28"/>
      <c r="R26" s="28"/>
      <c r="S26" s="28"/>
      <c r="T26" s="28"/>
      <c r="U26" s="28"/>
      <c r="V26" s="28"/>
      <c r="W26" s="28"/>
      <c r="X26" s="28"/>
      <c r="Y26" s="28"/>
      <c r="Z26" s="14"/>
      <c r="AA26" s="14"/>
    </row>
    <row r="27" spans="1:27" ht="15.3" x14ac:dyDescent="0.55000000000000004">
      <c r="A27" s="14"/>
      <c r="B27" s="34"/>
      <c r="C27" s="28"/>
      <c r="D27" s="28"/>
      <c r="E27" s="28"/>
      <c r="F27" s="28"/>
      <c r="G27" s="28"/>
      <c r="H27" s="28"/>
      <c r="I27" s="28"/>
      <c r="J27" s="28"/>
      <c r="K27" s="28"/>
      <c r="L27" s="28"/>
      <c r="M27" s="28"/>
      <c r="N27" s="28"/>
      <c r="O27" s="28"/>
      <c r="P27" s="28"/>
      <c r="Q27" s="28"/>
      <c r="R27" s="28"/>
      <c r="S27" s="28"/>
      <c r="T27" s="28"/>
      <c r="U27" s="28"/>
      <c r="V27" s="28"/>
      <c r="W27" s="28"/>
      <c r="X27" s="28"/>
      <c r="Y27" s="28"/>
      <c r="Z27" s="14"/>
      <c r="AA27" s="14"/>
    </row>
    <row r="28" spans="1:27" ht="15.3" x14ac:dyDescent="0.55000000000000004">
      <c r="A28" s="14"/>
      <c r="B28" s="34"/>
      <c r="C28" s="28"/>
      <c r="D28" s="28"/>
      <c r="E28" s="28"/>
      <c r="F28" s="28"/>
      <c r="G28" s="28"/>
      <c r="H28" s="28"/>
      <c r="I28" s="28"/>
      <c r="J28" s="28"/>
      <c r="K28" s="28"/>
      <c r="L28" s="28"/>
      <c r="M28" s="28"/>
      <c r="N28" s="28"/>
      <c r="O28" s="28"/>
      <c r="P28" s="28"/>
      <c r="Q28" s="28"/>
      <c r="R28" s="28"/>
      <c r="S28" s="28"/>
      <c r="T28" s="28"/>
      <c r="U28" s="28"/>
      <c r="V28" s="28"/>
      <c r="W28" s="28"/>
      <c r="X28" s="28"/>
      <c r="Y28" s="28"/>
      <c r="Z28" s="14"/>
      <c r="AA28" s="14"/>
    </row>
    <row r="29" spans="1:27" ht="15.3" x14ac:dyDescent="0.55000000000000004">
      <c r="A29" s="14"/>
      <c r="B29" s="34"/>
      <c r="C29" s="28"/>
      <c r="D29" s="28"/>
      <c r="E29" s="28"/>
      <c r="F29" s="28"/>
      <c r="G29" s="28"/>
      <c r="H29" s="28"/>
      <c r="I29" s="28"/>
      <c r="J29" s="28"/>
      <c r="K29" s="28"/>
      <c r="L29" s="28"/>
      <c r="M29" s="28"/>
      <c r="N29" s="28"/>
      <c r="O29" s="28"/>
      <c r="P29" s="28"/>
      <c r="Q29" s="28"/>
      <c r="R29" s="28"/>
      <c r="S29" s="28"/>
      <c r="T29" s="28"/>
      <c r="U29" s="28"/>
      <c r="V29" s="28"/>
      <c r="W29" s="28"/>
      <c r="X29" s="28"/>
      <c r="Y29" s="28"/>
      <c r="Z29" s="14"/>
      <c r="AA29" s="14"/>
    </row>
    <row r="30" spans="1:27" ht="15.3" x14ac:dyDescent="0.55000000000000004">
      <c r="A30" s="14"/>
      <c r="B30" s="34"/>
      <c r="C30" s="28"/>
      <c r="D30" s="28"/>
      <c r="E30" s="28"/>
      <c r="F30" s="28"/>
      <c r="G30" s="28"/>
      <c r="H30" s="28"/>
      <c r="I30" s="28"/>
      <c r="J30" s="28"/>
      <c r="K30" s="28"/>
      <c r="L30" s="28"/>
      <c r="M30" s="28"/>
      <c r="N30" s="28"/>
      <c r="O30" s="28"/>
      <c r="P30" s="28"/>
      <c r="Q30" s="28"/>
      <c r="R30" s="28"/>
      <c r="S30" s="28"/>
      <c r="T30" s="28"/>
      <c r="U30" s="28"/>
      <c r="V30" s="28"/>
      <c r="W30" s="28"/>
      <c r="X30" s="28"/>
      <c r="Y30" s="28"/>
      <c r="Z30" s="14"/>
      <c r="AA30" s="14"/>
    </row>
    <row r="31" spans="1:27" ht="15.3" x14ac:dyDescent="0.55000000000000004">
      <c r="A31" s="14"/>
      <c r="B31" s="34"/>
      <c r="C31" s="28"/>
      <c r="D31" s="28"/>
      <c r="E31" s="28"/>
      <c r="F31" s="28"/>
      <c r="G31" s="28"/>
      <c r="H31" s="28"/>
      <c r="I31" s="28"/>
      <c r="J31" s="28"/>
      <c r="K31" s="28"/>
      <c r="L31" s="28"/>
      <c r="M31" s="28"/>
      <c r="N31" s="28"/>
      <c r="O31" s="28"/>
      <c r="P31" s="28"/>
      <c r="Q31" s="28"/>
      <c r="R31" s="28"/>
      <c r="S31" s="28"/>
      <c r="T31" s="28"/>
      <c r="U31" s="28"/>
      <c r="V31" s="28"/>
      <c r="W31" s="28"/>
      <c r="X31" s="28"/>
      <c r="Y31" s="28"/>
      <c r="Z31" s="14"/>
      <c r="AA31" s="14"/>
    </row>
    <row r="32" spans="1:27" ht="15.3" x14ac:dyDescent="0.55000000000000004">
      <c r="A32" s="14"/>
      <c r="B32" s="34"/>
      <c r="C32" s="28"/>
      <c r="D32" s="28"/>
      <c r="E32" s="28"/>
      <c r="F32" s="28"/>
      <c r="G32" s="28"/>
      <c r="H32" s="28"/>
      <c r="I32" s="28"/>
      <c r="J32" s="28"/>
      <c r="K32" s="28"/>
      <c r="L32" s="28"/>
      <c r="M32" s="28"/>
      <c r="N32" s="28"/>
      <c r="O32" s="28"/>
      <c r="P32" s="28"/>
      <c r="Q32" s="28"/>
      <c r="R32" s="28"/>
      <c r="S32" s="28"/>
      <c r="T32" s="28"/>
      <c r="U32" s="28"/>
      <c r="V32" s="28"/>
      <c r="W32" s="28"/>
      <c r="X32" s="28"/>
      <c r="Y32" s="28"/>
      <c r="Z32" s="14"/>
      <c r="AA32" s="14"/>
    </row>
    <row r="33" spans="1:27" ht="15.3" x14ac:dyDescent="0.55000000000000004">
      <c r="A33" s="14"/>
      <c r="B33" s="34"/>
      <c r="C33" s="28"/>
      <c r="D33" s="28"/>
      <c r="E33" s="28"/>
      <c r="F33" s="28"/>
      <c r="G33" s="28"/>
      <c r="H33" s="28"/>
      <c r="I33" s="28"/>
      <c r="J33" s="28"/>
      <c r="K33" s="28"/>
      <c r="L33" s="28"/>
      <c r="M33" s="28"/>
      <c r="N33" s="28"/>
      <c r="O33" s="28"/>
      <c r="P33" s="28"/>
      <c r="Q33" s="28"/>
      <c r="R33" s="28"/>
      <c r="S33" s="28"/>
      <c r="T33" s="28"/>
      <c r="U33" s="28"/>
      <c r="V33" s="28"/>
      <c r="W33" s="28"/>
      <c r="X33" s="28"/>
      <c r="Y33" s="28"/>
      <c r="Z33" s="14"/>
      <c r="AA33" s="14"/>
    </row>
    <row r="34" spans="1:27" ht="15.3" x14ac:dyDescent="0.55000000000000004">
      <c r="A34" s="14"/>
      <c r="B34" s="34"/>
      <c r="C34" s="28"/>
      <c r="D34" s="28"/>
      <c r="E34" s="28"/>
      <c r="F34" s="28"/>
      <c r="G34" s="28"/>
      <c r="H34" s="28"/>
      <c r="I34" s="28"/>
      <c r="J34" s="28"/>
      <c r="K34" s="28"/>
      <c r="L34" s="28"/>
      <c r="M34" s="28"/>
      <c r="N34" s="28"/>
      <c r="O34" s="28"/>
      <c r="P34" s="28"/>
      <c r="Q34" s="28"/>
      <c r="R34" s="28"/>
      <c r="S34" s="28"/>
      <c r="T34" s="28"/>
      <c r="U34" s="28"/>
      <c r="V34" s="28"/>
      <c r="W34" s="28"/>
      <c r="X34" s="28"/>
      <c r="Y34" s="28"/>
      <c r="Z34" s="14"/>
      <c r="AA34" s="14"/>
    </row>
    <row r="35" spans="1:27" ht="15.3" x14ac:dyDescent="0.55000000000000004">
      <c r="A35" s="14"/>
      <c r="B35" s="34"/>
      <c r="C35" s="28"/>
      <c r="D35" s="28"/>
      <c r="E35" s="28"/>
      <c r="F35" s="28"/>
      <c r="G35" s="28"/>
      <c r="H35" s="28"/>
      <c r="I35" s="28"/>
      <c r="J35" s="28"/>
      <c r="K35" s="28"/>
      <c r="L35" s="28"/>
      <c r="M35" s="28"/>
      <c r="N35" s="28"/>
      <c r="O35" s="28"/>
      <c r="P35" s="28"/>
      <c r="Q35" s="28"/>
      <c r="R35" s="28"/>
      <c r="S35" s="28"/>
      <c r="T35" s="28"/>
      <c r="U35" s="28"/>
      <c r="V35" s="28"/>
      <c r="W35" s="28"/>
      <c r="X35" s="28"/>
      <c r="Y35" s="28"/>
      <c r="Z35" s="14"/>
      <c r="AA35" s="14"/>
    </row>
    <row r="36" spans="1:27" ht="15.3" x14ac:dyDescent="0.55000000000000004">
      <c r="A36" s="14"/>
      <c r="B36" s="34"/>
      <c r="C36" s="28"/>
      <c r="D36" s="28"/>
      <c r="E36" s="28"/>
      <c r="F36" s="28"/>
      <c r="G36" s="28"/>
      <c r="H36" s="28"/>
      <c r="I36" s="28"/>
      <c r="J36" s="28"/>
      <c r="K36" s="28"/>
      <c r="L36" s="28"/>
      <c r="M36" s="28"/>
      <c r="N36" s="28"/>
      <c r="O36" s="28"/>
      <c r="P36" s="28"/>
      <c r="Q36" s="28"/>
      <c r="R36" s="28"/>
      <c r="S36" s="28"/>
      <c r="T36" s="28"/>
      <c r="U36" s="28"/>
      <c r="V36" s="28"/>
      <c r="W36" s="28"/>
      <c r="X36" s="28"/>
      <c r="Y36" s="28"/>
      <c r="Z36" s="14"/>
      <c r="AA36" s="14"/>
    </row>
    <row r="37" spans="1:27" ht="15.3" x14ac:dyDescent="0.55000000000000004">
      <c r="A37" s="14"/>
      <c r="B37" s="34"/>
      <c r="C37" s="28"/>
      <c r="D37" s="28"/>
      <c r="E37" s="28"/>
      <c r="F37" s="28"/>
      <c r="G37" s="28"/>
      <c r="H37" s="28"/>
      <c r="I37" s="28"/>
      <c r="J37" s="28"/>
      <c r="K37" s="28"/>
      <c r="L37" s="28"/>
      <c r="M37" s="28"/>
      <c r="N37" s="28"/>
      <c r="O37" s="28"/>
      <c r="P37" s="28"/>
      <c r="Q37" s="28"/>
      <c r="R37" s="28"/>
      <c r="S37" s="28"/>
      <c r="T37" s="28"/>
      <c r="U37" s="28"/>
      <c r="V37" s="28"/>
      <c r="W37" s="28"/>
      <c r="X37" s="28"/>
      <c r="Y37" s="28"/>
      <c r="Z37" s="14"/>
      <c r="AA37" s="14"/>
    </row>
    <row r="38" spans="1:27" ht="15.3" x14ac:dyDescent="0.55000000000000004">
      <c r="A38" s="14"/>
      <c r="B38" s="34"/>
      <c r="C38" s="28"/>
      <c r="D38" s="28"/>
      <c r="E38" s="28"/>
      <c r="F38" s="28"/>
      <c r="G38" s="28"/>
      <c r="H38" s="28"/>
      <c r="I38" s="28"/>
      <c r="J38" s="28"/>
      <c r="K38" s="28"/>
      <c r="L38" s="28"/>
      <c r="M38" s="28"/>
      <c r="N38" s="28"/>
      <c r="O38" s="28"/>
      <c r="P38" s="28"/>
      <c r="Q38" s="28"/>
      <c r="R38" s="28"/>
      <c r="S38" s="28"/>
      <c r="T38" s="28"/>
      <c r="U38" s="28"/>
      <c r="V38" s="28"/>
      <c r="W38" s="28"/>
      <c r="X38" s="28"/>
      <c r="Y38" s="28"/>
      <c r="Z38" s="14"/>
      <c r="AA38" s="14"/>
    </row>
    <row r="39" spans="1:27" ht="15.3" x14ac:dyDescent="0.55000000000000004">
      <c r="A39" s="14"/>
      <c r="B39" s="34"/>
      <c r="C39" s="28"/>
      <c r="D39" s="28"/>
      <c r="E39" s="28"/>
      <c r="F39" s="28"/>
      <c r="G39" s="28"/>
      <c r="H39" s="28"/>
      <c r="I39" s="28"/>
      <c r="J39" s="28"/>
      <c r="K39" s="28"/>
      <c r="L39" s="28"/>
      <c r="M39" s="28"/>
      <c r="N39" s="28"/>
      <c r="O39" s="28"/>
      <c r="P39" s="28"/>
      <c r="Q39" s="28"/>
      <c r="R39" s="28"/>
      <c r="S39" s="28"/>
      <c r="T39" s="28"/>
      <c r="U39" s="28"/>
      <c r="V39" s="28"/>
      <c r="W39" s="28"/>
      <c r="X39" s="28"/>
      <c r="Y39" s="28"/>
      <c r="Z39" s="14"/>
      <c r="AA39" s="14"/>
    </row>
    <row r="40" spans="1:27" ht="15.3" x14ac:dyDescent="0.55000000000000004">
      <c r="A40" s="14"/>
      <c r="B40" s="34"/>
      <c r="C40" s="28"/>
      <c r="D40" s="28"/>
      <c r="E40" s="28"/>
      <c r="F40" s="28"/>
      <c r="G40" s="28"/>
      <c r="H40" s="28"/>
      <c r="I40" s="28"/>
      <c r="J40" s="28"/>
      <c r="K40" s="28"/>
      <c r="L40" s="28"/>
      <c r="M40" s="28"/>
      <c r="N40" s="28"/>
      <c r="O40" s="28"/>
      <c r="P40" s="28"/>
      <c r="Q40" s="28"/>
      <c r="R40" s="28"/>
      <c r="S40" s="28"/>
      <c r="T40" s="28"/>
      <c r="U40" s="28"/>
      <c r="V40" s="28"/>
      <c r="W40" s="28"/>
      <c r="X40" s="28"/>
      <c r="Y40" s="28"/>
      <c r="Z40" s="14"/>
      <c r="AA40" s="14"/>
    </row>
    <row r="41" spans="1:27" ht="15.3" x14ac:dyDescent="0.55000000000000004">
      <c r="A41" s="14"/>
      <c r="B41" s="34"/>
      <c r="C41" s="28"/>
      <c r="D41" s="28"/>
      <c r="E41" s="28"/>
      <c r="F41" s="28"/>
      <c r="G41" s="28"/>
      <c r="H41" s="28"/>
      <c r="I41" s="28"/>
      <c r="J41" s="28"/>
      <c r="K41" s="28"/>
      <c r="L41" s="28"/>
      <c r="M41" s="28"/>
      <c r="N41" s="28"/>
      <c r="O41" s="28"/>
      <c r="P41" s="28"/>
      <c r="Q41" s="28"/>
      <c r="R41" s="28"/>
      <c r="S41" s="28"/>
      <c r="T41" s="28"/>
      <c r="U41" s="28"/>
      <c r="V41" s="28"/>
      <c r="W41" s="28"/>
      <c r="X41" s="28"/>
      <c r="Y41" s="28"/>
      <c r="Z41" s="14"/>
      <c r="AA41" s="14"/>
    </row>
    <row r="42" spans="1:27" ht="15.3" x14ac:dyDescent="0.55000000000000004">
      <c r="A42" s="14"/>
      <c r="B42" s="34"/>
      <c r="C42" s="28"/>
      <c r="D42" s="28"/>
      <c r="E42" s="28"/>
      <c r="F42" s="28"/>
      <c r="G42" s="28"/>
      <c r="H42" s="28"/>
      <c r="I42" s="28"/>
      <c r="J42" s="28"/>
      <c r="K42" s="28"/>
      <c r="L42" s="28"/>
      <c r="M42" s="28"/>
      <c r="N42" s="28"/>
      <c r="O42" s="28"/>
      <c r="P42" s="28"/>
      <c r="Q42" s="28"/>
      <c r="R42" s="28"/>
      <c r="S42" s="28"/>
      <c r="T42" s="28"/>
      <c r="U42" s="28"/>
      <c r="V42" s="28"/>
      <c r="W42" s="28"/>
      <c r="X42" s="28"/>
      <c r="Y42" s="28"/>
      <c r="Z42" s="14"/>
      <c r="AA42" s="14"/>
    </row>
    <row r="43" spans="1:27" ht="15.3" x14ac:dyDescent="0.55000000000000004">
      <c r="A43" s="14"/>
      <c r="B43" s="34"/>
      <c r="C43" s="28"/>
      <c r="D43" s="28"/>
      <c r="E43" s="28"/>
      <c r="F43" s="28"/>
      <c r="G43" s="28"/>
      <c r="H43" s="28"/>
      <c r="I43" s="28"/>
      <c r="J43" s="28"/>
      <c r="K43" s="28"/>
      <c r="L43" s="28"/>
      <c r="M43" s="28"/>
      <c r="N43" s="28"/>
      <c r="O43" s="28"/>
      <c r="P43" s="28"/>
      <c r="Q43" s="28"/>
      <c r="R43" s="28"/>
      <c r="S43" s="28"/>
      <c r="T43" s="28"/>
      <c r="U43" s="28"/>
      <c r="V43" s="28"/>
      <c r="W43" s="28"/>
      <c r="X43" s="28"/>
      <c r="Y43" s="28"/>
      <c r="Z43" s="14"/>
      <c r="AA43" s="14"/>
    </row>
    <row r="44" spans="1:27" ht="15.3" x14ac:dyDescent="0.55000000000000004">
      <c r="A44" s="14"/>
      <c r="B44" s="34"/>
      <c r="C44" s="28"/>
      <c r="D44" s="28"/>
      <c r="E44" s="28"/>
      <c r="F44" s="28"/>
      <c r="G44" s="28"/>
      <c r="H44" s="28"/>
      <c r="I44" s="28"/>
      <c r="J44" s="28"/>
      <c r="K44" s="28"/>
      <c r="L44" s="28"/>
      <c r="M44" s="28"/>
      <c r="N44" s="28"/>
      <c r="O44" s="28"/>
      <c r="P44" s="28"/>
      <c r="Q44" s="28"/>
      <c r="R44" s="28"/>
      <c r="S44" s="28"/>
      <c r="T44" s="28"/>
      <c r="U44" s="28"/>
      <c r="V44" s="28"/>
      <c r="W44" s="28"/>
      <c r="X44" s="28"/>
      <c r="Y44" s="28"/>
      <c r="Z44" s="14"/>
      <c r="AA44" s="14"/>
    </row>
    <row r="45" spans="1:27" ht="15.3" x14ac:dyDescent="0.55000000000000004">
      <c r="A45" s="14"/>
      <c r="B45" s="34"/>
      <c r="C45" s="28"/>
      <c r="D45" s="28"/>
      <c r="E45" s="28"/>
      <c r="F45" s="28"/>
      <c r="G45" s="28"/>
      <c r="H45" s="28"/>
      <c r="I45" s="28"/>
      <c r="J45" s="28"/>
      <c r="K45" s="28"/>
      <c r="L45" s="28"/>
      <c r="M45" s="28"/>
      <c r="N45" s="28"/>
      <c r="O45" s="28"/>
      <c r="P45" s="28"/>
      <c r="Q45" s="28"/>
      <c r="R45" s="28"/>
      <c r="S45" s="28"/>
      <c r="T45" s="28"/>
      <c r="U45" s="28"/>
      <c r="V45" s="28"/>
      <c r="W45" s="28"/>
      <c r="X45" s="28"/>
      <c r="Y45" s="28"/>
      <c r="Z45" s="14"/>
      <c r="AA45" s="14"/>
    </row>
    <row r="46" spans="1:27" ht="15.3" x14ac:dyDescent="0.55000000000000004">
      <c r="A46" s="14"/>
      <c r="B46" s="34"/>
      <c r="C46" s="28"/>
      <c r="D46" s="28"/>
      <c r="E46" s="28"/>
      <c r="F46" s="28"/>
      <c r="G46" s="28"/>
      <c r="H46" s="28"/>
      <c r="I46" s="28"/>
      <c r="J46" s="28"/>
      <c r="K46" s="28"/>
      <c r="L46" s="28"/>
      <c r="M46" s="28"/>
      <c r="N46" s="28"/>
      <c r="O46" s="28"/>
      <c r="P46" s="28"/>
      <c r="Q46" s="28"/>
      <c r="R46" s="28"/>
      <c r="S46" s="28"/>
      <c r="T46" s="28"/>
      <c r="U46" s="28"/>
      <c r="V46" s="28"/>
      <c r="W46" s="28"/>
      <c r="X46" s="28"/>
      <c r="Y46" s="28"/>
      <c r="Z46" s="14"/>
      <c r="AA46" s="14"/>
    </row>
    <row r="47" spans="1:27" ht="15.3" x14ac:dyDescent="0.55000000000000004">
      <c r="A47" s="14"/>
      <c r="B47" s="34"/>
      <c r="C47" s="28"/>
      <c r="D47" s="28"/>
      <c r="E47" s="28"/>
      <c r="F47" s="28"/>
      <c r="G47" s="28"/>
      <c r="H47" s="28"/>
      <c r="I47" s="28"/>
      <c r="J47" s="28"/>
      <c r="K47" s="28"/>
      <c r="L47" s="28"/>
      <c r="M47" s="28"/>
      <c r="N47" s="28"/>
      <c r="O47" s="28"/>
      <c r="P47" s="28"/>
      <c r="Q47" s="28"/>
      <c r="R47" s="28"/>
      <c r="S47" s="28"/>
      <c r="T47" s="28"/>
      <c r="U47" s="28"/>
      <c r="V47" s="28"/>
      <c r="W47" s="28"/>
      <c r="X47" s="28"/>
      <c r="Y47" s="28"/>
      <c r="Z47" s="14"/>
      <c r="AA47" s="14"/>
    </row>
    <row r="48" spans="1:27" ht="15.3" x14ac:dyDescent="0.55000000000000004">
      <c r="A48" s="14"/>
      <c r="B48" s="34"/>
      <c r="C48" s="28"/>
      <c r="D48" s="28"/>
      <c r="E48" s="28"/>
      <c r="F48" s="28"/>
      <c r="G48" s="28"/>
      <c r="H48" s="28"/>
      <c r="I48" s="28"/>
      <c r="J48" s="28"/>
      <c r="K48" s="28"/>
      <c r="L48" s="28"/>
      <c r="M48" s="28"/>
      <c r="N48" s="28"/>
      <c r="O48" s="28"/>
      <c r="P48" s="28"/>
      <c r="Q48" s="28"/>
      <c r="R48" s="28"/>
      <c r="S48" s="28"/>
      <c r="T48" s="28"/>
      <c r="U48" s="28"/>
      <c r="V48" s="28"/>
      <c r="W48" s="28"/>
      <c r="X48" s="28"/>
      <c r="Y48" s="28"/>
      <c r="Z48" s="14"/>
      <c r="AA48" s="14"/>
    </row>
    <row r="49" spans="1:27" ht="15.3" x14ac:dyDescent="0.55000000000000004">
      <c r="A49" s="14"/>
      <c r="B49" s="34"/>
      <c r="C49" s="28"/>
      <c r="D49" s="28"/>
      <c r="E49" s="28"/>
      <c r="F49" s="28"/>
      <c r="G49" s="28"/>
      <c r="H49" s="28"/>
      <c r="I49" s="28"/>
      <c r="J49" s="28"/>
      <c r="K49" s="28"/>
      <c r="L49" s="28"/>
      <c r="M49" s="28"/>
      <c r="N49" s="28"/>
      <c r="O49" s="28"/>
      <c r="P49" s="28"/>
      <c r="Q49" s="28"/>
      <c r="R49" s="28"/>
      <c r="S49" s="28"/>
      <c r="T49" s="28"/>
      <c r="U49" s="28"/>
      <c r="V49" s="28"/>
      <c r="W49" s="28"/>
      <c r="X49" s="28"/>
      <c r="Y49" s="28"/>
      <c r="Z49" s="14"/>
      <c r="AA49" s="14"/>
    </row>
    <row r="50" spans="1:27" ht="15.3" x14ac:dyDescent="0.55000000000000004">
      <c r="A50" s="14"/>
      <c r="B50" s="34"/>
      <c r="C50" s="28"/>
      <c r="D50" s="28"/>
      <c r="E50" s="28"/>
      <c r="F50" s="28"/>
      <c r="G50" s="28"/>
      <c r="H50" s="28"/>
      <c r="I50" s="28"/>
      <c r="J50" s="28"/>
      <c r="K50" s="28"/>
      <c r="L50" s="28"/>
      <c r="M50" s="28"/>
      <c r="N50" s="28"/>
      <c r="O50" s="28"/>
      <c r="P50" s="28"/>
      <c r="Q50" s="28"/>
      <c r="R50" s="28"/>
      <c r="S50" s="28"/>
      <c r="T50" s="28"/>
      <c r="U50" s="28"/>
      <c r="V50" s="28"/>
      <c r="W50" s="28"/>
      <c r="X50" s="28"/>
      <c r="Y50" s="28"/>
      <c r="Z50" s="14"/>
      <c r="AA50" s="14"/>
    </row>
    <row r="51" spans="1:27" ht="15.3" x14ac:dyDescent="0.55000000000000004">
      <c r="A51" s="14"/>
      <c r="B51" s="34"/>
      <c r="C51" s="28"/>
      <c r="D51" s="28"/>
      <c r="E51" s="28"/>
      <c r="F51" s="28"/>
      <c r="G51" s="28"/>
      <c r="H51" s="28"/>
      <c r="I51" s="28"/>
      <c r="J51" s="28"/>
      <c r="K51" s="28"/>
      <c r="L51" s="28"/>
      <c r="M51" s="28"/>
      <c r="N51" s="28"/>
      <c r="O51" s="28"/>
      <c r="P51" s="28"/>
      <c r="Q51" s="28"/>
      <c r="R51" s="28"/>
      <c r="S51" s="28"/>
      <c r="T51" s="28"/>
      <c r="U51" s="28"/>
      <c r="V51" s="28"/>
      <c r="W51" s="28"/>
      <c r="X51" s="28"/>
      <c r="Y51" s="28"/>
      <c r="Z51" s="14"/>
      <c r="AA51" s="14"/>
    </row>
    <row r="52" spans="1:27" ht="15.3" x14ac:dyDescent="0.55000000000000004">
      <c r="A52" s="14"/>
      <c r="B52" s="34"/>
      <c r="C52" s="28"/>
      <c r="D52" s="28"/>
      <c r="E52" s="28"/>
      <c r="F52" s="28"/>
      <c r="G52" s="28"/>
      <c r="H52" s="28"/>
      <c r="I52" s="28"/>
      <c r="J52" s="28"/>
      <c r="K52" s="28"/>
      <c r="L52" s="28"/>
      <c r="M52" s="28"/>
      <c r="N52" s="28"/>
      <c r="O52" s="28"/>
      <c r="P52" s="28"/>
      <c r="Q52" s="28"/>
      <c r="R52" s="28"/>
      <c r="S52" s="28"/>
      <c r="T52" s="28"/>
      <c r="U52" s="28"/>
      <c r="V52" s="28"/>
      <c r="W52" s="28"/>
      <c r="X52" s="28"/>
      <c r="Y52" s="28"/>
      <c r="Z52" s="14"/>
      <c r="AA52" s="14"/>
    </row>
    <row r="53" spans="1:27" ht="15.3" x14ac:dyDescent="0.55000000000000004">
      <c r="A53" s="14"/>
      <c r="B53" s="34"/>
      <c r="C53" s="28"/>
      <c r="D53" s="28"/>
      <c r="E53" s="28"/>
      <c r="F53" s="28"/>
      <c r="G53" s="28"/>
      <c r="H53" s="28"/>
      <c r="I53" s="28"/>
      <c r="J53" s="28"/>
      <c r="K53" s="28"/>
      <c r="L53" s="28"/>
      <c r="M53" s="28"/>
      <c r="N53" s="28"/>
      <c r="O53" s="28"/>
      <c r="P53" s="28"/>
      <c r="Q53" s="28"/>
      <c r="R53" s="28"/>
      <c r="S53" s="28"/>
      <c r="T53" s="28"/>
      <c r="U53" s="28"/>
      <c r="V53" s="28"/>
      <c r="W53" s="28"/>
      <c r="X53" s="28"/>
      <c r="Y53" s="28"/>
      <c r="Z53" s="14"/>
      <c r="AA53" s="14"/>
    </row>
    <row r="54" spans="1:27" ht="15.3" x14ac:dyDescent="0.55000000000000004">
      <c r="A54" s="14"/>
      <c r="B54" s="34"/>
      <c r="C54" s="28"/>
      <c r="D54" s="28"/>
      <c r="E54" s="28"/>
      <c r="F54" s="28"/>
      <c r="G54" s="28"/>
      <c r="H54" s="28"/>
      <c r="I54" s="28"/>
      <c r="J54" s="28"/>
      <c r="K54" s="28"/>
      <c r="L54" s="28"/>
      <c r="M54" s="28"/>
      <c r="N54" s="28"/>
      <c r="O54" s="28"/>
      <c r="P54" s="28"/>
      <c r="Q54" s="28"/>
      <c r="R54" s="28"/>
      <c r="S54" s="28"/>
      <c r="T54" s="28"/>
      <c r="U54" s="28"/>
      <c r="V54" s="28"/>
      <c r="W54" s="28"/>
      <c r="X54" s="28"/>
      <c r="Y54" s="28"/>
      <c r="Z54" s="14"/>
      <c r="AA54" s="14"/>
    </row>
    <row r="55" spans="1:27" ht="15.3" x14ac:dyDescent="0.55000000000000004">
      <c r="A55" s="14"/>
      <c r="B55" s="34"/>
      <c r="C55" s="28"/>
      <c r="D55" s="28"/>
      <c r="E55" s="28"/>
      <c r="F55" s="28"/>
      <c r="G55" s="28"/>
      <c r="H55" s="28"/>
      <c r="I55" s="28"/>
      <c r="J55" s="28"/>
      <c r="K55" s="28"/>
      <c r="L55" s="28"/>
      <c r="M55" s="28"/>
      <c r="N55" s="28"/>
      <c r="O55" s="28"/>
      <c r="P55" s="28"/>
      <c r="Q55" s="28"/>
      <c r="R55" s="28"/>
      <c r="S55" s="28"/>
      <c r="T55" s="28"/>
      <c r="U55" s="28"/>
      <c r="V55" s="28"/>
      <c r="W55" s="28"/>
      <c r="X55" s="28"/>
      <c r="Y55" s="28"/>
      <c r="Z55" s="14"/>
      <c r="AA55" s="14"/>
    </row>
    <row r="56" spans="1:27" ht="15.3" x14ac:dyDescent="0.55000000000000004">
      <c r="A56" s="14"/>
      <c r="B56" s="34"/>
      <c r="C56" s="28"/>
      <c r="D56" s="28"/>
      <c r="E56" s="28"/>
      <c r="F56" s="28"/>
      <c r="G56" s="28"/>
      <c r="H56" s="28"/>
      <c r="I56" s="28"/>
      <c r="J56" s="28"/>
      <c r="K56" s="28"/>
      <c r="L56" s="28"/>
      <c r="M56" s="28"/>
      <c r="N56" s="28"/>
      <c r="O56" s="28"/>
      <c r="P56" s="28"/>
      <c r="Q56" s="28"/>
      <c r="R56" s="28"/>
      <c r="S56" s="28"/>
      <c r="T56" s="28"/>
      <c r="U56" s="28"/>
      <c r="V56" s="28"/>
      <c r="W56" s="28"/>
      <c r="X56" s="28"/>
      <c r="Y56" s="28"/>
      <c r="Z56" s="14"/>
      <c r="AA56" s="14"/>
    </row>
    <row r="57" spans="1:27" ht="15.3" x14ac:dyDescent="0.55000000000000004">
      <c r="A57" s="14"/>
      <c r="B57" s="34"/>
      <c r="C57" s="28"/>
      <c r="D57" s="28"/>
      <c r="E57" s="28"/>
      <c r="F57" s="28"/>
      <c r="G57" s="28"/>
      <c r="H57" s="28"/>
      <c r="I57" s="28"/>
      <c r="J57" s="28"/>
      <c r="K57" s="28"/>
      <c r="L57" s="28"/>
      <c r="M57" s="28"/>
      <c r="N57" s="28"/>
      <c r="O57" s="28"/>
      <c r="P57" s="28"/>
      <c r="Q57" s="28"/>
      <c r="R57" s="28"/>
      <c r="S57" s="28"/>
      <c r="T57" s="28"/>
      <c r="U57" s="28"/>
      <c r="V57" s="28"/>
      <c r="W57" s="28"/>
      <c r="X57" s="28"/>
      <c r="Y57" s="28"/>
      <c r="Z57" s="14"/>
      <c r="AA57" s="14"/>
    </row>
    <row r="58" spans="1:27" ht="15.3" x14ac:dyDescent="0.55000000000000004">
      <c r="A58" s="14"/>
      <c r="B58" s="34"/>
      <c r="C58" s="28"/>
      <c r="D58" s="28"/>
      <c r="E58" s="28"/>
      <c r="F58" s="28"/>
      <c r="G58" s="28"/>
      <c r="H58" s="28"/>
      <c r="I58" s="28"/>
      <c r="J58" s="28"/>
      <c r="K58" s="28"/>
      <c r="L58" s="28"/>
      <c r="M58" s="28"/>
      <c r="N58" s="28"/>
      <c r="O58" s="28"/>
      <c r="P58" s="28"/>
      <c r="Q58" s="28"/>
      <c r="R58" s="28"/>
      <c r="S58" s="28"/>
      <c r="T58" s="28"/>
      <c r="U58" s="28"/>
      <c r="V58" s="28"/>
      <c r="W58" s="28"/>
      <c r="X58" s="28"/>
      <c r="Y58" s="28"/>
      <c r="Z58" s="14"/>
      <c r="AA58" s="14"/>
    </row>
    <row r="59" spans="1:27" x14ac:dyDescent="0.55000000000000004">
      <c r="B59" s="35"/>
      <c r="C59" s="29"/>
      <c r="D59" s="29"/>
      <c r="E59" s="29"/>
      <c r="F59" s="29"/>
      <c r="G59" s="29"/>
      <c r="H59" s="29"/>
      <c r="I59" s="29"/>
      <c r="J59" s="29"/>
      <c r="K59" s="29"/>
      <c r="L59" s="29"/>
      <c r="M59" s="29"/>
      <c r="N59" s="29"/>
      <c r="O59" s="29"/>
      <c r="P59" s="29"/>
      <c r="Q59" s="29"/>
      <c r="R59" s="29"/>
      <c r="S59" s="29"/>
      <c r="T59" s="29"/>
      <c r="U59" s="29"/>
      <c r="V59" s="29"/>
      <c r="W59" s="29"/>
      <c r="X59" s="29"/>
      <c r="Y59" s="29"/>
    </row>
    <row r="60" spans="1:27" x14ac:dyDescent="0.55000000000000004">
      <c r="B60" s="35"/>
      <c r="C60" s="29"/>
      <c r="D60" s="29"/>
      <c r="E60" s="29"/>
      <c r="F60" s="29"/>
      <c r="G60" s="29"/>
      <c r="H60" s="29"/>
      <c r="I60" s="29"/>
      <c r="J60" s="29"/>
      <c r="K60" s="29"/>
      <c r="L60" s="29"/>
      <c r="M60" s="29"/>
      <c r="N60" s="29"/>
      <c r="O60" s="29"/>
      <c r="P60" s="29"/>
      <c r="Q60" s="29"/>
      <c r="R60" s="29"/>
      <c r="S60" s="29"/>
      <c r="T60" s="29"/>
      <c r="U60" s="29"/>
      <c r="V60" s="29"/>
      <c r="W60" s="29"/>
      <c r="X60" s="29"/>
      <c r="Y60" s="29"/>
    </row>
    <row r="61" spans="1:27" x14ac:dyDescent="0.55000000000000004">
      <c r="B61" s="35"/>
      <c r="C61" s="29"/>
      <c r="D61" s="29"/>
      <c r="E61" s="29"/>
      <c r="F61" s="29"/>
      <c r="G61" s="29"/>
      <c r="H61" s="29"/>
      <c r="I61" s="29"/>
      <c r="J61" s="29"/>
      <c r="K61" s="29"/>
      <c r="L61" s="29"/>
      <c r="M61" s="29"/>
      <c r="N61" s="29"/>
      <c r="O61" s="29"/>
      <c r="P61" s="29"/>
      <c r="Q61" s="29"/>
      <c r="R61" s="29"/>
      <c r="S61" s="29"/>
      <c r="T61" s="29"/>
      <c r="U61" s="29"/>
      <c r="V61" s="29"/>
      <c r="W61" s="29"/>
      <c r="X61" s="29"/>
      <c r="Y61" s="29"/>
    </row>
    <row r="62" spans="1:27" x14ac:dyDescent="0.55000000000000004">
      <c r="B62" s="35"/>
      <c r="C62" s="29"/>
      <c r="D62" s="29"/>
      <c r="E62" s="29"/>
      <c r="F62" s="29"/>
      <c r="G62" s="29"/>
      <c r="H62" s="29"/>
      <c r="I62" s="29"/>
      <c r="J62" s="29"/>
      <c r="K62" s="29"/>
      <c r="L62" s="29"/>
      <c r="M62" s="29"/>
      <c r="N62" s="29"/>
      <c r="O62" s="29"/>
      <c r="P62" s="29"/>
      <c r="Q62" s="29"/>
      <c r="R62" s="29"/>
      <c r="S62" s="29"/>
      <c r="T62" s="29"/>
      <c r="U62" s="29"/>
      <c r="V62" s="29"/>
      <c r="W62" s="29"/>
      <c r="X62" s="29"/>
      <c r="Y62" s="29"/>
    </row>
    <row r="63" spans="1:27" x14ac:dyDescent="0.55000000000000004">
      <c r="B63" s="35"/>
      <c r="C63" s="29"/>
      <c r="D63" s="29"/>
      <c r="E63" s="29"/>
      <c r="F63" s="29"/>
      <c r="G63" s="29"/>
      <c r="H63" s="29"/>
      <c r="I63" s="29"/>
      <c r="J63" s="29"/>
      <c r="K63" s="29"/>
      <c r="L63" s="29"/>
      <c r="M63" s="29"/>
      <c r="N63" s="29"/>
      <c r="O63" s="29"/>
      <c r="P63" s="29"/>
      <c r="Q63" s="29"/>
      <c r="R63" s="29"/>
      <c r="S63" s="29"/>
      <c r="T63" s="29"/>
      <c r="U63" s="29"/>
      <c r="V63" s="29"/>
      <c r="W63" s="29"/>
      <c r="X63" s="29"/>
      <c r="Y63" s="29"/>
    </row>
    <row r="64" spans="1:27" x14ac:dyDescent="0.55000000000000004">
      <c r="B64" s="35"/>
      <c r="C64" s="29"/>
      <c r="D64" s="29"/>
      <c r="E64" s="29"/>
      <c r="F64" s="29"/>
      <c r="G64" s="29"/>
      <c r="H64" s="29"/>
      <c r="I64" s="29"/>
      <c r="J64" s="29"/>
      <c r="K64" s="29"/>
      <c r="L64" s="29"/>
      <c r="M64" s="29"/>
      <c r="N64" s="29"/>
      <c r="O64" s="29"/>
      <c r="P64" s="29"/>
      <c r="Q64" s="29"/>
      <c r="R64" s="29"/>
      <c r="S64" s="29"/>
      <c r="T64" s="29"/>
      <c r="U64" s="29"/>
      <c r="V64" s="29"/>
      <c r="W64" s="29"/>
      <c r="X64" s="29"/>
      <c r="Y64" s="29"/>
    </row>
    <row r="65" spans="2:25" x14ac:dyDescent="0.55000000000000004">
      <c r="B65" s="35"/>
      <c r="C65" s="29"/>
      <c r="D65" s="29"/>
      <c r="E65" s="29"/>
      <c r="F65" s="29"/>
      <c r="G65" s="29"/>
      <c r="H65" s="29"/>
      <c r="I65" s="29"/>
      <c r="J65" s="29"/>
      <c r="K65" s="29"/>
      <c r="L65" s="29"/>
      <c r="M65" s="29"/>
      <c r="N65" s="29"/>
      <c r="O65" s="29"/>
      <c r="P65" s="29"/>
      <c r="Q65" s="29"/>
      <c r="R65" s="29"/>
      <c r="S65" s="29"/>
      <c r="T65" s="29"/>
      <c r="U65" s="29"/>
      <c r="V65" s="29"/>
      <c r="W65" s="29"/>
      <c r="X65" s="29"/>
      <c r="Y65" s="29"/>
    </row>
    <row r="66" spans="2:25" x14ac:dyDescent="0.55000000000000004">
      <c r="B66" s="35"/>
      <c r="C66" s="29"/>
      <c r="D66" s="29"/>
      <c r="E66" s="29"/>
      <c r="F66" s="29"/>
      <c r="G66" s="29"/>
      <c r="H66" s="29"/>
      <c r="I66" s="29"/>
      <c r="J66" s="29"/>
      <c r="K66" s="29"/>
      <c r="L66" s="29"/>
      <c r="M66" s="29"/>
      <c r="N66" s="29"/>
      <c r="O66" s="29"/>
      <c r="P66" s="29"/>
      <c r="Q66" s="29"/>
      <c r="R66" s="29"/>
      <c r="S66" s="29"/>
      <c r="T66" s="29"/>
      <c r="U66" s="29"/>
      <c r="V66" s="29"/>
      <c r="W66" s="29"/>
      <c r="X66" s="29"/>
      <c r="Y66" s="29"/>
    </row>
    <row r="67" spans="2:25" x14ac:dyDescent="0.55000000000000004">
      <c r="B67" s="35"/>
      <c r="C67" s="29"/>
      <c r="D67" s="29"/>
      <c r="E67" s="29"/>
      <c r="F67" s="29"/>
      <c r="G67" s="29"/>
      <c r="H67" s="29"/>
      <c r="I67" s="29"/>
      <c r="J67" s="29"/>
      <c r="K67" s="29"/>
      <c r="L67" s="29"/>
      <c r="M67" s="29"/>
      <c r="N67" s="29"/>
      <c r="O67" s="29"/>
      <c r="P67" s="29"/>
      <c r="Q67" s="29"/>
      <c r="R67" s="29"/>
      <c r="S67" s="29"/>
      <c r="T67" s="29"/>
      <c r="U67" s="29"/>
      <c r="V67" s="29"/>
      <c r="W67" s="29"/>
      <c r="X67" s="29"/>
      <c r="Y67" s="29"/>
    </row>
    <row r="68" spans="2:25" x14ac:dyDescent="0.55000000000000004">
      <c r="B68" s="35"/>
      <c r="C68" s="29"/>
      <c r="D68" s="29"/>
      <c r="E68" s="29"/>
      <c r="F68" s="29"/>
      <c r="G68" s="29"/>
      <c r="H68" s="29"/>
      <c r="I68" s="29"/>
      <c r="J68" s="29"/>
      <c r="K68" s="29"/>
      <c r="L68" s="29"/>
      <c r="M68" s="29"/>
      <c r="N68" s="29"/>
      <c r="O68" s="29"/>
      <c r="P68" s="29"/>
      <c r="Q68" s="29"/>
      <c r="R68" s="29"/>
      <c r="S68" s="29"/>
      <c r="T68" s="29"/>
      <c r="U68" s="29"/>
      <c r="V68" s="29"/>
      <c r="W68" s="29"/>
      <c r="X68" s="29"/>
      <c r="Y68" s="29"/>
    </row>
    <row r="69" spans="2:25" x14ac:dyDescent="0.55000000000000004">
      <c r="B69" s="35"/>
      <c r="C69" s="29"/>
      <c r="D69" s="29"/>
      <c r="E69" s="29"/>
      <c r="F69" s="29"/>
      <c r="G69" s="29"/>
      <c r="H69" s="29"/>
      <c r="I69" s="29"/>
      <c r="J69" s="29"/>
      <c r="K69" s="29"/>
      <c r="L69" s="29"/>
      <c r="M69" s="29"/>
      <c r="N69" s="29"/>
      <c r="O69" s="29"/>
      <c r="P69" s="29"/>
      <c r="Q69" s="29"/>
      <c r="R69" s="29"/>
      <c r="S69" s="29"/>
      <c r="T69" s="29"/>
      <c r="U69" s="29"/>
      <c r="V69" s="29"/>
      <c r="W69" s="29"/>
      <c r="X69" s="29"/>
      <c r="Y69" s="29"/>
    </row>
    <row r="70" spans="2:25" x14ac:dyDescent="0.55000000000000004">
      <c r="B70" s="35"/>
      <c r="C70" s="29"/>
      <c r="D70" s="29"/>
      <c r="E70" s="29"/>
      <c r="F70" s="29"/>
      <c r="G70" s="29"/>
      <c r="H70" s="29"/>
      <c r="I70" s="29"/>
      <c r="J70" s="29"/>
      <c r="K70" s="29"/>
      <c r="L70" s="29"/>
      <c r="M70" s="29"/>
      <c r="N70" s="29"/>
      <c r="O70" s="29"/>
      <c r="P70" s="29"/>
      <c r="Q70" s="29"/>
      <c r="R70" s="29"/>
      <c r="S70" s="29"/>
      <c r="T70" s="29"/>
      <c r="U70" s="29"/>
      <c r="V70" s="29"/>
      <c r="W70" s="29"/>
      <c r="X70" s="29"/>
      <c r="Y70" s="29"/>
    </row>
    <row r="71" spans="2:25" x14ac:dyDescent="0.55000000000000004">
      <c r="B71" s="35"/>
      <c r="C71" s="29"/>
      <c r="D71" s="29"/>
      <c r="E71" s="29"/>
      <c r="F71" s="29"/>
      <c r="G71" s="29"/>
      <c r="H71" s="29"/>
      <c r="I71" s="29"/>
      <c r="J71" s="29"/>
      <c r="K71" s="29"/>
      <c r="L71" s="29"/>
      <c r="M71" s="29"/>
      <c r="N71" s="29"/>
      <c r="O71" s="29"/>
      <c r="P71" s="29"/>
      <c r="Q71" s="29"/>
      <c r="R71" s="29"/>
      <c r="S71" s="29"/>
      <c r="T71" s="29"/>
      <c r="U71" s="29"/>
      <c r="V71" s="29"/>
      <c r="W71" s="29"/>
      <c r="X71" s="29"/>
      <c r="Y71" s="29"/>
    </row>
    <row r="72" spans="2:25" x14ac:dyDescent="0.55000000000000004">
      <c r="B72" s="35"/>
      <c r="C72" s="29"/>
      <c r="D72" s="29"/>
      <c r="E72" s="29"/>
      <c r="F72" s="29"/>
      <c r="G72" s="29"/>
      <c r="H72" s="29"/>
      <c r="I72" s="29"/>
      <c r="J72" s="29"/>
      <c r="K72" s="29"/>
      <c r="L72" s="29"/>
      <c r="M72" s="29"/>
      <c r="N72" s="29"/>
      <c r="O72" s="29"/>
      <c r="P72" s="29"/>
      <c r="Q72" s="29"/>
      <c r="R72" s="29"/>
      <c r="S72" s="29"/>
      <c r="T72" s="29"/>
      <c r="U72" s="29"/>
      <c r="V72" s="29"/>
      <c r="W72" s="29"/>
      <c r="X72" s="29"/>
      <c r="Y72" s="29"/>
    </row>
    <row r="73" spans="2:25" x14ac:dyDescent="0.55000000000000004">
      <c r="B73" s="35"/>
      <c r="C73" s="29"/>
      <c r="D73" s="29"/>
      <c r="E73" s="29"/>
      <c r="F73" s="29"/>
      <c r="G73" s="29"/>
      <c r="H73" s="29"/>
      <c r="I73" s="29"/>
      <c r="J73" s="29"/>
      <c r="K73" s="29"/>
      <c r="L73" s="29"/>
      <c r="M73" s="29"/>
      <c r="N73" s="29"/>
      <c r="O73" s="29"/>
      <c r="P73" s="29"/>
      <c r="Q73" s="29"/>
      <c r="R73" s="29"/>
      <c r="S73" s="29"/>
      <c r="T73" s="29"/>
      <c r="U73" s="29"/>
      <c r="V73" s="29"/>
      <c r="W73" s="29"/>
      <c r="X73" s="29"/>
      <c r="Y73" s="29"/>
    </row>
    <row r="74" spans="2:25" x14ac:dyDescent="0.55000000000000004">
      <c r="B74" s="35"/>
      <c r="C74" s="29"/>
      <c r="D74" s="29"/>
      <c r="E74" s="29"/>
      <c r="F74" s="29"/>
      <c r="G74" s="29"/>
      <c r="H74" s="29"/>
      <c r="I74" s="29"/>
      <c r="J74" s="29"/>
      <c r="K74" s="29"/>
      <c r="L74" s="29"/>
      <c r="M74" s="29"/>
      <c r="N74" s="29"/>
      <c r="O74" s="29"/>
      <c r="P74" s="29"/>
      <c r="Q74" s="29"/>
      <c r="R74" s="29"/>
      <c r="S74" s="29"/>
      <c r="T74" s="29"/>
      <c r="U74" s="29"/>
      <c r="V74" s="29"/>
      <c r="W74" s="29"/>
      <c r="X74" s="29"/>
      <c r="Y74" s="29"/>
    </row>
    <row r="75" spans="2:25" x14ac:dyDescent="0.55000000000000004">
      <c r="B75" s="35"/>
      <c r="C75" s="29"/>
      <c r="D75" s="29"/>
      <c r="E75" s="29"/>
      <c r="F75" s="29"/>
      <c r="G75" s="29"/>
      <c r="H75" s="29"/>
      <c r="I75" s="29"/>
      <c r="J75" s="29"/>
      <c r="K75" s="29"/>
      <c r="L75" s="29"/>
      <c r="M75" s="29"/>
      <c r="N75" s="29"/>
      <c r="O75" s="29"/>
      <c r="P75" s="29"/>
      <c r="Q75" s="29"/>
      <c r="R75" s="29"/>
      <c r="S75" s="29"/>
      <c r="T75" s="29"/>
      <c r="U75" s="29"/>
      <c r="V75" s="29"/>
      <c r="W75" s="29"/>
      <c r="X75" s="29"/>
      <c r="Y75" s="29"/>
    </row>
    <row r="76" spans="2:25" x14ac:dyDescent="0.55000000000000004">
      <c r="B76" s="35"/>
      <c r="C76" s="29"/>
      <c r="D76" s="29"/>
      <c r="E76" s="29"/>
      <c r="F76" s="29"/>
      <c r="G76" s="29"/>
      <c r="H76" s="29"/>
      <c r="I76" s="29"/>
      <c r="J76" s="29"/>
      <c r="K76" s="29"/>
      <c r="L76" s="29"/>
      <c r="M76" s="29"/>
      <c r="N76" s="29"/>
      <c r="O76" s="29"/>
      <c r="P76" s="29"/>
      <c r="Q76" s="29"/>
      <c r="R76" s="29"/>
      <c r="S76" s="29"/>
      <c r="T76" s="29"/>
      <c r="U76" s="29"/>
      <c r="V76" s="29"/>
      <c r="W76" s="29"/>
      <c r="X76" s="29"/>
      <c r="Y76" s="29"/>
    </row>
    <row r="77" spans="2:25" x14ac:dyDescent="0.55000000000000004">
      <c r="B77" s="35"/>
      <c r="C77" s="29"/>
      <c r="D77" s="29"/>
      <c r="E77" s="29"/>
      <c r="F77" s="29"/>
      <c r="G77" s="29"/>
      <c r="H77" s="29"/>
      <c r="I77" s="29"/>
      <c r="J77" s="29"/>
      <c r="K77" s="29"/>
      <c r="L77" s="29"/>
      <c r="M77" s="29"/>
      <c r="N77" s="29"/>
      <c r="O77" s="29"/>
      <c r="P77" s="29"/>
      <c r="Q77" s="29"/>
      <c r="R77" s="29"/>
      <c r="S77" s="29"/>
      <c r="T77" s="29"/>
      <c r="U77" s="29"/>
      <c r="V77" s="29"/>
      <c r="W77" s="29"/>
      <c r="X77" s="29"/>
      <c r="Y77" s="29"/>
    </row>
    <row r="78" spans="2:25" x14ac:dyDescent="0.55000000000000004">
      <c r="B78" s="35"/>
      <c r="C78" s="29"/>
      <c r="D78" s="29"/>
      <c r="E78" s="29"/>
      <c r="F78" s="29"/>
      <c r="G78" s="29"/>
      <c r="H78" s="29"/>
      <c r="I78" s="29"/>
      <c r="J78" s="29"/>
      <c r="K78" s="29"/>
      <c r="L78" s="29"/>
      <c r="M78" s="29"/>
      <c r="N78" s="29"/>
      <c r="O78" s="29"/>
      <c r="P78" s="29"/>
      <c r="Q78" s="29"/>
      <c r="R78" s="29"/>
      <c r="S78" s="29"/>
      <c r="T78" s="29"/>
      <c r="U78" s="29"/>
      <c r="V78" s="29"/>
      <c r="W78" s="29"/>
      <c r="X78" s="29"/>
      <c r="Y78" s="29"/>
    </row>
    <row r="79" spans="2:25" x14ac:dyDescent="0.55000000000000004">
      <c r="B79" s="35"/>
      <c r="C79" s="29"/>
      <c r="D79" s="29"/>
      <c r="E79" s="29"/>
      <c r="F79" s="29"/>
      <c r="G79" s="29"/>
      <c r="H79" s="29"/>
      <c r="I79" s="29"/>
      <c r="J79" s="29"/>
      <c r="K79" s="29"/>
      <c r="L79" s="29"/>
      <c r="M79" s="29"/>
      <c r="N79" s="29"/>
      <c r="O79" s="29"/>
      <c r="P79" s="29"/>
      <c r="Q79" s="29"/>
      <c r="R79" s="29"/>
      <c r="S79" s="29"/>
      <c r="T79" s="29"/>
      <c r="U79" s="29"/>
      <c r="V79" s="29"/>
      <c r="W79" s="29"/>
      <c r="X79" s="29"/>
      <c r="Y79" s="29"/>
    </row>
    <row r="80" spans="2:25" x14ac:dyDescent="0.55000000000000004">
      <c r="B80" s="35"/>
      <c r="C80" s="29"/>
      <c r="D80" s="29"/>
      <c r="E80" s="29"/>
      <c r="F80" s="29"/>
      <c r="G80" s="29"/>
      <c r="H80" s="29"/>
      <c r="I80" s="29"/>
      <c r="J80" s="29"/>
      <c r="K80" s="29"/>
      <c r="L80" s="29"/>
      <c r="M80" s="29"/>
      <c r="N80" s="29"/>
      <c r="O80" s="29"/>
      <c r="P80" s="29"/>
      <c r="Q80" s="29"/>
      <c r="R80" s="29"/>
      <c r="S80" s="29"/>
      <c r="T80" s="29"/>
      <c r="U80" s="29"/>
      <c r="V80" s="29"/>
      <c r="W80" s="29"/>
      <c r="X80" s="29"/>
      <c r="Y80" s="29"/>
    </row>
    <row r="81" spans="2:25" x14ac:dyDescent="0.55000000000000004">
      <c r="B81" s="35"/>
      <c r="C81" s="29"/>
      <c r="D81" s="29"/>
      <c r="E81" s="29"/>
      <c r="F81" s="29"/>
      <c r="G81" s="29"/>
      <c r="H81" s="29"/>
      <c r="I81" s="29"/>
      <c r="J81" s="29"/>
      <c r="K81" s="29"/>
      <c r="L81" s="29"/>
      <c r="M81" s="29"/>
      <c r="N81" s="29"/>
      <c r="O81" s="29"/>
      <c r="P81" s="29"/>
      <c r="Q81" s="29"/>
      <c r="R81" s="29"/>
      <c r="S81" s="29"/>
      <c r="T81" s="29"/>
      <c r="U81" s="29"/>
      <c r="V81" s="29"/>
      <c r="W81" s="29"/>
      <c r="X81" s="29"/>
      <c r="Y81" s="29"/>
    </row>
    <row r="82" spans="2:25" x14ac:dyDescent="0.55000000000000004">
      <c r="B82" s="35"/>
      <c r="C82" s="29"/>
      <c r="D82" s="29"/>
      <c r="E82" s="29"/>
      <c r="F82" s="29"/>
      <c r="G82" s="29"/>
      <c r="H82" s="29"/>
      <c r="I82" s="29"/>
      <c r="J82" s="29"/>
      <c r="K82" s="29"/>
      <c r="L82" s="29"/>
      <c r="M82" s="29"/>
      <c r="N82" s="29"/>
      <c r="O82" s="29"/>
      <c r="P82" s="29"/>
      <c r="Q82" s="29"/>
      <c r="R82" s="29"/>
      <c r="S82" s="29"/>
      <c r="T82" s="29"/>
      <c r="U82" s="29"/>
      <c r="V82" s="29"/>
      <c r="W82" s="29"/>
      <c r="X82" s="29"/>
      <c r="Y82" s="29"/>
    </row>
    <row r="83" spans="2:25" x14ac:dyDescent="0.55000000000000004">
      <c r="B83" s="35"/>
      <c r="C83" s="29"/>
      <c r="D83" s="29"/>
      <c r="E83" s="29"/>
      <c r="F83" s="29"/>
      <c r="G83" s="29"/>
      <c r="H83" s="29"/>
      <c r="I83" s="29"/>
      <c r="J83" s="29"/>
      <c r="K83" s="29"/>
      <c r="L83" s="29"/>
      <c r="M83" s="29"/>
      <c r="N83" s="29"/>
      <c r="O83" s="29"/>
      <c r="P83" s="29"/>
      <c r="Q83" s="29"/>
      <c r="R83" s="29"/>
      <c r="S83" s="29"/>
      <c r="T83" s="29"/>
      <c r="U83" s="29"/>
      <c r="V83" s="29"/>
      <c r="W83" s="29"/>
      <c r="X83" s="29"/>
      <c r="Y83" s="29"/>
    </row>
    <row r="84" spans="2:25" x14ac:dyDescent="0.55000000000000004">
      <c r="B84" s="35"/>
      <c r="C84" s="29"/>
      <c r="D84" s="29"/>
      <c r="E84" s="29"/>
      <c r="F84" s="29"/>
      <c r="G84" s="29"/>
      <c r="H84" s="29"/>
      <c r="I84" s="29"/>
      <c r="J84" s="29"/>
      <c r="K84" s="29"/>
      <c r="L84" s="29"/>
      <c r="M84" s="29"/>
      <c r="N84" s="29"/>
      <c r="O84" s="29"/>
      <c r="P84" s="29"/>
      <c r="Q84" s="29"/>
      <c r="R84" s="29"/>
      <c r="S84" s="29"/>
      <c r="T84" s="29"/>
      <c r="U84" s="29"/>
      <c r="V84" s="29"/>
      <c r="W84" s="29"/>
      <c r="X84" s="29"/>
      <c r="Y84" s="29"/>
    </row>
    <row r="85" spans="2:25" x14ac:dyDescent="0.55000000000000004">
      <c r="B85" s="35"/>
      <c r="C85" s="29"/>
      <c r="D85" s="29"/>
      <c r="E85" s="29"/>
      <c r="F85" s="29"/>
      <c r="G85" s="29"/>
      <c r="H85" s="29"/>
      <c r="I85" s="29"/>
      <c r="J85" s="29"/>
      <c r="K85" s="29"/>
      <c r="L85" s="29"/>
      <c r="M85" s="29"/>
      <c r="N85" s="29"/>
      <c r="O85" s="29"/>
      <c r="P85" s="29"/>
      <c r="Q85" s="29"/>
      <c r="R85" s="29"/>
      <c r="S85" s="29"/>
      <c r="T85" s="29"/>
      <c r="U85" s="29"/>
      <c r="V85" s="29"/>
      <c r="W85" s="29"/>
      <c r="X85" s="29"/>
      <c r="Y85" s="29"/>
    </row>
    <row r="86" spans="2:25" x14ac:dyDescent="0.55000000000000004">
      <c r="B86" s="35"/>
      <c r="C86" s="29"/>
      <c r="D86" s="29"/>
      <c r="E86" s="29"/>
      <c r="F86" s="29"/>
      <c r="G86" s="29"/>
      <c r="H86" s="29"/>
      <c r="I86" s="29"/>
      <c r="J86" s="29"/>
      <c r="K86" s="29"/>
      <c r="L86" s="29"/>
      <c r="M86" s="29"/>
      <c r="N86" s="29"/>
      <c r="O86" s="29"/>
      <c r="P86" s="29"/>
      <c r="Q86" s="29"/>
      <c r="R86" s="29"/>
      <c r="S86" s="29"/>
      <c r="T86" s="29"/>
      <c r="U86" s="29"/>
      <c r="V86" s="29"/>
      <c r="W86" s="29"/>
      <c r="X86" s="29"/>
      <c r="Y86" s="29"/>
    </row>
    <row r="87" spans="2:25" x14ac:dyDescent="0.55000000000000004">
      <c r="B87" s="35"/>
      <c r="C87" s="29"/>
      <c r="D87" s="29"/>
      <c r="E87" s="29"/>
      <c r="F87" s="29"/>
      <c r="G87" s="29"/>
      <c r="H87" s="29"/>
      <c r="I87" s="29"/>
      <c r="J87" s="29"/>
      <c r="K87" s="29"/>
      <c r="L87" s="29"/>
      <c r="M87" s="29"/>
      <c r="N87" s="29"/>
      <c r="O87" s="29"/>
      <c r="P87" s="29"/>
      <c r="Q87" s="29"/>
      <c r="R87" s="29"/>
      <c r="S87" s="29"/>
      <c r="T87" s="29"/>
      <c r="U87" s="29"/>
      <c r="V87" s="29"/>
      <c r="W87" s="29"/>
      <c r="X87" s="29"/>
      <c r="Y87" s="29"/>
    </row>
    <row r="88" spans="2:25" x14ac:dyDescent="0.55000000000000004">
      <c r="B88" s="35"/>
      <c r="C88" s="29"/>
      <c r="D88" s="29"/>
      <c r="E88" s="29"/>
      <c r="F88" s="29"/>
      <c r="G88" s="29"/>
      <c r="H88" s="29"/>
      <c r="I88" s="29"/>
      <c r="J88" s="29"/>
      <c r="K88" s="29"/>
      <c r="L88" s="29"/>
      <c r="M88" s="29"/>
      <c r="N88" s="29"/>
      <c r="O88" s="29"/>
      <c r="P88" s="29"/>
      <c r="Q88" s="29"/>
      <c r="R88" s="29"/>
      <c r="S88" s="29"/>
      <c r="T88" s="29"/>
      <c r="U88" s="29"/>
      <c r="V88" s="29"/>
      <c r="W88" s="29"/>
      <c r="X88" s="29"/>
      <c r="Y88" s="29"/>
    </row>
    <row r="89" spans="2:25" x14ac:dyDescent="0.55000000000000004">
      <c r="B89" s="35"/>
      <c r="C89" s="29"/>
      <c r="D89" s="29"/>
      <c r="E89" s="29"/>
      <c r="F89" s="29"/>
      <c r="G89" s="29"/>
      <c r="H89" s="29"/>
      <c r="I89" s="29"/>
      <c r="J89" s="29"/>
      <c r="K89" s="29"/>
      <c r="L89" s="29"/>
      <c r="M89" s="29"/>
      <c r="N89" s="29"/>
      <c r="O89" s="29"/>
      <c r="P89" s="29"/>
      <c r="Q89" s="29"/>
      <c r="R89" s="29"/>
      <c r="S89" s="29"/>
      <c r="T89" s="29"/>
      <c r="U89" s="29"/>
      <c r="V89" s="29"/>
      <c r="W89" s="29"/>
      <c r="X89" s="29"/>
      <c r="Y89" s="29"/>
    </row>
    <row r="90" spans="2:25" x14ac:dyDescent="0.55000000000000004">
      <c r="B90" s="35"/>
      <c r="C90" s="29"/>
      <c r="D90" s="29"/>
      <c r="E90" s="29"/>
      <c r="F90" s="29"/>
      <c r="G90" s="29"/>
      <c r="H90" s="29"/>
      <c r="I90" s="29"/>
      <c r="J90" s="29"/>
      <c r="K90" s="29"/>
      <c r="L90" s="29"/>
      <c r="M90" s="29"/>
      <c r="N90" s="29"/>
      <c r="O90" s="29"/>
      <c r="P90" s="29"/>
      <c r="Q90" s="29"/>
      <c r="R90" s="29"/>
      <c r="S90" s="29"/>
      <c r="T90" s="29"/>
      <c r="U90" s="29"/>
      <c r="V90" s="29"/>
      <c r="W90" s="29"/>
      <c r="X90" s="29"/>
      <c r="Y90" s="29"/>
    </row>
    <row r="91" spans="2:25" x14ac:dyDescent="0.55000000000000004">
      <c r="B91" s="35"/>
      <c r="C91" s="29"/>
      <c r="D91" s="29"/>
      <c r="E91" s="29"/>
      <c r="F91" s="29"/>
      <c r="G91" s="29"/>
      <c r="H91" s="29"/>
      <c r="I91" s="29"/>
      <c r="J91" s="29"/>
      <c r="K91" s="29"/>
      <c r="L91" s="29"/>
      <c r="M91" s="29"/>
      <c r="N91" s="29"/>
      <c r="O91" s="29"/>
      <c r="P91" s="29"/>
      <c r="Q91" s="29"/>
      <c r="R91" s="29"/>
      <c r="S91" s="29"/>
      <c r="T91" s="29"/>
      <c r="U91" s="29"/>
      <c r="V91" s="29"/>
      <c r="W91" s="29"/>
      <c r="X91" s="29"/>
      <c r="Y91" s="29"/>
    </row>
    <row r="92" spans="2:25" x14ac:dyDescent="0.55000000000000004">
      <c r="B92" s="35"/>
      <c r="C92" s="29"/>
      <c r="D92" s="29"/>
      <c r="E92" s="29"/>
      <c r="F92" s="29"/>
      <c r="G92" s="29"/>
      <c r="H92" s="29"/>
      <c r="I92" s="29"/>
      <c r="J92" s="29"/>
      <c r="K92" s="29"/>
      <c r="L92" s="29"/>
      <c r="M92" s="29"/>
      <c r="N92" s="29"/>
      <c r="O92" s="29"/>
      <c r="P92" s="29"/>
      <c r="Q92" s="29"/>
      <c r="R92" s="29"/>
      <c r="S92" s="29"/>
      <c r="T92" s="29"/>
      <c r="U92" s="29"/>
      <c r="V92" s="29"/>
      <c r="W92" s="29"/>
      <c r="X92" s="29"/>
      <c r="Y92" s="29"/>
    </row>
    <row r="93" spans="2:25" x14ac:dyDescent="0.55000000000000004">
      <c r="B93" s="35"/>
      <c r="C93" s="29"/>
      <c r="D93" s="29"/>
      <c r="E93" s="29"/>
      <c r="F93" s="29"/>
      <c r="G93" s="29"/>
      <c r="H93" s="29"/>
      <c r="I93" s="29"/>
      <c r="J93" s="29"/>
      <c r="K93" s="29"/>
      <c r="L93" s="29"/>
      <c r="M93" s="29"/>
      <c r="N93" s="29"/>
      <c r="O93" s="29"/>
      <c r="P93" s="29"/>
      <c r="Q93" s="29"/>
      <c r="R93" s="29"/>
      <c r="S93" s="29"/>
      <c r="T93" s="29"/>
      <c r="U93" s="29"/>
      <c r="V93" s="29"/>
      <c r="W93" s="29"/>
      <c r="X93" s="29"/>
      <c r="Y93" s="29"/>
    </row>
    <row r="94" spans="2:25" x14ac:dyDescent="0.55000000000000004">
      <c r="B94" s="35"/>
      <c r="C94" s="29"/>
      <c r="D94" s="29"/>
      <c r="E94" s="29"/>
      <c r="F94" s="29"/>
      <c r="G94" s="29"/>
      <c r="H94" s="29"/>
      <c r="I94" s="29"/>
      <c r="J94" s="29"/>
      <c r="K94" s="29"/>
      <c r="L94" s="29"/>
      <c r="M94" s="29"/>
      <c r="N94" s="29"/>
      <c r="O94" s="29"/>
      <c r="P94" s="29"/>
      <c r="Q94" s="29"/>
      <c r="R94" s="29"/>
      <c r="S94" s="29"/>
      <c r="T94" s="29"/>
      <c r="U94" s="29"/>
      <c r="V94" s="29"/>
      <c r="W94" s="29"/>
      <c r="X94" s="29"/>
      <c r="Y94" s="29"/>
    </row>
    <row r="95" spans="2:25" x14ac:dyDescent="0.55000000000000004">
      <c r="B95" s="35"/>
      <c r="C95" s="29"/>
      <c r="D95" s="29"/>
      <c r="E95" s="29"/>
      <c r="F95" s="29"/>
      <c r="G95" s="29"/>
      <c r="H95" s="29"/>
      <c r="I95" s="29"/>
      <c r="J95" s="29"/>
      <c r="K95" s="29"/>
      <c r="L95" s="29"/>
      <c r="M95" s="29"/>
      <c r="N95" s="29"/>
      <c r="O95" s="29"/>
      <c r="P95" s="29"/>
      <c r="Q95" s="29"/>
      <c r="R95" s="29"/>
      <c r="S95" s="29"/>
      <c r="T95" s="29"/>
      <c r="U95" s="29"/>
      <c r="V95" s="29"/>
      <c r="W95" s="29"/>
      <c r="X95" s="29"/>
      <c r="Y95" s="29"/>
    </row>
    <row r="96" spans="2:25" x14ac:dyDescent="0.55000000000000004">
      <c r="B96" s="35"/>
      <c r="C96" s="29"/>
      <c r="D96" s="29"/>
      <c r="E96" s="29"/>
      <c r="F96" s="29"/>
      <c r="G96" s="29"/>
      <c r="H96" s="29"/>
      <c r="I96" s="29"/>
      <c r="J96" s="29"/>
      <c r="K96" s="29"/>
      <c r="L96" s="29"/>
      <c r="M96" s="29"/>
      <c r="N96" s="29"/>
      <c r="O96" s="29"/>
      <c r="P96" s="29"/>
      <c r="Q96" s="29"/>
      <c r="R96" s="29"/>
      <c r="S96" s="29"/>
      <c r="T96" s="29"/>
      <c r="U96" s="29"/>
      <c r="V96" s="29"/>
      <c r="W96" s="29"/>
      <c r="X96" s="29"/>
      <c r="Y96" s="29"/>
    </row>
    <row r="97" spans="2:25" x14ac:dyDescent="0.55000000000000004">
      <c r="B97" s="35"/>
      <c r="C97" s="29"/>
      <c r="D97" s="29"/>
      <c r="E97" s="29"/>
      <c r="F97" s="29"/>
      <c r="G97" s="29"/>
      <c r="H97" s="29"/>
      <c r="I97" s="29"/>
      <c r="J97" s="29"/>
      <c r="K97" s="29"/>
      <c r="L97" s="29"/>
      <c r="M97" s="29"/>
      <c r="N97" s="29"/>
      <c r="O97" s="29"/>
      <c r="P97" s="29"/>
      <c r="Q97" s="29"/>
      <c r="R97" s="29"/>
      <c r="S97" s="29"/>
      <c r="T97" s="29"/>
      <c r="U97" s="29"/>
      <c r="V97" s="29"/>
      <c r="W97" s="29"/>
      <c r="X97" s="29"/>
      <c r="Y97" s="29"/>
    </row>
    <row r="98" spans="2:25" x14ac:dyDescent="0.55000000000000004">
      <c r="B98" s="35"/>
      <c r="C98" s="29"/>
      <c r="D98" s="29"/>
      <c r="E98" s="29"/>
      <c r="F98" s="29"/>
      <c r="G98" s="29"/>
      <c r="H98" s="29"/>
      <c r="I98" s="29"/>
      <c r="J98" s="29"/>
      <c r="K98" s="29"/>
      <c r="L98" s="29"/>
      <c r="M98" s="29"/>
      <c r="N98" s="29"/>
      <c r="O98" s="29"/>
      <c r="P98" s="29"/>
      <c r="Q98" s="29"/>
      <c r="R98" s="29"/>
      <c r="S98" s="29"/>
      <c r="T98" s="29"/>
      <c r="U98" s="29"/>
      <c r="V98" s="29"/>
      <c r="W98" s="29"/>
      <c r="X98" s="29"/>
      <c r="Y98" s="29"/>
    </row>
    <row r="99" spans="2:25" x14ac:dyDescent="0.55000000000000004">
      <c r="B99" s="35"/>
      <c r="C99" s="29"/>
      <c r="D99" s="29"/>
      <c r="E99" s="29"/>
      <c r="F99" s="29"/>
      <c r="G99" s="29"/>
      <c r="H99" s="29"/>
      <c r="I99" s="29"/>
      <c r="J99" s="29"/>
      <c r="K99" s="29"/>
      <c r="L99" s="29"/>
      <c r="M99" s="29"/>
      <c r="N99" s="29"/>
      <c r="O99" s="29"/>
      <c r="P99" s="29"/>
      <c r="Q99" s="29"/>
      <c r="R99" s="29"/>
      <c r="S99" s="29"/>
      <c r="T99" s="29"/>
      <c r="U99" s="29"/>
      <c r="V99" s="29"/>
      <c r="W99" s="29"/>
      <c r="X99" s="29"/>
      <c r="Y99" s="29"/>
    </row>
    <row r="100" spans="2:25" x14ac:dyDescent="0.55000000000000004">
      <c r="B100" s="35"/>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spans="2:25" x14ac:dyDescent="0.55000000000000004">
      <c r="B101" s="35"/>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spans="2:25" x14ac:dyDescent="0.55000000000000004">
      <c r="B102" s="35"/>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spans="2:25" x14ac:dyDescent="0.55000000000000004">
      <c r="B103" s="35"/>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spans="2:25" x14ac:dyDescent="0.55000000000000004">
      <c r="B104" s="35"/>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spans="2:25" x14ac:dyDescent="0.55000000000000004">
      <c r="B105" s="35"/>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spans="2:25" x14ac:dyDescent="0.55000000000000004">
      <c r="B106" s="35"/>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2:25" x14ac:dyDescent="0.55000000000000004">
      <c r="B107" s="35"/>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spans="2:25" x14ac:dyDescent="0.55000000000000004">
      <c r="B108" s="35"/>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spans="2:25" x14ac:dyDescent="0.55000000000000004">
      <c r="B109" s="35"/>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spans="2:25" x14ac:dyDescent="0.55000000000000004">
      <c r="B110" s="35"/>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spans="2:25" x14ac:dyDescent="0.55000000000000004">
      <c r="B111" s="35"/>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spans="2:25" x14ac:dyDescent="0.55000000000000004">
      <c r="B112" s="35"/>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spans="2:25" x14ac:dyDescent="0.55000000000000004">
      <c r="B113" s="35"/>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spans="2:25" x14ac:dyDescent="0.55000000000000004">
      <c r="B114" s="35"/>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spans="2:25" x14ac:dyDescent="0.55000000000000004">
      <c r="B115" s="35"/>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spans="2:25" x14ac:dyDescent="0.55000000000000004">
      <c r="B116" s="35"/>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spans="2:25" x14ac:dyDescent="0.55000000000000004">
      <c r="B117" s="35"/>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spans="2:25" x14ac:dyDescent="0.55000000000000004">
      <c r="B118" s="35"/>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spans="2:25" x14ac:dyDescent="0.55000000000000004">
      <c r="B119" s="35"/>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spans="2:25" x14ac:dyDescent="0.55000000000000004">
      <c r="B120" s="35"/>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spans="2:25" x14ac:dyDescent="0.55000000000000004">
      <c r="B121" s="35"/>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spans="2:25" x14ac:dyDescent="0.55000000000000004">
      <c r="B122" s="35"/>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spans="2:25" x14ac:dyDescent="0.55000000000000004">
      <c r="B123" s="35"/>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spans="2:25" x14ac:dyDescent="0.55000000000000004">
      <c r="B124" s="35"/>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spans="2:25" x14ac:dyDescent="0.55000000000000004">
      <c r="B125" s="35"/>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spans="2:25" x14ac:dyDescent="0.55000000000000004">
      <c r="B126" s="35"/>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spans="2:25" x14ac:dyDescent="0.55000000000000004">
      <c r="B127" s="35"/>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spans="2:25" x14ac:dyDescent="0.55000000000000004">
      <c r="B128" s="35"/>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spans="2:25" x14ac:dyDescent="0.55000000000000004">
      <c r="B129" s="35"/>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spans="2:25" x14ac:dyDescent="0.55000000000000004">
      <c r="B130" s="35"/>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sheetData>
  <mergeCells count="18">
    <mergeCell ref="B4:B5"/>
    <mergeCell ref="C4:C5"/>
    <mergeCell ref="D4:D5"/>
    <mergeCell ref="E4:E5"/>
    <mergeCell ref="C3:W3"/>
    <mergeCell ref="Y4:Y5"/>
    <mergeCell ref="A1:X1"/>
    <mergeCell ref="G4:G5"/>
    <mergeCell ref="H4:H5"/>
    <mergeCell ref="A4:A5"/>
    <mergeCell ref="L4:L5"/>
    <mergeCell ref="F4:F5"/>
    <mergeCell ref="I4:I5"/>
    <mergeCell ref="J4:J5"/>
    <mergeCell ref="K4:K5"/>
    <mergeCell ref="M4:M5"/>
    <mergeCell ref="X4:X5"/>
    <mergeCell ref="N4:W4"/>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2" workbookViewId="0">
      <selection activeCell="I69" sqref="I69"/>
    </sheetView>
  </sheetViews>
  <sheetFormatPr defaultRowHeight="14.4" x14ac:dyDescent="0.55000000000000004"/>
  <cols>
    <col min="1" max="1" width="30.3671875" customWidth="1"/>
    <col min="2" max="2" width="19.47265625" customWidth="1"/>
  </cols>
  <sheetData>
    <row r="1" spans="1:2" ht="43.5" customHeight="1" x14ac:dyDescent="0.55000000000000004">
      <c r="A1" s="133" t="s">
        <v>61</v>
      </c>
      <c r="B1" s="133"/>
    </row>
    <row r="2" spans="1:2" ht="30.75" customHeight="1" x14ac:dyDescent="0.55000000000000004">
      <c r="A2" s="10" t="s">
        <v>40</v>
      </c>
      <c r="B2" s="2"/>
    </row>
    <row r="3" spans="1:2" ht="24.75" customHeight="1" x14ac:dyDescent="0.55000000000000004">
      <c r="A3" s="10" t="s">
        <v>41</v>
      </c>
      <c r="B3" s="2"/>
    </row>
    <row r="4" spans="1:2" ht="27.75" customHeight="1" x14ac:dyDescent="0.55000000000000004">
      <c r="A4" s="11" t="s">
        <v>59</v>
      </c>
      <c r="B4" s="2"/>
    </row>
    <row r="5" spans="1:2" ht="27.75" customHeight="1" x14ac:dyDescent="0.55000000000000004">
      <c r="A5" s="11" t="s">
        <v>86</v>
      </c>
      <c r="B5" s="2"/>
    </row>
    <row r="6" spans="1:2" ht="25.5" customHeight="1" x14ac:dyDescent="0.55000000000000004">
      <c r="A6" s="11" t="s">
        <v>42</v>
      </c>
      <c r="B6" s="2"/>
    </row>
    <row r="7" spans="1:2" ht="23.25" customHeight="1" x14ac:dyDescent="0.55000000000000004">
      <c r="A7" s="11" t="s">
        <v>43</v>
      </c>
      <c r="B7" s="2"/>
    </row>
    <row r="8" spans="1:2" ht="24.75" customHeight="1" x14ac:dyDescent="0.55000000000000004">
      <c r="A8" s="11" t="s">
        <v>44</v>
      </c>
      <c r="B8" s="2"/>
    </row>
    <row r="9" spans="1:2" ht="24.75" customHeight="1" x14ac:dyDescent="0.55000000000000004">
      <c r="A9" s="11" t="s">
        <v>45</v>
      </c>
      <c r="B9" s="2"/>
    </row>
    <row r="10" spans="1:2" ht="29.25" customHeight="1" x14ac:dyDescent="0.55000000000000004">
      <c r="A10" s="11" t="s">
        <v>46</v>
      </c>
      <c r="B10" s="2"/>
    </row>
    <row r="11" spans="1:2" ht="24" customHeight="1" x14ac:dyDescent="0.55000000000000004">
      <c r="A11" s="11" t="s">
        <v>66</v>
      </c>
      <c r="B11" s="2"/>
    </row>
    <row r="12" spans="1:2" ht="28.5" customHeight="1" x14ac:dyDescent="0.55000000000000004">
      <c r="A12" s="11" t="s">
        <v>47</v>
      </c>
      <c r="B12" s="2"/>
    </row>
    <row r="13" spans="1:2" ht="29.25" customHeight="1" x14ac:dyDescent="0.55000000000000004">
      <c r="A13" s="11" t="s">
        <v>48</v>
      </c>
      <c r="B13" s="2"/>
    </row>
    <row r="14" spans="1:2" ht="24.75" customHeight="1" x14ac:dyDescent="0.55000000000000004">
      <c r="A14" s="11" t="s">
        <v>49</v>
      </c>
      <c r="B14" s="2"/>
    </row>
    <row r="15" spans="1:2" ht="27.75" customHeight="1" x14ac:dyDescent="0.55000000000000004">
      <c r="A15" s="10" t="s">
        <v>50</v>
      </c>
      <c r="B15" s="2"/>
    </row>
    <row r="16" spans="1:2" ht="25.5" customHeight="1" x14ac:dyDescent="0.55000000000000004">
      <c r="A16" s="11" t="s">
        <v>51</v>
      </c>
      <c r="B16" s="2"/>
    </row>
    <row r="17" spans="1:2" ht="29.25" customHeight="1" x14ac:dyDescent="0.55000000000000004">
      <c r="A17" s="11" t="s">
        <v>52</v>
      </c>
      <c r="B17" s="2"/>
    </row>
    <row r="18" spans="1:2" ht="29.25" customHeight="1" x14ac:dyDescent="0.55000000000000004">
      <c r="A18" s="11" t="s">
        <v>53</v>
      </c>
      <c r="B18" s="2"/>
    </row>
    <row r="19" spans="1:2" ht="30" customHeight="1" x14ac:dyDescent="0.55000000000000004">
      <c r="A19" s="11" t="s">
        <v>54</v>
      </c>
      <c r="B19" s="2"/>
    </row>
    <row r="20" spans="1:2" ht="26.25" customHeight="1" x14ac:dyDescent="0.55000000000000004">
      <c r="A20" s="11" t="s">
        <v>67</v>
      </c>
      <c r="B20" s="2"/>
    </row>
    <row r="21" spans="1:2" ht="27.75" customHeight="1" x14ac:dyDescent="0.55000000000000004">
      <c r="A21" s="11" t="s">
        <v>55</v>
      </c>
      <c r="B21" s="2"/>
    </row>
    <row r="22" spans="1:2" ht="26.25" customHeight="1" x14ac:dyDescent="0.55000000000000004">
      <c r="A22" s="11" t="s">
        <v>56</v>
      </c>
      <c r="B22" s="2"/>
    </row>
    <row r="23" spans="1:2" ht="24.75" customHeight="1" x14ac:dyDescent="0.55000000000000004">
      <c r="A23" s="4" t="s">
        <v>57</v>
      </c>
      <c r="B23" s="2"/>
    </row>
    <row r="27" spans="1:2" ht="15.3" x14ac:dyDescent="0.55000000000000004">
      <c r="A27" s="90" t="s">
        <v>460</v>
      </c>
      <c r="B27" s="90" t="s">
        <v>461</v>
      </c>
    </row>
    <row r="28" spans="1:2" ht="15.3" x14ac:dyDescent="0.55000000000000004">
      <c r="A28" s="94" t="s">
        <v>458</v>
      </c>
      <c r="B28" s="43">
        <v>21</v>
      </c>
    </row>
    <row r="29" spans="1:2" ht="15.3" x14ac:dyDescent="0.55000000000000004">
      <c r="A29" s="94" t="s">
        <v>459</v>
      </c>
      <c r="B29" s="43">
        <v>24</v>
      </c>
    </row>
    <row r="30" spans="1:2" ht="15.3" x14ac:dyDescent="0.55000000000000004">
      <c r="A30" s="94" t="s">
        <v>41</v>
      </c>
      <c r="B30" s="43">
        <v>26</v>
      </c>
    </row>
    <row r="31" spans="1:2" ht="15.3" x14ac:dyDescent="0.55000000000000004">
      <c r="A31" s="94" t="s">
        <v>457</v>
      </c>
      <c r="B31" s="43">
        <v>28</v>
      </c>
    </row>
    <row r="32" spans="1:2" ht="15.3" x14ac:dyDescent="0.55000000000000004">
      <c r="A32" s="94" t="s">
        <v>42</v>
      </c>
      <c r="B32" s="43">
        <v>35</v>
      </c>
    </row>
    <row r="33" spans="1:2" ht="15.3" x14ac:dyDescent="0.55000000000000004">
      <c r="A33" s="94" t="s">
        <v>456</v>
      </c>
      <c r="B33" s="43">
        <v>41</v>
      </c>
    </row>
    <row r="34" spans="1:2" ht="15.3" x14ac:dyDescent="0.55000000000000004">
      <c r="A34" s="94" t="s">
        <v>52</v>
      </c>
      <c r="B34" s="43">
        <v>49</v>
      </c>
    </row>
    <row r="35" spans="1:2" ht="15.3" x14ac:dyDescent="0.55000000000000004">
      <c r="A35" s="94" t="s">
        <v>53</v>
      </c>
      <c r="B35" s="43">
        <v>53</v>
      </c>
    </row>
    <row r="36" spans="1:2" ht="15.3" x14ac:dyDescent="0.55000000000000004">
      <c r="A36" s="43" t="s">
        <v>46</v>
      </c>
      <c r="B36" s="43">
        <v>62</v>
      </c>
    </row>
    <row r="37" spans="1:2" ht="15.3" x14ac:dyDescent="0.55000000000000004">
      <c r="A37" s="43" t="s">
        <v>455</v>
      </c>
      <c r="B37" s="43">
        <v>83</v>
      </c>
    </row>
    <row r="39" spans="1:2" ht="15.3" x14ac:dyDescent="0.55000000000000004">
      <c r="A39" s="94"/>
    </row>
  </sheetData>
  <sortState ref="A28:B37">
    <sortCondition ref="B28:B37"/>
  </sortState>
  <mergeCells count="1">
    <mergeCell ref="A1:B1"/>
  </mergeCells>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10" workbookViewId="0">
      <selection activeCell="B18" sqref="B18"/>
    </sheetView>
  </sheetViews>
  <sheetFormatPr defaultRowHeight="14.4" x14ac:dyDescent="0.55000000000000004"/>
  <cols>
    <col min="1" max="1" width="24.15625" customWidth="1"/>
    <col min="2" max="2" width="105.578125" customWidth="1"/>
    <col min="3" max="3" width="8.15625" customWidth="1"/>
    <col min="4" max="4" width="7.15625" customWidth="1"/>
    <col min="5" max="5" width="11" customWidth="1"/>
    <col min="6" max="6" width="11.83984375" customWidth="1"/>
  </cols>
  <sheetData>
    <row r="1" spans="1:6" ht="38.25" customHeight="1" x14ac:dyDescent="0.55000000000000004">
      <c r="A1" s="134" t="s">
        <v>90</v>
      </c>
      <c r="B1" s="134"/>
      <c r="C1" s="134"/>
      <c r="D1" s="134"/>
      <c r="E1" s="134"/>
      <c r="F1" s="134"/>
    </row>
    <row r="2" spans="1:6" ht="25.5" customHeight="1" x14ac:dyDescent="0.55000000000000004">
      <c r="A2" s="136" t="s">
        <v>103</v>
      </c>
      <c r="B2" s="136"/>
      <c r="C2" s="136"/>
      <c r="D2" s="136"/>
      <c r="E2" s="136"/>
      <c r="F2" s="136"/>
    </row>
    <row r="3" spans="1:6" ht="45" customHeight="1" x14ac:dyDescent="0.55000000000000004">
      <c r="A3" s="12"/>
      <c r="B3" s="3" t="s">
        <v>92</v>
      </c>
      <c r="C3" s="6" t="s">
        <v>93</v>
      </c>
      <c r="D3" s="6" t="s">
        <v>94</v>
      </c>
      <c r="E3" s="6" t="s">
        <v>95</v>
      </c>
      <c r="F3" s="6" t="s">
        <v>96</v>
      </c>
    </row>
    <row r="4" spans="1:6" ht="31.5" customHeight="1" x14ac:dyDescent="0.55000000000000004">
      <c r="A4" s="135" t="s">
        <v>105</v>
      </c>
      <c r="B4" s="6" t="s">
        <v>91</v>
      </c>
      <c r="C4" s="6"/>
      <c r="D4" s="6"/>
      <c r="E4" s="6"/>
      <c r="F4" s="6"/>
    </row>
    <row r="5" spans="1:6" ht="42.75" customHeight="1" x14ac:dyDescent="0.55000000000000004">
      <c r="A5" s="135"/>
      <c r="B5" s="6" t="s">
        <v>97</v>
      </c>
      <c r="C5" s="6"/>
      <c r="D5" s="6"/>
      <c r="E5" s="6"/>
      <c r="F5" s="6"/>
    </row>
    <row r="6" spans="1:6" ht="36.75" customHeight="1" x14ac:dyDescent="0.55000000000000004">
      <c r="A6" s="135"/>
      <c r="B6" s="6" t="s">
        <v>98</v>
      </c>
      <c r="C6" s="6"/>
      <c r="D6" s="6"/>
      <c r="E6" s="6"/>
      <c r="F6" s="6"/>
    </row>
    <row r="7" spans="1:6" ht="40.5" customHeight="1" x14ac:dyDescent="0.55000000000000004">
      <c r="A7" s="135"/>
      <c r="B7" s="6" t="s">
        <v>99</v>
      </c>
      <c r="C7" s="6"/>
      <c r="D7" s="6"/>
      <c r="E7" s="6"/>
      <c r="F7" s="6"/>
    </row>
    <row r="8" spans="1:6" ht="45.75" customHeight="1" x14ac:dyDescent="0.55000000000000004">
      <c r="A8" s="135"/>
      <c r="B8" s="6" t="s">
        <v>100</v>
      </c>
      <c r="C8" s="6"/>
      <c r="D8" s="6"/>
      <c r="E8" s="6"/>
      <c r="F8" s="6"/>
    </row>
    <row r="9" spans="1:6" ht="49.5" customHeight="1" x14ac:dyDescent="0.55000000000000004">
      <c r="A9" s="135"/>
      <c r="B9" s="6" t="s">
        <v>101</v>
      </c>
      <c r="C9" s="6"/>
      <c r="D9" s="6"/>
      <c r="E9" s="6"/>
      <c r="F9" s="6"/>
    </row>
    <row r="10" spans="1:6" ht="45.75" customHeight="1" x14ac:dyDescent="0.55000000000000004">
      <c r="A10" s="135"/>
      <c r="B10" s="6" t="s">
        <v>102</v>
      </c>
      <c r="C10" s="6"/>
      <c r="D10" s="6"/>
      <c r="E10" s="6"/>
      <c r="F10" s="6"/>
    </row>
    <row r="11" spans="1:6" ht="25.5" customHeight="1" x14ac:dyDescent="0.55000000000000004">
      <c r="A11" s="135" t="s">
        <v>104</v>
      </c>
      <c r="B11" s="6" t="s">
        <v>107</v>
      </c>
      <c r="C11" s="6"/>
      <c r="D11" s="6"/>
      <c r="E11" s="6"/>
      <c r="F11" s="6"/>
    </row>
    <row r="12" spans="1:6" ht="24.75" customHeight="1" x14ac:dyDescent="0.55000000000000004">
      <c r="A12" s="135"/>
      <c r="B12" s="6" t="s">
        <v>106</v>
      </c>
      <c r="C12" s="6"/>
      <c r="D12" s="6"/>
      <c r="E12" s="6"/>
      <c r="F12" s="6"/>
    </row>
    <row r="13" spans="1:6" ht="21.75" customHeight="1" x14ac:dyDescent="0.55000000000000004">
      <c r="A13" s="135"/>
      <c r="B13" s="6" t="s">
        <v>108</v>
      </c>
      <c r="C13" s="6"/>
      <c r="D13" s="6"/>
      <c r="E13" s="6"/>
      <c r="F13" s="6"/>
    </row>
    <row r="14" spans="1:6" ht="33.75" customHeight="1" x14ac:dyDescent="0.55000000000000004">
      <c r="A14" s="135"/>
      <c r="B14" s="6" t="s">
        <v>109</v>
      </c>
      <c r="C14" s="6"/>
      <c r="D14" s="6"/>
      <c r="E14" s="6"/>
      <c r="F14" s="6"/>
    </row>
    <row r="15" spans="1:6" ht="32.25" customHeight="1" x14ac:dyDescent="0.55000000000000004">
      <c r="A15" s="135"/>
      <c r="B15" s="6" t="s">
        <v>110</v>
      </c>
      <c r="C15" s="6"/>
      <c r="D15" s="6"/>
      <c r="E15" s="6"/>
      <c r="F15" s="6"/>
    </row>
    <row r="16" spans="1:6" ht="39.75" customHeight="1" x14ac:dyDescent="0.55000000000000004">
      <c r="A16" s="135"/>
      <c r="B16" s="6" t="s">
        <v>111</v>
      </c>
      <c r="C16" s="6"/>
      <c r="D16" s="6"/>
      <c r="E16" s="6"/>
      <c r="F16" s="6"/>
    </row>
    <row r="17" spans="1:6" ht="38.25" customHeight="1" x14ac:dyDescent="0.55000000000000004">
      <c r="A17" s="135"/>
      <c r="B17" s="6" t="s">
        <v>112</v>
      </c>
      <c r="C17" s="6"/>
      <c r="D17" s="6"/>
      <c r="E17" s="6"/>
      <c r="F17" s="6"/>
    </row>
    <row r="18" spans="1:6" ht="32.25" customHeight="1" x14ac:dyDescent="0.55000000000000004">
      <c r="A18" s="135" t="s">
        <v>113</v>
      </c>
      <c r="B18" s="6" t="s">
        <v>114</v>
      </c>
      <c r="C18" s="6"/>
      <c r="D18" s="6"/>
      <c r="E18" s="6"/>
      <c r="F18" s="6"/>
    </row>
    <row r="19" spans="1:6" ht="24.75" customHeight="1" x14ac:dyDescent="0.55000000000000004">
      <c r="A19" s="135"/>
      <c r="B19" s="6" t="s">
        <v>115</v>
      </c>
      <c r="C19" s="6"/>
      <c r="D19" s="6"/>
      <c r="E19" s="6"/>
      <c r="F19" s="6"/>
    </row>
    <row r="20" spans="1:6" ht="25.5" customHeight="1" x14ac:dyDescent="0.55000000000000004">
      <c r="A20" s="135"/>
      <c r="B20" s="6" t="s">
        <v>116</v>
      </c>
      <c r="C20" s="6"/>
      <c r="D20" s="6"/>
      <c r="E20" s="6"/>
      <c r="F20" s="6"/>
    </row>
    <row r="21" spans="1:6" ht="24.75" customHeight="1" x14ac:dyDescent="0.55000000000000004">
      <c r="A21" s="135"/>
      <c r="B21" s="6" t="s">
        <v>117</v>
      </c>
      <c r="C21" s="6"/>
      <c r="D21" s="6"/>
      <c r="E21" s="6"/>
      <c r="F21" s="6"/>
    </row>
    <row r="22" spans="1:6" ht="27" customHeight="1" x14ac:dyDescent="0.55000000000000004">
      <c r="A22" s="135"/>
      <c r="B22" s="6" t="s">
        <v>118</v>
      </c>
      <c r="C22" s="6"/>
      <c r="D22" s="6"/>
      <c r="E22" s="6"/>
      <c r="F22" s="6"/>
    </row>
    <row r="23" spans="1:6" ht="32.25" customHeight="1" x14ac:dyDescent="0.55000000000000004">
      <c r="A23" s="135"/>
      <c r="B23" s="6" t="s">
        <v>119</v>
      </c>
      <c r="C23" s="6"/>
      <c r="D23" s="6"/>
      <c r="E23" s="6"/>
      <c r="F23" s="6"/>
    </row>
    <row r="24" spans="1:6" ht="39" customHeight="1" x14ac:dyDescent="0.55000000000000004">
      <c r="A24" s="135"/>
      <c r="B24" s="6" t="s">
        <v>120</v>
      </c>
      <c r="C24" s="6"/>
      <c r="D24" s="6"/>
      <c r="E24" s="6"/>
      <c r="F24" s="6"/>
    </row>
    <row r="25" spans="1:6" ht="40.5" customHeight="1" x14ac:dyDescent="0.55000000000000004">
      <c r="A25" s="135"/>
      <c r="B25" s="6" t="s">
        <v>121</v>
      </c>
      <c r="C25" s="6"/>
      <c r="D25" s="6"/>
      <c r="E25" s="6"/>
      <c r="F25" s="6"/>
    </row>
    <row r="26" spans="1:6" ht="30" customHeight="1" x14ac:dyDescent="0.55000000000000004">
      <c r="A26" s="135" t="s">
        <v>122</v>
      </c>
      <c r="B26" s="6" t="s">
        <v>123</v>
      </c>
      <c r="C26" s="6"/>
      <c r="D26" s="6"/>
      <c r="E26" s="6"/>
      <c r="F26" s="6"/>
    </row>
    <row r="27" spans="1:6" ht="33" customHeight="1" x14ac:dyDescent="0.55000000000000004">
      <c r="A27" s="135"/>
      <c r="B27" s="6" t="s">
        <v>124</v>
      </c>
      <c r="C27" s="6"/>
      <c r="D27" s="6"/>
      <c r="E27" s="6"/>
      <c r="F27" s="6"/>
    </row>
    <row r="28" spans="1:6" ht="30.75" customHeight="1" x14ac:dyDescent="0.55000000000000004">
      <c r="A28" s="135"/>
      <c r="B28" s="6" t="s">
        <v>125</v>
      </c>
      <c r="C28" s="6"/>
      <c r="D28" s="6"/>
      <c r="E28" s="6"/>
      <c r="F28" s="6"/>
    </row>
    <row r="29" spans="1:6" ht="39.75" customHeight="1" x14ac:dyDescent="0.55000000000000004">
      <c r="A29" s="135"/>
      <c r="B29" s="6" t="s">
        <v>126</v>
      </c>
      <c r="C29" s="6"/>
      <c r="D29" s="6"/>
      <c r="E29" s="6"/>
      <c r="F29" s="6"/>
    </row>
    <row r="30" spans="1:6" ht="25.5" customHeight="1" x14ac:dyDescent="0.55000000000000004">
      <c r="A30" s="135"/>
      <c r="B30" s="6" t="s">
        <v>127</v>
      </c>
      <c r="C30" s="6"/>
      <c r="D30" s="6"/>
      <c r="E30" s="6"/>
      <c r="F30" s="6"/>
    </row>
    <row r="31" spans="1:6" ht="33.75" customHeight="1" x14ac:dyDescent="0.55000000000000004">
      <c r="A31" s="135"/>
      <c r="B31" s="6" t="s">
        <v>128</v>
      </c>
      <c r="C31" s="6"/>
      <c r="D31" s="6"/>
      <c r="E31" s="6"/>
      <c r="F31" s="6"/>
    </row>
    <row r="32" spans="1:6" ht="34.5" customHeight="1" x14ac:dyDescent="0.55000000000000004">
      <c r="A32" s="135"/>
      <c r="B32" s="6" t="s">
        <v>129</v>
      </c>
      <c r="C32" s="6"/>
      <c r="D32" s="6"/>
      <c r="E32" s="6"/>
      <c r="F32" s="6"/>
    </row>
    <row r="33" spans="1:6" ht="33" customHeight="1" x14ac:dyDescent="0.55000000000000004">
      <c r="A33" s="135"/>
      <c r="B33" s="6" t="s">
        <v>130</v>
      </c>
      <c r="C33" s="6"/>
      <c r="D33" s="6"/>
      <c r="E33" s="6"/>
      <c r="F33" s="6"/>
    </row>
    <row r="34" spans="1:6" ht="27" customHeight="1" x14ac:dyDescent="0.55000000000000004">
      <c r="A34" s="135" t="s">
        <v>131</v>
      </c>
      <c r="B34" s="6" t="s">
        <v>132</v>
      </c>
      <c r="C34" s="6"/>
      <c r="D34" s="6"/>
      <c r="E34" s="6"/>
      <c r="F34" s="6"/>
    </row>
    <row r="35" spans="1:6" ht="37.5" customHeight="1" x14ac:dyDescent="0.55000000000000004">
      <c r="A35" s="135"/>
      <c r="B35" s="6" t="s">
        <v>133</v>
      </c>
      <c r="C35" s="6"/>
      <c r="D35" s="6"/>
      <c r="E35" s="6"/>
      <c r="F35" s="6"/>
    </row>
    <row r="36" spans="1:6" ht="33" customHeight="1" x14ac:dyDescent="0.55000000000000004">
      <c r="A36" s="135"/>
      <c r="B36" s="6" t="s">
        <v>134</v>
      </c>
      <c r="C36" s="6"/>
      <c r="D36" s="6"/>
      <c r="E36" s="6"/>
      <c r="F36" s="6"/>
    </row>
    <row r="37" spans="1:6" ht="35.25" customHeight="1" x14ac:dyDescent="0.55000000000000004">
      <c r="A37" s="135"/>
      <c r="B37" s="6" t="s">
        <v>135</v>
      </c>
      <c r="C37" s="6"/>
      <c r="D37" s="6"/>
      <c r="E37" s="6"/>
      <c r="F37" s="6"/>
    </row>
    <row r="38" spans="1:6" ht="28.5" customHeight="1" x14ac:dyDescent="0.55000000000000004">
      <c r="A38" s="135"/>
      <c r="B38" s="6" t="s">
        <v>136</v>
      </c>
      <c r="C38" s="6"/>
      <c r="D38" s="6"/>
      <c r="E38" s="6"/>
      <c r="F38" s="6"/>
    </row>
    <row r="39" spans="1:6" ht="28.5" customHeight="1" x14ac:dyDescent="0.55000000000000004">
      <c r="A39" s="135"/>
      <c r="B39" s="6" t="s">
        <v>137</v>
      </c>
      <c r="C39" s="44"/>
      <c r="D39" s="44"/>
      <c r="E39" s="44"/>
      <c r="F39" s="44"/>
    </row>
    <row r="40" spans="1:6" ht="23.25" customHeight="1" x14ac:dyDescent="0.55000000000000004">
      <c r="A40" s="135" t="s">
        <v>138</v>
      </c>
      <c r="B40" s="6" t="s">
        <v>139</v>
      </c>
      <c r="C40" s="44"/>
      <c r="D40" s="44"/>
      <c r="E40" s="44"/>
      <c r="F40" s="44"/>
    </row>
    <row r="41" spans="1:6" ht="37.5" customHeight="1" x14ac:dyDescent="0.55000000000000004">
      <c r="A41" s="135"/>
      <c r="B41" s="6" t="s">
        <v>140</v>
      </c>
      <c r="C41" s="44"/>
      <c r="D41" s="44"/>
      <c r="E41" s="44"/>
      <c r="F41" s="44"/>
    </row>
    <row r="42" spans="1:6" ht="25.5" customHeight="1" x14ac:dyDescent="0.55000000000000004">
      <c r="A42" s="135"/>
      <c r="B42" s="6" t="s">
        <v>141</v>
      </c>
      <c r="C42" s="44"/>
      <c r="D42" s="44"/>
      <c r="E42" s="44"/>
      <c r="F42" s="44"/>
    </row>
    <row r="43" spans="1:6" ht="38.25" customHeight="1" x14ac:dyDescent="0.55000000000000004">
      <c r="A43" s="135"/>
      <c r="B43" s="6" t="s">
        <v>142</v>
      </c>
      <c r="C43" s="44"/>
      <c r="D43" s="44"/>
      <c r="E43" s="44"/>
      <c r="F43" s="44"/>
    </row>
    <row r="44" spans="1:6" ht="37.5" customHeight="1" x14ac:dyDescent="0.55000000000000004">
      <c r="A44" s="135"/>
      <c r="B44" s="6" t="s">
        <v>143</v>
      </c>
      <c r="C44" s="44"/>
      <c r="D44" s="44"/>
      <c r="E44" s="44"/>
      <c r="F44" s="44"/>
    </row>
    <row r="45" spans="1:6" ht="27" customHeight="1" x14ac:dyDescent="0.55000000000000004">
      <c r="A45" s="135"/>
      <c r="B45" s="6" t="s">
        <v>144</v>
      </c>
      <c r="C45" s="44"/>
      <c r="D45" s="44"/>
      <c r="E45" s="44"/>
      <c r="F45" s="44"/>
    </row>
    <row r="46" spans="1:6" ht="31.5" customHeight="1" x14ac:dyDescent="0.55000000000000004">
      <c r="B46" s="42"/>
      <c r="C46" s="42"/>
      <c r="D46" s="42"/>
      <c r="E46" s="42"/>
      <c r="F46" s="42"/>
    </row>
    <row r="47" spans="1:6" ht="33" customHeight="1" x14ac:dyDescent="0.55000000000000004">
      <c r="B47" s="42"/>
      <c r="C47" s="42"/>
      <c r="D47" s="42"/>
      <c r="E47" s="42"/>
      <c r="F47" s="42"/>
    </row>
    <row r="48" spans="1:6" ht="36" customHeight="1" x14ac:dyDescent="0.55000000000000004">
      <c r="B48" s="42"/>
      <c r="C48" s="42"/>
      <c r="D48" s="42"/>
      <c r="E48" s="42"/>
      <c r="F48" s="42"/>
    </row>
    <row r="49" spans="2:6" ht="29.25" customHeight="1" x14ac:dyDescent="0.55000000000000004">
      <c r="B49" s="42"/>
      <c r="C49" s="42"/>
      <c r="D49" s="42"/>
      <c r="E49" s="42"/>
      <c r="F49" s="42"/>
    </row>
    <row r="50" spans="2:6" ht="32.25" customHeight="1" x14ac:dyDescent="0.55000000000000004"/>
    <row r="51" spans="2:6" ht="42" customHeight="1" x14ac:dyDescent="0.55000000000000004"/>
  </sheetData>
  <mergeCells count="8">
    <mergeCell ref="A1:F1"/>
    <mergeCell ref="A40:A45"/>
    <mergeCell ref="A26:A33"/>
    <mergeCell ref="A2:F2"/>
    <mergeCell ref="A4:A10"/>
    <mergeCell ref="A11:A17"/>
    <mergeCell ref="A18:A25"/>
    <mergeCell ref="A34:A39"/>
  </mergeCell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1"/>
  <sheetViews>
    <sheetView topLeftCell="B1" workbookViewId="0">
      <selection activeCell="I6" sqref="I6"/>
    </sheetView>
  </sheetViews>
  <sheetFormatPr defaultRowHeight="14.4" x14ac:dyDescent="0.55000000000000004"/>
  <cols>
    <col min="1" max="1" width="34.41796875" customWidth="1"/>
    <col min="2" max="2" width="32.26171875" customWidth="1"/>
    <col min="3" max="3" width="18.578125" customWidth="1"/>
    <col min="4" max="4" width="24.83984375" customWidth="1"/>
    <col min="5" max="5" width="35.578125" customWidth="1"/>
    <col min="6" max="7" width="12.578125" bestFit="1" customWidth="1"/>
  </cols>
  <sheetData>
    <row r="1" spans="2:6" ht="40.5" customHeight="1" x14ac:dyDescent="0.55000000000000004">
      <c r="B1" s="137" t="s">
        <v>232</v>
      </c>
      <c r="C1" s="138"/>
      <c r="D1" s="138"/>
      <c r="E1" s="138"/>
      <c r="F1" s="138"/>
    </row>
    <row r="2" spans="2:6" ht="24" customHeight="1" x14ac:dyDescent="0.55000000000000004">
      <c r="B2" s="4" t="s">
        <v>223</v>
      </c>
      <c r="C2" s="4" t="s">
        <v>224</v>
      </c>
      <c r="D2" s="63" t="s">
        <v>225</v>
      </c>
      <c r="E2" s="4" t="s">
        <v>226</v>
      </c>
      <c r="F2" s="65" t="s">
        <v>235</v>
      </c>
    </row>
    <row r="3" spans="2:6" ht="51" customHeight="1" x14ac:dyDescent="0.55000000000000004">
      <c r="B3" s="6" t="s">
        <v>228</v>
      </c>
      <c r="C3" s="64">
        <v>44378</v>
      </c>
      <c r="D3" s="64">
        <v>44418</v>
      </c>
      <c r="E3" s="6" t="s">
        <v>227</v>
      </c>
      <c r="F3" s="51" t="s">
        <v>237</v>
      </c>
    </row>
    <row r="4" spans="2:6" ht="40.5" customHeight="1" x14ac:dyDescent="0.55000000000000004">
      <c r="B4" s="6" t="s">
        <v>233</v>
      </c>
      <c r="C4" s="64">
        <v>44419</v>
      </c>
      <c r="D4" s="64">
        <v>44424</v>
      </c>
      <c r="E4" s="4" t="s">
        <v>227</v>
      </c>
      <c r="F4" s="51" t="s">
        <v>236</v>
      </c>
    </row>
    <row r="5" spans="2:6" ht="64.5" customHeight="1" x14ac:dyDescent="0.55000000000000004">
      <c r="B5" s="6" t="s">
        <v>229</v>
      </c>
      <c r="C5" s="64">
        <v>44425</v>
      </c>
      <c r="D5" s="64">
        <v>44430</v>
      </c>
      <c r="E5" s="4" t="s">
        <v>234</v>
      </c>
      <c r="F5" s="51" t="s">
        <v>236</v>
      </c>
    </row>
    <row r="6" spans="2:6" ht="43.5" customHeight="1" x14ac:dyDescent="0.55000000000000004">
      <c r="B6" s="6" t="s">
        <v>230</v>
      </c>
      <c r="C6" s="64">
        <v>44431</v>
      </c>
      <c r="D6" s="64">
        <v>44433</v>
      </c>
      <c r="E6" s="4" t="s">
        <v>234</v>
      </c>
      <c r="F6" s="51" t="s">
        <v>236</v>
      </c>
    </row>
    <row r="7" spans="2:6" ht="29.25" customHeight="1" x14ac:dyDescent="0.55000000000000004">
      <c r="B7" s="4" t="s">
        <v>231</v>
      </c>
      <c r="C7" s="64">
        <v>44434</v>
      </c>
      <c r="D7" s="64">
        <v>44449</v>
      </c>
      <c r="E7" s="4" t="s">
        <v>234</v>
      </c>
      <c r="F7" s="51" t="s">
        <v>236</v>
      </c>
    </row>
    <row r="8" spans="2:6" ht="15.3" x14ac:dyDescent="0.55000000000000004">
      <c r="B8" s="43"/>
      <c r="C8" s="62"/>
      <c r="D8" s="62"/>
      <c r="E8" s="43"/>
    </row>
    <row r="9" spans="2:6" ht="15.3" x14ac:dyDescent="0.55000000000000004">
      <c r="B9" s="43"/>
      <c r="C9" s="62"/>
      <c r="D9" s="62"/>
    </row>
    <row r="10" spans="2:6" ht="15.3" x14ac:dyDescent="0.55000000000000004">
      <c r="B10" s="43"/>
      <c r="C10" s="62"/>
      <c r="D10" s="62"/>
    </row>
    <row r="11" spans="2:6" ht="15.3" x14ac:dyDescent="0.55000000000000004">
      <c r="B11" s="43"/>
      <c r="C11" s="62"/>
      <c r="D11" s="62"/>
    </row>
    <row r="12" spans="2:6" ht="15.3" x14ac:dyDescent="0.55000000000000004">
      <c r="B12" s="43"/>
      <c r="C12" s="62"/>
      <c r="D12" s="62"/>
    </row>
    <row r="13" spans="2:6" ht="15.3" x14ac:dyDescent="0.55000000000000004">
      <c r="B13" s="43"/>
      <c r="C13" s="62"/>
      <c r="D13" s="62"/>
    </row>
    <row r="14" spans="2:6" ht="15.3" x14ac:dyDescent="0.55000000000000004">
      <c r="B14" s="43"/>
      <c r="C14" s="62"/>
      <c r="D14" s="62"/>
    </row>
    <row r="15" spans="2:6" ht="15.3" x14ac:dyDescent="0.55000000000000004">
      <c r="B15" s="43"/>
      <c r="C15" s="62"/>
      <c r="D15" s="62"/>
    </row>
    <row r="16" spans="2:6" ht="15.3" x14ac:dyDescent="0.55000000000000004">
      <c r="B16" s="43"/>
      <c r="C16" s="62"/>
      <c r="D16" s="62"/>
    </row>
    <row r="17" spans="2:4" ht="15.3" x14ac:dyDescent="0.55000000000000004">
      <c r="B17" s="43"/>
      <c r="C17" s="62"/>
      <c r="D17" s="62"/>
    </row>
    <row r="18" spans="2:4" ht="15.3" x14ac:dyDescent="0.55000000000000004">
      <c r="B18" s="43"/>
      <c r="C18" s="62"/>
      <c r="D18" s="62"/>
    </row>
    <row r="19" spans="2:4" ht="15.3" x14ac:dyDescent="0.55000000000000004">
      <c r="B19" s="43"/>
      <c r="C19" s="62"/>
      <c r="D19" s="62"/>
    </row>
    <row r="20" spans="2:4" ht="15.3" x14ac:dyDescent="0.55000000000000004">
      <c r="B20" s="43"/>
      <c r="C20" s="62"/>
      <c r="D20" s="62"/>
    </row>
    <row r="21" spans="2:4" ht="15.3" x14ac:dyDescent="0.55000000000000004">
      <c r="B21" s="43"/>
      <c r="C21" s="62"/>
      <c r="D21" s="62"/>
    </row>
    <row r="22" spans="2:4" ht="15.3" x14ac:dyDescent="0.55000000000000004">
      <c r="B22" s="43"/>
      <c r="C22" s="62"/>
      <c r="D22" s="62"/>
    </row>
    <row r="23" spans="2:4" ht="15.3" x14ac:dyDescent="0.55000000000000004">
      <c r="B23" s="43"/>
      <c r="C23" s="62"/>
      <c r="D23" s="62"/>
    </row>
    <row r="24" spans="2:4" ht="15.3" x14ac:dyDescent="0.55000000000000004">
      <c r="B24" s="43"/>
      <c r="C24" s="62"/>
      <c r="D24" s="62"/>
    </row>
    <row r="25" spans="2:4" ht="15.3" x14ac:dyDescent="0.55000000000000004">
      <c r="B25" s="43"/>
      <c r="C25" s="62"/>
      <c r="D25" s="62"/>
    </row>
    <row r="26" spans="2:4" ht="15.3" x14ac:dyDescent="0.55000000000000004">
      <c r="B26" s="43"/>
      <c r="C26" s="62"/>
      <c r="D26" s="62"/>
    </row>
    <row r="27" spans="2:4" ht="15.3" x14ac:dyDescent="0.55000000000000004">
      <c r="B27" s="43"/>
      <c r="C27" s="62"/>
      <c r="D27" s="62"/>
    </row>
    <row r="28" spans="2:4" ht="15.3" x14ac:dyDescent="0.55000000000000004">
      <c r="B28" s="43"/>
      <c r="C28" s="62"/>
      <c r="D28" s="62"/>
    </row>
    <row r="29" spans="2:4" ht="15.3" x14ac:dyDescent="0.55000000000000004">
      <c r="B29" s="43"/>
      <c r="C29" s="43"/>
      <c r="D29" s="45"/>
    </row>
    <row r="30" spans="2:4" ht="15.3" x14ac:dyDescent="0.55000000000000004">
      <c r="B30" s="43"/>
      <c r="C30" s="43"/>
      <c r="D30" s="45"/>
    </row>
    <row r="31" spans="2:4" ht="15.3" x14ac:dyDescent="0.55000000000000004">
      <c r="B31" s="43"/>
      <c r="C31" s="43"/>
      <c r="D31" s="45"/>
    </row>
    <row r="32" spans="2:4" ht="15.3" x14ac:dyDescent="0.55000000000000004">
      <c r="B32" s="43"/>
      <c r="C32" s="43"/>
      <c r="D32" s="45"/>
    </row>
    <row r="33" spans="2:4" ht="15.3" x14ac:dyDescent="0.55000000000000004">
      <c r="B33" s="43"/>
      <c r="C33" s="43"/>
      <c r="D33" s="45"/>
    </row>
    <row r="34" spans="2:4" ht="15.3" x14ac:dyDescent="0.55000000000000004">
      <c r="B34" s="43"/>
      <c r="C34" s="43"/>
      <c r="D34" s="45"/>
    </row>
    <row r="35" spans="2:4" ht="15.3" x14ac:dyDescent="0.55000000000000004">
      <c r="B35" s="43"/>
      <c r="C35" s="43"/>
      <c r="D35" s="45"/>
    </row>
    <row r="36" spans="2:4" ht="15.3" x14ac:dyDescent="0.55000000000000004">
      <c r="B36" s="43"/>
      <c r="C36" s="43"/>
      <c r="D36" s="45"/>
    </row>
    <row r="37" spans="2:4" ht="15.3" x14ac:dyDescent="0.55000000000000004">
      <c r="B37" s="43"/>
      <c r="C37" s="43"/>
      <c r="D37" s="45"/>
    </row>
    <row r="38" spans="2:4" ht="15.3" x14ac:dyDescent="0.55000000000000004">
      <c r="B38" s="43"/>
      <c r="C38" s="43"/>
      <c r="D38" s="45"/>
    </row>
    <row r="39" spans="2:4" ht="15.3" x14ac:dyDescent="0.55000000000000004">
      <c r="B39" s="43"/>
      <c r="C39" s="43"/>
      <c r="D39" s="45"/>
    </row>
    <row r="40" spans="2:4" ht="15.3" x14ac:dyDescent="0.55000000000000004">
      <c r="B40" s="43"/>
      <c r="C40" s="43"/>
      <c r="D40" s="45"/>
    </row>
    <row r="41" spans="2:4" ht="15.3" x14ac:dyDescent="0.55000000000000004">
      <c r="B41" s="43"/>
      <c r="C41" s="43"/>
      <c r="D41" s="45"/>
    </row>
    <row r="42" spans="2:4" ht="15.3" x14ac:dyDescent="0.55000000000000004">
      <c r="B42" s="43"/>
      <c r="C42" s="43"/>
      <c r="D42" s="45"/>
    </row>
    <row r="43" spans="2:4" ht="15.3" x14ac:dyDescent="0.55000000000000004">
      <c r="B43" s="43"/>
      <c r="C43" s="43"/>
      <c r="D43" s="45"/>
    </row>
    <row r="44" spans="2:4" ht="15.3" x14ac:dyDescent="0.55000000000000004">
      <c r="B44" s="43"/>
      <c r="C44" s="43"/>
      <c r="D44" s="45"/>
    </row>
    <row r="45" spans="2:4" ht="15.3" x14ac:dyDescent="0.55000000000000004">
      <c r="B45" s="43"/>
      <c r="C45" s="43"/>
      <c r="D45" s="45"/>
    </row>
    <row r="46" spans="2:4" ht="15.3" x14ac:dyDescent="0.55000000000000004">
      <c r="B46" s="43"/>
      <c r="C46" s="43"/>
      <c r="D46" s="45"/>
    </row>
    <row r="47" spans="2:4" ht="15.3" x14ac:dyDescent="0.55000000000000004">
      <c r="B47" s="43"/>
      <c r="C47" s="43"/>
      <c r="D47" s="45"/>
    </row>
    <row r="48" spans="2:4" ht="15.3" x14ac:dyDescent="0.55000000000000004">
      <c r="B48" s="43"/>
      <c r="C48" s="43"/>
      <c r="D48" s="45"/>
    </row>
    <row r="49" spans="2:4" ht="15.3" x14ac:dyDescent="0.55000000000000004">
      <c r="B49" s="43"/>
      <c r="C49" s="43"/>
      <c r="D49" s="45"/>
    </row>
    <row r="50" spans="2:4" ht="15.3" x14ac:dyDescent="0.55000000000000004">
      <c r="B50" s="43"/>
      <c r="C50" s="43"/>
      <c r="D50" s="45"/>
    </row>
    <row r="51" spans="2:4" ht="15.3" x14ac:dyDescent="0.55000000000000004">
      <c r="B51" s="43"/>
      <c r="C51" s="43"/>
      <c r="D51" s="45"/>
    </row>
    <row r="52" spans="2:4" ht="15.3" x14ac:dyDescent="0.55000000000000004">
      <c r="B52" s="43"/>
      <c r="C52" s="43"/>
      <c r="D52" s="45"/>
    </row>
    <row r="53" spans="2:4" ht="15.3" x14ac:dyDescent="0.55000000000000004">
      <c r="B53" s="43"/>
      <c r="C53" s="43"/>
      <c r="D53" s="45"/>
    </row>
    <row r="54" spans="2:4" ht="15.3" x14ac:dyDescent="0.55000000000000004">
      <c r="B54" s="43"/>
      <c r="C54" s="43"/>
      <c r="D54" s="45"/>
    </row>
    <row r="55" spans="2:4" ht="15.3" x14ac:dyDescent="0.55000000000000004">
      <c r="B55" s="43"/>
      <c r="C55" s="43"/>
      <c r="D55" s="45"/>
    </row>
    <row r="56" spans="2:4" ht="15.3" x14ac:dyDescent="0.55000000000000004">
      <c r="B56" s="43"/>
      <c r="C56" s="43"/>
      <c r="D56" s="45"/>
    </row>
    <row r="57" spans="2:4" ht="15.3" x14ac:dyDescent="0.55000000000000004">
      <c r="B57" s="43"/>
      <c r="C57" s="43"/>
      <c r="D57" s="45"/>
    </row>
    <row r="58" spans="2:4" ht="15.3" x14ac:dyDescent="0.55000000000000004">
      <c r="B58" s="43"/>
      <c r="C58" s="43"/>
      <c r="D58" s="45"/>
    </row>
    <row r="59" spans="2:4" ht="15.3" x14ac:dyDescent="0.55000000000000004">
      <c r="B59" s="43"/>
      <c r="C59" s="43"/>
      <c r="D59" s="45"/>
    </row>
    <row r="60" spans="2:4" ht="15.3" x14ac:dyDescent="0.55000000000000004">
      <c r="B60" s="43"/>
      <c r="C60" s="43"/>
      <c r="D60" s="45"/>
    </row>
    <row r="61" spans="2:4" ht="15.3" x14ac:dyDescent="0.55000000000000004">
      <c r="B61" s="43"/>
      <c r="C61" s="43"/>
      <c r="D61" s="45"/>
    </row>
    <row r="62" spans="2:4" ht="15.3" x14ac:dyDescent="0.55000000000000004">
      <c r="B62" s="43"/>
      <c r="C62" s="43"/>
      <c r="D62" s="45"/>
    </row>
    <row r="63" spans="2:4" ht="15.3" x14ac:dyDescent="0.55000000000000004">
      <c r="B63" s="43"/>
      <c r="C63" s="43"/>
      <c r="D63" s="45"/>
    </row>
    <row r="64" spans="2:4" ht="15.3" x14ac:dyDescent="0.55000000000000004">
      <c r="B64" s="43"/>
      <c r="C64" s="43"/>
      <c r="D64" s="45"/>
    </row>
    <row r="65" spans="2:4" ht="15.3" x14ac:dyDescent="0.55000000000000004">
      <c r="B65" s="43"/>
      <c r="C65" s="43"/>
      <c r="D65" s="45"/>
    </row>
    <row r="66" spans="2:4" ht="15.3" x14ac:dyDescent="0.55000000000000004">
      <c r="B66" s="43"/>
      <c r="C66" s="43"/>
      <c r="D66" s="45"/>
    </row>
    <row r="67" spans="2:4" ht="15.3" x14ac:dyDescent="0.55000000000000004">
      <c r="B67" s="43"/>
      <c r="C67" s="43"/>
      <c r="D67" s="45"/>
    </row>
    <row r="68" spans="2:4" ht="15.3" x14ac:dyDescent="0.55000000000000004">
      <c r="B68" s="43"/>
      <c r="C68" s="43"/>
      <c r="D68" s="45"/>
    </row>
    <row r="69" spans="2:4" ht="15.3" x14ac:dyDescent="0.55000000000000004">
      <c r="B69" s="43"/>
      <c r="C69" s="43"/>
      <c r="D69" s="45"/>
    </row>
    <row r="70" spans="2:4" ht="15.3" x14ac:dyDescent="0.55000000000000004">
      <c r="B70" s="43"/>
      <c r="C70" s="43"/>
      <c r="D70" s="45"/>
    </row>
    <row r="71" spans="2:4" ht="15.3" x14ac:dyDescent="0.55000000000000004">
      <c r="B71" s="43"/>
      <c r="C71" s="43"/>
      <c r="D71" s="45"/>
    </row>
    <row r="72" spans="2:4" ht="15.3" x14ac:dyDescent="0.55000000000000004">
      <c r="B72" s="43"/>
      <c r="C72" s="43"/>
      <c r="D72" s="45"/>
    </row>
    <row r="73" spans="2:4" ht="15.3" x14ac:dyDescent="0.55000000000000004">
      <c r="B73" s="43"/>
      <c r="C73" s="43"/>
      <c r="D73" s="45"/>
    </row>
    <row r="74" spans="2:4" ht="15.3" x14ac:dyDescent="0.55000000000000004">
      <c r="B74" s="43"/>
      <c r="C74" s="43"/>
      <c r="D74" s="45"/>
    </row>
    <row r="75" spans="2:4" ht="15.3" x14ac:dyDescent="0.55000000000000004">
      <c r="B75" s="43"/>
      <c r="C75" s="43"/>
      <c r="D75" s="45"/>
    </row>
    <row r="76" spans="2:4" ht="15.3" x14ac:dyDescent="0.55000000000000004">
      <c r="B76" s="43"/>
      <c r="C76" s="43"/>
      <c r="D76" s="45"/>
    </row>
    <row r="77" spans="2:4" ht="15.3" x14ac:dyDescent="0.55000000000000004">
      <c r="B77" s="43"/>
      <c r="C77" s="43"/>
      <c r="D77" s="45"/>
    </row>
    <row r="78" spans="2:4" ht="15.3" x14ac:dyDescent="0.55000000000000004">
      <c r="B78" s="43"/>
      <c r="C78" s="43"/>
      <c r="D78" s="45"/>
    </row>
    <row r="79" spans="2:4" ht="15.3" x14ac:dyDescent="0.55000000000000004">
      <c r="B79" s="43"/>
      <c r="C79" s="43"/>
      <c r="D79" s="45"/>
    </row>
    <row r="80" spans="2:4" ht="15.3" x14ac:dyDescent="0.55000000000000004">
      <c r="B80" s="43"/>
      <c r="C80" s="43"/>
      <c r="D80" s="45"/>
    </row>
    <row r="81" spans="2:4" ht="15.3" x14ac:dyDescent="0.55000000000000004">
      <c r="B81" s="43"/>
      <c r="C81" s="43"/>
      <c r="D81" s="45"/>
    </row>
    <row r="82" spans="2:4" ht="15.3" x14ac:dyDescent="0.55000000000000004">
      <c r="B82" s="43"/>
      <c r="C82" s="43"/>
      <c r="D82" s="45"/>
    </row>
    <row r="83" spans="2:4" ht="15.3" x14ac:dyDescent="0.55000000000000004">
      <c r="B83" s="43"/>
      <c r="C83" s="43"/>
      <c r="D83" s="45"/>
    </row>
    <row r="84" spans="2:4" ht="15.3" x14ac:dyDescent="0.55000000000000004">
      <c r="B84" s="43"/>
      <c r="C84" s="43"/>
      <c r="D84" s="45"/>
    </row>
    <row r="85" spans="2:4" ht="15.3" x14ac:dyDescent="0.55000000000000004">
      <c r="B85" s="43"/>
      <c r="C85" s="43"/>
      <c r="D85" s="45"/>
    </row>
    <row r="86" spans="2:4" ht="15.3" x14ac:dyDescent="0.55000000000000004">
      <c r="B86" s="43"/>
      <c r="C86" s="43"/>
      <c r="D86" s="45"/>
    </row>
    <row r="87" spans="2:4" ht="15.3" x14ac:dyDescent="0.55000000000000004">
      <c r="B87" s="43"/>
      <c r="C87" s="43"/>
      <c r="D87" s="45"/>
    </row>
    <row r="88" spans="2:4" ht="15.3" x14ac:dyDescent="0.55000000000000004">
      <c r="B88" s="43"/>
      <c r="C88" s="43"/>
      <c r="D88" s="45"/>
    </row>
    <row r="89" spans="2:4" ht="15.3" x14ac:dyDescent="0.55000000000000004">
      <c r="B89" s="43"/>
      <c r="C89" s="43"/>
      <c r="D89" s="43"/>
    </row>
    <row r="90" spans="2:4" ht="15.3" x14ac:dyDescent="0.55000000000000004">
      <c r="B90" s="43"/>
      <c r="C90" s="43"/>
      <c r="D90" s="43"/>
    </row>
    <row r="91" spans="2:4" ht="15.3" x14ac:dyDescent="0.55000000000000004">
      <c r="B91" s="43"/>
      <c r="C91" s="43"/>
      <c r="D91" s="43"/>
    </row>
    <row r="92" spans="2:4" ht="15.3" x14ac:dyDescent="0.55000000000000004">
      <c r="B92" s="43"/>
      <c r="C92" s="43"/>
      <c r="D92" s="43"/>
    </row>
    <row r="93" spans="2:4" ht="15.3" x14ac:dyDescent="0.55000000000000004">
      <c r="B93" s="43"/>
      <c r="C93" s="43"/>
      <c r="D93" s="43"/>
    </row>
    <row r="94" spans="2:4" ht="15.3" x14ac:dyDescent="0.55000000000000004">
      <c r="B94" s="43"/>
      <c r="C94" s="43"/>
      <c r="D94" s="43"/>
    </row>
    <row r="95" spans="2:4" ht="15.3" x14ac:dyDescent="0.55000000000000004">
      <c r="B95" s="43"/>
      <c r="C95" s="43"/>
      <c r="D95" s="43"/>
    </row>
    <row r="96" spans="2:4" ht="15.3" x14ac:dyDescent="0.55000000000000004">
      <c r="B96" s="43"/>
      <c r="C96" s="43"/>
      <c r="D96" s="43"/>
    </row>
    <row r="97" spans="2:4" ht="15.3" x14ac:dyDescent="0.55000000000000004">
      <c r="B97" s="43"/>
      <c r="C97" s="43"/>
      <c r="D97" s="43"/>
    </row>
    <row r="98" spans="2:4" ht="15.3" x14ac:dyDescent="0.55000000000000004">
      <c r="B98" s="43"/>
      <c r="C98" s="43"/>
      <c r="D98" s="43"/>
    </row>
    <row r="99" spans="2:4" ht="15.3" x14ac:dyDescent="0.55000000000000004">
      <c r="B99" s="43"/>
      <c r="C99" s="43"/>
      <c r="D99" s="43"/>
    </row>
    <row r="100" spans="2:4" ht="15.3" x14ac:dyDescent="0.55000000000000004">
      <c r="B100" s="43"/>
      <c r="C100" s="43"/>
      <c r="D100" s="43"/>
    </row>
    <row r="101" spans="2:4" ht="15.3" x14ac:dyDescent="0.55000000000000004">
      <c r="B101" s="43"/>
      <c r="C101" s="43"/>
      <c r="D101" s="43"/>
    </row>
  </sheetData>
  <mergeCells count="1">
    <mergeCell ref="B1:F1"/>
  </mergeCells>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25" workbookViewId="0">
      <selection activeCell="H99" sqref="H99:H103"/>
    </sheetView>
  </sheetViews>
  <sheetFormatPr defaultRowHeight="14.4" x14ac:dyDescent="0.55000000000000004"/>
  <cols>
    <col min="1" max="1" width="16.05078125" customWidth="1"/>
    <col min="2" max="2" width="22.9453125" customWidth="1"/>
    <col min="3" max="3" width="26.41796875" customWidth="1"/>
    <col min="4" max="4" width="17.3671875" customWidth="1"/>
    <col min="5" max="5" width="23.578125" customWidth="1"/>
    <col min="6" max="6" width="16.41796875" customWidth="1"/>
    <col min="7" max="7" width="24.83984375" customWidth="1"/>
    <col min="8" max="8" width="20.83984375" customWidth="1"/>
  </cols>
  <sheetData>
    <row r="1" spans="1:8" ht="15.6" thickBot="1" x14ac:dyDescent="0.6">
      <c r="A1" s="68" t="s">
        <v>306</v>
      </c>
      <c r="B1" s="70" t="s">
        <v>305</v>
      </c>
      <c r="C1" s="68" t="s">
        <v>304</v>
      </c>
      <c r="D1" s="85" t="s">
        <v>419</v>
      </c>
      <c r="E1" s="85" t="s">
        <v>418</v>
      </c>
      <c r="F1" s="90" t="s">
        <v>438</v>
      </c>
      <c r="G1" t="s">
        <v>439</v>
      </c>
      <c r="H1" t="s">
        <v>442</v>
      </c>
    </row>
    <row r="2" spans="1:8" ht="15.3" x14ac:dyDescent="0.55000000000000004">
      <c r="A2" s="51" t="s">
        <v>307</v>
      </c>
      <c r="B2" s="71">
        <v>262634</v>
      </c>
      <c r="C2" s="69">
        <v>43309200</v>
      </c>
      <c r="D2" s="51">
        <v>34</v>
      </c>
      <c r="E2" s="91">
        <v>164.90324938888338</v>
      </c>
      <c r="F2" s="148" t="s">
        <v>425</v>
      </c>
      <c r="G2" s="146">
        <f>SUM(C2:C35)</f>
        <v>3099115600</v>
      </c>
      <c r="H2" s="141">
        <f>SUM(B2:B35)</f>
        <v>16299828</v>
      </c>
    </row>
    <row r="3" spans="1:8" ht="15.3" x14ac:dyDescent="0.55000000000000004">
      <c r="A3" s="51" t="s">
        <v>308</v>
      </c>
      <c r="B3" s="73">
        <v>712978</v>
      </c>
      <c r="C3" s="69">
        <v>70770800</v>
      </c>
      <c r="D3" s="51">
        <v>12</v>
      </c>
      <c r="E3" s="91">
        <v>99.260846758244995</v>
      </c>
      <c r="F3" s="144"/>
      <c r="G3" s="147"/>
      <c r="H3" s="142"/>
    </row>
    <row r="4" spans="1:8" ht="15.3" x14ac:dyDescent="0.55000000000000004">
      <c r="A4" s="51" t="s">
        <v>309</v>
      </c>
      <c r="B4" s="73">
        <v>547834</v>
      </c>
      <c r="C4" s="69">
        <v>109470800</v>
      </c>
      <c r="D4" s="51">
        <v>42</v>
      </c>
      <c r="E4" s="91">
        <v>199.82476443594228</v>
      </c>
      <c r="F4" s="144"/>
      <c r="G4" s="147"/>
      <c r="H4" s="142"/>
    </row>
    <row r="5" spans="1:8" ht="15.3" x14ac:dyDescent="0.55000000000000004">
      <c r="A5" s="51" t="s">
        <v>310</v>
      </c>
      <c r="B5" s="73">
        <v>725266</v>
      </c>
      <c r="C5" s="69">
        <v>119973600</v>
      </c>
      <c r="D5" s="51">
        <v>33</v>
      </c>
      <c r="E5" s="91">
        <v>165.42013550890294</v>
      </c>
      <c r="F5" s="144"/>
      <c r="G5" s="147"/>
      <c r="H5" s="142"/>
    </row>
    <row r="6" spans="1:8" ht="15.3" x14ac:dyDescent="0.55000000000000004">
      <c r="A6" s="51" t="s">
        <v>311</v>
      </c>
      <c r="B6" s="73">
        <v>533983</v>
      </c>
      <c r="C6" s="69">
        <v>64962000</v>
      </c>
      <c r="D6" s="51">
        <v>21</v>
      </c>
      <c r="E6" s="91">
        <v>121.65555832301777</v>
      </c>
      <c r="F6" s="144"/>
      <c r="G6" s="147"/>
      <c r="H6" s="142"/>
    </row>
    <row r="7" spans="1:8" ht="15.3" x14ac:dyDescent="0.55000000000000004">
      <c r="A7" s="51" t="s">
        <v>312</v>
      </c>
      <c r="B7" s="73">
        <v>551217</v>
      </c>
      <c r="C7" s="69">
        <v>99494400</v>
      </c>
      <c r="D7" s="51">
        <v>22</v>
      </c>
      <c r="E7" s="91">
        <v>180.49951289601009</v>
      </c>
      <c r="F7" s="144"/>
      <c r="G7" s="147"/>
      <c r="H7" s="142"/>
    </row>
    <row r="8" spans="1:8" ht="15.3" x14ac:dyDescent="0.55000000000000004">
      <c r="A8" s="51" t="s">
        <v>313</v>
      </c>
      <c r="B8" s="73">
        <v>217937</v>
      </c>
      <c r="C8" s="69">
        <v>40110000</v>
      </c>
      <c r="D8" s="51">
        <v>20</v>
      </c>
      <c r="E8" s="91">
        <v>184.04401271927208</v>
      </c>
      <c r="F8" s="144"/>
      <c r="G8" s="147"/>
      <c r="H8" s="142"/>
    </row>
    <row r="9" spans="1:8" ht="15.3" x14ac:dyDescent="0.55000000000000004">
      <c r="A9" s="51" t="s">
        <v>314</v>
      </c>
      <c r="B9" s="73">
        <v>459945</v>
      </c>
      <c r="C9" s="69">
        <v>100974400</v>
      </c>
      <c r="D9" s="51">
        <v>66</v>
      </c>
      <c r="E9" s="91">
        <v>219.53581406472512</v>
      </c>
      <c r="F9" s="144"/>
      <c r="G9" s="147"/>
      <c r="H9" s="142"/>
    </row>
    <row r="10" spans="1:8" ht="15.3" x14ac:dyDescent="0.55000000000000004">
      <c r="A10" s="51" t="s">
        <v>315</v>
      </c>
      <c r="B10" s="73">
        <v>723875</v>
      </c>
      <c r="C10" s="69">
        <v>153910800</v>
      </c>
      <c r="D10" s="51">
        <v>52</v>
      </c>
      <c r="E10" s="91">
        <v>212.6206872733552</v>
      </c>
      <c r="F10" s="144"/>
      <c r="G10" s="147"/>
      <c r="H10" s="142"/>
    </row>
    <row r="11" spans="1:8" ht="15.3" x14ac:dyDescent="0.55000000000000004">
      <c r="A11" s="51" t="s">
        <v>316</v>
      </c>
      <c r="B11" s="73">
        <v>466578</v>
      </c>
      <c r="C11" s="69">
        <v>77297200</v>
      </c>
      <c r="D11" s="51">
        <v>8</v>
      </c>
      <c r="E11" s="91">
        <v>165.66833412634114</v>
      </c>
      <c r="F11" s="144"/>
      <c r="G11" s="147"/>
      <c r="H11" s="142"/>
    </row>
    <row r="12" spans="1:8" ht="15.3" x14ac:dyDescent="0.55000000000000004">
      <c r="A12" s="51" t="s">
        <v>317</v>
      </c>
      <c r="B12" s="73">
        <v>475780</v>
      </c>
      <c r="C12" s="69">
        <v>86940000</v>
      </c>
      <c r="D12" s="51">
        <v>56</v>
      </c>
      <c r="E12" s="91">
        <v>182.7315145655555</v>
      </c>
      <c r="F12" s="144"/>
      <c r="G12" s="147"/>
      <c r="H12" s="142"/>
    </row>
    <row r="13" spans="1:8" ht="15.3" x14ac:dyDescent="0.55000000000000004">
      <c r="A13" s="51" t="s">
        <v>318</v>
      </c>
      <c r="B13" s="74">
        <v>650128</v>
      </c>
      <c r="C13" s="69">
        <v>188698400</v>
      </c>
      <c r="D13" s="51">
        <v>43</v>
      </c>
      <c r="E13" s="91">
        <v>290.24807422538333</v>
      </c>
      <c r="F13" s="144"/>
      <c r="G13" s="147"/>
      <c r="H13" s="142"/>
    </row>
    <row r="14" spans="1:8" ht="15.3" x14ac:dyDescent="0.55000000000000004">
      <c r="A14" s="51" t="s">
        <v>319</v>
      </c>
      <c r="B14" s="74">
        <v>158378</v>
      </c>
      <c r="C14" s="69">
        <v>20281600</v>
      </c>
      <c r="D14" s="51">
        <v>9</v>
      </c>
      <c r="E14" s="91">
        <v>128.05818990011238</v>
      </c>
      <c r="F14" s="144"/>
      <c r="G14" s="147"/>
      <c r="H14" s="142"/>
    </row>
    <row r="15" spans="1:8" ht="15.3" x14ac:dyDescent="0.55000000000000004">
      <c r="A15" s="51" t="s">
        <v>320</v>
      </c>
      <c r="B15" s="74">
        <v>178450</v>
      </c>
      <c r="C15" s="69">
        <v>67817200</v>
      </c>
      <c r="D15" s="51">
        <v>86</v>
      </c>
      <c r="E15" s="91">
        <v>380.03474362566544</v>
      </c>
      <c r="F15" s="144"/>
      <c r="G15" s="147"/>
      <c r="H15" s="142"/>
    </row>
    <row r="16" spans="1:8" ht="15.3" x14ac:dyDescent="0.55000000000000004">
      <c r="A16" s="51" t="s">
        <v>321</v>
      </c>
      <c r="B16" s="74">
        <v>289347</v>
      </c>
      <c r="C16" s="69">
        <v>57604400</v>
      </c>
      <c r="D16" s="51">
        <v>25</v>
      </c>
      <c r="E16" s="91">
        <v>199.08414464293736</v>
      </c>
      <c r="F16" s="144"/>
      <c r="G16" s="147"/>
      <c r="H16" s="142"/>
    </row>
    <row r="17" spans="1:8" ht="15.3" x14ac:dyDescent="0.55000000000000004">
      <c r="A17" s="51" t="s">
        <v>322</v>
      </c>
      <c r="B17" s="74">
        <v>349568</v>
      </c>
      <c r="C17" s="69">
        <v>63110800</v>
      </c>
      <c r="D17" s="51">
        <v>63</v>
      </c>
      <c r="E17" s="91">
        <v>180.53940864152324</v>
      </c>
      <c r="F17" s="144"/>
      <c r="G17" s="147"/>
      <c r="H17" s="142"/>
    </row>
    <row r="18" spans="1:8" ht="15.3" x14ac:dyDescent="0.55000000000000004">
      <c r="A18" s="51" t="s">
        <v>323</v>
      </c>
      <c r="B18" s="74">
        <v>398751</v>
      </c>
      <c r="C18" s="69">
        <v>93949200</v>
      </c>
      <c r="D18" s="51">
        <v>68</v>
      </c>
      <c r="E18" s="91">
        <v>235.60868812868182</v>
      </c>
      <c r="F18" s="144"/>
      <c r="G18" s="147"/>
      <c r="H18" s="142"/>
    </row>
    <row r="19" spans="1:8" ht="15.3" x14ac:dyDescent="0.55000000000000004">
      <c r="A19" s="51" t="s">
        <v>324</v>
      </c>
      <c r="B19" s="74">
        <v>1197345</v>
      </c>
      <c r="C19" s="69">
        <v>209367200</v>
      </c>
      <c r="D19" s="51">
        <v>34</v>
      </c>
      <c r="E19" s="91">
        <v>174.85954340645344</v>
      </c>
      <c r="F19" s="144"/>
      <c r="G19" s="147"/>
      <c r="H19" s="142"/>
    </row>
    <row r="20" spans="1:8" ht="15.3" x14ac:dyDescent="0.55000000000000004">
      <c r="A20" s="51" t="s">
        <v>325</v>
      </c>
      <c r="B20" s="74">
        <v>831393</v>
      </c>
      <c r="C20" s="69">
        <v>157904800</v>
      </c>
      <c r="D20" s="51">
        <v>73</v>
      </c>
      <c r="E20" s="91">
        <v>189.92798832802296</v>
      </c>
      <c r="F20" s="144"/>
      <c r="G20" s="147"/>
      <c r="H20" s="142"/>
    </row>
    <row r="21" spans="1:8" ht="15.3" x14ac:dyDescent="0.55000000000000004">
      <c r="A21" s="51" t="s">
        <v>326</v>
      </c>
      <c r="B21" s="74">
        <v>561730</v>
      </c>
      <c r="C21" s="69">
        <v>81876400</v>
      </c>
      <c r="D21" s="51">
        <v>48</v>
      </c>
      <c r="E21" s="91">
        <v>145.75757036298577</v>
      </c>
      <c r="F21" s="144"/>
      <c r="G21" s="147"/>
      <c r="H21" s="142"/>
    </row>
    <row r="22" spans="1:8" ht="15.3" x14ac:dyDescent="0.55000000000000004">
      <c r="A22" s="51" t="s">
        <v>327</v>
      </c>
      <c r="B22" s="74">
        <v>749320</v>
      </c>
      <c r="C22" s="69">
        <v>132458000</v>
      </c>
      <c r="D22" s="51">
        <v>40</v>
      </c>
      <c r="E22" s="91">
        <v>176.77093898467945</v>
      </c>
      <c r="F22" s="144"/>
      <c r="G22" s="147"/>
      <c r="H22" s="142"/>
    </row>
    <row r="23" spans="1:8" ht="15.3" x14ac:dyDescent="0.55000000000000004">
      <c r="A23" s="51" t="s">
        <v>328</v>
      </c>
      <c r="B23" s="74">
        <v>584909</v>
      </c>
      <c r="C23" s="69">
        <v>138808800</v>
      </c>
      <c r="D23" s="51">
        <v>46</v>
      </c>
      <c r="E23" s="91">
        <v>237.31691596470563</v>
      </c>
      <c r="F23" s="144"/>
      <c r="G23" s="147"/>
      <c r="H23" s="142"/>
    </row>
    <row r="24" spans="1:8" ht="15.3" x14ac:dyDescent="0.55000000000000004">
      <c r="A24" s="51" t="s">
        <v>329</v>
      </c>
      <c r="B24" s="73">
        <v>708436</v>
      </c>
      <c r="C24" s="69">
        <v>116070000</v>
      </c>
      <c r="D24" s="51">
        <v>42</v>
      </c>
      <c r="E24" s="91">
        <v>163.83978228096822</v>
      </c>
      <c r="F24" s="144"/>
      <c r="G24" s="147"/>
      <c r="H24" s="142"/>
    </row>
    <row r="25" spans="1:8" ht="15.3" x14ac:dyDescent="0.55000000000000004">
      <c r="A25" s="51" t="s">
        <v>330</v>
      </c>
      <c r="B25" s="73">
        <v>804670</v>
      </c>
      <c r="C25" s="69">
        <v>142950800</v>
      </c>
      <c r="D25" s="51">
        <v>44</v>
      </c>
      <c r="E25" s="91">
        <v>177.6514596045584</v>
      </c>
      <c r="F25" s="144"/>
      <c r="G25" s="147"/>
      <c r="H25" s="142"/>
    </row>
    <row r="26" spans="1:8" ht="15.3" x14ac:dyDescent="0.55000000000000004">
      <c r="A26" s="51" t="s">
        <v>331</v>
      </c>
      <c r="B26" s="73">
        <v>143273</v>
      </c>
      <c r="C26" s="69">
        <v>34712000</v>
      </c>
      <c r="D26" s="51">
        <v>69</v>
      </c>
      <c r="E26" s="91">
        <v>242.27872662678942</v>
      </c>
      <c r="F26" s="144"/>
      <c r="G26" s="147"/>
      <c r="H26" s="142"/>
    </row>
    <row r="27" spans="1:8" ht="15.3" x14ac:dyDescent="0.55000000000000004">
      <c r="A27" s="51" t="s">
        <v>332</v>
      </c>
      <c r="B27" s="73">
        <v>569803</v>
      </c>
      <c r="C27" s="69">
        <v>129992000</v>
      </c>
      <c r="D27" s="51">
        <v>63</v>
      </c>
      <c r="E27" s="91">
        <v>228.13498700428042</v>
      </c>
      <c r="F27" s="144"/>
      <c r="G27" s="147"/>
      <c r="H27" s="142"/>
    </row>
    <row r="28" spans="1:8" ht="15.3" x14ac:dyDescent="0.55000000000000004">
      <c r="A28" s="51" t="s">
        <v>333</v>
      </c>
      <c r="B28" s="74">
        <v>407698</v>
      </c>
      <c r="C28" s="69">
        <v>101392000</v>
      </c>
      <c r="D28" s="51">
        <v>91</v>
      </c>
      <c r="E28" s="91">
        <v>248.69388616083472</v>
      </c>
      <c r="F28" s="144"/>
      <c r="G28" s="147"/>
      <c r="H28" s="142"/>
    </row>
    <row r="29" spans="1:8" ht="15.3" x14ac:dyDescent="0.55000000000000004">
      <c r="A29" s="51" t="s">
        <v>334</v>
      </c>
      <c r="B29" s="75">
        <v>299327</v>
      </c>
      <c r="C29" s="69">
        <v>52604000</v>
      </c>
      <c r="D29" s="51">
        <v>8</v>
      </c>
      <c r="E29" s="91">
        <v>175.74091211283979</v>
      </c>
      <c r="F29" s="144"/>
      <c r="G29" s="147"/>
      <c r="H29" s="142"/>
    </row>
    <row r="30" spans="1:8" ht="15.3" x14ac:dyDescent="0.55000000000000004">
      <c r="A30" s="51" t="s">
        <v>335</v>
      </c>
      <c r="B30" s="74">
        <v>443908</v>
      </c>
      <c r="C30" s="69">
        <v>91845600</v>
      </c>
      <c r="D30" s="51">
        <v>62</v>
      </c>
      <c r="E30" s="91">
        <v>206.90233111365418</v>
      </c>
      <c r="F30" s="144"/>
      <c r="G30" s="147"/>
      <c r="H30" s="142"/>
    </row>
    <row r="31" spans="1:8" ht="15.3" x14ac:dyDescent="0.55000000000000004">
      <c r="A31" s="51" t="s">
        <v>336</v>
      </c>
      <c r="B31" s="74">
        <v>218732</v>
      </c>
      <c r="C31" s="69">
        <v>56978800</v>
      </c>
      <c r="D31" s="51">
        <v>66</v>
      </c>
      <c r="E31" s="91">
        <v>260.49594938097761</v>
      </c>
      <c r="F31" s="144"/>
      <c r="G31" s="147"/>
      <c r="H31" s="142"/>
    </row>
    <row r="32" spans="1:8" ht="15.3" x14ac:dyDescent="0.55000000000000004">
      <c r="A32" s="51" t="s">
        <v>337</v>
      </c>
      <c r="B32" s="75">
        <v>747633</v>
      </c>
      <c r="C32" s="69">
        <v>140559200</v>
      </c>
      <c r="D32" s="51">
        <v>63</v>
      </c>
      <c r="E32" s="91">
        <v>188.00561237933584</v>
      </c>
      <c r="F32" s="144"/>
      <c r="G32" s="147"/>
      <c r="H32" s="142"/>
    </row>
    <row r="33" spans="1:8" ht="15.3" x14ac:dyDescent="0.55000000000000004">
      <c r="A33" s="51" t="s">
        <v>338</v>
      </c>
      <c r="B33" s="74">
        <v>49250</v>
      </c>
      <c r="C33" s="69">
        <v>10808800</v>
      </c>
      <c r="D33" s="51">
        <v>81</v>
      </c>
      <c r="E33" s="91">
        <v>219.46802030456854</v>
      </c>
      <c r="F33" s="144"/>
      <c r="G33" s="147"/>
      <c r="H33" s="142"/>
    </row>
    <row r="34" spans="1:8" ht="15.3" x14ac:dyDescent="0.55000000000000004">
      <c r="A34" s="51" t="s">
        <v>339</v>
      </c>
      <c r="B34" s="74">
        <v>123404</v>
      </c>
      <c r="C34" s="69">
        <v>14900000</v>
      </c>
      <c r="D34" s="51">
        <v>9</v>
      </c>
      <c r="E34" s="91">
        <v>120.74162912061198</v>
      </c>
      <c r="F34" s="144"/>
      <c r="G34" s="147"/>
      <c r="H34" s="142"/>
    </row>
    <row r="35" spans="1:8" ht="15.3" x14ac:dyDescent="0.55000000000000004">
      <c r="A35" s="51" t="s">
        <v>340</v>
      </c>
      <c r="B35" s="74">
        <v>156348</v>
      </c>
      <c r="C35" s="69">
        <v>27212400</v>
      </c>
      <c r="D35" s="51">
        <v>48</v>
      </c>
      <c r="E35" s="91">
        <v>174.05019571724614</v>
      </c>
      <c r="F35" s="144"/>
      <c r="G35" s="147"/>
      <c r="H35" s="142"/>
    </row>
    <row r="36" spans="1:8" ht="15.3" x14ac:dyDescent="0.55000000000000004">
      <c r="A36" s="51" t="s">
        <v>341</v>
      </c>
      <c r="B36" s="74">
        <v>100324</v>
      </c>
      <c r="C36" s="69">
        <v>29976400</v>
      </c>
      <c r="D36" s="51">
        <v>58</v>
      </c>
      <c r="E36" s="91">
        <v>298.7959012798533</v>
      </c>
      <c r="F36" s="144" t="s">
        <v>426</v>
      </c>
      <c r="G36" s="139">
        <f>SUM(C36:C43)</f>
        <v>248579200</v>
      </c>
      <c r="H36" s="143">
        <f>SUM(B36:B43)</f>
        <v>1162468</v>
      </c>
    </row>
    <row r="37" spans="1:8" ht="15.3" x14ac:dyDescent="0.55000000000000004">
      <c r="A37" s="51" t="s">
        <v>342</v>
      </c>
      <c r="B37" s="74">
        <v>327253</v>
      </c>
      <c r="C37" s="69">
        <v>51619600</v>
      </c>
      <c r="D37" s="51">
        <v>56</v>
      </c>
      <c r="E37" s="91">
        <v>157.73606353494085</v>
      </c>
      <c r="F37" s="144"/>
      <c r="G37" s="140"/>
      <c r="H37" s="142"/>
    </row>
    <row r="38" spans="1:8" ht="15.3" x14ac:dyDescent="0.55000000000000004">
      <c r="A38" s="51" t="s">
        <v>343</v>
      </c>
      <c r="B38" s="74">
        <v>34102</v>
      </c>
      <c r="C38" s="69">
        <v>31900400</v>
      </c>
      <c r="D38" s="51">
        <v>80</v>
      </c>
      <c r="E38" s="91">
        <v>935.44073661368839</v>
      </c>
      <c r="F38" s="144"/>
      <c r="G38" s="140"/>
      <c r="H38" s="142"/>
    </row>
    <row r="39" spans="1:8" ht="15.3" x14ac:dyDescent="0.55000000000000004">
      <c r="A39" s="51" t="s">
        <v>344</v>
      </c>
      <c r="B39" s="74">
        <v>49283</v>
      </c>
      <c r="C39" s="69">
        <v>11863600</v>
      </c>
      <c r="D39" s="51">
        <v>67</v>
      </c>
      <c r="E39" s="91">
        <v>240.72398190045249</v>
      </c>
      <c r="F39" s="144"/>
      <c r="G39" s="140"/>
      <c r="H39" s="142"/>
    </row>
    <row r="40" spans="1:8" ht="15.3" x14ac:dyDescent="0.55000000000000004">
      <c r="A40" s="51" t="s">
        <v>345</v>
      </c>
      <c r="B40" s="74">
        <v>9460</v>
      </c>
      <c r="C40" s="69">
        <v>1738400</v>
      </c>
      <c r="D40" s="51">
        <v>46</v>
      </c>
      <c r="E40" s="91">
        <v>183.76321353065538</v>
      </c>
      <c r="F40" s="144"/>
      <c r="G40" s="140"/>
      <c r="H40" s="142"/>
    </row>
    <row r="41" spans="1:8" ht="15.3" x14ac:dyDescent="0.55000000000000004">
      <c r="A41" s="51" t="s">
        <v>346</v>
      </c>
      <c r="B41" s="74">
        <v>268931</v>
      </c>
      <c r="C41" s="69">
        <v>43582400</v>
      </c>
      <c r="D41" s="51">
        <v>50</v>
      </c>
      <c r="E41" s="91">
        <v>162.05792563891853</v>
      </c>
      <c r="F41" s="144"/>
      <c r="G41" s="140"/>
      <c r="H41" s="142"/>
    </row>
    <row r="42" spans="1:8" ht="15.3" x14ac:dyDescent="0.55000000000000004">
      <c r="A42" s="51" t="s">
        <v>347</v>
      </c>
      <c r="B42" s="74">
        <v>299832</v>
      </c>
      <c r="C42" s="69">
        <v>63777200</v>
      </c>
      <c r="D42" s="51">
        <v>61</v>
      </c>
      <c r="E42" s="91">
        <v>212.70978414578832</v>
      </c>
      <c r="F42" s="144"/>
      <c r="G42" s="140"/>
      <c r="H42" s="142"/>
    </row>
    <row r="43" spans="1:8" ht="15.3" x14ac:dyDescent="0.55000000000000004">
      <c r="A43" s="51" t="s">
        <v>348</v>
      </c>
      <c r="B43" s="74">
        <v>73283</v>
      </c>
      <c r="C43" s="69">
        <v>14121200</v>
      </c>
      <c r="D43" s="51">
        <v>44</v>
      </c>
      <c r="E43" s="91">
        <v>192.69407638879412</v>
      </c>
      <c r="F43" s="144"/>
      <c r="G43" s="140"/>
      <c r="H43" s="142"/>
    </row>
    <row r="44" spans="1:8" ht="15.3" x14ac:dyDescent="0.55000000000000004">
      <c r="A44" s="51" t="s">
        <v>349</v>
      </c>
      <c r="B44" s="74">
        <v>160889</v>
      </c>
      <c r="C44" s="69">
        <v>35109600</v>
      </c>
      <c r="D44" s="51">
        <v>32</v>
      </c>
      <c r="E44" s="91">
        <v>218.2225012275544</v>
      </c>
      <c r="F44" s="144" t="s">
        <v>427</v>
      </c>
      <c r="G44" s="139">
        <f>SUM(C44:C49)</f>
        <v>226379200</v>
      </c>
      <c r="H44" s="143">
        <f>SUM(B44:B49)</f>
        <v>1345092</v>
      </c>
    </row>
    <row r="45" spans="1:8" ht="15.3" x14ac:dyDescent="0.55000000000000004">
      <c r="A45" s="51" t="s">
        <v>350</v>
      </c>
      <c r="B45" s="74">
        <v>312093</v>
      </c>
      <c r="C45" s="69">
        <v>53885600</v>
      </c>
      <c r="D45" s="51">
        <v>44</v>
      </c>
      <c r="E45" s="91">
        <v>172.65879080914985</v>
      </c>
      <c r="F45" s="144"/>
      <c r="G45" s="140"/>
      <c r="H45" s="142"/>
    </row>
    <row r="46" spans="1:8" ht="15.3" x14ac:dyDescent="0.55000000000000004">
      <c r="A46" s="51" t="s">
        <v>351</v>
      </c>
      <c r="B46" s="74">
        <v>140731</v>
      </c>
      <c r="C46" s="69">
        <v>25132000</v>
      </c>
      <c r="D46" s="51">
        <v>48</v>
      </c>
      <c r="E46" s="91">
        <v>178.58183342689244</v>
      </c>
      <c r="F46" s="144"/>
      <c r="G46" s="140"/>
      <c r="H46" s="142"/>
    </row>
    <row r="47" spans="1:8" ht="15.3" x14ac:dyDescent="0.55000000000000004">
      <c r="A47" s="51" t="s">
        <v>352</v>
      </c>
      <c r="B47" s="74">
        <v>223209</v>
      </c>
      <c r="C47" s="69">
        <v>33976800</v>
      </c>
      <c r="D47" s="51">
        <v>32</v>
      </c>
      <c r="E47" s="91">
        <v>152.21966856175155</v>
      </c>
      <c r="F47" s="144"/>
      <c r="G47" s="140"/>
      <c r="H47" s="142"/>
    </row>
    <row r="48" spans="1:8" ht="15.3" x14ac:dyDescent="0.55000000000000004">
      <c r="A48" s="51" t="s">
        <v>353</v>
      </c>
      <c r="B48" s="74">
        <v>74347</v>
      </c>
      <c r="C48" s="69">
        <v>7973600</v>
      </c>
      <c r="D48" s="51">
        <v>6</v>
      </c>
      <c r="E48" s="91">
        <v>107.24844311135621</v>
      </c>
      <c r="F48" s="144"/>
      <c r="G48" s="140"/>
      <c r="H48" s="142"/>
    </row>
    <row r="49" spans="1:8" ht="15.3" x14ac:dyDescent="0.55000000000000004">
      <c r="A49" s="51" t="s">
        <v>354</v>
      </c>
      <c r="B49" s="74">
        <v>433823</v>
      </c>
      <c r="C49" s="69">
        <v>70301600</v>
      </c>
      <c r="D49" s="51">
        <v>30</v>
      </c>
      <c r="E49" s="91">
        <v>162.05134352028361</v>
      </c>
      <c r="F49" s="144"/>
      <c r="G49" s="140"/>
      <c r="H49" s="142"/>
    </row>
    <row r="50" spans="1:8" ht="15.3" x14ac:dyDescent="0.55000000000000004">
      <c r="A50" s="51" t="s">
        <v>355</v>
      </c>
      <c r="B50" s="74">
        <v>380125</v>
      </c>
      <c r="C50" s="69">
        <v>58384000</v>
      </c>
      <c r="D50" s="51">
        <v>43</v>
      </c>
      <c r="E50" s="91">
        <v>153.59158171654062</v>
      </c>
      <c r="F50" s="144" t="s">
        <v>428</v>
      </c>
      <c r="G50" s="139">
        <f>SUM(C50:C60)</f>
        <v>577894800</v>
      </c>
      <c r="H50" s="143">
        <f>SUM(B50:B60)</f>
        <v>3292870</v>
      </c>
    </row>
    <row r="51" spans="1:8" ht="15.3" x14ac:dyDescent="0.55000000000000004">
      <c r="A51" s="51" t="s">
        <v>356</v>
      </c>
      <c r="B51" s="74">
        <v>281213</v>
      </c>
      <c r="C51" s="69">
        <v>58836400</v>
      </c>
      <c r="D51" s="51">
        <v>46</v>
      </c>
      <c r="E51" s="91">
        <v>209.22361341758739</v>
      </c>
      <c r="F51" s="144"/>
      <c r="G51" s="140"/>
      <c r="H51" s="142"/>
    </row>
    <row r="52" spans="1:8" ht="15.3" x14ac:dyDescent="0.55000000000000004">
      <c r="A52" s="51" t="s">
        <v>357</v>
      </c>
      <c r="B52" s="74">
        <v>438760</v>
      </c>
      <c r="C52" s="69">
        <v>80160400</v>
      </c>
      <c r="D52" s="51">
        <v>55</v>
      </c>
      <c r="E52" s="91">
        <v>182.69760233384994</v>
      </c>
      <c r="F52" s="144"/>
      <c r="G52" s="140"/>
      <c r="H52" s="142"/>
    </row>
    <row r="53" spans="1:8" ht="15.3" x14ac:dyDescent="0.55000000000000004">
      <c r="A53" s="51" t="s">
        <v>358</v>
      </c>
      <c r="B53" s="74">
        <v>193938</v>
      </c>
      <c r="C53" s="69">
        <v>29397600</v>
      </c>
      <c r="D53" s="51">
        <v>37</v>
      </c>
      <c r="E53" s="91">
        <v>151.58246449896359</v>
      </c>
      <c r="F53" s="144"/>
      <c r="G53" s="140"/>
      <c r="H53" s="142"/>
    </row>
    <row r="54" spans="1:8" ht="15.3" x14ac:dyDescent="0.55000000000000004">
      <c r="A54" s="51" t="s">
        <v>359</v>
      </c>
      <c r="B54" s="74">
        <v>581632</v>
      </c>
      <c r="C54" s="69">
        <v>99807200</v>
      </c>
      <c r="D54" s="51">
        <v>67</v>
      </c>
      <c r="E54" s="91">
        <v>171.59853653169014</v>
      </c>
      <c r="F54" s="144"/>
      <c r="G54" s="140"/>
      <c r="H54" s="142"/>
    </row>
    <row r="55" spans="1:8" ht="15.3" x14ac:dyDescent="0.55000000000000004">
      <c r="A55" s="51" t="s">
        <v>360</v>
      </c>
      <c r="B55" s="74">
        <v>749758</v>
      </c>
      <c r="C55" s="69">
        <v>141850400</v>
      </c>
      <c r="D55" s="51">
        <v>66</v>
      </c>
      <c r="E55" s="91">
        <v>189.19491355877497</v>
      </c>
      <c r="F55" s="144"/>
      <c r="G55" s="140"/>
      <c r="H55" s="142"/>
    </row>
    <row r="56" spans="1:8" ht="15.3" x14ac:dyDescent="0.55000000000000004">
      <c r="A56" s="51" t="s">
        <v>361</v>
      </c>
      <c r="B56" s="74">
        <v>83645</v>
      </c>
      <c r="C56" s="69">
        <v>16784800</v>
      </c>
      <c r="D56" s="51">
        <v>49</v>
      </c>
      <c r="E56" s="91">
        <v>200.66710502719829</v>
      </c>
      <c r="F56" s="144"/>
      <c r="G56" s="140"/>
      <c r="H56" s="142"/>
    </row>
    <row r="57" spans="1:8" ht="15.3" x14ac:dyDescent="0.55000000000000004">
      <c r="A57" s="51" t="s">
        <v>362</v>
      </c>
      <c r="B57" s="74">
        <v>162430</v>
      </c>
      <c r="C57" s="69">
        <v>24211600</v>
      </c>
      <c r="D57" s="51">
        <v>37</v>
      </c>
      <c r="E57" s="91">
        <v>149.05867142769193</v>
      </c>
      <c r="F57" s="144"/>
      <c r="G57" s="140"/>
      <c r="H57" s="142"/>
    </row>
    <row r="58" spans="1:8" ht="15.3" x14ac:dyDescent="0.55000000000000004">
      <c r="A58" s="51" t="s">
        <v>363</v>
      </c>
      <c r="B58" s="74">
        <v>150764</v>
      </c>
      <c r="C58" s="69">
        <v>29398400</v>
      </c>
      <c r="D58" s="51">
        <v>63</v>
      </c>
      <c r="E58" s="91">
        <v>194.99615292775465</v>
      </c>
      <c r="F58" s="144"/>
      <c r="G58" s="140"/>
      <c r="H58" s="142"/>
    </row>
    <row r="59" spans="1:8" ht="15.3" x14ac:dyDescent="0.55000000000000004">
      <c r="A59" s="51" t="s">
        <v>364</v>
      </c>
      <c r="B59" s="74">
        <v>134152</v>
      </c>
      <c r="C59" s="69">
        <v>19137200</v>
      </c>
      <c r="D59" s="51">
        <v>26</v>
      </c>
      <c r="E59" s="91">
        <v>142.65310990518219</v>
      </c>
      <c r="F59" s="144"/>
      <c r="G59" s="140"/>
      <c r="H59" s="142"/>
    </row>
    <row r="60" spans="1:8" ht="15.3" x14ac:dyDescent="0.55000000000000004">
      <c r="A60" s="51" t="s">
        <v>365</v>
      </c>
      <c r="B60" s="74">
        <v>136453</v>
      </c>
      <c r="C60" s="69">
        <v>19926800</v>
      </c>
      <c r="D60" s="51">
        <v>24</v>
      </c>
      <c r="E60" s="91">
        <v>146.03416561013682</v>
      </c>
      <c r="F60" s="144"/>
      <c r="G60" s="140"/>
      <c r="H60" s="142"/>
    </row>
    <row r="61" spans="1:8" ht="15.3" x14ac:dyDescent="0.55000000000000004">
      <c r="A61" s="51" t="s">
        <v>366</v>
      </c>
      <c r="B61" s="74">
        <v>156453</v>
      </c>
      <c r="C61" s="69">
        <v>24448800</v>
      </c>
      <c r="D61" s="51">
        <v>30</v>
      </c>
      <c r="E61" s="91">
        <v>156.26929493202431</v>
      </c>
      <c r="F61" s="144" t="s">
        <v>429</v>
      </c>
      <c r="G61" s="139">
        <f>SUM(C61:C68)</f>
        <v>130077200</v>
      </c>
      <c r="H61" s="143">
        <f>SUM(B61:B68)</f>
        <v>992062</v>
      </c>
    </row>
    <row r="62" spans="1:8" ht="15.3" x14ac:dyDescent="0.55000000000000004">
      <c r="A62" s="51" t="s">
        <v>367</v>
      </c>
      <c r="B62" s="74">
        <v>127356</v>
      </c>
      <c r="C62" s="69">
        <v>20056800</v>
      </c>
      <c r="D62" s="51">
        <v>31</v>
      </c>
      <c r="E62" s="91">
        <v>157.48610195043815</v>
      </c>
      <c r="F62" s="144"/>
      <c r="G62" s="140"/>
      <c r="H62" s="142"/>
    </row>
    <row r="63" spans="1:8" ht="15.3" x14ac:dyDescent="0.55000000000000004">
      <c r="A63" s="51" t="s">
        <v>368</v>
      </c>
      <c r="B63" s="74">
        <v>145080</v>
      </c>
      <c r="C63" s="69">
        <v>26163200</v>
      </c>
      <c r="D63" s="51">
        <v>61</v>
      </c>
      <c r="E63" s="91">
        <v>180.33636614281775</v>
      </c>
      <c r="F63" s="144"/>
      <c r="G63" s="140"/>
      <c r="H63" s="142"/>
    </row>
    <row r="64" spans="1:8" ht="15.3" x14ac:dyDescent="0.55000000000000004">
      <c r="A64" s="51" t="s">
        <v>369</v>
      </c>
      <c r="B64" s="74">
        <v>80196</v>
      </c>
      <c r="C64" s="69">
        <v>8317600</v>
      </c>
      <c r="D64" s="51">
        <v>6</v>
      </c>
      <c r="E64" s="91">
        <v>103.71589605466608</v>
      </c>
      <c r="F64" s="144"/>
      <c r="G64" s="140"/>
      <c r="H64" s="142"/>
    </row>
    <row r="65" spans="1:8" ht="15.3" x14ac:dyDescent="0.55000000000000004">
      <c r="A65" s="51" t="s">
        <v>370</v>
      </c>
      <c r="B65" s="74">
        <v>85378</v>
      </c>
      <c r="C65" s="69">
        <v>8717200</v>
      </c>
      <c r="D65" s="51">
        <v>8</v>
      </c>
      <c r="E65" s="91">
        <v>102.10124388015647</v>
      </c>
      <c r="F65" s="144"/>
      <c r="G65" s="140"/>
      <c r="H65" s="142"/>
    </row>
    <row r="66" spans="1:8" ht="15.3" x14ac:dyDescent="0.55000000000000004">
      <c r="A66" s="51" t="s">
        <v>371</v>
      </c>
      <c r="B66" s="74">
        <v>113299</v>
      </c>
      <c r="C66" s="69">
        <v>13574000</v>
      </c>
      <c r="D66" s="51">
        <v>0</v>
      </c>
      <c r="E66" s="91">
        <v>119.80688267328044</v>
      </c>
      <c r="F66" s="144"/>
      <c r="G66" s="140"/>
      <c r="H66" s="142"/>
    </row>
    <row r="67" spans="1:8" ht="15.3" x14ac:dyDescent="0.55000000000000004">
      <c r="A67" s="51" t="s">
        <v>372</v>
      </c>
      <c r="B67" s="74">
        <v>163410</v>
      </c>
      <c r="C67" s="69">
        <v>17001600</v>
      </c>
      <c r="D67" s="51">
        <v>10</v>
      </c>
      <c r="E67" s="91">
        <v>104.04259225261612</v>
      </c>
      <c r="F67" s="144"/>
      <c r="G67" s="140"/>
      <c r="H67" s="142"/>
    </row>
    <row r="68" spans="1:8" ht="15.3" x14ac:dyDescent="0.55000000000000004">
      <c r="A68" s="51" t="s">
        <v>373</v>
      </c>
      <c r="B68" s="74">
        <v>120890</v>
      </c>
      <c r="C68" s="69">
        <v>11798000</v>
      </c>
      <c r="D68" s="51">
        <v>0</v>
      </c>
      <c r="E68" s="91">
        <v>97.592853006865752</v>
      </c>
      <c r="F68" s="144"/>
      <c r="G68" s="140"/>
      <c r="H68" s="142"/>
    </row>
    <row r="69" spans="1:8" ht="15.3" x14ac:dyDescent="0.55000000000000004">
      <c r="A69" s="51" t="s">
        <v>374</v>
      </c>
      <c r="B69" s="74">
        <v>154380</v>
      </c>
      <c r="C69" s="69">
        <v>12548400</v>
      </c>
      <c r="D69" s="51">
        <v>2</v>
      </c>
      <c r="E69" s="91">
        <v>81.282549553050913</v>
      </c>
      <c r="F69" s="144" t="s">
        <v>430</v>
      </c>
      <c r="G69" s="139">
        <f>SUM(C69:C74)</f>
        <v>88928000</v>
      </c>
      <c r="H69" s="143">
        <f>SUM(B69:B74)</f>
        <v>936015</v>
      </c>
    </row>
    <row r="70" spans="1:8" ht="15.3" x14ac:dyDescent="0.55000000000000004">
      <c r="A70" s="51" t="s">
        <v>375</v>
      </c>
      <c r="B70" s="74">
        <v>72005</v>
      </c>
      <c r="C70" s="69">
        <v>9426400</v>
      </c>
      <c r="D70" s="51">
        <v>4</v>
      </c>
      <c r="E70" s="91">
        <v>130.91313103256718</v>
      </c>
      <c r="F70" s="144"/>
      <c r="G70" s="140"/>
      <c r="H70" s="142"/>
    </row>
    <row r="71" spans="1:8" ht="15.3" x14ac:dyDescent="0.55000000000000004">
      <c r="A71" s="51" t="s">
        <v>376</v>
      </c>
      <c r="B71" s="74">
        <v>100893</v>
      </c>
      <c r="C71" s="69">
        <v>7386400</v>
      </c>
      <c r="D71" s="51">
        <v>7</v>
      </c>
      <c r="E71" s="91">
        <v>73.21023262267947</v>
      </c>
      <c r="F71" s="144"/>
      <c r="G71" s="140"/>
      <c r="H71" s="142"/>
    </row>
    <row r="72" spans="1:8" ht="15.3" x14ac:dyDescent="0.55000000000000004">
      <c r="A72" s="51" t="s">
        <v>377</v>
      </c>
      <c r="B72" s="74">
        <v>161706</v>
      </c>
      <c r="C72" s="69">
        <v>13890000</v>
      </c>
      <c r="D72" s="51">
        <v>12</v>
      </c>
      <c r="E72" s="91">
        <v>85.896627212348335</v>
      </c>
      <c r="F72" s="144"/>
      <c r="G72" s="140"/>
      <c r="H72" s="142"/>
    </row>
    <row r="73" spans="1:8" ht="15.3" x14ac:dyDescent="0.55000000000000004">
      <c r="A73" s="51" t="s">
        <v>378</v>
      </c>
      <c r="B73" s="74">
        <v>172730</v>
      </c>
      <c r="C73" s="69">
        <v>16574800</v>
      </c>
      <c r="D73" s="51">
        <v>1</v>
      </c>
      <c r="E73" s="91">
        <v>95.957853297053205</v>
      </c>
      <c r="F73" s="144"/>
      <c r="G73" s="140"/>
      <c r="H73" s="142"/>
    </row>
    <row r="74" spans="1:8" ht="15.3" x14ac:dyDescent="0.55000000000000004">
      <c r="A74" s="51" t="s">
        <v>379</v>
      </c>
      <c r="B74" s="74">
        <v>274301</v>
      </c>
      <c r="C74" s="69">
        <v>29102000</v>
      </c>
      <c r="D74" s="51">
        <v>18</v>
      </c>
      <c r="E74" s="91">
        <v>106.095129073536</v>
      </c>
      <c r="F74" s="144"/>
      <c r="G74" s="140"/>
      <c r="H74" s="142"/>
    </row>
    <row r="75" spans="1:8" ht="15.3" x14ac:dyDescent="0.55000000000000004">
      <c r="A75" s="51" t="s">
        <v>380</v>
      </c>
      <c r="B75" s="74">
        <v>141217</v>
      </c>
      <c r="C75" s="69">
        <v>27996000</v>
      </c>
      <c r="D75" s="51">
        <v>20</v>
      </c>
      <c r="E75" s="91">
        <v>198.24808627856419</v>
      </c>
      <c r="F75" s="144" t="s">
        <v>432</v>
      </c>
      <c r="G75" s="139">
        <f>SUM(C75:C77)</f>
        <v>130006800</v>
      </c>
      <c r="H75" s="143">
        <f>SUM(B75:B77)</f>
        <v>723331</v>
      </c>
    </row>
    <row r="76" spans="1:8" ht="15.3" x14ac:dyDescent="0.55000000000000004">
      <c r="A76" s="51" t="s">
        <v>381</v>
      </c>
      <c r="B76" s="74">
        <v>219655</v>
      </c>
      <c r="C76" s="69">
        <v>41740400</v>
      </c>
      <c r="D76" s="51">
        <v>8</v>
      </c>
      <c r="E76" s="91">
        <v>190.02708793335003</v>
      </c>
      <c r="F76" s="144"/>
      <c r="G76" s="140"/>
      <c r="H76" s="142"/>
    </row>
    <row r="77" spans="1:8" ht="15.3" x14ac:dyDescent="0.55000000000000004">
      <c r="A77" s="51" t="s">
        <v>382</v>
      </c>
      <c r="B77" s="74">
        <v>362459</v>
      </c>
      <c r="C77" s="69">
        <v>60270400</v>
      </c>
      <c r="D77" s="51">
        <v>63</v>
      </c>
      <c r="E77" s="91">
        <v>166.28197947905832</v>
      </c>
      <c r="F77" s="144"/>
      <c r="G77" s="140"/>
      <c r="H77" s="142"/>
    </row>
    <row r="78" spans="1:8" ht="15.3" x14ac:dyDescent="0.55000000000000004">
      <c r="A78" s="51" t="s">
        <v>383</v>
      </c>
      <c r="B78" s="74">
        <v>183302</v>
      </c>
      <c r="C78" s="69">
        <v>29029600</v>
      </c>
      <c r="D78" s="51">
        <v>43</v>
      </c>
      <c r="E78" s="91">
        <v>158.37033965805065</v>
      </c>
      <c r="F78" s="144" t="s">
        <v>431</v>
      </c>
      <c r="G78" s="139">
        <f>SUM(C78:C82)</f>
        <v>213825600</v>
      </c>
      <c r="H78" s="143">
        <f>SUM(B78:B82)</f>
        <v>1242307</v>
      </c>
    </row>
    <row r="79" spans="1:8" ht="15.3" x14ac:dyDescent="0.55000000000000004">
      <c r="A79" s="51" t="s">
        <v>384</v>
      </c>
      <c r="B79" s="74">
        <v>191825</v>
      </c>
      <c r="C79" s="69">
        <v>36012400</v>
      </c>
      <c r="D79" s="51">
        <v>52</v>
      </c>
      <c r="E79" s="91">
        <v>187.73569659846214</v>
      </c>
      <c r="F79" s="144"/>
      <c r="G79" s="140"/>
      <c r="H79" s="142"/>
    </row>
    <row r="80" spans="1:8" ht="15.3" x14ac:dyDescent="0.55000000000000004">
      <c r="A80" s="51" t="s">
        <v>385</v>
      </c>
      <c r="B80" s="74">
        <v>322654</v>
      </c>
      <c r="C80" s="69">
        <v>64180000</v>
      </c>
      <c r="D80" s="51">
        <v>39</v>
      </c>
      <c r="E80" s="91">
        <v>198.91276723673036</v>
      </c>
      <c r="F80" s="144"/>
      <c r="G80" s="140"/>
      <c r="H80" s="142"/>
    </row>
    <row r="81" spans="1:8" ht="15.3" x14ac:dyDescent="0.55000000000000004">
      <c r="A81" s="51" t="s">
        <v>386</v>
      </c>
      <c r="B81" s="74">
        <v>344696</v>
      </c>
      <c r="C81" s="69">
        <v>55005200</v>
      </c>
      <c r="D81" s="51">
        <v>30</v>
      </c>
      <c r="E81" s="91">
        <v>159.57597419175158</v>
      </c>
      <c r="F81" s="144"/>
      <c r="G81" s="140"/>
      <c r="H81" s="142"/>
    </row>
    <row r="82" spans="1:8" ht="15.3" x14ac:dyDescent="0.55000000000000004">
      <c r="A82" s="51" t="s">
        <v>387</v>
      </c>
      <c r="B82" s="74">
        <v>199830</v>
      </c>
      <c r="C82" s="69">
        <v>29598400</v>
      </c>
      <c r="D82" s="51">
        <v>42</v>
      </c>
      <c r="E82" s="91">
        <v>148.11790021518291</v>
      </c>
      <c r="F82" s="144"/>
      <c r="G82" s="140"/>
      <c r="H82" s="142"/>
    </row>
    <row r="83" spans="1:8" ht="15.3" x14ac:dyDescent="0.55000000000000004">
      <c r="A83" s="51" t="s">
        <v>388</v>
      </c>
      <c r="B83" s="74">
        <v>251275</v>
      </c>
      <c r="C83" s="69">
        <v>39523600</v>
      </c>
      <c r="D83" s="51">
        <v>62</v>
      </c>
      <c r="E83" s="91">
        <v>157.29220973037508</v>
      </c>
      <c r="F83" s="144" t="s">
        <v>433</v>
      </c>
      <c r="G83" s="139">
        <f>SUM(C83:C86)</f>
        <v>212902400</v>
      </c>
      <c r="H83" s="143">
        <f>SUM(B83:B86)</f>
        <v>1404904</v>
      </c>
    </row>
    <row r="84" spans="1:8" ht="15.3" x14ac:dyDescent="0.55000000000000004">
      <c r="A84" s="51" t="s">
        <v>389</v>
      </c>
      <c r="B84" s="74">
        <v>316206</v>
      </c>
      <c r="C84" s="69">
        <v>31723200</v>
      </c>
      <c r="D84" s="51">
        <v>1</v>
      </c>
      <c r="E84" s="91">
        <v>100.32447202140376</v>
      </c>
      <c r="F84" s="144"/>
      <c r="G84" s="140"/>
      <c r="H84" s="142"/>
    </row>
    <row r="85" spans="1:8" ht="15.3" x14ac:dyDescent="0.55000000000000004">
      <c r="A85" s="51" t="s">
        <v>390</v>
      </c>
      <c r="B85" s="74">
        <v>427031</v>
      </c>
      <c r="C85" s="69">
        <v>61103200</v>
      </c>
      <c r="D85" s="51">
        <v>2</v>
      </c>
      <c r="E85" s="91">
        <v>143.08844088602467</v>
      </c>
      <c r="F85" s="144"/>
      <c r="G85" s="140"/>
      <c r="H85" s="142"/>
    </row>
    <row r="86" spans="1:8" ht="15.3" x14ac:dyDescent="0.55000000000000004">
      <c r="A86" s="51" t="s">
        <v>391</v>
      </c>
      <c r="B86" s="74">
        <v>410392</v>
      </c>
      <c r="C86" s="69">
        <v>80552400</v>
      </c>
      <c r="D86" s="51">
        <v>19</v>
      </c>
      <c r="E86" s="91">
        <v>196.28160392990117</v>
      </c>
      <c r="F86" s="144"/>
      <c r="G86" s="140"/>
      <c r="H86" s="142"/>
    </row>
    <row r="87" spans="1:8" ht="15.3" x14ac:dyDescent="0.55000000000000004">
      <c r="A87" s="51" t="s">
        <v>392</v>
      </c>
      <c r="B87" s="74">
        <v>394330</v>
      </c>
      <c r="C87" s="69">
        <v>46685200</v>
      </c>
      <c r="D87" s="51">
        <v>62</v>
      </c>
      <c r="E87" s="91">
        <v>118.39119519184439</v>
      </c>
      <c r="F87" s="144" t="s">
        <v>434</v>
      </c>
      <c r="G87" s="139">
        <f>SUM(C87:C91)</f>
        <v>184837600</v>
      </c>
      <c r="H87" s="143">
        <f>SUM(B87:B91)</f>
        <v>1286571</v>
      </c>
    </row>
    <row r="88" spans="1:8" ht="15.3" x14ac:dyDescent="0.55000000000000004">
      <c r="A88" s="51" t="s">
        <v>393</v>
      </c>
      <c r="B88" s="74">
        <v>473391</v>
      </c>
      <c r="C88" s="69">
        <v>56163200</v>
      </c>
      <c r="D88" s="51">
        <v>4</v>
      </c>
      <c r="E88" s="91">
        <v>118.64019383553975</v>
      </c>
      <c r="F88" s="144"/>
      <c r="G88" s="140"/>
      <c r="H88" s="142"/>
    </row>
    <row r="89" spans="1:8" ht="15.3" x14ac:dyDescent="0.55000000000000004">
      <c r="A89" s="51" t="s">
        <v>394</v>
      </c>
      <c r="B89" s="74">
        <v>152231</v>
      </c>
      <c r="C89" s="69">
        <v>37430000</v>
      </c>
      <c r="D89" s="51">
        <v>37</v>
      </c>
      <c r="E89" s="91">
        <v>245.87633267862657</v>
      </c>
      <c r="F89" s="144"/>
      <c r="G89" s="140"/>
      <c r="H89" s="142"/>
    </row>
    <row r="90" spans="1:8" ht="15.3" x14ac:dyDescent="0.55000000000000004">
      <c r="A90" s="51" t="s">
        <v>395</v>
      </c>
      <c r="B90" s="74">
        <v>130270</v>
      </c>
      <c r="C90" s="69">
        <v>24459600</v>
      </c>
      <c r="D90" s="51">
        <v>31</v>
      </c>
      <c r="E90" s="91">
        <v>187.76080448299686</v>
      </c>
      <c r="F90" s="144"/>
      <c r="G90" s="140"/>
      <c r="H90" s="142"/>
    </row>
    <row r="91" spans="1:8" ht="15.3" x14ac:dyDescent="0.55000000000000004">
      <c r="A91" s="51" t="s">
        <v>396</v>
      </c>
      <c r="B91" s="74">
        <v>136349</v>
      </c>
      <c r="C91" s="69">
        <v>20099600</v>
      </c>
      <c r="D91" s="51">
        <v>19</v>
      </c>
      <c r="E91" s="91">
        <v>147.41288898341756</v>
      </c>
      <c r="F91" s="144"/>
      <c r="G91" s="140"/>
      <c r="H91" s="142"/>
    </row>
    <row r="92" spans="1:8" ht="15.3" x14ac:dyDescent="0.55000000000000004">
      <c r="A92" s="51" t="s">
        <v>397</v>
      </c>
      <c r="B92" s="74">
        <v>254978</v>
      </c>
      <c r="C92" s="69">
        <v>47617600</v>
      </c>
      <c r="D92" s="51">
        <v>79</v>
      </c>
      <c r="E92" s="91">
        <v>186.75179819435402</v>
      </c>
      <c r="F92" s="144" t="s">
        <v>435</v>
      </c>
      <c r="G92" s="139">
        <f>SUM(C92:C94)</f>
        <v>202589600</v>
      </c>
      <c r="H92" s="143">
        <f>SUM(B92:B94)</f>
        <v>1403400</v>
      </c>
    </row>
    <row r="93" spans="1:8" ht="15.3" x14ac:dyDescent="0.55000000000000004">
      <c r="A93" s="51" t="s">
        <v>398</v>
      </c>
      <c r="B93" s="74">
        <v>847568</v>
      </c>
      <c r="C93" s="69">
        <v>101528800</v>
      </c>
      <c r="D93" s="51">
        <v>15</v>
      </c>
      <c r="E93" s="91">
        <v>119.7883827610292</v>
      </c>
      <c r="F93" s="144"/>
      <c r="G93" s="140"/>
      <c r="H93" s="142"/>
    </row>
    <row r="94" spans="1:8" ht="15.3" x14ac:dyDescent="0.55000000000000004">
      <c r="A94" s="51" t="s">
        <v>399</v>
      </c>
      <c r="B94" s="74">
        <v>300854</v>
      </c>
      <c r="C94" s="69">
        <v>53443200</v>
      </c>
      <c r="D94" s="51">
        <v>42</v>
      </c>
      <c r="E94" s="91">
        <v>177.63832290745677</v>
      </c>
      <c r="F94" s="144"/>
      <c r="G94" s="140"/>
      <c r="H94" s="142"/>
    </row>
    <row r="95" spans="1:8" ht="15.3" x14ac:dyDescent="0.55000000000000004">
      <c r="A95" s="51" t="s">
        <v>400</v>
      </c>
      <c r="B95" s="74">
        <v>287476</v>
      </c>
      <c r="C95" s="69">
        <v>54810400</v>
      </c>
      <c r="D95" s="51">
        <v>46</v>
      </c>
      <c r="E95" s="91">
        <v>190.66078559601496</v>
      </c>
      <c r="F95" s="144" t="s">
        <v>436</v>
      </c>
      <c r="G95" s="139">
        <f>SUM(C95:C98)</f>
        <v>122868800</v>
      </c>
      <c r="H95" s="143">
        <f>SUM(B95:B98)</f>
        <v>688226</v>
      </c>
    </row>
    <row r="96" spans="1:8" ht="15.3" x14ac:dyDescent="0.55000000000000004">
      <c r="A96" s="51" t="s">
        <v>401</v>
      </c>
      <c r="B96" s="74">
        <v>25980</v>
      </c>
      <c r="C96" s="69">
        <v>3709200</v>
      </c>
      <c r="D96" s="51">
        <v>16</v>
      </c>
      <c r="E96" s="91">
        <v>142.77136258660508</v>
      </c>
      <c r="F96" s="144"/>
      <c r="G96" s="140"/>
      <c r="H96" s="142"/>
    </row>
    <row r="97" spans="1:8" ht="15.3" x14ac:dyDescent="0.55000000000000004">
      <c r="A97" s="51" t="s">
        <v>402</v>
      </c>
      <c r="B97" s="74">
        <v>20384</v>
      </c>
      <c r="C97" s="69">
        <v>4306400</v>
      </c>
      <c r="D97" s="51">
        <v>50</v>
      </c>
      <c r="E97" s="91">
        <v>211.26373626373626</v>
      </c>
      <c r="F97" s="144"/>
      <c r="G97" s="140"/>
      <c r="H97" s="142"/>
    </row>
    <row r="98" spans="1:8" ht="15.3" x14ac:dyDescent="0.55000000000000004">
      <c r="A98" s="51" t="s">
        <v>403</v>
      </c>
      <c r="B98" s="74">
        <v>354386</v>
      </c>
      <c r="C98" s="69">
        <v>60042800</v>
      </c>
      <c r="D98" s="51">
        <v>52</v>
      </c>
      <c r="E98" s="91">
        <v>169.4276861952786</v>
      </c>
      <c r="F98" s="144"/>
      <c r="G98" s="140"/>
      <c r="H98" s="142"/>
    </row>
    <row r="99" spans="1:8" ht="15.3" x14ac:dyDescent="0.55000000000000004">
      <c r="A99" s="51" t="s">
        <v>404</v>
      </c>
      <c r="B99" s="74">
        <v>409971</v>
      </c>
      <c r="C99" s="69">
        <v>55721200</v>
      </c>
      <c r="D99" s="51">
        <v>16</v>
      </c>
      <c r="E99" s="91">
        <v>135.91497935219809</v>
      </c>
      <c r="F99" s="144" t="s">
        <v>437</v>
      </c>
      <c r="G99" s="139">
        <f>SUM(C99:C103)</f>
        <v>263244000</v>
      </c>
      <c r="H99" s="143">
        <f>SUM(B99:B103)</f>
        <v>1766015</v>
      </c>
    </row>
    <row r="100" spans="1:8" ht="15.3" x14ac:dyDescent="0.55000000000000004">
      <c r="A100" s="51" t="s">
        <v>405</v>
      </c>
      <c r="B100" s="74">
        <v>452836</v>
      </c>
      <c r="C100" s="69">
        <v>86404800</v>
      </c>
      <c r="D100" s="51">
        <v>38</v>
      </c>
      <c r="E100" s="91">
        <v>190.8081512953917</v>
      </c>
      <c r="F100" s="144"/>
      <c r="G100" s="140"/>
      <c r="H100" s="142"/>
    </row>
    <row r="101" spans="1:8" ht="15.3" x14ac:dyDescent="0.55000000000000004">
      <c r="A101" s="51" t="s">
        <v>406</v>
      </c>
      <c r="B101" s="74">
        <v>259470</v>
      </c>
      <c r="C101" s="69">
        <v>28499600</v>
      </c>
      <c r="D101" s="51">
        <v>12</v>
      </c>
      <c r="E101" s="91">
        <v>109.83774617489497</v>
      </c>
      <c r="F101" s="144"/>
      <c r="G101" s="140"/>
      <c r="H101" s="142"/>
    </row>
    <row r="102" spans="1:8" ht="15.3" x14ac:dyDescent="0.55000000000000004">
      <c r="A102" s="51" t="s">
        <v>407</v>
      </c>
      <c r="B102" s="74">
        <v>427099</v>
      </c>
      <c r="C102" s="69">
        <v>56365600</v>
      </c>
      <c r="D102" s="51">
        <v>14</v>
      </c>
      <c r="E102" s="91">
        <v>131.97314908253122</v>
      </c>
      <c r="F102" s="144"/>
      <c r="G102" s="140"/>
      <c r="H102" s="142"/>
    </row>
    <row r="103" spans="1:8" ht="15.6" thickBot="1" x14ac:dyDescent="0.6">
      <c r="A103" s="51" t="s">
        <v>408</v>
      </c>
      <c r="B103" s="74">
        <v>216639</v>
      </c>
      <c r="C103" s="69">
        <v>36252800</v>
      </c>
      <c r="D103" s="51">
        <v>37</v>
      </c>
      <c r="E103" s="91">
        <v>167.34198366868384</v>
      </c>
      <c r="F103" s="145"/>
      <c r="G103" s="140"/>
      <c r="H103" s="142"/>
    </row>
    <row r="104" spans="1:8" ht="17.399999999999999" x14ac:dyDescent="0.55000000000000004">
      <c r="A104" s="83"/>
      <c r="B104" s="84">
        <f>SUM(B2:B103)</f>
        <v>32543089</v>
      </c>
      <c r="C104" s="84">
        <f>SUM(C2:C103)</f>
        <v>5701248800</v>
      </c>
      <c r="G104" s="87">
        <f>G2+G36+G44+G50+G61+G69+G75+G78+G83+G87+G92+G95+G99</f>
        <v>5701248800</v>
      </c>
    </row>
    <row r="105" spans="1:8" ht="15.3" x14ac:dyDescent="0.55000000000000004">
      <c r="B105" s="89" t="s">
        <v>423</v>
      </c>
      <c r="C105" s="90">
        <v>43572526.757911295</v>
      </c>
      <c r="D105" s="43" t="s">
        <v>424</v>
      </c>
      <c r="E105" s="90">
        <f>STDEV(E2:E103)</f>
        <v>90.070657045246875</v>
      </c>
    </row>
  </sheetData>
  <mergeCells count="39">
    <mergeCell ref="F69:F74"/>
    <mergeCell ref="G2:G35"/>
    <mergeCell ref="G36:G43"/>
    <mergeCell ref="F2:F35"/>
    <mergeCell ref="F36:F43"/>
    <mergeCell ref="F44:F49"/>
    <mergeCell ref="F50:F60"/>
    <mergeCell ref="F61:F68"/>
    <mergeCell ref="F99:F103"/>
    <mergeCell ref="F75:F77"/>
    <mergeCell ref="F78:F82"/>
    <mergeCell ref="F83:F86"/>
    <mergeCell ref="F87:F91"/>
    <mergeCell ref="F92:F94"/>
    <mergeCell ref="F95:F98"/>
    <mergeCell ref="G87:G91"/>
    <mergeCell ref="G92:G94"/>
    <mergeCell ref="G95:G98"/>
    <mergeCell ref="G44:G49"/>
    <mergeCell ref="G50:G60"/>
    <mergeCell ref="G61:G68"/>
    <mergeCell ref="G69:G74"/>
    <mergeCell ref="G75:G77"/>
    <mergeCell ref="G99:G103"/>
    <mergeCell ref="H2:H35"/>
    <mergeCell ref="H36:H43"/>
    <mergeCell ref="H44:H49"/>
    <mergeCell ref="H50:H60"/>
    <mergeCell ref="H61:H68"/>
    <mergeCell ref="H69:H74"/>
    <mergeCell ref="H75:H77"/>
    <mergeCell ref="H78:H82"/>
    <mergeCell ref="H83:H86"/>
    <mergeCell ref="H87:H91"/>
    <mergeCell ref="H92:H94"/>
    <mergeCell ref="H95:H98"/>
    <mergeCell ref="H99:H103"/>
    <mergeCell ref="G78:G82"/>
    <mergeCell ref="G83:G8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workbookViewId="0">
      <selection activeCell="G9" sqref="G9"/>
    </sheetView>
  </sheetViews>
  <sheetFormatPr defaultRowHeight="14.4" x14ac:dyDescent="0.55000000000000004"/>
  <cols>
    <col min="1" max="1" width="13.7890625" customWidth="1"/>
    <col min="2" max="2" width="16.26171875" customWidth="1"/>
    <col min="3" max="3" width="12.1015625" customWidth="1"/>
    <col min="4" max="4" width="16.3125" customWidth="1"/>
    <col min="5" max="5" width="25" customWidth="1"/>
    <col min="6" max="6" width="29.734375" customWidth="1"/>
  </cols>
  <sheetData>
    <row r="1" spans="1:5" ht="15.3" x14ac:dyDescent="0.55000000000000004">
      <c r="A1" s="68" t="s">
        <v>440</v>
      </c>
      <c r="B1" s="68" t="s">
        <v>409</v>
      </c>
      <c r="C1" s="68" t="s">
        <v>442</v>
      </c>
      <c r="D1" s="68" t="s">
        <v>443</v>
      </c>
      <c r="E1" s="68" t="s">
        <v>441</v>
      </c>
    </row>
    <row r="2" spans="1:5" ht="15.3" x14ac:dyDescent="0.55000000000000004">
      <c r="A2" s="51" t="s">
        <v>425</v>
      </c>
      <c r="B2" s="69">
        <v>3099115600</v>
      </c>
      <c r="C2" s="69">
        <v>16299828</v>
      </c>
      <c r="D2" s="51">
        <f>B2/C2 * 0.01</f>
        <v>1.9013179770976727</v>
      </c>
      <c r="E2" s="51">
        <v>3</v>
      </c>
    </row>
    <row r="3" spans="1:5" ht="15.3" x14ac:dyDescent="0.55000000000000004">
      <c r="A3" s="51" t="s">
        <v>426</v>
      </c>
      <c r="B3" s="69">
        <v>248579200</v>
      </c>
      <c r="C3" s="92">
        <v>1162468</v>
      </c>
      <c r="D3" s="51">
        <f t="shared" ref="D3:D14" si="0">B3/C3 * 0.01</f>
        <v>2.1383745617083654</v>
      </c>
      <c r="E3" s="51">
        <v>2</v>
      </c>
    </row>
    <row r="4" spans="1:5" ht="15.3" x14ac:dyDescent="0.55000000000000004">
      <c r="A4" s="51" t="s">
        <v>427</v>
      </c>
      <c r="B4" s="69">
        <v>226379200</v>
      </c>
      <c r="C4" s="92">
        <v>1345092</v>
      </c>
      <c r="D4" s="51">
        <f t="shared" si="0"/>
        <v>1.683001608811888</v>
      </c>
      <c r="E4" s="51">
        <v>1</v>
      </c>
    </row>
    <row r="5" spans="1:5" ht="15.3" x14ac:dyDescent="0.55000000000000004">
      <c r="A5" s="51" t="s">
        <v>428</v>
      </c>
      <c r="B5" s="69">
        <v>577894800</v>
      </c>
      <c r="C5" s="92">
        <v>3292870</v>
      </c>
      <c r="D5" s="51">
        <f t="shared" si="0"/>
        <v>1.7549882017814247</v>
      </c>
      <c r="E5" s="51">
        <v>1</v>
      </c>
    </row>
    <row r="6" spans="1:5" ht="15.3" x14ac:dyDescent="0.55000000000000004">
      <c r="A6" s="51" t="s">
        <v>429</v>
      </c>
      <c r="B6" s="69">
        <v>130077200</v>
      </c>
      <c r="C6" s="92">
        <v>992062</v>
      </c>
      <c r="D6" s="51">
        <f t="shared" si="0"/>
        <v>1.3111801480149428</v>
      </c>
      <c r="E6" s="51">
        <v>2</v>
      </c>
    </row>
    <row r="7" spans="1:5" ht="15.3" x14ac:dyDescent="0.55000000000000004">
      <c r="A7" s="51" t="s">
        <v>430</v>
      </c>
      <c r="B7" s="69">
        <v>88928000</v>
      </c>
      <c r="C7" s="92">
        <v>936015</v>
      </c>
      <c r="D7" s="51">
        <f t="shared" si="0"/>
        <v>0.95007024460078104</v>
      </c>
      <c r="E7" s="51">
        <v>2</v>
      </c>
    </row>
    <row r="8" spans="1:5" ht="15.3" x14ac:dyDescent="0.55000000000000004">
      <c r="A8" s="51" t="s">
        <v>432</v>
      </c>
      <c r="B8" s="69">
        <v>130006800</v>
      </c>
      <c r="C8" s="92">
        <v>723331</v>
      </c>
      <c r="D8" s="51">
        <f t="shared" si="0"/>
        <v>1.7973348301123551</v>
      </c>
      <c r="E8" s="51">
        <v>1</v>
      </c>
    </row>
    <row r="9" spans="1:5" ht="15.3" x14ac:dyDescent="0.55000000000000004">
      <c r="A9" s="51" t="s">
        <v>431</v>
      </c>
      <c r="B9" s="69">
        <v>213825600</v>
      </c>
      <c r="C9" s="92">
        <v>1242307</v>
      </c>
      <c r="D9" s="51">
        <f t="shared" si="0"/>
        <v>1.7211977393671611</v>
      </c>
      <c r="E9" s="51">
        <v>3</v>
      </c>
    </row>
    <row r="10" spans="1:5" ht="15.3" x14ac:dyDescent="0.55000000000000004">
      <c r="A10" s="51" t="s">
        <v>433</v>
      </c>
      <c r="B10" s="69">
        <v>212902400</v>
      </c>
      <c r="C10" s="92">
        <v>1404904</v>
      </c>
      <c r="D10" s="51">
        <f t="shared" si="0"/>
        <v>1.5154231178785171</v>
      </c>
      <c r="E10" s="51">
        <v>2</v>
      </c>
    </row>
    <row r="11" spans="1:5" ht="15.3" x14ac:dyDescent="0.55000000000000004">
      <c r="A11" s="51" t="s">
        <v>434</v>
      </c>
      <c r="B11" s="69">
        <v>184837600</v>
      </c>
      <c r="C11" s="92">
        <v>1286571</v>
      </c>
      <c r="D11" s="51">
        <f t="shared" si="0"/>
        <v>1.436668477682149</v>
      </c>
      <c r="E11" s="51">
        <v>2</v>
      </c>
    </row>
    <row r="12" spans="1:5" ht="15.3" x14ac:dyDescent="0.55000000000000004">
      <c r="A12" s="51" t="s">
        <v>435</v>
      </c>
      <c r="B12" s="69">
        <v>202589600</v>
      </c>
      <c r="C12" s="92">
        <v>1403400</v>
      </c>
      <c r="D12" s="51">
        <f t="shared" si="0"/>
        <v>1.4435627761151488</v>
      </c>
      <c r="E12" s="51">
        <v>2</v>
      </c>
    </row>
    <row r="13" spans="1:5" ht="15.3" x14ac:dyDescent="0.55000000000000004">
      <c r="A13" s="51" t="s">
        <v>436</v>
      </c>
      <c r="B13" s="69">
        <v>122868800</v>
      </c>
      <c r="C13" s="92">
        <v>688226</v>
      </c>
      <c r="D13" s="51">
        <f t="shared" si="0"/>
        <v>1.7852972715358035</v>
      </c>
      <c r="E13" s="51">
        <v>2</v>
      </c>
    </row>
    <row r="14" spans="1:5" ht="15.3" x14ac:dyDescent="0.55000000000000004">
      <c r="A14" s="51" t="s">
        <v>437</v>
      </c>
      <c r="B14" s="69">
        <v>263244000</v>
      </c>
      <c r="C14" s="92">
        <v>1766015</v>
      </c>
      <c r="D14" s="51">
        <f t="shared" si="0"/>
        <v>1.4906102156550198</v>
      </c>
      <c r="E14" s="51">
        <v>1</v>
      </c>
    </row>
    <row r="17" spans="1:4" ht="15.3" x14ac:dyDescent="0.55000000000000004">
      <c r="A17" s="68" t="s">
        <v>440</v>
      </c>
      <c r="B17" s="90" t="s">
        <v>443</v>
      </c>
      <c r="C17" s="90" t="s">
        <v>441</v>
      </c>
      <c r="D17" s="61"/>
    </row>
    <row r="18" spans="1:4" ht="15.3" x14ac:dyDescent="0.55000000000000004">
      <c r="A18" s="51" t="s">
        <v>425</v>
      </c>
      <c r="B18" s="43">
        <v>1.9013179770976727</v>
      </c>
      <c r="C18" s="43">
        <v>3</v>
      </c>
    </row>
    <row r="19" spans="1:4" ht="15.3" x14ac:dyDescent="0.55000000000000004">
      <c r="A19" s="51" t="s">
        <v>426</v>
      </c>
      <c r="B19" s="43">
        <v>2.1383745617083654</v>
      </c>
      <c r="C19" s="43">
        <v>2</v>
      </c>
    </row>
    <row r="20" spans="1:4" ht="15.3" x14ac:dyDescent="0.55000000000000004">
      <c r="A20" s="51" t="s">
        <v>427</v>
      </c>
      <c r="B20" s="43">
        <v>1.683001608811888</v>
      </c>
      <c r="C20" s="43">
        <v>1</v>
      </c>
    </row>
    <row r="21" spans="1:4" ht="15.3" x14ac:dyDescent="0.55000000000000004">
      <c r="A21" s="51" t="s">
        <v>428</v>
      </c>
      <c r="B21" s="43">
        <v>1.7549882017814247</v>
      </c>
      <c r="C21" s="43">
        <v>1</v>
      </c>
    </row>
    <row r="22" spans="1:4" ht="15.3" x14ac:dyDescent="0.55000000000000004">
      <c r="A22" s="51" t="s">
        <v>429</v>
      </c>
      <c r="B22" s="43">
        <v>1.3111801480149428</v>
      </c>
      <c r="C22" s="43">
        <v>2</v>
      </c>
    </row>
    <row r="23" spans="1:4" ht="15.3" x14ac:dyDescent="0.55000000000000004">
      <c r="A23" s="51" t="s">
        <v>430</v>
      </c>
      <c r="B23" s="43">
        <v>0.95007024460078104</v>
      </c>
      <c r="C23" s="43">
        <v>2</v>
      </c>
    </row>
    <row r="24" spans="1:4" ht="15.3" x14ac:dyDescent="0.55000000000000004">
      <c r="A24" s="51" t="s">
        <v>432</v>
      </c>
      <c r="B24" s="43">
        <v>1.7973348301123551</v>
      </c>
      <c r="C24" s="43">
        <v>1</v>
      </c>
    </row>
    <row r="25" spans="1:4" ht="15.3" x14ac:dyDescent="0.55000000000000004">
      <c r="A25" s="51" t="s">
        <v>431</v>
      </c>
      <c r="B25" s="43">
        <v>1.7211977393671611</v>
      </c>
      <c r="C25" s="43">
        <v>3</v>
      </c>
    </row>
    <row r="26" spans="1:4" ht="15.3" x14ac:dyDescent="0.55000000000000004">
      <c r="A26" s="51" t="s">
        <v>433</v>
      </c>
      <c r="B26" s="43">
        <v>1.5154231178785171</v>
      </c>
      <c r="C26" s="43">
        <v>2</v>
      </c>
    </row>
    <row r="27" spans="1:4" ht="15.3" x14ac:dyDescent="0.55000000000000004">
      <c r="A27" s="51" t="s">
        <v>434</v>
      </c>
      <c r="B27" s="43">
        <v>1.436668477682149</v>
      </c>
      <c r="C27" s="43">
        <v>2</v>
      </c>
    </row>
    <row r="28" spans="1:4" ht="15.3" x14ac:dyDescent="0.55000000000000004">
      <c r="A28" s="51" t="s">
        <v>435</v>
      </c>
      <c r="B28" s="43">
        <v>1.4435627761151488</v>
      </c>
      <c r="C28" s="43">
        <v>2</v>
      </c>
    </row>
    <row r="29" spans="1:4" ht="15.3" x14ac:dyDescent="0.55000000000000004">
      <c r="A29" s="51" t="s">
        <v>436</v>
      </c>
      <c r="B29" s="43">
        <v>1.7852972715358035</v>
      </c>
      <c r="C29" s="43">
        <v>2</v>
      </c>
    </row>
    <row r="30" spans="1:4" ht="15.3" x14ac:dyDescent="0.55000000000000004">
      <c r="A30" s="51" t="s">
        <v>437</v>
      </c>
      <c r="B30" s="43">
        <v>1.4906102156550198</v>
      </c>
      <c r="C30" s="43">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TD Identifying &amp; Quantifying</vt:lpstr>
      <vt:lpstr>TD Vs Violations</vt:lpstr>
      <vt:lpstr>Regression</vt:lpstr>
      <vt:lpstr>Technical Causes</vt:lpstr>
      <vt:lpstr>Social Technical Causes</vt:lpstr>
      <vt:lpstr>Capability Maturity Assessment</vt:lpstr>
      <vt:lpstr>Research Plan</vt:lpstr>
      <vt:lpstr>TD Vs LOC</vt:lpstr>
      <vt:lpstr>CMA</vt:lpstr>
      <vt:lpstr>TD Vs CC</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Danford Phiri</dc:creator>
  <cp:lastModifiedBy>danfo</cp:lastModifiedBy>
  <cp:lastPrinted>2021-07-19T09:46:55Z</cp:lastPrinted>
  <dcterms:created xsi:type="dcterms:W3CDTF">2021-06-07T12:36:22Z</dcterms:created>
  <dcterms:modified xsi:type="dcterms:W3CDTF">2021-12-28T08:13:48Z</dcterms:modified>
</cp:coreProperties>
</file>