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defaultThemeVersion="124226"/>
  <bookViews>
    <workbookView xWindow="75" yWindow="-15" windowWidth="20085" windowHeight="12660" tabRatio="29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" i="1"/>
  <c r="D6" s="1"/>
  <c r="D7" l="1"/>
  <c r="D9" s="1"/>
  <c r="D8" l="1"/>
  <c r="C64" s="1"/>
  <c r="C62"/>
  <c r="C58"/>
  <c r="C54"/>
  <c r="C50"/>
  <c r="C48"/>
  <c r="C46"/>
  <c r="C44"/>
  <c r="C42"/>
  <c r="C40"/>
  <c r="C38"/>
  <c r="C36"/>
  <c r="C34"/>
  <c r="C32"/>
  <c r="C30"/>
  <c r="C28"/>
  <c r="C26"/>
  <c r="C24"/>
  <c r="C22"/>
  <c r="C20"/>
  <c r="C18"/>
  <c r="C16"/>
  <c r="C14"/>
  <c r="C12"/>
  <c r="C65"/>
  <c r="C63"/>
  <c r="C61"/>
  <c r="C5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52" l="1"/>
  <c r="C56"/>
  <c r="C60"/>
</calcChain>
</file>

<file path=xl/sharedStrings.xml><?xml version="1.0" encoding="utf-8"?>
<sst xmlns="http://schemas.openxmlformats.org/spreadsheetml/2006/main" count="35" uniqueCount="30">
  <si>
    <t>cct 4000K to 7000K</t>
  </si>
  <si>
    <t>xD = -4.6070*10^9/Tc^3+2.9678*10^6/Tc^2+0.09911*10^3/Tc+0.244063</t>
  </si>
  <si>
    <t>specify CCT of D illuminant:</t>
  </si>
  <si>
    <t>cct 7000K to 25,000</t>
  </si>
  <si>
    <t>xD = -2.0064*10^9/Tc^3+1.9018*10^6/Tc^2+0.24748*10^3/Tc+0.23704</t>
  </si>
  <si>
    <t>yD = -3.000*xD^2 + 2.870*xD - 0.275</t>
  </si>
  <si>
    <t>Tc</t>
  </si>
  <si>
    <t>M1 = (-1.3515 - 1.7703*xD + 5.9114*yD)/(0.0241 + 0.2562*xD  - .7341*yD)</t>
  </si>
  <si>
    <t>xD</t>
  </si>
  <si>
    <t>M2 = (0.0300 - 31.4424*xD + 30.0717*yD)/(0.0241 + 0.2562*xD  - .7341*yD)</t>
  </si>
  <si>
    <t>yD</t>
  </si>
  <si>
    <t>SD(lamda) = S0(lamda) + M1*S1(lamda) + M2*S2(lamda)</t>
  </si>
  <si>
    <t>M_1</t>
  </si>
  <si>
    <t>Color Science: Concepts and Methods, Quantitative Data and Formulae</t>
  </si>
  <si>
    <t>M_2</t>
  </si>
  <si>
    <t>Wyszecki and Stiles</t>
  </si>
  <si>
    <t xml:space="preserve">Table IV(3.3.4) </t>
  </si>
  <si>
    <t xml:space="preserve">Table V(3.3.4) </t>
  </si>
  <si>
    <t>Lamda</t>
  </si>
  <si>
    <t xml:space="preserve">CIE 1931 (xD, yD) - Chromaticity Coordinates and Scalar Multipliers M1, M2 </t>
  </si>
  <si>
    <t>Mean Relative Spectral Radiant Power Distribution S0(lamda) and First Two</t>
  </si>
  <si>
    <t>of Daylight of Different Correlated Color Temperatures Tc</t>
  </si>
  <si>
    <t>Eigenvectors S1(lamda) and S2(lamda) Used in CIE Method of Calculating Daylight</t>
  </si>
  <si>
    <t>M1</t>
  </si>
  <si>
    <t>M2</t>
  </si>
  <si>
    <t>Illuminants</t>
  </si>
  <si>
    <t>Lamda (nm)</t>
  </si>
  <si>
    <t>S0(lamda)</t>
  </si>
  <si>
    <t>S1(lamda)</t>
  </si>
  <si>
    <t>S2(lamda)</t>
  </si>
</sst>
</file>

<file path=xl/styles.xml><?xml version="1.0" encoding="utf-8"?>
<styleSheet xmlns="http://schemas.openxmlformats.org/spreadsheetml/2006/main">
  <numFmts count="1">
    <numFmt numFmtId="174" formatCode="0.000"/>
  </numFmts>
  <fonts count="2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right"/>
    </xf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P70"/>
  <sheetViews>
    <sheetView tabSelected="1" workbookViewId="0">
      <selection activeCell="I2" sqref="I2"/>
    </sheetView>
  </sheetViews>
  <sheetFormatPr defaultColWidth="11" defaultRowHeight="12.75"/>
  <cols>
    <col min="1" max="3" width="9.25" customWidth="1"/>
    <col min="4" max="5" width="11" customWidth="1"/>
    <col min="6" max="19" width="9.25" customWidth="1"/>
  </cols>
  <sheetData>
    <row r="1" spans="2:16" ht="13.5" thickBot="1"/>
    <row r="2" spans="2:16" ht="14.25" thickTop="1" thickBot="1">
      <c r="C2" s="3" t="s">
        <v>2</v>
      </c>
      <c r="D2" s="1">
        <v>5000</v>
      </c>
      <c r="E2" s="2"/>
      <c r="H2" t="s">
        <v>0</v>
      </c>
      <c r="J2" t="s">
        <v>1</v>
      </c>
    </row>
    <row r="3" spans="2:16" ht="13.5" thickTop="1">
      <c r="D3" s="2"/>
      <c r="E3" s="2"/>
    </row>
    <row r="4" spans="2:16">
      <c r="H4" t="s">
        <v>3</v>
      </c>
      <c r="J4" t="s">
        <v>4</v>
      </c>
    </row>
    <row r="5" spans="2:16">
      <c r="C5" t="s">
        <v>6</v>
      </c>
      <c r="D5">
        <f>D2</f>
        <v>5000</v>
      </c>
      <c r="J5" t="s">
        <v>5</v>
      </c>
    </row>
    <row r="6" spans="2:16">
      <c r="C6" t="s">
        <v>8</v>
      </c>
      <c r="D6">
        <f>IF(AND(5:5&gt;=4000,5:5&lt;7000),-4.607*10^9/5:5^3+2.9678*10^6/5:5^2+0.09911*10^3/5:5+0.244063,IF(AND(5:5&gt;=7000,5:5&lt;=25000),-2.0064*10^9/5:5^3+1.9018*10^6/5:5^2+0.24748*10^3/5:5+0.23704,"ERROR: CCT must be between 4000 and 25000"))</f>
        <v>0.34574099999999997</v>
      </c>
      <c r="J6" t="s">
        <v>7</v>
      </c>
    </row>
    <row r="7" spans="2:16">
      <c r="C7" t="s">
        <v>10</v>
      </c>
      <c r="D7">
        <f>-3*D6^2 + 2.87*D6 - 0.275</f>
        <v>0.35866615275699998</v>
      </c>
      <c r="J7" t="s">
        <v>9</v>
      </c>
    </row>
    <row r="8" spans="2:16">
      <c r="C8" t="s">
        <v>12</v>
      </c>
      <c r="D8">
        <f>(-1.3515 - 1.7703*6:6 + 5.9114*7:7)/(0.0241 + 0.2562*6:6  - 0.7341*7:7)</f>
        <v>-1.0400737324147322</v>
      </c>
      <c r="J8" t="s">
        <v>11</v>
      </c>
    </row>
    <row r="9" spans="2:16">
      <c r="C9" t="s">
        <v>14</v>
      </c>
      <c r="D9">
        <f>(0.03 - 31.4424*6:6 + 30.0717*7:7)/(0.0241 + 0.2562*6:6  - 0.7341*7:7)</f>
        <v>0.36666188905898817</v>
      </c>
      <c r="F9" t="s">
        <v>13</v>
      </c>
      <c r="M9" t="s">
        <v>13</v>
      </c>
    </row>
    <row r="10" spans="2:16">
      <c r="F10" t="s">
        <v>15</v>
      </c>
      <c r="M10" t="s">
        <v>15</v>
      </c>
    </row>
    <row r="11" spans="2:16">
      <c r="B11" t="s">
        <v>18</v>
      </c>
      <c r="F11" t="s">
        <v>16</v>
      </c>
      <c r="M11" t="s">
        <v>17</v>
      </c>
    </row>
    <row r="12" spans="2:16">
      <c r="B12">
        <v>300</v>
      </c>
      <c r="C12" s="4">
        <f>N16+$D$8*O16+$D$9*P16</f>
        <v>1.9198525351705357E-2</v>
      </c>
      <c r="F12" t="s">
        <v>19</v>
      </c>
      <c r="M12" t="s">
        <v>20</v>
      </c>
    </row>
    <row r="13" spans="2:16">
      <c r="B13">
        <v>310</v>
      </c>
      <c r="C13" s="4">
        <f t="shared" ref="C13:C65" si="0">N17+$D$8*O17+$D$9*P17</f>
        <v>2.0529919822516809</v>
      </c>
      <c r="F13" t="s">
        <v>21</v>
      </c>
      <c r="M13" t="s">
        <v>22</v>
      </c>
    </row>
    <row r="14" spans="2:16">
      <c r="B14">
        <v>320</v>
      </c>
      <c r="C14" s="4">
        <f t="shared" si="0"/>
        <v>7.7689959501459542</v>
      </c>
      <c r="F14" t="s">
        <v>6</v>
      </c>
      <c r="G14" t="s">
        <v>8</v>
      </c>
      <c r="H14" t="s">
        <v>10</v>
      </c>
      <c r="I14" t="s">
        <v>23</v>
      </c>
      <c r="J14" t="s">
        <v>24</v>
      </c>
      <c r="M14" t="s">
        <v>25</v>
      </c>
    </row>
    <row r="15" spans="2:16">
      <c r="B15">
        <v>330</v>
      </c>
      <c r="C15" s="4">
        <f t="shared" si="0"/>
        <v>14.733529295582644</v>
      </c>
      <c r="F15">
        <v>4000</v>
      </c>
      <c r="G15">
        <v>0.38229999999999997</v>
      </c>
      <c r="H15">
        <v>0.38379999999999997</v>
      </c>
      <c r="I15">
        <v>-1.5049999999999999</v>
      </c>
      <c r="J15">
        <v>2.286</v>
      </c>
      <c r="M15" t="s">
        <v>26</v>
      </c>
      <c r="N15" t="s">
        <v>27</v>
      </c>
      <c r="O15" t="s">
        <v>28</v>
      </c>
      <c r="P15" t="s">
        <v>29</v>
      </c>
    </row>
    <row r="16" spans="2:16">
      <c r="B16">
        <v>340</v>
      </c>
      <c r="C16" s="4">
        <f t="shared" si="0"/>
        <v>17.932969198621976</v>
      </c>
      <c r="F16">
        <v>4100</v>
      </c>
      <c r="G16">
        <v>0.37790000000000001</v>
      </c>
      <c r="H16">
        <v>0.38119999999999998</v>
      </c>
      <c r="I16">
        <v>-1.464</v>
      </c>
      <c r="J16">
        <v>2.46</v>
      </c>
      <c r="M16">
        <v>300</v>
      </c>
      <c r="N16">
        <v>0.04</v>
      </c>
      <c r="O16">
        <v>0.02</v>
      </c>
      <c r="P16">
        <v>0</v>
      </c>
    </row>
    <row r="17" spans="2:16">
      <c r="B17">
        <v>350</v>
      </c>
      <c r="C17" s="4">
        <f t="shared" si="0"/>
        <v>20.989567388242357</v>
      </c>
      <c r="F17">
        <v>4200</v>
      </c>
      <c r="G17">
        <v>0.37369999999999998</v>
      </c>
      <c r="H17">
        <v>0.37859999999999999</v>
      </c>
      <c r="I17">
        <v>-1.4219999999999999</v>
      </c>
      <c r="J17">
        <v>2.1269999999999998</v>
      </c>
      <c r="M17">
        <v>310</v>
      </c>
      <c r="N17">
        <v>6</v>
      </c>
      <c r="O17">
        <v>4.5</v>
      </c>
      <c r="P17">
        <v>2</v>
      </c>
    </row>
    <row r="18" spans="2:16">
      <c r="B18">
        <v>360</v>
      </c>
      <c r="C18" s="4">
        <f t="shared" si="0"/>
        <v>23.920506180252815</v>
      </c>
      <c r="F18">
        <v>4300</v>
      </c>
      <c r="G18">
        <v>0.36969999999999997</v>
      </c>
      <c r="H18">
        <v>0.376</v>
      </c>
      <c r="I18">
        <v>-1.3779999999999999</v>
      </c>
      <c r="J18">
        <v>1.825</v>
      </c>
      <c r="M18">
        <v>320</v>
      </c>
      <c r="N18">
        <v>29.6</v>
      </c>
      <c r="O18">
        <v>22.4</v>
      </c>
      <c r="P18">
        <v>4</v>
      </c>
    </row>
    <row r="19" spans="2:16">
      <c r="B19">
        <v>370</v>
      </c>
      <c r="C19" s="4">
        <f t="shared" si="0"/>
        <v>26.937511268875181</v>
      </c>
      <c r="F19">
        <v>4400</v>
      </c>
      <c r="G19">
        <v>0.36580000000000001</v>
      </c>
      <c r="H19">
        <v>0.37340000000000001</v>
      </c>
      <c r="I19">
        <v>-1.333</v>
      </c>
      <c r="J19">
        <v>1.55</v>
      </c>
      <c r="M19">
        <v>330</v>
      </c>
      <c r="N19">
        <v>55.3</v>
      </c>
      <c r="O19">
        <v>42</v>
      </c>
      <c r="P19">
        <v>8.5</v>
      </c>
    </row>
    <row r="20" spans="2:16">
      <c r="B20">
        <v>380</v>
      </c>
      <c r="C20" s="4">
        <f t="shared" si="0"/>
        <v>24.090485080150785</v>
      </c>
      <c r="F20">
        <v>4500</v>
      </c>
      <c r="G20">
        <v>0.36209999999999998</v>
      </c>
      <c r="H20">
        <v>0.37090000000000001</v>
      </c>
      <c r="I20">
        <v>-1.286</v>
      </c>
      <c r="J20">
        <v>1.302</v>
      </c>
      <c r="M20">
        <v>340</v>
      </c>
      <c r="N20">
        <v>57.3</v>
      </c>
      <c r="O20">
        <v>40.6</v>
      </c>
      <c r="P20">
        <v>7.8</v>
      </c>
    </row>
    <row r="21" spans="2:16">
      <c r="B21">
        <v>390</v>
      </c>
      <c r="C21" s="4">
        <f t="shared" si="0"/>
        <v>29.837413632355155</v>
      </c>
      <c r="F21">
        <v>4600</v>
      </c>
      <c r="G21">
        <v>0.35849999999999999</v>
      </c>
      <c r="H21">
        <v>0.36840000000000001</v>
      </c>
      <c r="I21">
        <v>-1.238</v>
      </c>
      <c r="J21">
        <v>1.0760000000000001</v>
      </c>
      <c r="M21">
        <v>350</v>
      </c>
      <c r="N21">
        <v>61.8</v>
      </c>
      <c r="O21">
        <v>41.6</v>
      </c>
      <c r="P21">
        <v>6.7</v>
      </c>
    </row>
    <row r="22" spans="2:16">
      <c r="B22">
        <v>400</v>
      </c>
      <c r="C22" s="4">
        <f t="shared" si="0"/>
        <v>49.257471935235735</v>
      </c>
      <c r="F22">
        <v>4700</v>
      </c>
      <c r="G22">
        <v>0.35510000000000003</v>
      </c>
      <c r="H22">
        <v>0.3659</v>
      </c>
      <c r="I22">
        <v>-1.19</v>
      </c>
      <c r="J22">
        <v>0.871</v>
      </c>
      <c r="M22">
        <v>360</v>
      </c>
      <c r="N22">
        <v>61.5</v>
      </c>
      <c r="O22">
        <v>38</v>
      </c>
      <c r="P22">
        <v>5.3</v>
      </c>
    </row>
    <row r="23" spans="2:16">
      <c r="B23">
        <v>410</v>
      </c>
      <c r="C23" s="4">
        <f t="shared" si="0"/>
        <v>56.461255244668401</v>
      </c>
      <c r="F23">
        <v>4800</v>
      </c>
      <c r="G23">
        <v>0.35189999999999999</v>
      </c>
      <c r="H23">
        <v>0.3634</v>
      </c>
      <c r="I23">
        <v>-1.1399999999999999</v>
      </c>
      <c r="J23">
        <v>0.68600000000000005</v>
      </c>
      <c r="M23">
        <v>370</v>
      </c>
      <c r="N23">
        <v>68.8</v>
      </c>
      <c r="O23">
        <v>42.4</v>
      </c>
      <c r="P23">
        <v>6.1</v>
      </c>
    </row>
    <row r="24" spans="2:16">
      <c r="B24">
        <v>420</v>
      </c>
      <c r="C24" s="4">
        <f t="shared" si="0"/>
        <v>59.98409982465197</v>
      </c>
      <c r="F24">
        <v>4900</v>
      </c>
      <c r="G24">
        <v>0.34870000000000001</v>
      </c>
      <c r="H24">
        <v>0.36099999999999999</v>
      </c>
      <c r="I24">
        <v>-1.0900000000000001</v>
      </c>
      <c r="J24">
        <v>0.51800000000000002</v>
      </c>
      <c r="M24">
        <v>380</v>
      </c>
      <c r="N24">
        <v>63.4</v>
      </c>
      <c r="O24">
        <v>38.5</v>
      </c>
      <c r="P24">
        <v>2</v>
      </c>
    </row>
    <row r="25" spans="2:16">
      <c r="B25">
        <v>430</v>
      </c>
      <c r="C25" s="4">
        <f t="shared" si="0"/>
        <v>57.773270260542645</v>
      </c>
      <c r="F25">
        <v>5000</v>
      </c>
      <c r="G25">
        <v>0.34570000000000001</v>
      </c>
      <c r="H25">
        <v>0.35870000000000002</v>
      </c>
      <c r="I25">
        <v>-1.04</v>
      </c>
      <c r="J25">
        <v>0.36699999999999999</v>
      </c>
      <c r="M25">
        <v>390</v>
      </c>
      <c r="N25">
        <v>65.8</v>
      </c>
      <c r="O25">
        <v>35</v>
      </c>
      <c r="P25">
        <v>1.2</v>
      </c>
    </row>
    <row r="26" spans="2:16">
      <c r="B26">
        <v>440</v>
      </c>
      <c r="C26" s="4">
        <f t="shared" si="0"/>
        <v>74.775973108825966</v>
      </c>
      <c r="F26">
        <v>5100</v>
      </c>
      <c r="G26">
        <v>0.34289999999999998</v>
      </c>
      <c r="H26">
        <v>0.35639999999999999</v>
      </c>
      <c r="I26">
        <v>-0.98899999999999999</v>
      </c>
      <c r="J26">
        <v>0.23</v>
      </c>
      <c r="M26">
        <v>400</v>
      </c>
      <c r="N26">
        <v>94.8</v>
      </c>
      <c r="O26">
        <v>43.4</v>
      </c>
      <c r="P26">
        <v>-1.1000000000000001</v>
      </c>
    </row>
    <row r="27" spans="2:16">
      <c r="B27">
        <v>450</v>
      </c>
      <c r="C27" s="4">
        <f t="shared" si="0"/>
        <v>87.198033528040042</v>
      </c>
      <c r="F27">
        <v>5200</v>
      </c>
      <c r="G27">
        <v>0.34010000000000001</v>
      </c>
      <c r="H27">
        <v>0.35410000000000003</v>
      </c>
      <c r="I27">
        <v>-0.93899999999999995</v>
      </c>
      <c r="J27">
        <v>0.106</v>
      </c>
      <c r="M27">
        <v>410</v>
      </c>
      <c r="N27">
        <v>104.8</v>
      </c>
      <c r="O27">
        <v>46.3</v>
      </c>
      <c r="P27">
        <v>-0.5</v>
      </c>
    </row>
    <row r="28" spans="2:16">
      <c r="B28">
        <v>460</v>
      </c>
      <c r="C28" s="4">
        <f t="shared" si="0"/>
        <v>90.566943033914555</v>
      </c>
      <c r="F28">
        <v>5300</v>
      </c>
      <c r="G28">
        <v>0.33750000000000002</v>
      </c>
      <c r="H28">
        <v>0.35189999999999999</v>
      </c>
      <c r="I28">
        <v>-0.88800000000000001</v>
      </c>
      <c r="J28">
        <v>-5.0000000000000001E-3</v>
      </c>
      <c r="M28">
        <v>420</v>
      </c>
      <c r="N28">
        <v>105.9</v>
      </c>
      <c r="O28">
        <v>43.9</v>
      </c>
      <c r="P28">
        <v>-0.7</v>
      </c>
    </row>
    <row r="29" spans="2:16">
      <c r="B29">
        <v>470</v>
      </c>
      <c r="C29" s="4">
        <f t="shared" si="0"/>
        <v>91.328621954075601</v>
      </c>
      <c r="F29">
        <v>5400</v>
      </c>
      <c r="G29">
        <v>0.33489999999999998</v>
      </c>
      <c r="H29">
        <v>0.34970000000000001</v>
      </c>
      <c r="I29">
        <v>-0.83699999999999997</v>
      </c>
      <c r="J29">
        <v>-0.105</v>
      </c>
      <c r="M29">
        <v>430</v>
      </c>
      <c r="N29">
        <v>96.8</v>
      </c>
      <c r="O29">
        <v>37.1</v>
      </c>
      <c r="P29">
        <v>-1.2</v>
      </c>
    </row>
    <row r="30" spans="2:16">
      <c r="B30">
        <v>480</v>
      </c>
      <c r="C30" s="4">
        <f t="shared" si="0"/>
        <v>95.072887390768642</v>
      </c>
      <c r="F30">
        <v>5500</v>
      </c>
      <c r="G30">
        <v>0.33250000000000002</v>
      </c>
      <c r="H30">
        <v>0.34760000000000002</v>
      </c>
      <c r="I30">
        <v>-0.78600000000000003</v>
      </c>
      <c r="J30">
        <v>-0.19500000000000001</v>
      </c>
      <c r="M30">
        <v>440</v>
      </c>
      <c r="N30">
        <v>113.9</v>
      </c>
      <c r="O30">
        <v>36.700000000000003</v>
      </c>
      <c r="P30">
        <v>-2.6</v>
      </c>
    </row>
    <row r="31" spans="2:16">
      <c r="B31">
        <v>490</v>
      </c>
      <c r="C31" s="4">
        <f t="shared" si="0"/>
        <v>91.934526578157701</v>
      </c>
      <c r="F31">
        <v>5600</v>
      </c>
      <c r="G31">
        <v>0.33019999999999999</v>
      </c>
      <c r="H31">
        <v>0.34549999999999997</v>
      </c>
      <c r="I31">
        <v>-0.73599999999999999</v>
      </c>
      <c r="J31">
        <v>-0.27600000000000002</v>
      </c>
      <c r="M31">
        <v>450</v>
      </c>
      <c r="N31">
        <v>125.6</v>
      </c>
      <c r="O31">
        <v>35.9</v>
      </c>
      <c r="P31">
        <v>-2.9</v>
      </c>
    </row>
    <row r="32" spans="2:16">
      <c r="B32">
        <v>500</v>
      </c>
      <c r="C32" s="4">
        <f t="shared" si="0"/>
        <v>95.700812701292861</v>
      </c>
      <c r="F32">
        <v>5700</v>
      </c>
      <c r="G32">
        <v>0.32790000000000002</v>
      </c>
      <c r="H32">
        <v>0.34350000000000003</v>
      </c>
      <c r="I32">
        <v>-0.68500000000000005</v>
      </c>
      <c r="J32">
        <v>-0.34799999999999998</v>
      </c>
      <c r="M32">
        <v>460</v>
      </c>
      <c r="N32">
        <v>125.5</v>
      </c>
      <c r="O32">
        <v>32.6</v>
      </c>
      <c r="P32">
        <v>-2.8</v>
      </c>
    </row>
    <row r="33" spans="2:16">
      <c r="B33">
        <v>510</v>
      </c>
      <c r="C33" s="4">
        <f t="shared" si="0"/>
        <v>96.59436627634885</v>
      </c>
      <c r="F33">
        <v>5800</v>
      </c>
      <c r="G33">
        <v>0.32579999999999998</v>
      </c>
      <c r="H33">
        <v>0.34160000000000001</v>
      </c>
      <c r="I33">
        <v>-0.63500000000000001</v>
      </c>
      <c r="J33">
        <v>-0.41199999999999998</v>
      </c>
      <c r="M33">
        <v>470</v>
      </c>
      <c r="N33">
        <v>121.3</v>
      </c>
      <c r="O33">
        <v>27.9</v>
      </c>
      <c r="P33">
        <v>-2.6</v>
      </c>
    </row>
    <row r="34" spans="2:16">
      <c r="B34">
        <v>520</v>
      </c>
      <c r="C34" s="4">
        <f t="shared" si="0"/>
        <v>97.115371634362518</v>
      </c>
      <c r="F34">
        <v>5900</v>
      </c>
      <c r="G34">
        <v>0.32369999999999999</v>
      </c>
      <c r="H34">
        <v>0.3397</v>
      </c>
      <c r="I34">
        <v>-0.58599999999999997</v>
      </c>
      <c r="J34">
        <v>-0.46899999999999997</v>
      </c>
      <c r="M34">
        <v>480</v>
      </c>
      <c r="N34">
        <v>121.3</v>
      </c>
      <c r="O34">
        <v>24.3</v>
      </c>
      <c r="P34">
        <v>-2.6</v>
      </c>
    </row>
    <row r="35" spans="2:16">
      <c r="B35">
        <v>530</v>
      </c>
      <c r="C35" s="4">
        <f t="shared" si="0"/>
        <v>102.08888834321114</v>
      </c>
      <c r="F35">
        <v>6000</v>
      </c>
      <c r="G35">
        <v>0.32169999999999999</v>
      </c>
      <c r="H35">
        <v>0.33779999999999999</v>
      </c>
      <c r="I35">
        <v>-0.53600000000000003</v>
      </c>
      <c r="J35">
        <v>-0.51900000000000002</v>
      </c>
      <c r="M35">
        <v>490</v>
      </c>
      <c r="N35">
        <v>113.5</v>
      </c>
      <c r="O35">
        <v>20.100000000000001</v>
      </c>
      <c r="P35">
        <v>-1.8</v>
      </c>
    </row>
    <row r="36" spans="2:16">
      <c r="B36">
        <v>540</v>
      </c>
      <c r="C36" s="4">
        <f t="shared" si="0"/>
        <v>100.74835937932863</v>
      </c>
      <c r="F36">
        <v>6100</v>
      </c>
      <c r="G36">
        <v>0.31979999999999997</v>
      </c>
      <c r="H36">
        <v>0.33600000000000002</v>
      </c>
      <c r="I36">
        <v>-0.48699999999999999</v>
      </c>
      <c r="J36">
        <v>-0.56299999999999994</v>
      </c>
      <c r="M36">
        <v>500</v>
      </c>
      <c r="N36">
        <v>113.1</v>
      </c>
      <c r="O36">
        <v>16.2</v>
      </c>
      <c r="P36">
        <v>-1.5</v>
      </c>
    </row>
    <row r="37" spans="2:16">
      <c r="B37">
        <v>550</v>
      </c>
      <c r="C37" s="4">
        <f t="shared" si="0"/>
        <v>102.31386134169432</v>
      </c>
      <c r="F37">
        <v>6200</v>
      </c>
      <c r="G37">
        <v>0.31790000000000002</v>
      </c>
      <c r="H37">
        <v>0.3342</v>
      </c>
      <c r="I37">
        <v>-0.439</v>
      </c>
      <c r="J37">
        <v>-0.60199999999999998</v>
      </c>
      <c r="M37">
        <v>510</v>
      </c>
      <c r="N37">
        <v>110.8</v>
      </c>
      <c r="O37">
        <v>13.2</v>
      </c>
      <c r="P37">
        <v>-1.3</v>
      </c>
    </row>
    <row r="38" spans="2:16">
      <c r="B38">
        <v>560</v>
      </c>
      <c r="C38" s="4">
        <f t="shared" si="0"/>
        <v>100</v>
      </c>
      <c r="F38">
        <v>6300</v>
      </c>
      <c r="G38">
        <v>0.31609999999999999</v>
      </c>
      <c r="H38">
        <v>0.33250000000000002</v>
      </c>
      <c r="I38">
        <v>-0.39100000000000001</v>
      </c>
      <c r="J38">
        <v>-0.63500000000000001</v>
      </c>
      <c r="M38">
        <v>520</v>
      </c>
      <c r="N38">
        <v>106.5</v>
      </c>
      <c r="O38">
        <v>8.6</v>
      </c>
      <c r="P38">
        <v>-1.2</v>
      </c>
    </row>
    <row r="39" spans="2:16">
      <c r="B39">
        <v>570</v>
      </c>
      <c r="C39" s="4">
        <f t="shared" si="0"/>
        <v>97.73745034967537</v>
      </c>
      <c r="F39">
        <v>6400</v>
      </c>
      <c r="G39">
        <v>0.31440000000000001</v>
      </c>
      <c r="H39">
        <v>0.33079999999999998</v>
      </c>
      <c r="I39">
        <v>-0.34300000000000003</v>
      </c>
      <c r="J39">
        <v>-0.66400000000000003</v>
      </c>
      <c r="M39">
        <v>530</v>
      </c>
      <c r="N39">
        <v>108.8</v>
      </c>
      <c r="O39">
        <v>6.1</v>
      </c>
      <c r="P39">
        <v>-1</v>
      </c>
    </row>
    <row r="40" spans="2:16">
      <c r="B40">
        <v>580</v>
      </c>
      <c r="C40" s="4">
        <f t="shared" si="0"/>
        <v>98.92358900798105</v>
      </c>
      <c r="F40">
        <v>6500</v>
      </c>
      <c r="G40">
        <v>0.31280000000000002</v>
      </c>
      <c r="H40">
        <v>0.32919999999999999</v>
      </c>
      <c r="I40">
        <v>-0.29599999999999999</v>
      </c>
      <c r="J40">
        <v>-0.68799999999999994</v>
      </c>
      <c r="M40">
        <v>540</v>
      </c>
      <c r="N40">
        <v>105.3</v>
      </c>
      <c r="O40">
        <v>4.2</v>
      </c>
      <c r="P40">
        <v>-0.5</v>
      </c>
    </row>
    <row r="41" spans="2:16">
      <c r="B41">
        <v>590</v>
      </c>
      <c r="C41" s="4">
        <f t="shared" si="0"/>
        <v>93.510248030475438</v>
      </c>
      <c r="F41">
        <v>6600</v>
      </c>
      <c r="G41">
        <v>0.31119999999999998</v>
      </c>
      <c r="H41">
        <v>0.3276</v>
      </c>
      <c r="I41">
        <v>-0.25</v>
      </c>
      <c r="J41">
        <v>-0.70899999999999996</v>
      </c>
      <c r="M41">
        <v>550</v>
      </c>
      <c r="N41">
        <v>104.4</v>
      </c>
      <c r="O41">
        <v>1.9</v>
      </c>
      <c r="P41">
        <v>-0.3</v>
      </c>
    </row>
    <row r="42" spans="2:16">
      <c r="B42">
        <v>600</v>
      </c>
      <c r="C42" s="4">
        <f t="shared" si="0"/>
        <v>97.705745692994213</v>
      </c>
      <c r="F42">
        <v>6700</v>
      </c>
      <c r="G42">
        <v>0.30969999999999998</v>
      </c>
      <c r="H42">
        <v>0.32600000000000001</v>
      </c>
      <c r="I42">
        <v>-0.20399999999999999</v>
      </c>
      <c r="J42">
        <v>-0.72599999999999998</v>
      </c>
      <c r="M42">
        <v>560</v>
      </c>
      <c r="N42">
        <v>100</v>
      </c>
      <c r="O42">
        <v>0</v>
      </c>
      <c r="P42">
        <v>0</v>
      </c>
    </row>
    <row r="43" spans="2:16">
      <c r="B43">
        <v>610</v>
      </c>
      <c r="C43" s="4">
        <f t="shared" si="0"/>
        <v>99.291844618527918</v>
      </c>
      <c r="F43">
        <v>6800</v>
      </c>
      <c r="G43">
        <v>0.30819999999999997</v>
      </c>
      <c r="H43">
        <v>0.32450000000000001</v>
      </c>
      <c r="I43">
        <v>-0.159</v>
      </c>
      <c r="J43">
        <v>-0.73899999999999999</v>
      </c>
      <c r="M43">
        <v>570</v>
      </c>
      <c r="N43">
        <v>96</v>
      </c>
      <c r="O43">
        <v>-1.6</v>
      </c>
      <c r="P43">
        <v>0.2</v>
      </c>
    </row>
    <row r="44" spans="2:16">
      <c r="B44">
        <v>620</v>
      </c>
      <c r="C44" s="4">
        <f t="shared" si="0"/>
        <v>99.067944977343956</v>
      </c>
      <c r="F44">
        <v>6900</v>
      </c>
      <c r="G44">
        <v>0.30669999999999997</v>
      </c>
      <c r="H44">
        <v>0.3231</v>
      </c>
      <c r="I44">
        <v>-0.114</v>
      </c>
      <c r="J44">
        <v>-0.749</v>
      </c>
      <c r="M44">
        <v>580</v>
      </c>
      <c r="N44">
        <v>95.1</v>
      </c>
      <c r="O44">
        <v>-3.5</v>
      </c>
      <c r="P44">
        <v>0.5</v>
      </c>
    </row>
    <row r="45" spans="2:16">
      <c r="B45">
        <v>630</v>
      </c>
      <c r="C45" s="4">
        <f t="shared" si="0"/>
        <v>95.750676092140793</v>
      </c>
      <c r="F45">
        <v>7000</v>
      </c>
      <c r="G45">
        <v>0.3054</v>
      </c>
      <c r="H45">
        <v>0.3216</v>
      </c>
      <c r="I45">
        <v>-7.0000000000000007E-2</v>
      </c>
      <c r="J45">
        <v>-0.75700000000000001</v>
      </c>
      <c r="M45">
        <v>590</v>
      </c>
      <c r="N45">
        <v>89.1</v>
      </c>
      <c r="O45">
        <v>-3.5</v>
      </c>
      <c r="P45">
        <v>2.1</v>
      </c>
    </row>
    <row r="46" spans="2:16">
      <c r="B46">
        <v>640</v>
      </c>
      <c r="C46" s="4">
        <f t="shared" si="0"/>
        <v>98.893438340015791</v>
      </c>
      <c r="F46">
        <v>7100</v>
      </c>
      <c r="G46">
        <v>0.30399999999999999</v>
      </c>
      <c r="H46">
        <v>0.32019999999999998</v>
      </c>
      <c r="I46">
        <v>-2.5999999999999999E-2</v>
      </c>
      <c r="J46">
        <v>-0.76200000000000001</v>
      </c>
      <c r="M46">
        <v>600</v>
      </c>
      <c r="N46">
        <v>90.5</v>
      </c>
      <c r="O46">
        <v>-5.8</v>
      </c>
      <c r="P46">
        <v>3.2</v>
      </c>
    </row>
    <row r="47" spans="2:16">
      <c r="B47">
        <v>650</v>
      </c>
      <c r="C47" s="4">
        <f t="shared" si="0"/>
        <v>95.705420726968256</v>
      </c>
      <c r="F47">
        <v>7200</v>
      </c>
      <c r="G47">
        <v>0.30270000000000002</v>
      </c>
      <c r="H47">
        <v>0.31890000000000002</v>
      </c>
      <c r="I47">
        <v>1.7000000000000001E-2</v>
      </c>
      <c r="J47">
        <v>-0.76500000000000001</v>
      </c>
      <c r="M47">
        <v>610</v>
      </c>
      <c r="N47">
        <v>90.3</v>
      </c>
      <c r="O47">
        <v>-7.2</v>
      </c>
      <c r="P47">
        <v>4.0999999999999996</v>
      </c>
    </row>
    <row r="48" spans="2:16">
      <c r="B48">
        <v>660</v>
      </c>
      <c r="C48" s="4">
        <f t="shared" si="0"/>
        <v>98.234177034884084</v>
      </c>
      <c r="F48">
        <v>7300</v>
      </c>
      <c r="G48">
        <v>0.30149999999999999</v>
      </c>
      <c r="H48">
        <v>0.31759999999999999</v>
      </c>
      <c r="I48">
        <v>0.06</v>
      </c>
      <c r="J48">
        <v>-0.76500000000000001</v>
      </c>
      <c r="M48">
        <v>620</v>
      </c>
      <c r="N48">
        <v>88.4</v>
      </c>
      <c r="O48">
        <v>-8.6</v>
      </c>
      <c r="P48">
        <v>4.7</v>
      </c>
    </row>
    <row r="49" spans="2:16">
      <c r="B49">
        <v>670</v>
      </c>
      <c r="C49" s="4">
        <f t="shared" si="0"/>
        <v>103.05431876658433</v>
      </c>
      <c r="F49">
        <v>7400</v>
      </c>
      <c r="G49">
        <v>0.30030000000000001</v>
      </c>
      <c r="H49">
        <v>0.31630000000000003</v>
      </c>
      <c r="I49">
        <v>0.10199999999999999</v>
      </c>
      <c r="J49">
        <v>-0.76300000000000001</v>
      </c>
      <c r="M49">
        <v>630</v>
      </c>
      <c r="N49">
        <v>84</v>
      </c>
      <c r="O49">
        <v>-9.5</v>
      </c>
      <c r="P49">
        <v>5.0999999999999996</v>
      </c>
    </row>
    <row r="50" spans="2:16">
      <c r="B50">
        <v>680</v>
      </c>
      <c r="C50" s="4">
        <f t="shared" si="0"/>
        <v>99.184954029242036</v>
      </c>
      <c r="F50">
        <v>7500</v>
      </c>
      <c r="G50">
        <v>0.29909999999999998</v>
      </c>
      <c r="H50">
        <v>0.315</v>
      </c>
      <c r="I50">
        <v>0.14399999999999999</v>
      </c>
      <c r="J50">
        <v>-0.76</v>
      </c>
      <c r="M50">
        <v>640</v>
      </c>
      <c r="N50">
        <v>85.1</v>
      </c>
      <c r="O50">
        <v>-10.9</v>
      </c>
      <c r="P50">
        <v>6.7</v>
      </c>
    </row>
    <row r="51" spans="2:16">
      <c r="B51">
        <v>690</v>
      </c>
      <c r="C51" s="4">
        <f t="shared" si="0"/>
        <v>87.424178468166403</v>
      </c>
      <c r="F51">
        <v>7600</v>
      </c>
      <c r="G51">
        <v>0.29799999999999999</v>
      </c>
      <c r="H51">
        <v>0.31380000000000002</v>
      </c>
      <c r="I51">
        <v>0.184</v>
      </c>
      <c r="J51">
        <v>-0.755</v>
      </c>
      <c r="M51">
        <v>650</v>
      </c>
      <c r="N51">
        <v>81.900000000000006</v>
      </c>
      <c r="O51">
        <v>-10.7</v>
      </c>
      <c r="P51">
        <v>7.3</v>
      </c>
    </row>
    <row r="52" spans="2:16">
      <c r="B52">
        <v>700</v>
      </c>
      <c r="C52" s="4">
        <f t="shared" si="0"/>
        <v>91.652934776082219</v>
      </c>
      <c r="F52">
        <v>7700</v>
      </c>
      <c r="G52">
        <v>0.2969</v>
      </c>
      <c r="H52">
        <v>0.31259999999999999</v>
      </c>
      <c r="I52">
        <v>0.22500000000000001</v>
      </c>
      <c r="J52">
        <v>-0.748</v>
      </c>
      <c r="M52">
        <v>660</v>
      </c>
      <c r="N52">
        <v>82.6</v>
      </c>
      <c r="O52">
        <v>-12</v>
      </c>
      <c r="P52">
        <v>8.6</v>
      </c>
    </row>
    <row r="53" spans="2:16">
      <c r="B53">
        <v>710</v>
      </c>
      <c r="C53" s="4">
        <f t="shared" si="0"/>
        <v>92.933577205151451</v>
      </c>
      <c r="F53">
        <v>7800</v>
      </c>
      <c r="G53">
        <v>0.29580000000000001</v>
      </c>
      <c r="H53">
        <v>0.3115</v>
      </c>
      <c r="I53">
        <v>0.26400000000000001</v>
      </c>
      <c r="J53">
        <v>-0.74</v>
      </c>
      <c r="M53">
        <v>670</v>
      </c>
      <c r="N53">
        <v>84.9</v>
      </c>
      <c r="O53">
        <v>-14</v>
      </c>
      <c r="P53">
        <v>9.8000000000000007</v>
      </c>
    </row>
    <row r="54" spans="2:16">
      <c r="B54">
        <v>720</v>
      </c>
      <c r="C54" s="4">
        <f t="shared" si="0"/>
        <v>76.891414787009083</v>
      </c>
      <c r="F54">
        <v>7900</v>
      </c>
      <c r="G54">
        <v>0.29480000000000001</v>
      </c>
      <c r="H54">
        <v>0.31030000000000002</v>
      </c>
      <c r="I54">
        <v>0.30299999999999999</v>
      </c>
      <c r="J54">
        <v>-0.73</v>
      </c>
      <c r="M54">
        <v>680</v>
      </c>
      <c r="N54">
        <v>81.3</v>
      </c>
      <c r="O54">
        <v>-13.6</v>
      </c>
      <c r="P54">
        <v>10.199999999999999</v>
      </c>
    </row>
    <row r="55" spans="2:16">
      <c r="B55">
        <v>730</v>
      </c>
      <c r="C55" s="4">
        <f t="shared" si="0"/>
        <v>86.551485652859199</v>
      </c>
      <c r="F55">
        <v>8000</v>
      </c>
      <c r="G55">
        <v>0.29380000000000001</v>
      </c>
      <c r="H55">
        <v>0.30919999999999997</v>
      </c>
      <c r="I55">
        <v>0.34200000000000003</v>
      </c>
      <c r="J55">
        <v>-0.72</v>
      </c>
      <c r="M55">
        <v>690</v>
      </c>
      <c r="N55">
        <v>71.900000000000006</v>
      </c>
      <c r="O55">
        <v>-12</v>
      </c>
      <c r="P55">
        <v>8.3000000000000007</v>
      </c>
    </row>
    <row r="56" spans="2:16">
      <c r="B56">
        <v>740</v>
      </c>
      <c r="C56" s="4">
        <f t="shared" si="0"/>
        <v>92.62219464793165</v>
      </c>
      <c r="F56">
        <v>8100</v>
      </c>
      <c r="G56">
        <v>0.2928</v>
      </c>
      <c r="H56">
        <v>0.30809999999999998</v>
      </c>
      <c r="I56">
        <v>0.38</v>
      </c>
      <c r="J56">
        <v>-0.70799999999999996</v>
      </c>
      <c r="M56">
        <v>700</v>
      </c>
      <c r="N56">
        <v>74.3</v>
      </c>
      <c r="O56">
        <v>-13.3</v>
      </c>
      <c r="P56">
        <v>9.6</v>
      </c>
    </row>
    <row r="57" spans="2:16">
      <c r="B57">
        <v>750</v>
      </c>
      <c r="C57" s="4">
        <f t="shared" si="0"/>
        <v>78.265386727325492</v>
      </c>
      <c r="F57">
        <v>8200</v>
      </c>
      <c r="G57">
        <v>0.29189999999999999</v>
      </c>
      <c r="H57">
        <v>0.30709999999999998</v>
      </c>
      <c r="I57">
        <v>0.41699999999999998</v>
      </c>
      <c r="J57">
        <v>-0.69499999999999995</v>
      </c>
      <c r="M57">
        <v>710</v>
      </c>
      <c r="N57">
        <v>76.400000000000006</v>
      </c>
      <c r="O57">
        <v>-12.9</v>
      </c>
      <c r="P57">
        <v>8.5</v>
      </c>
    </row>
    <row r="58" spans="2:16">
      <c r="B58">
        <v>760</v>
      </c>
      <c r="C58" s="4">
        <f t="shared" si="0"/>
        <v>57.719216935941652</v>
      </c>
      <c r="F58">
        <v>8300</v>
      </c>
      <c r="G58">
        <v>0.29099999999999998</v>
      </c>
      <c r="H58">
        <v>0.30609999999999998</v>
      </c>
      <c r="I58">
        <v>0.45400000000000001</v>
      </c>
      <c r="J58">
        <v>-0.68200000000000005</v>
      </c>
      <c r="M58">
        <v>720</v>
      </c>
      <c r="N58">
        <v>63.3</v>
      </c>
      <c r="O58">
        <v>-10.6</v>
      </c>
      <c r="P58">
        <v>7</v>
      </c>
    </row>
    <row r="59" spans="2:16">
      <c r="B59">
        <v>770</v>
      </c>
      <c r="C59" s="4">
        <f t="shared" si="0"/>
        <v>82.962123782081505</v>
      </c>
      <c r="F59">
        <v>8400</v>
      </c>
      <c r="G59">
        <v>0.29010000000000002</v>
      </c>
      <c r="H59">
        <v>0.30509999999999998</v>
      </c>
      <c r="I59">
        <v>0.49</v>
      </c>
      <c r="J59">
        <v>-0.66700000000000004</v>
      </c>
      <c r="M59">
        <v>730</v>
      </c>
      <c r="N59">
        <v>71.7</v>
      </c>
      <c r="O59">
        <v>-11.6</v>
      </c>
      <c r="P59">
        <v>7.6</v>
      </c>
    </row>
    <row r="60" spans="2:16">
      <c r="B60">
        <v>780</v>
      </c>
      <c r="C60" s="4">
        <f t="shared" si="0"/>
        <v>78.310067662714346</v>
      </c>
      <c r="F60">
        <v>8500</v>
      </c>
      <c r="G60">
        <v>0.28920000000000001</v>
      </c>
      <c r="H60">
        <v>0.30409999999999998</v>
      </c>
      <c r="I60">
        <v>0.52600000000000002</v>
      </c>
      <c r="J60">
        <v>-0.65200000000000002</v>
      </c>
      <c r="M60">
        <v>740</v>
      </c>
      <c r="N60">
        <v>77</v>
      </c>
      <c r="O60">
        <v>-12.2</v>
      </c>
      <c r="P60">
        <v>8</v>
      </c>
    </row>
    <row r="61" spans="2:16">
      <c r="B61">
        <v>790</v>
      </c>
      <c r="C61" s="4">
        <f t="shared" si="0"/>
        <v>79.591414787009086</v>
      </c>
      <c r="F61">
        <v>9000</v>
      </c>
      <c r="G61">
        <v>0.2853</v>
      </c>
      <c r="H61">
        <v>0.29959999999999998</v>
      </c>
      <c r="I61">
        <v>0.69699999999999995</v>
      </c>
      <c r="J61">
        <v>-0.56599999999999995</v>
      </c>
      <c r="M61">
        <v>750</v>
      </c>
      <c r="N61">
        <v>65.2</v>
      </c>
      <c r="O61">
        <v>-10.199999999999999</v>
      </c>
      <c r="P61">
        <v>6.7</v>
      </c>
    </row>
    <row r="62" spans="2:16">
      <c r="B62">
        <v>800</v>
      </c>
      <c r="C62" s="4">
        <f t="shared" si="0"/>
        <v>73.435351294400419</v>
      </c>
      <c r="F62">
        <v>9500</v>
      </c>
      <c r="G62">
        <v>0.28179999999999999</v>
      </c>
      <c r="H62">
        <v>0.29559999999999997</v>
      </c>
      <c r="I62">
        <v>0.85599999999999998</v>
      </c>
      <c r="J62">
        <v>-0.47099999999999997</v>
      </c>
      <c r="M62">
        <v>760</v>
      </c>
      <c r="N62">
        <v>47.7</v>
      </c>
      <c r="O62">
        <v>-7.8</v>
      </c>
      <c r="P62">
        <v>5.2</v>
      </c>
    </row>
    <row r="63" spans="2:16">
      <c r="B63">
        <v>810</v>
      </c>
      <c r="C63" s="4">
        <f t="shared" si="0"/>
        <v>63.949252368866709</v>
      </c>
      <c r="F63">
        <v>10000</v>
      </c>
      <c r="G63">
        <v>0.27879999999999999</v>
      </c>
      <c r="H63">
        <v>0.29199999999999998</v>
      </c>
      <c r="I63">
        <v>1.0029999999999999</v>
      </c>
      <c r="J63">
        <v>-0.36899999999999999</v>
      </c>
      <c r="M63">
        <v>770</v>
      </c>
      <c r="N63">
        <v>68.599999999999994</v>
      </c>
      <c r="O63">
        <v>-11.2</v>
      </c>
      <c r="P63">
        <v>7.4</v>
      </c>
    </row>
    <row r="64" spans="2:16">
      <c r="B64">
        <v>820</v>
      </c>
      <c r="C64" s="4">
        <f t="shared" si="0"/>
        <v>70.809323234716842</v>
      </c>
      <c r="F64">
        <v>11000</v>
      </c>
      <c r="G64">
        <v>0.2737</v>
      </c>
      <c r="H64">
        <v>0.2858</v>
      </c>
      <c r="I64">
        <v>1.266</v>
      </c>
      <c r="J64">
        <v>-0.16</v>
      </c>
      <c r="M64">
        <v>780</v>
      </c>
      <c r="N64">
        <v>65</v>
      </c>
      <c r="O64">
        <v>-10.4</v>
      </c>
      <c r="P64">
        <v>6.8</v>
      </c>
    </row>
    <row r="65" spans="2:16">
      <c r="B65">
        <v>830</v>
      </c>
      <c r="C65" s="4">
        <f t="shared" si="0"/>
        <v>74.476024856547795</v>
      </c>
      <c r="F65">
        <v>12000</v>
      </c>
      <c r="G65">
        <v>0.2697</v>
      </c>
      <c r="H65">
        <v>0.28079999999999999</v>
      </c>
      <c r="I65">
        <v>1.4950000000000001</v>
      </c>
      <c r="J65">
        <v>4.4999999999999998E-2</v>
      </c>
      <c r="M65">
        <v>790</v>
      </c>
      <c r="N65">
        <v>66</v>
      </c>
      <c r="O65">
        <v>-10.6</v>
      </c>
      <c r="P65">
        <v>7</v>
      </c>
    </row>
    <row r="66" spans="2:16">
      <c r="F66">
        <v>13000</v>
      </c>
      <c r="G66">
        <v>0.26640000000000003</v>
      </c>
      <c r="H66">
        <v>0.2767</v>
      </c>
      <c r="I66">
        <v>1.6930000000000001</v>
      </c>
      <c r="J66">
        <v>0.23899999999999999</v>
      </c>
      <c r="M66">
        <v>800</v>
      </c>
      <c r="N66">
        <v>61</v>
      </c>
      <c r="O66">
        <v>-9.6999999999999993</v>
      </c>
      <c r="P66">
        <v>6.4</v>
      </c>
    </row>
    <row r="67" spans="2:16">
      <c r="F67">
        <v>14000</v>
      </c>
      <c r="G67">
        <v>0.26369999999999999</v>
      </c>
      <c r="H67">
        <v>0.2732</v>
      </c>
      <c r="I67">
        <v>1.8680000000000001</v>
      </c>
      <c r="J67">
        <v>0.41899999999999998</v>
      </c>
      <c r="M67">
        <v>810</v>
      </c>
      <c r="N67">
        <v>53.3</v>
      </c>
      <c r="O67">
        <v>-8.3000000000000007</v>
      </c>
      <c r="P67">
        <v>5.5</v>
      </c>
    </row>
    <row r="68" spans="2:16">
      <c r="F68">
        <v>15000</v>
      </c>
      <c r="G68">
        <v>0.26140000000000002</v>
      </c>
      <c r="H68">
        <v>0.2702</v>
      </c>
      <c r="I68">
        <v>2.0209999999999999</v>
      </c>
      <c r="J68">
        <v>0.58599999999999997</v>
      </c>
      <c r="M68">
        <v>820</v>
      </c>
      <c r="N68">
        <v>58.9</v>
      </c>
      <c r="O68">
        <v>-9.3000000000000007</v>
      </c>
      <c r="P68">
        <v>6.1</v>
      </c>
    </row>
    <row r="69" spans="2:16">
      <c r="F69">
        <v>20000</v>
      </c>
      <c r="G69">
        <v>0.25390000000000001</v>
      </c>
      <c r="H69">
        <v>0.26029999999999998</v>
      </c>
      <c r="I69">
        <v>2.5710000000000002</v>
      </c>
      <c r="J69">
        <v>1.2310000000000001</v>
      </c>
      <c r="M69">
        <v>830</v>
      </c>
      <c r="N69">
        <v>61.9</v>
      </c>
      <c r="O69">
        <v>-9.8000000000000007</v>
      </c>
      <c r="P69">
        <v>6.5</v>
      </c>
    </row>
    <row r="70" spans="2:16">
      <c r="F70">
        <v>25000</v>
      </c>
      <c r="G70">
        <v>0.24990000000000001</v>
      </c>
      <c r="H70">
        <v>0.25480000000000003</v>
      </c>
      <c r="I70">
        <v>2.907</v>
      </c>
      <c r="J70">
        <v>1.655</v>
      </c>
    </row>
  </sheetData>
  <sheetCalcPr fullCalcOnLoad="1"/>
  <phoneticPr fontId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2.7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Rochester Instititute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Wyble</dc:creator>
  <cp:lastModifiedBy>Lindsay MacDonald</cp:lastModifiedBy>
  <dcterms:created xsi:type="dcterms:W3CDTF">2002-01-04T14:18:50Z</dcterms:created>
  <dcterms:modified xsi:type="dcterms:W3CDTF">2009-02-08T22:43:35Z</dcterms:modified>
</cp:coreProperties>
</file>