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kas/Downloads/MS4/"/>
    </mc:Choice>
  </mc:AlternateContent>
  <xr:revisionPtr revIDLastSave="0" documentId="13_ncr:1_{D6FC00A2-9A45-594A-8E57-6513FDCEBB32}" xr6:coauthVersionLast="47" xr6:coauthVersionMax="47" xr10:uidLastSave="{00000000-0000-0000-0000-000000000000}"/>
  <bookViews>
    <workbookView xWindow="0" yWindow="500" windowWidth="23260" windowHeight="12580" activeTab="1" xr2:uid="{1857067D-D3CB-9545-8343-3B3CE3AD1BCE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5" i="1" l="1"/>
  <c r="F80" i="1"/>
  <c r="F75" i="1"/>
  <c r="F70" i="1"/>
  <c r="F65" i="1"/>
  <c r="F25" i="1"/>
  <c r="E83" i="1"/>
  <c r="F83" i="1" s="1"/>
  <c r="E84" i="1"/>
  <c r="F84" i="1" s="1"/>
  <c r="E85" i="1"/>
  <c r="E82" i="1"/>
  <c r="F82" i="1" s="1"/>
  <c r="E78" i="1"/>
  <c r="F78" i="1" s="1"/>
  <c r="E79" i="1"/>
  <c r="F79" i="1" s="1"/>
  <c r="E80" i="1"/>
  <c r="E77" i="1"/>
  <c r="F77" i="1" s="1"/>
  <c r="E73" i="1"/>
  <c r="F73" i="1" s="1"/>
  <c r="E74" i="1"/>
  <c r="F74" i="1" s="1"/>
  <c r="E75" i="1"/>
  <c r="E72" i="1"/>
  <c r="F72" i="1" s="1"/>
  <c r="E68" i="1"/>
  <c r="F68" i="1" s="1"/>
  <c r="E69" i="1"/>
  <c r="F69" i="1" s="1"/>
  <c r="E70" i="1"/>
  <c r="E67" i="1"/>
  <c r="E71" i="1" s="1"/>
  <c r="E63" i="1"/>
  <c r="F63" i="1" s="1"/>
  <c r="E64" i="1"/>
  <c r="F64" i="1" s="1"/>
  <c r="E65" i="1"/>
  <c r="E62" i="1"/>
  <c r="F62" i="1" s="1"/>
  <c r="E54" i="1"/>
  <c r="F54" i="1" s="1"/>
  <c r="E55" i="1"/>
  <c r="F55" i="1" s="1"/>
  <c r="E56" i="1"/>
  <c r="F56" i="1" s="1"/>
  <c r="E53" i="1"/>
  <c r="E57" i="1" s="1"/>
  <c r="E49" i="1"/>
  <c r="F49" i="1" s="1"/>
  <c r="E50" i="1"/>
  <c r="F50" i="1" s="1"/>
  <c r="E51" i="1"/>
  <c r="F51" i="1" s="1"/>
  <c r="E48" i="1"/>
  <c r="F48" i="1" s="1"/>
  <c r="E44" i="1"/>
  <c r="F44" i="1" s="1"/>
  <c r="E45" i="1"/>
  <c r="F45" i="1" s="1"/>
  <c r="E46" i="1"/>
  <c r="F46" i="1" s="1"/>
  <c r="E43" i="1"/>
  <c r="F43" i="1" s="1"/>
  <c r="E39" i="1"/>
  <c r="F39" i="1" s="1"/>
  <c r="E40" i="1"/>
  <c r="F40" i="1" s="1"/>
  <c r="E41" i="1"/>
  <c r="F41" i="1" s="1"/>
  <c r="E38" i="1"/>
  <c r="E42" i="1" s="1"/>
  <c r="E34" i="1"/>
  <c r="F34" i="1" s="1"/>
  <c r="E35" i="1"/>
  <c r="F35" i="1" s="1"/>
  <c r="E36" i="1"/>
  <c r="F36" i="1" s="1"/>
  <c r="E33" i="1"/>
  <c r="F33" i="1" s="1"/>
  <c r="E25" i="1"/>
  <c r="E26" i="1"/>
  <c r="F26" i="1" s="1"/>
  <c r="E27" i="1"/>
  <c r="F27" i="1" s="1"/>
  <c r="E24" i="1"/>
  <c r="F24" i="1" s="1"/>
  <c r="E20" i="1"/>
  <c r="F20" i="1" s="1"/>
  <c r="E21" i="1"/>
  <c r="F21" i="1" s="1"/>
  <c r="E22" i="1"/>
  <c r="F22" i="1" s="1"/>
  <c r="E19" i="1"/>
  <c r="E15" i="1"/>
  <c r="F15" i="1" s="1"/>
  <c r="E16" i="1"/>
  <c r="F16" i="1" s="1"/>
  <c r="E17" i="1"/>
  <c r="F17" i="1" s="1"/>
  <c r="E14" i="1"/>
  <c r="F14" i="1" s="1"/>
  <c r="E10" i="1"/>
  <c r="F10" i="1" s="1"/>
  <c r="E11" i="1"/>
  <c r="F11" i="1" s="1"/>
  <c r="E12" i="1"/>
  <c r="F12" i="1" s="1"/>
  <c r="E9" i="1"/>
  <c r="E13" i="1" s="1"/>
  <c r="E6" i="1"/>
  <c r="F6" i="1" s="1"/>
  <c r="E7" i="1"/>
  <c r="F7" i="1" s="1"/>
  <c r="E5" i="1"/>
  <c r="F5" i="1" s="1"/>
  <c r="E4" i="1"/>
  <c r="F66" i="1" l="1"/>
  <c r="F76" i="1"/>
  <c r="F86" i="1"/>
  <c r="F38" i="1"/>
  <c r="F53" i="1"/>
  <c r="F81" i="1"/>
  <c r="F9" i="1"/>
  <c r="F13" i="1" s="1"/>
  <c r="F67" i="1"/>
  <c r="F71" i="1" s="1"/>
  <c r="F87" i="1" s="1"/>
  <c r="F52" i="1"/>
  <c r="E47" i="1"/>
  <c r="E37" i="1"/>
  <c r="E58" i="1" s="1"/>
  <c r="E81" i="1"/>
  <c r="F57" i="1"/>
  <c r="E76" i="1"/>
  <c r="E86" i="1"/>
  <c r="F37" i="1"/>
  <c r="F47" i="1"/>
  <c r="F42" i="1"/>
  <c r="E8" i="1"/>
  <c r="E23" i="1"/>
  <c r="E52" i="1"/>
  <c r="E66" i="1"/>
  <c r="E87" i="1" s="1"/>
  <c r="F28" i="1"/>
  <c r="F18" i="1"/>
  <c r="E18" i="1"/>
  <c r="E28" i="1"/>
  <c r="F19" i="1"/>
  <c r="F23" i="1" s="1"/>
  <c r="F4" i="1"/>
  <c r="F8" i="1" s="1"/>
  <c r="F58" i="1" l="1"/>
  <c r="E29" i="1"/>
  <c r="F29" i="1"/>
</calcChain>
</file>

<file path=xl/sharedStrings.xml><?xml version="1.0" encoding="utf-8"?>
<sst xmlns="http://schemas.openxmlformats.org/spreadsheetml/2006/main" count="180" uniqueCount="32">
  <si>
    <t>NV_128:</t>
  </si>
  <si>
    <t>execution #</t>
  </si>
  <si>
    <t>function</t>
  </si>
  <si>
    <t>start</t>
  </si>
  <si>
    <t>end</t>
  </si>
  <si>
    <t>analyze</t>
  </si>
  <si>
    <t>difference</t>
  </si>
  <si>
    <t>filenames</t>
  </si>
  <si>
    <t>-</t>
  </si>
  <si>
    <t>crop</t>
  </si>
  <si>
    <t>group</t>
  </si>
  <si>
    <t>collage</t>
  </si>
  <si>
    <t>NV_512:</t>
  </si>
  <si>
    <t>OG_128:</t>
  </si>
  <si>
    <t>average</t>
  </si>
  <si>
    <t>total average</t>
  </si>
  <si>
    <t>toatl average</t>
  </si>
  <si>
    <t>pricing: 0,0000083*duration_in_s + (0,2/1e6)*number_invocations</t>
  </si>
  <si>
    <t>pricing: 0,0000021*duration_in_s + (0,2/1e6)*number_invocations</t>
  </si>
  <si>
    <t>Time/Cost Logs:</t>
  </si>
  <si>
    <t>cost in $</t>
  </si>
  <si>
    <t>for second =</t>
  </si>
  <si>
    <t>for a second =</t>
  </si>
  <si>
    <t>for a second</t>
  </si>
  <si>
    <t>NV 128</t>
  </si>
  <si>
    <t>NV 512</t>
  </si>
  <si>
    <t>OG 128</t>
  </si>
  <si>
    <t>avg for the whole program</t>
  </si>
  <si>
    <t>avg cost of the whole program</t>
  </si>
  <si>
    <t>func names</t>
  </si>
  <si>
    <t>location and operating type</t>
  </si>
  <si>
    <t>DISCLAIMER: NV 512 = optimal makespan!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</si>
</sst>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hh:mm:ss.000"/>
    <numFmt numFmtId="165" formatCode="ss.000"/>
    <numFmt numFmtId="166" formatCode="0.0000000000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333333"/>
      <name val="Arial"/>
      <family val="2"/>
    </font>
    <font>
      <b/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166" fontId="0" fillId="0" borderId="0" xfId="0" applyNumberFormat="1"/>
    <xf numFmtId="166" fontId="1" fillId="0" borderId="0" xfId="0" applyNumberFormat="1" applyFont="1"/>
    <xf numFmtId="11" fontId="0" fillId="0" borderId="0" xfId="0" applyNumberFormat="1"/>
    <xf numFmtId="0" fontId="0" fillId="3" borderId="1" xfId="0" applyFill="1" applyBorder="1"/>
    <xf numFmtId="0" fontId="0" fillId="3" borderId="2" xfId="0" applyFill="1" applyBorder="1"/>
    <xf numFmtId="0" fontId="0" fillId="0" borderId="2" xfId="0" applyBorder="1"/>
    <xf numFmtId="0" fontId="0" fillId="0" borderId="1" xfId="0" applyBorder="1"/>
    <xf numFmtId="0" fontId="0" fillId="4" borderId="0" xfId="0" applyFill="1"/>
    <xf numFmtId="166" fontId="1" fillId="4" borderId="0" xfId="0" applyNumberFormat="1" applyFont="1" applyFill="1"/>
    <xf numFmtId="166" fontId="1" fillId="3" borderId="2" xfId="0" applyNumberFormat="1" applyFont="1" applyFill="1" applyBorder="1"/>
    <xf numFmtId="166" fontId="1" fillId="0" borderId="2" xfId="0" applyNumberFormat="1" applyFont="1" applyBorder="1"/>
    <xf numFmtId="0" fontId="5" fillId="2" borderId="3" xfId="0" applyFont="1" applyFill="1" applyBorder="1"/>
    <xf numFmtId="166" fontId="1" fillId="3" borderId="4" xfId="0" applyNumberFormat="1" applyFont="1" applyFill="1" applyBorder="1"/>
    <xf numFmtId="0" fontId="0" fillId="3" borderId="4" xfId="0" applyFill="1" applyBorder="1"/>
  </cellXfs>
  <cellStyles count="1">
    <cellStyle name="Normal" xfId="0" builtinId="0"/>
  </cellStyles>
  <dxfs count="11"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rial"/>
        <family val="2"/>
        <scheme val="minor"/>
      </font>
      <fill>
        <patternFill patternType="solid">
          <fgColor theme="4"/>
          <bgColor theme="4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minor"/>
      </font>
      <numFmt numFmtId="166" formatCode="0.00000000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minor"/>
      </font>
      <numFmt numFmtId="166" formatCode="0.00000000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minor"/>
      </font>
      <numFmt numFmtId="166" formatCode="0.00000000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Functions</a:t>
            </a:r>
            <a:r>
              <a:rPr lang="en-US" baseline="0"/>
              <a:t> lifespans in seconds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Sheet2!$A$1</c:f>
              <c:strCache>
                <c:ptCount val="1"/>
                <c:pt idx="0">
                  <c:v>NV 128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(Sheet2!$D$2,Sheet2!$D$3,Sheet2!$D$4,Sheet2!$D$5,Sheet2!$D$6)</c:f>
              <c:strCache>
                <c:ptCount val="5"/>
                <c:pt idx="0">
                  <c:v>filenames</c:v>
                </c:pt>
                <c:pt idx="1">
                  <c:v>analyze</c:v>
                </c:pt>
                <c:pt idx="2">
                  <c:v>crop</c:v>
                </c:pt>
                <c:pt idx="3">
                  <c:v>group</c:v>
                </c:pt>
                <c:pt idx="4">
                  <c:v>collage</c:v>
                </c:pt>
              </c:strCache>
            </c:strRef>
          </c:cat>
          <c:val>
            <c:numRef>
              <c:f>Sheet2!$A$2:$A$6</c:f>
              <c:numCache>
                <c:formatCode>General</c:formatCode>
                <c:ptCount val="5"/>
                <c:pt idx="0">
                  <c:v>1.4639999999999986</c:v>
                </c:pt>
                <c:pt idx="1">
                  <c:v>2.2430000000015049</c:v>
                </c:pt>
                <c:pt idx="2">
                  <c:v>1.8209999999963422</c:v>
                </c:pt>
                <c:pt idx="3">
                  <c:v>1.036749999999298</c:v>
                </c:pt>
                <c:pt idx="4">
                  <c:v>2.5390000000034441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DF-44D9-B8F3-6774C0097262}"/>
            </c:ext>
          </c:extLst>
        </c:ser>
        <c:ser>
          <c:idx val="1"/>
          <c:order val="1"/>
          <c:tx>
            <c:strRef>
              <c:f>Sheet2!$B$1</c:f>
              <c:strCache>
                <c:ptCount val="1"/>
                <c:pt idx="0">
                  <c:v>NV 512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(Sheet2!$D$2,Sheet2!$D$3,Sheet2!$D$4,Sheet2!$D$5,Sheet2!$D$6)</c:f>
              <c:strCache>
                <c:ptCount val="5"/>
                <c:pt idx="0">
                  <c:v>filenames</c:v>
                </c:pt>
                <c:pt idx="1">
                  <c:v>analyze</c:v>
                </c:pt>
                <c:pt idx="2">
                  <c:v>crop</c:v>
                </c:pt>
                <c:pt idx="3">
                  <c:v>group</c:v>
                </c:pt>
                <c:pt idx="4">
                  <c:v>collage</c:v>
                </c:pt>
              </c:strCache>
            </c:strRef>
          </c:cat>
          <c:val>
            <c:numRef>
              <c:f>Sheet2!$B$2:$B$6</c:f>
              <c:numCache>
                <c:formatCode>General</c:formatCode>
                <c:ptCount val="5"/>
                <c:pt idx="0">
                  <c:v>1.1057499999961529</c:v>
                </c:pt>
                <c:pt idx="1">
                  <c:v>1.7695000000014005</c:v>
                </c:pt>
                <c:pt idx="2">
                  <c:v>1.5740000000007193</c:v>
                </c:pt>
                <c:pt idx="3">
                  <c:v>1.0345000000001825</c:v>
                </c:pt>
                <c:pt idx="4">
                  <c:v>1.202499999998885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DF-44D9-B8F3-6774C0097262}"/>
            </c:ext>
          </c:extLst>
        </c:ser>
        <c:ser>
          <c:idx val="2"/>
          <c:order val="2"/>
          <c:tx>
            <c:strRef>
              <c:f>Sheet2!$C$1</c:f>
              <c:strCache>
                <c:ptCount val="1"/>
                <c:pt idx="0">
                  <c:v>OG 128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(Sheet2!$D$2,Sheet2!$D$3,Sheet2!$D$4,Sheet2!$D$5,Sheet2!$D$6)</c:f>
              <c:strCache>
                <c:ptCount val="5"/>
                <c:pt idx="0">
                  <c:v>filenames</c:v>
                </c:pt>
                <c:pt idx="1">
                  <c:v>analyze</c:v>
                </c:pt>
                <c:pt idx="2">
                  <c:v>crop</c:v>
                </c:pt>
                <c:pt idx="3">
                  <c:v>group</c:v>
                </c:pt>
                <c:pt idx="4">
                  <c:v>collage</c:v>
                </c:pt>
              </c:strCache>
            </c:strRef>
          </c:cat>
          <c:val>
            <c:numRef>
              <c:f>Sheet2!$C$2:$C$6</c:f>
              <c:numCache>
                <c:formatCode>General</c:formatCode>
                <c:ptCount val="5"/>
                <c:pt idx="0">
                  <c:v>1.9225000000036019</c:v>
                </c:pt>
                <c:pt idx="1">
                  <c:v>2.7359999999987394</c:v>
                </c:pt>
                <c:pt idx="2">
                  <c:v>3.386249999999702</c:v>
                </c:pt>
                <c:pt idx="3">
                  <c:v>1.1549999999991734</c:v>
                </c:pt>
                <c:pt idx="4">
                  <c:v>3.6829999999965501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EDF-44D9-B8F3-6774C00972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1047520"/>
        <c:axId val="631048832"/>
      </c:barChart>
      <c:catAx>
        <c:axId val="631047520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631048832"/>
        <c:crosses val="autoZero"/>
        <c:auto val="1"/>
        <c:lblAlgn val="ctr"/>
        <c:lblOffset val="100"/>
        <c:noMultiLvlLbl val="0"/>
      </c:catAx>
      <c:valAx>
        <c:axId val="631048832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631047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Funtions</a:t>
            </a:r>
            <a:r>
              <a:rPr lang="en-US" baseline="0"/>
              <a:t> cost in USD ($)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Sheet2!$A$18</c:f>
              <c:strCache>
                <c:ptCount val="1"/>
                <c:pt idx="0">
                  <c:v>NV 128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(Sheet2!$D$19,Sheet2!$D$20,Sheet2!$D$21,Sheet2!$D$22,Sheet2!$D$23)</c:f>
              <c:strCache>
                <c:ptCount val="5"/>
                <c:pt idx="0">
                  <c:v>filenames</c:v>
                </c:pt>
                <c:pt idx="1">
                  <c:v>analyze</c:v>
                </c:pt>
                <c:pt idx="2">
                  <c:v>crop</c:v>
                </c:pt>
                <c:pt idx="3">
                  <c:v>group</c:v>
                </c:pt>
                <c:pt idx="4">
                  <c:v>collage</c:v>
                </c:pt>
              </c:strCache>
            </c:strRef>
          </c:cat>
          <c:val>
            <c:numRef>
              <c:f>Sheet2!$A$19:$A$23</c:f>
              <c:numCache>
                <c:formatCode>0.0000000000</c:formatCode>
                <c:ptCount val="5"/>
                <c:pt idx="0">
                  <c:v>3.274399999999997E-6</c:v>
                </c:pt>
                <c:pt idx="1">
                  <c:v>6.7103000000031594E-6</c:v>
                </c:pt>
                <c:pt idx="2">
                  <c:v>5.8240999999923181E-6</c:v>
                </c:pt>
                <c:pt idx="3">
                  <c:v>2.3771749999985256E-6</c:v>
                </c:pt>
                <c:pt idx="4">
                  <c:v>6.3319000000072323E-6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30-47DC-B038-9178B9257C84}"/>
            </c:ext>
          </c:extLst>
        </c:ser>
        <c:ser>
          <c:idx val="1"/>
          <c:order val="1"/>
          <c:tx>
            <c:strRef>
              <c:f>Sheet2!$B$18</c:f>
              <c:strCache>
                <c:ptCount val="1"/>
                <c:pt idx="0">
                  <c:v>NV 512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(Sheet2!$D$19,Sheet2!$D$20,Sheet2!$D$21,Sheet2!$D$22,Sheet2!$D$23)</c:f>
              <c:strCache>
                <c:ptCount val="5"/>
                <c:pt idx="0">
                  <c:v>filenames</c:v>
                </c:pt>
                <c:pt idx="1">
                  <c:v>analyze</c:v>
                </c:pt>
                <c:pt idx="2">
                  <c:v>crop</c:v>
                </c:pt>
                <c:pt idx="3">
                  <c:v>group</c:v>
                </c:pt>
                <c:pt idx="4">
                  <c:v>collage</c:v>
                </c:pt>
              </c:strCache>
            </c:strRef>
          </c:cat>
          <c:val>
            <c:numRef>
              <c:f>Sheet2!$B$19:$B$23</c:f>
              <c:numCache>
                <c:formatCode>0.0000000000</c:formatCode>
                <c:ptCount val="5"/>
                <c:pt idx="0">
                  <c:v>9.3777249999680686E-6</c:v>
                </c:pt>
                <c:pt idx="1">
                  <c:v>1.6686850000011626E-5</c:v>
                </c:pt>
                <c:pt idx="2">
                  <c:v>1.5064200000005972E-5</c:v>
                </c:pt>
                <c:pt idx="3">
                  <c:v>8.7863500000015155E-6</c:v>
                </c:pt>
                <c:pt idx="4">
                  <c:v>1.0980749999990745E-5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30-47DC-B038-9178B9257C84}"/>
            </c:ext>
          </c:extLst>
        </c:ser>
        <c:ser>
          <c:idx val="2"/>
          <c:order val="2"/>
          <c:tx>
            <c:strRef>
              <c:f>Sheet2!$C$18</c:f>
              <c:strCache>
                <c:ptCount val="1"/>
                <c:pt idx="0">
                  <c:v>OG 128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(Sheet2!$D$19,Sheet2!$D$20,Sheet2!$D$21,Sheet2!$D$22,Sheet2!$D$23)</c:f>
              <c:strCache>
                <c:ptCount val="5"/>
                <c:pt idx="0">
                  <c:v>filenames</c:v>
                </c:pt>
                <c:pt idx="1">
                  <c:v>analyze</c:v>
                </c:pt>
                <c:pt idx="2">
                  <c:v>crop</c:v>
                </c:pt>
                <c:pt idx="3">
                  <c:v>group</c:v>
                </c:pt>
                <c:pt idx="4">
                  <c:v>collage</c:v>
                </c:pt>
              </c:strCache>
            </c:strRef>
          </c:cat>
          <c:val>
            <c:numRef>
              <c:f>Sheet2!$C$19:$C$23</c:f>
              <c:numCache>
                <c:formatCode>0.0000000000</c:formatCode>
                <c:ptCount val="5"/>
                <c:pt idx="0">
                  <c:v>4.2372500000075631E-6</c:v>
                </c:pt>
                <c:pt idx="1">
                  <c:v>7.745599999997353E-6</c:v>
                </c:pt>
                <c:pt idx="2">
                  <c:v>9.1111249999993731E-6</c:v>
                </c:pt>
                <c:pt idx="3">
                  <c:v>2.6254999999982641E-6</c:v>
                </c:pt>
                <c:pt idx="4">
                  <c:v>8.7342999999927549E-6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530-47DC-B038-9178B9257C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5168096"/>
        <c:axId val="435169080"/>
        <c:extLst>
          <c:ext xmlns:c15="http://schemas.microsoft.com/office/drawing/2012/chart" uri="{02D57815-91ED-43cb-92C2-25804820EDAC}">
            <c15:filteredBa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Sheet2!$D$18</c15:sqref>
                        </c15:formulaRef>
                      </c:ext>
                    </c:extLst>
                    <c:strCache>
                      <c:ptCount val="1"/>
                      <c:pt idx="0">
                        <c:v>func names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(Sheet2!$D$19,Sheet2!$D$20,Sheet2!$D$21,Sheet2!$D$22,Sheet2!$D$23)</c15:sqref>
                        </c15:formulaRef>
                      </c:ext>
                    </c:extLst>
                    <c:strCache>
                      <c:ptCount val="5"/>
                      <c:pt idx="0">
                        <c:v>filenames</c:v>
                      </c:pt>
                      <c:pt idx="1">
                        <c:v>analyze</c:v>
                      </c:pt>
                      <c:pt idx="2">
                        <c:v>crop</c:v>
                      </c:pt>
                      <c:pt idx="3">
                        <c:v>group</c:v>
                      </c:pt>
                      <c:pt idx="4">
                        <c:v>collage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Sheet2!$D$19:$D$23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9530-47DC-B038-9178B9257C84}"/>
                  </c:ext>
                </c:extLst>
              </c15:ser>
            </c15:filteredBarSeries>
          </c:ext>
        </c:extLst>
      </c:barChart>
      <c:catAx>
        <c:axId val="435168096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435169080"/>
        <c:crosses val="autoZero"/>
        <c:auto val="1"/>
        <c:lblAlgn val="ctr"/>
        <c:lblOffset val="100"/>
        <c:noMultiLvlLbl val="0"/>
      </c:catAx>
      <c:valAx>
        <c:axId val="435169080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435168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avg runtime for the whole</a:t>
            </a:r>
            <a:r>
              <a:rPr lang="en-US" b="1" baseline="0"/>
              <a:t> program in the different OS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Sheet2!$A$37</c:f>
              <c:strCache>
                <c:ptCount val="1"/>
                <c:pt idx="0">
                  <c:v>avg for the whole program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Sheet2!$B$38:$B$40</c:f>
              <c:strCache>
                <c:ptCount val="3"/>
                <c:pt idx="0">
                  <c:v>NV 128</c:v>
                </c:pt>
                <c:pt idx="1">
                  <c:v>NV 512</c:v>
                </c:pt>
                <c:pt idx="2">
                  <c:v>OG 128</c:v>
                </c:pt>
              </c:strCache>
            </c:strRef>
          </c:cat>
          <c:val>
            <c:numRef>
              <c:f>Sheet2!$A$38:$A$40</c:f>
              <c:numCache>
                <c:formatCode>General</c:formatCode>
                <c:ptCount val="3"/>
                <c:pt idx="0">
                  <c:v>9.1037500000005878</c:v>
                </c:pt>
                <c:pt idx="1">
                  <c:v>6.6862499999973402</c:v>
                </c:pt>
                <c:pt idx="2">
                  <c:v>12.882749999997767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6A-4B89-874F-BF66D0D69861}"/>
            </c:ext>
          </c:extLst>
        </c:ser>
        <c:ser>
          <c:idx val="1"/>
          <c:order val="1"/>
          <c:tx>
            <c:strRef>
              <c:f>Sheet2!$B$37</c:f>
              <c:strCache>
                <c:ptCount val="1"/>
                <c:pt idx="0">
                  <c:v>location and operating type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Sheet2!$B$38:$B$40</c:f>
              <c:strCache>
                <c:ptCount val="3"/>
                <c:pt idx="0">
                  <c:v>NV 128</c:v>
                </c:pt>
                <c:pt idx="1">
                  <c:v>NV 512</c:v>
                </c:pt>
                <c:pt idx="2">
                  <c:v>OG 128</c:v>
                </c:pt>
              </c:strCache>
            </c:strRef>
          </c:cat>
          <c:val>
            <c:numRef>
              <c:f>Sheet2!$B$38:$B$40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6A-4B89-874F-BF66D0D69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3530648"/>
        <c:axId val="633531632"/>
      </c:barChart>
      <c:catAx>
        <c:axId val="633530648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633531632"/>
        <c:crosses val="autoZero"/>
        <c:auto val="1"/>
        <c:lblAlgn val="ctr"/>
        <c:lblOffset val="100"/>
        <c:noMultiLvlLbl val="0"/>
      </c:catAx>
      <c:valAx>
        <c:axId val="633531632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633530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Avg cost of the whole program</a:t>
            </a:r>
            <a:r>
              <a:rPr lang="he-IL" sz="1400" b="1" i="0" u="none" strike="noStrike" baseline="0">
                <a:effectLst/>
              </a:rPr>
              <a:t> </a:t>
            </a:r>
            <a:r>
              <a:rPr lang="en-US" sz="1400" b="1" i="0" u="none" strike="noStrike" baseline="0">
                <a:effectLst/>
              </a:rPr>
              <a:t>in the different OS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Sheet2!$A$53</c:f>
              <c:strCache>
                <c:ptCount val="1"/>
                <c:pt idx="0">
                  <c:v>avg cost of the whole program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Sheet2!$B$54:$B$56</c:f>
              <c:strCache>
                <c:ptCount val="3"/>
                <c:pt idx="0">
                  <c:v>NV 128</c:v>
                </c:pt>
                <c:pt idx="1">
                  <c:v>NV 512</c:v>
                </c:pt>
                <c:pt idx="2">
                  <c:v>OG 128</c:v>
                </c:pt>
              </c:strCache>
            </c:strRef>
          </c:cat>
          <c:val>
            <c:numRef>
              <c:f>Sheet2!$A$54:$A$56</c:f>
              <c:numCache>
                <c:formatCode>0.0000000000</c:formatCode>
                <c:ptCount val="3"/>
                <c:pt idx="0">
                  <c:v>2.4517875000001236E-5</c:v>
                </c:pt>
                <c:pt idx="1">
                  <c:v>6.0895874999977929E-5</c:v>
                </c:pt>
                <c:pt idx="2">
                  <c:v>3.2453774999995313E-5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F6-4546-9997-BC04990EE189}"/>
            </c:ext>
          </c:extLst>
        </c:ser>
        <c:ser>
          <c:idx val="1"/>
          <c:order val="1"/>
          <c:tx>
            <c:strRef>
              <c:f>Sheet2!$B$53</c:f>
              <c:strCache>
                <c:ptCount val="1"/>
                <c:pt idx="0">
                  <c:v>location and operating type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Sheet2!$B$54:$B$56</c:f>
              <c:strCache>
                <c:ptCount val="3"/>
                <c:pt idx="0">
                  <c:v>NV 128</c:v>
                </c:pt>
                <c:pt idx="1">
                  <c:v>NV 512</c:v>
                </c:pt>
                <c:pt idx="2">
                  <c:v>OG 128</c:v>
                </c:pt>
              </c:strCache>
            </c:strRef>
          </c:cat>
          <c:val>
            <c:numRef>
              <c:f>Sheet2!$B$54:$B$56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F6-4546-9997-BC04990EE1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1781288"/>
        <c:axId val="441784240"/>
      </c:barChart>
      <c:catAx>
        <c:axId val="441781288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441784240"/>
        <c:crosses val="autoZero"/>
        <c:auto val="1"/>
        <c:lblAlgn val="ctr"/>
        <c:lblOffset val="100"/>
        <c:noMultiLvlLbl val="0"/>
      </c:catAx>
      <c:valAx>
        <c:axId val="441784240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441781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86061</xdr:colOff>
      <xdr:row>0</xdr:row>
      <xdr:rowOff>0</xdr:rowOff>
    </xdr:from>
    <xdr:to>
      <xdr:col>10</xdr:col>
      <xdr:colOff>272527</xdr:colOff>
      <xdr:row>14</xdr:row>
      <xdr:rowOff>36756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3E8170-870E-3A9D-DD1B-D424E3C637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242047</xdr:colOff>
      <xdr:row>17</xdr:row>
      <xdr:rowOff>13446</xdr:rowOff>
    </xdr:from>
    <xdr:to>
      <xdr:col>10</xdr:col>
      <xdr:colOff>403412</xdr:colOff>
      <xdr:row>31</xdr:row>
      <xdr:rowOff>76199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480348B-C917-3D3F-4386-8B648CCDC2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273619</xdr:colOff>
      <xdr:row>36</xdr:row>
      <xdr:rowOff>14811</xdr:rowOff>
    </xdr:from>
    <xdr:to>
      <xdr:col>7</xdr:col>
      <xdr:colOff>640002</xdr:colOff>
      <xdr:row>48</xdr:row>
      <xdr:rowOff>114203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6D10C15-F09A-6CC8-FD16-3985C02CB2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301919</xdr:colOff>
      <xdr:row>51</xdr:row>
      <xdr:rowOff>161684</xdr:rowOff>
    </xdr:from>
    <xdr:to>
      <xdr:col>7</xdr:col>
      <xdr:colOff>652822</xdr:colOff>
      <xdr:row>65</xdr:row>
      <xdr:rowOff>152720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6BAF635-0A69-BD17-0B31-19AB8AC3C4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45B2777-0E42-4061-9AEF-826FADD54043}" name="Table1" displayName="Table1" ref="A1:D6" totalsRowShown="0">
  <autoFilter ref="A1:D6" xr:uid="{445B2777-0E42-4061-9AEF-826FADD54043}"/>
  <tableColumns count="4">
    <tableColumn id="1" xr3:uid="{43D71359-EA5A-4FAD-91C4-F895A1B25D66}" name="NV 128" dataDxfId="10"/>
    <tableColumn id="2" xr3:uid="{00B0789C-B758-41C8-88D8-C6E830B93C11}" name="NV 512"/>
    <tableColumn id="3" xr3:uid="{E9A3CA63-7D30-4C5E-B0CB-D114F09E0136}" name="OG 128"/>
    <tableColumn id="4" xr3:uid="{CA1FA42B-B3B4-4324-A657-065E05B2F017}" name="func name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0960623-AAA5-4664-8CFC-31E312247B17}" name="Table2" displayName="Table2" ref="A18:D23" totalsRowShown="0" dataDxfId="9">
  <autoFilter ref="A18:D23" xr:uid="{50960623-AAA5-4664-8CFC-31E312247B17}"/>
  <tableColumns count="4">
    <tableColumn id="1" xr3:uid="{C5EEB910-A009-4AFE-9749-ADBA4A26373F}" name="NV 128" dataDxfId="8"/>
    <tableColumn id="2" xr3:uid="{EBB07DBD-2F04-486D-94A5-E4BA2EC7C12A}" name="NV 512" dataDxfId="7"/>
    <tableColumn id="3" xr3:uid="{CCE2401D-4A4C-4295-BD55-F9AB23294F85}" name="OG 128" dataDxfId="6"/>
    <tableColumn id="4" xr3:uid="{32DE928E-E1BD-4E1A-A381-00D83EC0A39B}" name="func names" dataDxfId="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349E61A-B8A7-4E5B-8B08-83AD37D927BD}" name="Table3" displayName="Table3" ref="A37:B40" totalsRowShown="0">
  <autoFilter ref="A37:B40" xr:uid="{2349E61A-B8A7-4E5B-8B08-83AD37D927BD}"/>
  <tableColumns count="2">
    <tableColumn id="1" xr3:uid="{010D33ED-7F96-4E9E-9D29-906DE4688B43}" name="avg for the whole program" dataDxfId="4"/>
    <tableColumn id="2" xr3:uid="{B217CA0A-5BC1-42E4-8CD9-E55A5C488E60}" name="location and operating typ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2BAA9E7-0B30-4C08-A76A-ED4FCCDDA4BD}" name="Table5" displayName="Table5" ref="A53:B56" totalsRowShown="0" headerRowDxfId="3" headerRowBorderDxfId="2" tableBorderDxfId="1" totalsRowBorderDxfId="0">
  <autoFilter ref="A53:B56" xr:uid="{52BAA9E7-0B30-4C08-A76A-ED4FCCDDA4BD}"/>
  <tableColumns count="2">
    <tableColumn id="1" xr3:uid="{8FF8A2CD-78E0-4650-A8A3-BE774ABDCB44}" name="avg cost of the whole program"/>
    <tableColumn id="2" xr3:uid="{45B1F47C-3E2E-4237-9AFA-4D84213D4455}" name="location and operating typ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1B7F6-ED91-8344-84AA-883D13B91E3C}">
  <dimension ref="A1:J87"/>
  <sheetViews>
    <sheetView topLeftCell="A48" zoomScaleNormal="100" workbookViewId="0">
      <selection activeCell="H55" sqref="H55"/>
    </sheetView>
  </sheetViews>
  <sheetFormatPr baseColWidth="10" defaultColWidth="10.83203125" defaultRowHeight="16" x14ac:dyDescent="0.2"/>
  <cols>
    <col min="1" max="1" width="14.83203125" bestFit="1" customWidth="1"/>
    <col min="3" max="4" width="11.6640625" bestFit="1" customWidth="1"/>
    <col min="5" max="5" width="9.5" bestFit="1" customWidth="1"/>
    <col min="6" max="6" width="12.33203125" bestFit="1" customWidth="1"/>
    <col min="8" max="8" width="58.5" bestFit="1" customWidth="1"/>
  </cols>
  <sheetData>
    <row r="1" spans="1:10" ht="24" x14ac:dyDescent="0.3">
      <c r="A1" s="1" t="s">
        <v>19</v>
      </c>
    </row>
    <row r="2" spans="1:10" ht="21" x14ac:dyDescent="0.25">
      <c r="A2" s="2" t="s">
        <v>0</v>
      </c>
    </row>
    <row r="3" spans="1:10" x14ac:dyDescent="0.2">
      <c r="A3" s="3" t="s">
        <v>1</v>
      </c>
      <c r="B3" s="3" t="s">
        <v>2</v>
      </c>
      <c r="C3" s="3" t="s">
        <v>3</v>
      </c>
      <c r="D3" s="3" t="s">
        <v>4</v>
      </c>
      <c r="E3" s="3" t="s">
        <v>6</v>
      </c>
      <c r="F3" s="3" t="s">
        <v>20</v>
      </c>
      <c r="H3" s="3" t="s">
        <v>18</v>
      </c>
      <c r="J3" s="7"/>
    </row>
    <row r="4" spans="1:10" x14ac:dyDescent="0.2">
      <c r="A4">
        <v>2</v>
      </c>
      <c r="B4" t="s">
        <v>7</v>
      </c>
      <c r="C4" s="4">
        <v>0.54108502314814821</v>
      </c>
      <c r="D4" s="4">
        <v>0.54110394675925921</v>
      </c>
      <c r="E4">
        <f>(D4-C4)*86400</f>
        <v>1.6349999999903275</v>
      </c>
      <c r="F4" s="8">
        <f>E4*0.0000021+0.2/1000000</f>
        <v>3.6334999999796878E-6</v>
      </c>
    </row>
    <row r="5" spans="1:10" x14ac:dyDescent="0.2">
      <c r="A5">
        <v>3</v>
      </c>
      <c r="B5" t="s">
        <v>7</v>
      </c>
      <c r="C5" s="4">
        <v>0.54230356481481479</v>
      </c>
      <c r="D5" s="4">
        <v>0.54231585648148151</v>
      </c>
      <c r="E5">
        <f>(D5-C5)*86400</f>
        <v>1.0620000000045593</v>
      </c>
      <c r="F5" s="8">
        <f t="shared" ref="F5:F7" si="0">E5*0.0000021+0.2/1000000</f>
        <v>2.4302000000095745E-6</v>
      </c>
      <c r="G5" s="5"/>
    </row>
    <row r="6" spans="1:10" x14ac:dyDescent="0.2">
      <c r="A6">
        <v>4</v>
      </c>
      <c r="B6" t="s">
        <v>7</v>
      </c>
      <c r="C6" s="4">
        <v>0.54328763888888887</v>
      </c>
      <c r="D6" s="4">
        <v>0.54330321759259259</v>
      </c>
      <c r="E6">
        <f>(D6-C6)*86400</f>
        <v>1.3460000000016237</v>
      </c>
      <c r="F6" s="8">
        <f t="shared" si="0"/>
        <v>3.0266000000034097E-6</v>
      </c>
    </row>
    <row r="7" spans="1:10" x14ac:dyDescent="0.2">
      <c r="A7">
        <v>5</v>
      </c>
      <c r="B7" t="s">
        <v>7</v>
      </c>
      <c r="C7" s="4">
        <v>0.54413982638888891</v>
      </c>
      <c r="D7" s="4">
        <v>0.54416081018518525</v>
      </c>
      <c r="E7">
        <f>(D7-C7)*86400</f>
        <v>1.813000000003484</v>
      </c>
      <c r="F7" s="8">
        <f t="shared" si="0"/>
        <v>4.0073000000073164E-6</v>
      </c>
    </row>
    <row r="8" spans="1:10" x14ac:dyDescent="0.2">
      <c r="A8" s="6" t="s">
        <v>14</v>
      </c>
      <c r="B8" t="s">
        <v>7</v>
      </c>
      <c r="C8" s="4" t="s">
        <v>8</v>
      </c>
      <c r="D8" s="4" t="s">
        <v>8</v>
      </c>
      <c r="E8" s="3">
        <f>SUM(E4:E7)/4</f>
        <v>1.4639999999999986</v>
      </c>
      <c r="F8" s="9">
        <f>SUM(F4:F7)/4</f>
        <v>3.274399999999997E-6</v>
      </c>
    </row>
    <row r="9" spans="1:10" x14ac:dyDescent="0.2">
      <c r="A9">
        <v>2</v>
      </c>
      <c r="B9" t="s">
        <v>5</v>
      </c>
      <c r="C9" s="4">
        <v>0.54113229166666665</v>
      </c>
      <c r="D9" s="4">
        <v>0.54116542824074076</v>
      </c>
      <c r="E9">
        <f>(D9-C9)*86400</f>
        <v>2.8630000000031686</v>
      </c>
      <c r="F9" s="8">
        <f>E9*0.0000021+(0.2/1000000)*10</f>
        <v>8.0123000000066538E-6</v>
      </c>
    </row>
    <row r="10" spans="1:10" x14ac:dyDescent="0.2">
      <c r="A10">
        <v>3</v>
      </c>
      <c r="B10" t="s">
        <v>5</v>
      </c>
      <c r="C10" s="4">
        <v>0.54232765046296294</v>
      </c>
      <c r="D10" s="4">
        <v>0.54235243055555549</v>
      </c>
      <c r="E10">
        <f t="shared" ref="E10:E12" si="1">(D10-C10)*86400</f>
        <v>2.1409999999960405</v>
      </c>
      <c r="F10" s="8">
        <f t="shared" ref="F10:F12" si="2">E10*0.0000021+(0.2/1000000)*10</f>
        <v>6.496099999991685E-6</v>
      </c>
    </row>
    <row r="11" spans="1:10" x14ac:dyDescent="0.2">
      <c r="A11">
        <v>4</v>
      </c>
      <c r="B11" t="s">
        <v>5</v>
      </c>
      <c r="C11" s="4">
        <v>0.54331665509259264</v>
      </c>
      <c r="D11" s="4">
        <v>0.54334096064814819</v>
      </c>
      <c r="E11">
        <f t="shared" si="1"/>
        <v>2.099999999999369</v>
      </c>
      <c r="F11" s="8">
        <f t="shared" si="2"/>
        <v>6.4099999999986749E-6</v>
      </c>
    </row>
    <row r="12" spans="1:10" x14ac:dyDescent="0.2">
      <c r="A12">
        <v>5</v>
      </c>
      <c r="B12" t="s">
        <v>5</v>
      </c>
      <c r="C12" s="4">
        <v>0.54419504629629623</v>
      </c>
      <c r="D12" s="4">
        <v>0.54421666666666668</v>
      </c>
      <c r="E12">
        <f t="shared" si="1"/>
        <v>1.8680000000074415</v>
      </c>
      <c r="F12" s="8">
        <f t="shared" si="2"/>
        <v>5.9228000000156272E-6</v>
      </c>
    </row>
    <row r="13" spans="1:10" x14ac:dyDescent="0.2">
      <c r="A13" s="6" t="s">
        <v>14</v>
      </c>
      <c r="B13" t="s">
        <v>5</v>
      </c>
      <c r="C13" s="4" t="s">
        <v>8</v>
      </c>
      <c r="D13" s="4" t="s">
        <v>8</v>
      </c>
      <c r="E13" s="3">
        <f>SUM(E9:E12)/4</f>
        <v>2.2430000000015049</v>
      </c>
      <c r="F13" s="9">
        <f>SUM(F9:F12)/4</f>
        <v>6.7103000000031594E-6</v>
      </c>
    </row>
    <row r="14" spans="1:10" x14ac:dyDescent="0.2">
      <c r="A14">
        <v>2</v>
      </c>
      <c r="B14" t="s">
        <v>9</v>
      </c>
      <c r="C14" s="4">
        <v>0.54118414351851851</v>
      </c>
      <c r="D14" s="4">
        <v>0.54120349537037038</v>
      </c>
      <c r="E14">
        <f>(D14-C14)*86400</f>
        <v>1.6720000000013613</v>
      </c>
      <c r="F14" s="8">
        <f>E14*0.0000021+(0.2/1000000)*10</f>
        <v>5.5112000000028586E-6</v>
      </c>
    </row>
    <row r="15" spans="1:10" x14ac:dyDescent="0.2">
      <c r="A15">
        <v>3</v>
      </c>
      <c r="B15" t="s">
        <v>9</v>
      </c>
      <c r="C15" s="4">
        <v>0.54237115740740738</v>
      </c>
      <c r="D15" s="4">
        <v>0.54239324074074069</v>
      </c>
      <c r="E15">
        <f t="shared" ref="E15:E17" si="3">(D15-C15)*86400</f>
        <v>1.9079999999981112</v>
      </c>
      <c r="F15" s="8">
        <f t="shared" ref="F15:F17" si="4">E15*0.0000021+(0.2/1000000)*10</f>
        <v>6.0067999999960332E-6</v>
      </c>
    </row>
    <row r="16" spans="1:10" x14ac:dyDescent="0.2">
      <c r="A16">
        <v>4</v>
      </c>
      <c r="B16" t="s">
        <v>9</v>
      </c>
      <c r="C16" s="4">
        <v>0.54337516203703706</v>
      </c>
      <c r="D16" s="4">
        <v>0.54339506944444438</v>
      </c>
      <c r="E16">
        <f t="shared" si="3"/>
        <v>1.7199999999920834</v>
      </c>
      <c r="F16" s="8">
        <f t="shared" si="4"/>
        <v>5.6119999999833751E-6</v>
      </c>
    </row>
    <row r="17" spans="1:8" x14ac:dyDescent="0.2">
      <c r="A17">
        <v>5</v>
      </c>
      <c r="B17" t="s">
        <v>9</v>
      </c>
      <c r="C17" s="4">
        <v>0.54423103009259266</v>
      </c>
      <c r="D17" s="4">
        <v>0.54425399305555555</v>
      </c>
      <c r="E17">
        <f t="shared" si="3"/>
        <v>1.9839999999938129</v>
      </c>
      <c r="F17" s="8">
        <f t="shared" si="4"/>
        <v>6.1663999999870073E-6</v>
      </c>
    </row>
    <row r="18" spans="1:8" x14ac:dyDescent="0.2">
      <c r="A18" s="6" t="s">
        <v>14</v>
      </c>
      <c r="B18" t="s">
        <v>9</v>
      </c>
      <c r="C18" s="4" t="s">
        <v>8</v>
      </c>
      <c r="D18" s="4" t="s">
        <v>8</v>
      </c>
      <c r="E18" s="3">
        <f>SUM(E14:E17)/4</f>
        <v>1.8209999999963422</v>
      </c>
      <c r="F18" s="9">
        <f>SUM(F14:F17)/4</f>
        <v>5.8240999999923181E-6</v>
      </c>
    </row>
    <row r="19" spans="1:8" x14ac:dyDescent="0.2">
      <c r="A19">
        <v>2</v>
      </c>
      <c r="B19" t="s">
        <v>10</v>
      </c>
      <c r="C19" s="4">
        <v>0.54120964120370374</v>
      </c>
      <c r="D19" s="4">
        <v>0.54122266203703706</v>
      </c>
      <c r="E19">
        <f>(D19-C19)*86400</f>
        <v>1.1249999999989768</v>
      </c>
      <c r="F19" s="8">
        <f>E19*0.0000021+0.2/1000000</f>
        <v>2.5624999999978511E-6</v>
      </c>
    </row>
    <row r="20" spans="1:8" x14ac:dyDescent="0.2">
      <c r="A20">
        <v>3</v>
      </c>
      <c r="B20" t="s">
        <v>10</v>
      </c>
      <c r="C20" s="4">
        <v>0.54240018518518518</v>
      </c>
      <c r="D20" s="4">
        <v>0.54241347222222225</v>
      </c>
      <c r="E20">
        <f t="shared" ref="E20:E22" si="5">(D20-C20)*86400</f>
        <v>1.1480000000027246</v>
      </c>
      <c r="F20" s="8">
        <f t="shared" ref="F20:F22" si="6">E20*0.0000021+0.2/1000000</f>
        <v>2.6108000000057218E-6</v>
      </c>
    </row>
    <row r="21" spans="1:8" x14ac:dyDescent="0.2">
      <c r="A21">
        <v>4</v>
      </c>
      <c r="B21" t="s">
        <v>10</v>
      </c>
      <c r="C21" s="4">
        <v>0.54340601851851855</v>
      </c>
      <c r="D21" s="4">
        <v>0.54341688657407405</v>
      </c>
      <c r="E21">
        <f t="shared" si="5"/>
        <v>0.93899999999536021</v>
      </c>
      <c r="F21" s="8">
        <f t="shared" si="6"/>
        <v>2.1718999999902565E-6</v>
      </c>
    </row>
    <row r="22" spans="1:8" x14ac:dyDescent="0.2">
      <c r="A22">
        <v>5</v>
      </c>
      <c r="B22" t="s">
        <v>10</v>
      </c>
      <c r="C22" s="4">
        <v>0.54425999999999997</v>
      </c>
      <c r="D22" s="4">
        <v>0.54427082175925923</v>
      </c>
      <c r="E22">
        <f t="shared" si="5"/>
        <v>0.93500000000013017</v>
      </c>
      <c r="F22" s="8">
        <f t="shared" si="6"/>
        <v>2.1635000000002733E-6</v>
      </c>
    </row>
    <row r="23" spans="1:8" x14ac:dyDescent="0.2">
      <c r="A23" s="6" t="s">
        <v>14</v>
      </c>
      <c r="B23" t="s">
        <v>10</v>
      </c>
      <c r="C23" s="4" t="s">
        <v>8</v>
      </c>
      <c r="D23" s="4" t="s">
        <v>8</v>
      </c>
      <c r="E23" s="3">
        <f>SUM(E19:E22)/4</f>
        <v>1.036749999999298</v>
      </c>
      <c r="F23" s="9">
        <f>SUM(F19:F22)/4</f>
        <v>2.3771749999985256E-6</v>
      </c>
    </row>
    <row r="24" spans="1:8" x14ac:dyDescent="0.2">
      <c r="A24">
        <v>2</v>
      </c>
      <c r="B24" t="s">
        <v>11</v>
      </c>
      <c r="C24" s="4">
        <v>0.54123273148148143</v>
      </c>
      <c r="D24" s="4">
        <v>0.54126973379629628</v>
      </c>
      <c r="E24">
        <f>(D24-C24)*86400</f>
        <v>3.1970000000029586</v>
      </c>
      <c r="F24" s="8">
        <f>E24*0.0000021+(0.2/1000000)*5</f>
        <v>7.7137000000062125E-6</v>
      </c>
    </row>
    <row r="25" spans="1:8" x14ac:dyDescent="0.2">
      <c r="A25">
        <v>3</v>
      </c>
      <c r="B25" t="s">
        <v>11</v>
      </c>
      <c r="C25" s="4">
        <v>0.54242214120370369</v>
      </c>
      <c r="D25" s="4">
        <v>0.54245248842592597</v>
      </c>
      <c r="E25">
        <f t="shared" ref="E25:E27" si="7">(D25-C25)*86400</f>
        <v>2.6220000000051868</v>
      </c>
      <c r="F25" s="8">
        <f t="shared" ref="F25:F27" si="8">E25*0.0000021+(0.2/1000000)*5</f>
        <v>6.5062000000108916E-6</v>
      </c>
    </row>
    <row r="26" spans="1:8" x14ac:dyDescent="0.2">
      <c r="A26">
        <v>4</v>
      </c>
      <c r="B26" t="s">
        <v>11</v>
      </c>
      <c r="C26" s="4">
        <v>0.54342890046296299</v>
      </c>
      <c r="D26" s="4">
        <v>0.54345520833333338</v>
      </c>
      <c r="E26">
        <f t="shared" si="7"/>
        <v>2.2730000000017014</v>
      </c>
      <c r="F26" s="8">
        <f t="shared" si="8"/>
        <v>5.7733000000035722E-6</v>
      </c>
    </row>
    <row r="27" spans="1:8" x14ac:dyDescent="0.2">
      <c r="A27">
        <v>5</v>
      </c>
      <c r="B27" t="s">
        <v>11</v>
      </c>
      <c r="C27" s="4">
        <v>0.54427596064814809</v>
      </c>
      <c r="D27" s="4">
        <v>0.54429984953703703</v>
      </c>
      <c r="E27">
        <f t="shared" si="7"/>
        <v>2.0640000000039294</v>
      </c>
      <c r="F27" s="8">
        <f t="shared" si="8"/>
        <v>5.3344000000082511E-6</v>
      </c>
    </row>
    <row r="28" spans="1:8" x14ac:dyDescent="0.2">
      <c r="A28" s="6" t="s">
        <v>14</v>
      </c>
      <c r="B28" t="s">
        <v>11</v>
      </c>
      <c r="C28" s="4" t="s">
        <v>8</v>
      </c>
      <c r="D28" s="4" t="s">
        <v>8</v>
      </c>
      <c r="E28" s="3">
        <f>SUM(E24:E27)/4</f>
        <v>2.5390000000034441</v>
      </c>
      <c r="F28" s="9">
        <f>SUM(F24:F27)/4</f>
        <v>6.3319000000072323E-6</v>
      </c>
    </row>
    <row r="29" spans="1:8" x14ac:dyDescent="0.2">
      <c r="A29" s="6" t="s">
        <v>15</v>
      </c>
      <c r="E29" s="3">
        <f>E8+E13+E18+E23+E28</f>
        <v>9.1037500000005878</v>
      </c>
      <c r="F29" s="9">
        <f>F8+F13+F18+F23+F28</f>
        <v>2.4517875000001236E-5</v>
      </c>
      <c r="G29" t="s">
        <v>21</v>
      </c>
      <c r="H29" s="10">
        <v>2.6931649045722898E-6</v>
      </c>
    </row>
    <row r="31" spans="1:8" ht="21" x14ac:dyDescent="0.25">
      <c r="A31" s="2" t="s">
        <v>12</v>
      </c>
    </row>
    <row r="32" spans="1:8" x14ac:dyDescent="0.2">
      <c r="A32" s="3" t="s">
        <v>1</v>
      </c>
      <c r="B32" s="3" t="s">
        <v>2</v>
      </c>
      <c r="C32" s="3" t="s">
        <v>3</v>
      </c>
      <c r="D32" s="3" t="s">
        <v>4</v>
      </c>
      <c r="E32" s="3" t="s">
        <v>6</v>
      </c>
      <c r="F32" s="3" t="s">
        <v>20</v>
      </c>
      <c r="H32" s="3" t="s">
        <v>17</v>
      </c>
    </row>
    <row r="33" spans="1:9" x14ac:dyDescent="0.2">
      <c r="A33">
        <v>2</v>
      </c>
      <c r="B33" t="s">
        <v>7</v>
      </c>
      <c r="C33" s="4">
        <v>0.55583887731481485</v>
      </c>
      <c r="D33" s="4">
        <v>0.55585254629629632</v>
      </c>
      <c r="E33">
        <f>(D33-C33)*86400</f>
        <v>1.1809999999993437</v>
      </c>
      <c r="F33" s="8">
        <f>E33*0.0000083+0.2/1000000</f>
        <v>1.0002299999994553E-5</v>
      </c>
      <c r="I33" s="7"/>
    </row>
    <row r="34" spans="1:9" x14ac:dyDescent="0.2">
      <c r="A34">
        <v>3</v>
      </c>
      <c r="B34" t="s">
        <v>7</v>
      </c>
      <c r="C34" s="4">
        <v>0.55655285879629635</v>
      </c>
      <c r="D34" s="4">
        <v>0.55656512731481478</v>
      </c>
      <c r="E34">
        <f t="shared" ref="E34:E36" si="9">(D34-C34)*86400</f>
        <v>1.0599999999925558</v>
      </c>
      <c r="F34" s="8">
        <f t="shared" ref="F34:F36" si="10">E34*0.0000083+0.2/1000000</f>
        <v>8.9979999999382133E-6</v>
      </c>
    </row>
    <row r="35" spans="1:9" x14ac:dyDescent="0.2">
      <c r="A35">
        <v>4</v>
      </c>
      <c r="B35" t="s">
        <v>7</v>
      </c>
      <c r="C35" s="4">
        <v>0.55729930555555562</v>
      </c>
      <c r="D35" s="4">
        <v>0.55731351851851851</v>
      </c>
      <c r="E35">
        <f t="shared" si="9"/>
        <v>1.2279999999936564</v>
      </c>
      <c r="F35" s="8">
        <f t="shared" si="10"/>
        <v>1.0392399999947347E-5</v>
      </c>
    </row>
    <row r="36" spans="1:9" x14ac:dyDescent="0.2">
      <c r="A36">
        <v>5</v>
      </c>
      <c r="B36" t="s">
        <v>7</v>
      </c>
      <c r="C36" s="4">
        <v>0.55804528935185183</v>
      </c>
      <c r="D36" s="4">
        <v>0.55805633101851848</v>
      </c>
      <c r="E36">
        <f t="shared" si="9"/>
        <v>0.9539999999990556</v>
      </c>
      <c r="F36" s="8">
        <f t="shared" si="10"/>
        <v>8.1181999999921612E-6</v>
      </c>
    </row>
    <row r="37" spans="1:9" x14ac:dyDescent="0.2">
      <c r="A37" s="6" t="s">
        <v>14</v>
      </c>
      <c r="B37" t="s">
        <v>7</v>
      </c>
      <c r="C37" s="4" t="s">
        <v>8</v>
      </c>
      <c r="D37" s="4" t="s">
        <v>8</v>
      </c>
      <c r="E37" s="3">
        <f>SUM(E33:E36)/4</f>
        <v>1.1057499999961529</v>
      </c>
      <c r="F37" s="9">
        <f>SUM(F33:F36)/4</f>
        <v>9.3777249999680686E-6</v>
      </c>
    </row>
    <row r="38" spans="1:9" x14ac:dyDescent="0.2">
      <c r="A38">
        <v>2</v>
      </c>
      <c r="B38" t="s">
        <v>5</v>
      </c>
      <c r="C38" s="4">
        <v>0.5558578472222222</v>
      </c>
      <c r="D38" s="4">
        <v>0.5558812847222222</v>
      </c>
      <c r="E38">
        <f>(D38-C38)*86400</f>
        <v>2.0250000000000767</v>
      </c>
      <c r="F38" s="8">
        <f>E38*0.0000083+(0.2/1000000)*10</f>
        <v>1.8807500000000639E-5</v>
      </c>
    </row>
    <row r="39" spans="1:9" x14ac:dyDescent="0.2">
      <c r="A39">
        <v>3</v>
      </c>
      <c r="B39" t="s">
        <v>5</v>
      </c>
      <c r="C39" s="4">
        <v>0.55657526620370368</v>
      </c>
      <c r="D39" s="4">
        <v>0.55659303240740743</v>
      </c>
      <c r="E39">
        <f t="shared" ref="E39:E41" si="11">(D39-C39)*86400</f>
        <v>1.5350000000040609</v>
      </c>
      <c r="F39" s="8">
        <f t="shared" ref="F39:F41" si="12">E39*0.0000083+(0.2/1000000)*10</f>
        <v>1.4740500000033707E-5</v>
      </c>
    </row>
    <row r="40" spans="1:9" x14ac:dyDescent="0.2">
      <c r="A40">
        <v>4</v>
      </c>
      <c r="B40" t="s">
        <v>5</v>
      </c>
      <c r="C40" s="4">
        <v>0.55732260416666668</v>
      </c>
      <c r="D40" s="4">
        <v>0.55734620370370369</v>
      </c>
      <c r="E40">
        <f t="shared" si="11"/>
        <v>2.0389999999977704</v>
      </c>
      <c r="F40" s="8">
        <f t="shared" si="12"/>
        <v>1.8923699999981497E-5</v>
      </c>
    </row>
    <row r="41" spans="1:9" x14ac:dyDescent="0.2">
      <c r="A41">
        <v>5</v>
      </c>
      <c r="B41" t="s">
        <v>5</v>
      </c>
      <c r="C41" s="4">
        <v>0.55806996527777775</v>
      </c>
      <c r="D41" s="4">
        <v>0.55808708333333334</v>
      </c>
      <c r="E41">
        <f t="shared" si="11"/>
        <v>1.479000000003694</v>
      </c>
      <c r="F41" s="8">
        <f t="shared" si="12"/>
        <v>1.4275700000030662E-5</v>
      </c>
    </row>
    <row r="42" spans="1:9" x14ac:dyDescent="0.2">
      <c r="A42" s="6" t="s">
        <v>14</v>
      </c>
      <c r="B42" t="s">
        <v>5</v>
      </c>
      <c r="C42" s="4" t="s">
        <v>8</v>
      </c>
      <c r="D42" s="4" t="s">
        <v>8</v>
      </c>
      <c r="E42" s="3">
        <f>SUM(E38:E41)/4</f>
        <v>1.7695000000014005</v>
      </c>
      <c r="F42" s="9">
        <f>SUM(F38:F41)/4</f>
        <v>1.6686850000011626E-5</v>
      </c>
    </row>
    <row r="43" spans="1:9" x14ac:dyDescent="0.2">
      <c r="A43">
        <v>2</v>
      </c>
      <c r="B43" t="s">
        <v>9</v>
      </c>
      <c r="C43" s="4">
        <v>0.55591021990740741</v>
      </c>
      <c r="D43" s="4">
        <v>0.55592732638888886</v>
      </c>
      <c r="E43">
        <f>(D43-C43)*86400</f>
        <v>1.4779999999976923</v>
      </c>
      <c r="F43" s="8">
        <f>E43*0.0000083+(0.2/1000000)*10</f>
        <v>1.4267399999980845E-5</v>
      </c>
    </row>
    <row r="44" spans="1:9" x14ac:dyDescent="0.2">
      <c r="A44">
        <v>3</v>
      </c>
      <c r="B44" t="s">
        <v>9</v>
      </c>
      <c r="C44" s="4">
        <v>0.55661228009259256</v>
      </c>
      <c r="D44" s="4">
        <v>0.55662673611111113</v>
      </c>
      <c r="E44">
        <f t="shared" ref="E44:E46" si="13">(D44-C44)*86400</f>
        <v>1.2490000000045853</v>
      </c>
      <c r="F44" s="8">
        <f t="shared" ref="F44:F46" si="14">E44*0.0000083+(0.2/1000000)*10</f>
        <v>1.236670000003806E-5</v>
      </c>
    </row>
    <row r="45" spans="1:9" x14ac:dyDescent="0.2">
      <c r="A45">
        <v>4</v>
      </c>
      <c r="B45" t="s">
        <v>9</v>
      </c>
      <c r="C45" s="4">
        <v>0.55740133101851852</v>
      </c>
      <c r="D45" s="4">
        <v>0.55742083333333337</v>
      </c>
      <c r="E45">
        <f t="shared" si="13"/>
        <v>1.6850000000026455</v>
      </c>
      <c r="F45" s="8">
        <f t="shared" si="14"/>
        <v>1.598550000002196E-5</v>
      </c>
    </row>
    <row r="46" spans="1:9" x14ac:dyDescent="0.2">
      <c r="A46">
        <v>5</v>
      </c>
      <c r="B46" t="s">
        <v>9</v>
      </c>
      <c r="C46" s="4">
        <v>0.5581099074074074</v>
      </c>
      <c r="D46" s="4">
        <v>0.55813171296296293</v>
      </c>
      <c r="E46">
        <f t="shared" si="13"/>
        <v>1.883999999997954</v>
      </c>
      <c r="F46" s="8">
        <f t="shared" si="14"/>
        <v>1.763719999998302E-5</v>
      </c>
    </row>
    <row r="47" spans="1:9" x14ac:dyDescent="0.2">
      <c r="A47" s="6" t="s">
        <v>14</v>
      </c>
      <c r="B47" t="s">
        <v>9</v>
      </c>
      <c r="C47" s="4" t="s">
        <v>8</v>
      </c>
      <c r="D47" s="4" t="s">
        <v>8</v>
      </c>
      <c r="E47" s="3">
        <f>SUM(E43:E46)/4</f>
        <v>1.5740000000007193</v>
      </c>
      <c r="F47" s="9">
        <f>SUM(F43:F46)/4</f>
        <v>1.5064200000005972E-5</v>
      </c>
    </row>
    <row r="48" spans="1:9" x14ac:dyDescent="0.2">
      <c r="A48">
        <v>2</v>
      </c>
      <c r="B48" t="s">
        <v>10</v>
      </c>
      <c r="C48" s="4">
        <v>0.55593240740740735</v>
      </c>
      <c r="D48" s="4">
        <v>0.55594160879629628</v>
      </c>
      <c r="E48">
        <f>(D48-C48)*86400</f>
        <v>0.79500000000400917</v>
      </c>
      <c r="F48" s="8">
        <f>E48*0.0000083+0.2/1000000</f>
        <v>6.7985000000332759E-6</v>
      </c>
    </row>
    <row r="49" spans="1:8" x14ac:dyDescent="0.2">
      <c r="A49">
        <v>3</v>
      </c>
      <c r="B49" t="s">
        <v>10</v>
      </c>
      <c r="C49" s="4">
        <v>0.5566346875</v>
      </c>
      <c r="D49" s="4">
        <v>0.55664805555555552</v>
      </c>
      <c r="E49">
        <f t="shared" ref="E49:E51" si="15">(D49-C49)*86400</f>
        <v>1.1549999999967753</v>
      </c>
      <c r="F49" s="8">
        <f t="shared" ref="F49:F51" si="16">E49*0.0000083+0.2/1000000</f>
        <v>9.786499999973234E-6</v>
      </c>
    </row>
    <row r="50" spans="1:8" x14ac:dyDescent="0.2">
      <c r="A50">
        <v>4</v>
      </c>
      <c r="B50" t="s">
        <v>10</v>
      </c>
      <c r="C50" s="4">
        <v>0.55744541666666669</v>
      </c>
      <c r="D50" s="4">
        <v>0.55745927083333335</v>
      </c>
      <c r="E50">
        <f t="shared" si="15"/>
        <v>1.1969999999994485</v>
      </c>
      <c r="F50" s="8">
        <f t="shared" si="16"/>
        <v>1.0135099999995423E-5</v>
      </c>
    </row>
    <row r="51" spans="1:8" x14ac:dyDescent="0.2">
      <c r="A51">
        <v>5</v>
      </c>
      <c r="B51" t="s">
        <v>10</v>
      </c>
      <c r="C51" s="4">
        <v>0.55813684027777777</v>
      </c>
      <c r="D51" s="4">
        <v>0.55814831018518518</v>
      </c>
      <c r="E51">
        <f t="shared" si="15"/>
        <v>0.99100000000049704</v>
      </c>
      <c r="F51" s="8">
        <f t="shared" si="16"/>
        <v>8.4253000000041255E-6</v>
      </c>
    </row>
    <row r="52" spans="1:8" x14ac:dyDescent="0.2">
      <c r="A52" s="6" t="s">
        <v>14</v>
      </c>
      <c r="B52" t="s">
        <v>10</v>
      </c>
      <c r="C52" s="4" t="s">
        <v>8</v>
      </c>
      <c r="D52" s="4" t="s">
        <v>8</v>
      </c>
      <c r="E52" s="3">
        <f>SUM(E48:E51)/4</f>
        <v>1.0345000000001825</v>
      </c>
      <c r="F52" s="9">
        <f>SUM(F48:F51)/4</f>
        <v>8.7863500000015155E-6</v>
      </c>
    </row>
    <row r="53" spans="1:8" x14ac:dyDescent="0.2">
      <c r="A53">
        <v>2</v>
      </c>
      <c r="B53" t="s">
        <v>11</v>
      </c>
      <c r="C53" s="4">
        <v>0.55594564814814817</v>
      </c>
      <c r="D53" s="4">
        <v>0.55595814814814815</v>
      </c>
      <c r="E53">
        <f>(D53-C53)*86400</f>
        <v>1.079999999997483</v>
      </c>
      <c r="F53" s="8">
        <f>E53*0.0000083+(0.2/1000000)*5</f>
        <v>9.9639999999791103E-6</v>
      </c>
    </row>
    <row r="54" spans="1:8" x14ac:dyDescent="0.2">
      <c r="A54">
        <v>3</v>
      </c>
      <c r="B54" t="s">
        <v>11</v>
      </c>
      <c r="C54" s="4">
        <v>0.5566579976851852</v>
      </c>
      <c r="D54" s="4">
        <v>0.55667396990740736</v>
      </c>
      <c r="E54">
        <f t="shared" ref="E54:E56" si="17">(D54-C54)*86400</f>
        <v>1.3799999999946522</v>
      </c>
      <c r="F54" s="8">
        <f t="shared" ref="F54:F56" si="18">E54*0.0000083+(0.2/1000000)*5</f>
        <v>1.2453999999955613E-5</v>
      </c>
    </row>
    <row r="55" spans="1:8" x14ac:dyDescent="0.2">
      <c r="A55">
        <v>4</v>
      </c>
      <c r="B55" t="s">
        <v>11</v>
      </c>
      <c r="C55" s="4">
        <v>0.5574668055555555</v>
      </c>
      <c r="D55" s="4">
        <v>0.55748210648148155</v>
      </c>
      <c r="E55">
        <f t="shared" si="17"/>
        <v>1.3220000000110588</v>
      </c>
      <c r="F55" s="8">
        <f t="shared" si="18"/>
        <v>1.1972600000091789E-5</v>
      </c>
    </row>
    <row r="56" spans="1:8" x14ac:dyDescent="0.2">
      <c r="A56">
        <v>5</v>
      </c>
      <c r="B56" t="s">
        <v>11</v>
      </c>
      <c r="C56" s="4">
        <v>0.55815537037037044</v>
      </c>
      <c r="D56" s="4">
        <v>0.5581672685185185</v>
      </c>
      <c r="E56">
        <f t="shared" si="17"/>
        <v>1.0279999999923461</v>
      </c>
      <c r="F56" s="8">
        <f t="shared" si="18"/>
        <v>9.5323999999364729E-6</v>
      </c>
    </row>
    <row r="57" spans="1:8" x14ac:dyDescent="0.2">
      <c r="A57" s="6" t="s">
        <v>14</v>
      </c>
      <c r="B57" t="s">
        <v>11</v>
      </c>
      <c r="C57" s="4" t="s">
        <v>8</v>
      </c>
      <c r="D57" s="4" t="s">
        <v>8</v>
      </c>
      <c r="E57" s="3">
        <f>SUM(E53:E56)/4</f>
        <v>1.202499999998885</v>
      </c>
      <c r="F57" s="9">
        <f>SUM(F53:F56)/4</f>
        <v>1.0980749999990745E-5</v>
      </c>
    </row>
    <row r="58" spans="1:8" x14ac:dyDescent="0.2">
      <c r="A58" s="6" t="s">
        <v>15</v>
      </c>
      <c r="E58" s="3">
        <f>E37+E42+E47+E52+E57</f>
        <v>6.6862499999973402</v>
      </c>
      <c r="F58" s="9">
        <f>F37+F42+F47+F52+F57</f>
        <v>6.0895874999977929E-5</v>
      </c>
      <c r="G58" t="s">
        <v>22</v>
      </c>
      <c r="H58" s="10">
        <v>9.1076313329594296E-6</v>
      </c>
    </row>
    <row r="59" spans="1:8" x14ac:dyDescent="0.2">
      <c r="F59" s="9"/>
    </row>
    <row r="60" spans="1:8" ht="21" x14ac:dyDescent="0.25">
      <c r="A60" s="2" t="s">
        <v>13</v>
      </c>
    </row>
    <row r="61" spans="1:8" x14ac:dyDescent="0.2">
      <c r="A61" s="3" t="s">
        <v>1</v>
      </c>
      <c r="B61" s="3" t="s">
        <v>2</v>
      </c>
      <c r="C61" s="3" t="s">
        <v>3</v>
      </c>
      <c r="D61" s="3" t="s">
        <v>4</v>
      </c>
      <c r="E61" s="3" t="s">
        <v>6</v>
      </c>
      <c r="F61" s="3" t="s">
        <v>20</v>
      </c>
      <c r="H61" s="3" t="s">
        <v>18</v>
      </c>
    </row>
    <row r="62" spans="1:8" x14ac:dyDescent="0.2">
      <c r="A62">
        <v>2</v>
      </c>
      <c r="B62" t="s">
        <v>7</v>
      </c>
      <c r="C62" s="4">
        <v>0.5918073611111111</v>
      </c>
      <c r="D62" s="4">
        <v>0.59183020833333333</v>
      </c>
      <c r="E62">
        <f>(D62-C62)*86400</f>
        <v>1.9740000000009417</v>
      </c>
      <c r="F62" s="8">
        <f>E62*0.0000021+0.2/1000000</f>
        <v>4.3454000000019769E-6</v>
      </c>
    </row>
    <row r="63" spans="1:8" x14ac:dyDescent="0.2">
      <c r="A63">
        <v>3</v>
      </c>
      <c r="B63" t="s">
        <v>7</v>
      </c>
      <c r="C63" s="4">
        <v>0.59241842592592586</v>
      </c>
      <c r="D63" s="4">
        <v>0.59244182870370377</v>
      </c>
      <c r="E63">
        <f t="shared" ref="E63:E65" si="19">(D63-C63)*86400</f>
        <v>2.0220000000108485</v>
      </c>
      <c r="F63" s="8">
        <f t="shared" ref="F63:F65" si="20">E63*0.0000021+0.2/1000000</f>
        <v>4.4462000000227808E-6</v>
      </c>
    </row>
    <row r="64" spans="1:8" x14ac:dyDescent="0.2">
      <c r="A64">
        <v>4</v>
      </c>
      <c r="B64" t="s">
        <v>7</v>
      </c>
      <c r="C64" s="4">
        <v>0.5930873148148148</v>
      </c>
      <c r="D64" s="4">
        <v>0.59310665509259264</v>
      </c>
      <c r="E64">
        <f t="shared" si="19"/>
        <v>1.6710000000049519</v>
      </c>
      <c r="F64" s="8">
        <f t="shared" si="20"/>
        <v>3.7091000000103988E-6</v>
      </c>
    </row>
    <row r="65" spans="1:6" x14ac:dyDescent="0.2">
      <c r="A65">
        <v>5</v>
      </c>
      <c r="B65" t="s">
        <v>7</v>
      </c>
      <c r="C65" s="4">
        <v>0.59381565972222228</v>
      </c>
      <c r="D65" s="4">
        <v>0.5938390740740741</v>
      </c>
      <c r="E65">
        <f t="shared" si="19"/>
        <v>2.0229999999976656</v>
      </c>
      <c r="F65" s="8">
        <f t="shared" si="20"/>
        <v>4.4482999999950968E-6</v>
      </c>
    </row>
    <row r="66" spans="1:6" x14ac:dyDescent="0.2">
      <c r="A66" s="6" t="s">
        <v>14</v>
      </c>
      <c r="B66" t="s">
        <v>7</v>
      </c>
      <c r="C66" s="4" t="s">
        <v>8</v>
      </c>
      <c r="D66" s="4" t="s">
        <v>8</v>
      </c>
      <c r="E66" s="3">
        <f>SUM(E62:E65)/4</f>
        <v>1.9225000000036019</v>
      </c>
      <c r="F66" s="9">
        <f>SUM(F62:F65)/4</f>
        <v>4.2372500000075631E-6</v>
      </c>
    </row>
    <row r="67" spans="1:6" x14ac:dyDescent="0.2">
      <c r="A67">
        <v>2</v>
      </c>
      <c r="B67" t="s">
        <v>5</v>
      </c>
      <c r="C67" s="4">
        <v>0.59184269675925927</v>
      </c>
      <c r="D67" s="4">
        <v>0.59187517361111108</v>
      </c>
      <c r="E67">
        <f>(D67-C67)*86400</f>
        <v>2.8059999999967999</v>
      </c>
      <c r="F67" s="8">
        <f>E67*0.0000021+(0.2/1000000)*10</f>
        <v>7.8925999999932793E-6</v>
      </c>
    </row>
    <row r="68" spans="1:6" x14ac:dyDescent="0.2">
      <c r="A68">
        <v>3</v>
      </c>
      <c r="B68" t="s">
        <v>5</v>
      </c>
      <c r="C68" s="4">
        <v>0.59244934027777785</v>
      </c>
      <c r="D68" s="4">
        <v>0.59248196759259264</v>
      </c>
      <c r="E68">
        <f t="shared" ref="E68:E70" si="21">(D68-C68)*86400</f>
        <v>2.8189999999980841</v>
      </c>
      <c r="F68" s="8">
        <f t="shared" ref="F68:F70" si="22">E68*0.0000021+(0.2/1000000)*10</f>
        <v>7.9198999999959768E-6</v>
      </c>
    </row>
    <row r="69" spans="1:6" x14ac:dyDescent="0.2">
      <c r="A69">
        <v>4</v>
      </c>
      <c r="B69" t="s">
        <v>5</v>
      </c>
      <c r="C69" s="4">
        <v>0.59311585648148146</v>
      </c>
      <c r="D69" s="4">
        <v>0.5931459375</v>
      </c>
      <c r="E69">
        <f t="shared" si="21"/>
        <v>2.599000000001439</v>
      </c>
      <c r="F69" s="8">
        <f t="shared" si="22"/>
        <v>7.4579000000030216E-6</v>
      </c>
    </row>
    <row r="70" spans="1:6" x14ac:dyDescent="0.2">
      <c r="A70">
        <v>5</v>
      </c>
      <c r="B70" t="s">
        <v>5</v>
      </c>
      <c r="C70" s="4">
        <v>0.59384954861111117</v>
      </c>
      <c r="D70" s="4">
        <v>0.59388103009259263</v>
      </c>
      <c r="E70">
        <f t="shared" si="21"/>
        <v>2.7199999999986346</v>
      </c>
      <c r="F70" s="8">
        <f t="shared" si="22"/>
        <v>7.7119999999971337E-6</v>
      </c>
    </row>
    <row r="71" spans="1:6" x14ac:dyDescent="0.2">
      <c r="A71" s="6" t="s">
        <v>14</v>
      </c>
      <c r="B71" t="s">
        <v>5</v>
      </c>
      <c r="C71" s="4" t="s">
        <v>8</v>
      </c>
      <c r="D71" s="4" t="s">
        <v>8</v>
      </c>
      <c r="E71" s="3">
        <f>SUM(E67:E70)/4</f>
        <v>2.7359999999987394</v>
      </c>
      <c r="F71" s="9">
        <f>SUM(F67:F70)/4</f>
        <v>7.745599999997353E-6</v>
      </c>
    </row>
    <row r="72" spans="1:6" x14ac:dyDescent="0.2">
      <c r="A72">
        <v>2</v>
      </c>
      <c r="B72" t="s">
        <v>9</v>
      </c>
      <c r="C72" s="4">
        <v>0.59189499999999995</v>
      </c>
      <c r="D72" s="4">
        <v>0.59193447916666664</v>
      </c>
      <c r="E72">
        <f>(D72-C72)*86400</f>
        <v>3.4110000000019625</v>
      </c>
      <c r="F72" s="8">
        <f>E72*0.0000021+(0.2/1000000)*10</f>
        <v>9.1631000000041204E-6</v>
      </c>
    </row>
    <row r="73" spans="1:6" x14ac:dyDescent="0.2">
      <c r="A73">
        <v>3</v>
      </c>
      <c r="B73" t="s">
        <v>9</v>
      </c>
      <c r="C73" s="4">
        <v>0.59249802083333336</v>
      </c>
      <c r="D73" s="4">
        <v>0.59253759259259253</v>
      </c>
      <c r="E73">
        <f t="shared" ref="E73:E75" si="23">(D73-C73)*86400</f>
        <v>3.4189999999924225</v>
      </c>
      <c r="F73" s="8">
        <f t="shared" ref="F73:F75" si="24">E73*0.0000021+(0.2/1000000)*10</f>
        <v>9.1798999999840859E-6</v>
      </c>
    </row>
    <row r="74" spans="1:6" x14ac:dyDescent="0.2">
      <c r="A74">
        <v>4</v>
      </c>
      <c r="B74" t="s">
        <v>9</v>
      </c>
      <c r="C74" s="4">
        <v>0.59317374999999994</v>
      </c>
      <c r="D74" s="4">
        <v>0.59321124999999997</v>
      </c>
      <c r="E74">
        <f t="shared" si="23"/>
        <v>3.2400000000020412</v>
      </c>
      <c r="F74" s="8">
        <f t="shared" si="24"/>
        <v>8.804000000004285E-6</v>
      </c>
    </row>
    <row r="75" spans="1:6" x14ac:dyDescent="0.2">
      <c r="A75">
        <v>5</v>
      </c>
      <c r="B75" t="s">
        <v>9</v>
      </c>
      <c r="C75" s="4">
        <v>0.59390614583333334</v>
      </c>
      <c r="D75" s="4">
        <v>0.59394636574074078</v>
      </c>
      <c r="E75">
        <f t="shared" si="23"/>
        <v>3.4750000000023817</v>
      </c>
      <c r="F75" s="8">
        <f t="shared" si="24"/>
        <v>9.2975000000050012E-6</v>
      </c>
    </row>
    <row r="76" spans="1:6" x14ac:dyDescent="0.2">
      <c r="A76" s="6" t="s">
        <v>14</v>
      </c>
      <c r="B76" t="s">
        <v>9</v>
      </c>
      <c r="C76" s="4" t="s">
        <v>8</v>
      </c>
      <c r="D76" s="4" t="s">
        <v>8</v>
      </c>
      <c r="E76" s="3">
        <f>SUM(E72:E75)/4</f>
        <v>3.386249999999702</v>
      </c>
      <c r="F76" s="9">
        <f>SUM(F72:F75)/4</f>
        <v>9.1111249999993731E-6</v>
      </c>
    </row>
    <row r="77" spans="1:6" x14ac:dyDescent="0.2">
      <c r="A77">
        <v>2</v>
      </c>
      <c r="B77" t="s">
        <v>10</v>
      </c>
      <c r="C77" s="4">
        <v>0.59194082175925933</v>
      </c>
      <c r="D77" s="4">
        <v>0.59195393518518513</v>
      </c>
      <c r="E77">
        <f>(D77-C77)*86400</f>
        <v>1.1329999999894369</v>
      </c>
      <c r="F77" s="8">
        <f>E77*0.0000021+0.2/1000000</f>
        <v>2.5792999999778175E-6</v>
      </c>
    </row>
    <row r="78" spans="1:6" x14ac:dyDescent="0.2">
      <c r="A78">
        <v>3</v>
      </c>
      <c r="B78" t="s">
        <v>10</v>
      </c>
      <c r="C78" s="4">
        <v>0.5925474652777778</v>
      </c>
      <c r="D78" s="4">
        <v>0.59256042824074073</v>
      </c>
      <c r="E78">
        <f t="shared" ref="E78:E80" si="25">(D78-C78)*86400</f>
        <v>1.119999999997745</v>
      </c>
      <c r="F78" s="8">
        <f t="shared" ref="F78:F80" si="26">E78*0.0000021+0.2/1000000</f>
        <v>2.5519999999952645E-6</v>
      </c>
    </row>
    <row r="79" spans="1:6" x14ac:dyDescent="0.2">
      <c r="A79">
        <v>4</v>
      </c>
      <c r="B79" t="s">
        <v>10</v>
      </c>
      <c r="C79" s="4">
        <v>0.59324379629629631</v>
      </c>
      <c r="D79" s="4">
        <v>0.59325696759259261</v>
      </c>
      <c r="E79">
        <f t="shared" si="25"/>
        <v>1.138000000000261</v>
      </c>
      <c r="F79" s="8">
        <f t="shared" si="26"/>
        <v>2.5898000000005482E-6</v>
      </c>
    </row>
    <row r="80" spans="1:6" x14ac:dyDescent="0.2">
      <c r="A80">
        <v>5</v>
      </c>
      <c r="B80" t="s">
        <v>10</v>
      </c>
      <c r="C80" s="4">
        <v>0.59396048611111107</v>
      </c>
      <c r="D80" s="4">
        <v>0.59397471064814822</v>
      </c>
      <c r="E80">
        <f t="shared" si="25"/>
        <v>1.2290000000092505</v>
      </c>
      <c r="F80" s="8">
        <f t="shared" si="26"/>
        <v>2.7809000000194258E-6</v>
      </c>
    </row>
    <row r="81" spans="1:8" x14ac:dyDescent="0.2">
      <c r="A81" s="6" t="s">
        <v>14</v>
      </c>
      <c r="B81" t="s">
        <v>10</v>
      </c>
      <c r="C81" s="4" t="s">
        <v>8</v>
      </c>
      <c r="D81" s="4" t="s">
        <v>8</v>
      </c>
      <c r="E81" s="3">
        <f>SUM(E77:E80)/4</f>
        <v>1.1549999999991734</v>
      </c>
      <c r="F81" s="9">
        <f>SUM(F77:F80)/4</f>
        <v>2.6254999999982641E-6</v>
      </c>
    </row>
    <row r="82" spans="1:8" x14ac:dyDescent="0.2">
      <c r="A82">
        <v>2</v>
      </c>
      <c r="B82" t="s">
        <v>11</v>
      </c>
      <c r="C82" s="4">
        <v>0.59195993055555551</v>
      </c>
      <c r="D82" s="4">
        <v>0.59200077546296292</v>
      </c>
      <c r="E82">
        <f>(D82-C82)*86400</f>
        <v>3.5290000000003374</v>
      </c>
      <c r="F82" s="8">
        <f>E82*0.0000021+(0.2/1000000)*5</f>
        <v>8.4109000000007075E-6</v>
      </c>
    </row>
    <row r="83" spans="1:8" x14ac:dyDescent="0.2">
      <c r="A83">
        <v>3</v>
      </c>
      <c r="B83" t="s">
        <v>11</v>
      </c>
      <c r="C83" s="4">
        <v>0.59256813657407414</v>
      </c>
      <c r="D83" s="4">
        <v>0.59261232638888883</v>
      </c>
      <c r="E83">
        <f t="shared" ref="E83:E85" si="27">(D83-C83)*86400</f>
        <v>3.8179999999890413</v>
      </c>
      <c r="F83" s="8">
        <f t="shared" ref="F83:F85" si="28">E83*0.0000021+(0.2/1000000)*5</f>
        <v>9.0177999999769864E-6</v>
      </c>
    </row>
    <row r="84" spans="1:8" x14ac:dyDescent="0.2">
      <c r="A84">
        <v>4</v>
      </c>
      <c r="B84" t="s">
        <v>11</v>
      </c>
      <c r="C84" s="4">
        <v>0.59326706018518516</v>
      </c>
      <c r="D84" s="4">
        <v>0.59331112268518515</v>
      </c>
      <c r="E84">
        <f t="shared" si="27"/>
        <v>3.8069999999997606</v>
      </c>
      <c r="F84" s="8">
        <f t="shared" si="28"/>
        <v>8.9946999999994973E-6</v>
      </c>
    </row>
    <row r="85" spans="1:8" x14ac:dyDescent="0.2">
      <c r="A85">
        <v>5</v>
      </c>
      <c r="B85" t="s">
        <v>11</v>
      </c>
      <c r="C85" s="4">
        <v>0.5939848148148148</v>
      </c>
      <c r="D85" s="4">
        <v>0.5940262268518518</v>
      </c>
      <c r="E85">
        <f t="shared" si="27"/>
        <v>3.5779999999970613</v>
      </c>
      <c r="F85" s="8">
        <f t="shared" si="28"/>
        <v>8.5137999999938282E-6</v>
      </c>
    </row>
    <row r="86" spans="1:8" x14ac:dyDescent="0.2">
      <c r="A86" s="6" t="s">
        <v>14</v>
      </c>
      <c r="B86" t="s">
        <v>11</v>
      </c>
      <c r="C86" s="4" t="s">
        <v>8</v>
      </c>
      <c r="D86" s="4" t="s">
        <v>8</v>
      </c>
      <c r="E86" s="3">
        <f>SUM(E82:E85)/4</f>
        <v>3.6829999999965501</v>
      </c>
      <c r="F86" s="9">
        <f>SUM(F82:F85)/4</f>
        <v>8.7342999999927549E-6</v>
      </c>
    </row>
    <row r="87" spans="1:8" x14ac:dyDescent="0.2">
      <c r="A87" s="6" t="s">
        <v>16</v>
      </c>
      <c r="E87" s="3">
        <f>E66+E71+E76+E81+E86</f>
        <v>12.882749999997767</v>
      </c>
      <c r="F87" s="9">
        <f>F66+F71+F76+F81+F86</f>
        <v>3.2453774999995313E-5</v>
      </c>
      <c r="G87" t="s">
        <v>23</v>
      </c>
      <c r="H87" s="10">
        <v>2.5191671032970398E-6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746B9-6C63-4A9B-A9C4-9EF9FF0D59EC}">
  <dimension ref="A1:D56"/>
  <sheetViews>
    <sheetView rightToLeft="1" tabSelected="1" zoomScaleNormal="100" workbookViewId="0">
      <selection activeCell="B13" sqref="B13"/>
    </sheetView>
  </sheetViews>
  <sheetFormatPr baseColWidth="10" defaultColWidth="8.83203125" defaultRowHeight="16" x14ac:dyDescent="0.2"/>
  <cols>
    <col min="1" max="1" width="30.33203125" customWidth="1"/>
    <col min="2" max="2" width="28.6640625" customWidth="1"/>
    <col min="3" max="3" width="14.6640625" customWidth="1"/>
    <col min="4" max="4" width="9.6640625" customWidth="1"/>
  </cols>
  <sheetData>
    <row r="1" spans="1:4" x14ac:dyDescent="0.2">
      <c r="A1" t="s">
        <v>24</v>
      </c>
      <c r="B1" t="s">
        <v>25</v>
      </c>
      <c r="C1" t="s">
        <v>26</v>
      </c>
      <c r="D1" t="s">
        <v>29</v>
      </c>
    </row>
    <row r="2" spans="1:4" x14ac:dyDescent="0.2">
      <c r="A2" s="3">
        <v>1.4639999999999986</v>
      </c>
      <c r="B2" s="3">
        <v>1.1057499999961529</v>
      </c>
      <c r="C2" s="3">
        <v>1.9225000000036019</v>
      </c>
      <c r="D2" t="s">
        <v>7</v>
      </c>
    </row>
    <row r="3" spans="1:4" x14ac:dyDescent="0.2">
      <c r="A3" s="3">
        <v>2.2430000000015049</v>
      </c>
      <c r="B3" s="3">
        <v>1.7695000000014005</v>
      </c>
      <c r="C3" s="3">
        <v>2.7359999999987394</v>
      </c>
      <c r="D3" t="s">
        <v>5</v>
      </c>
    </row>
    <row r="4" spans="1:4" x14ac:dyDescent="0.2">
      <c r="A4" s="3">
        <v>1.8209999999963422</v>
      </c>
      <c r="B4" s="3">
        <v>1.5740000000007193</v>
      </c>
      <c r="C4" s="3">
        <v>3.386249999999702</v>
      </c>
      <c r="D4" t="s">
        <v>9</v>
      </c>
    </row>
    <row r="5" spans="1:4" x14ac:dyDescent="0.2">
      <c r="A5" s="3">
        <v>1.036749999999298</v>
      </c>
      <c r="B5" s="3">
        <v>1.0345000000001825</v>
      </c>
      <c r="C5" s="3">
        <v>1.1549999999991734</v>
      </c>
      <c r="D5" t="s">
        <v>10</v>
      </c>
    </row>
    <row r="6" spans="1:4" x14ac:dyDescent="0.2">
      <c r="A6" s="3">
        <v>2.5390000000034441</v>
      </c>
      <c r="B6" s="3">
        <v>1.202499999998885</v>
      </c>
      <c r="C6" s="3">
        <v>3.6829999999965501</v>
      </c>
      <c r="D6" t="s">
        <v>11</v>
      </c>
    </row>
    <row r="9" spans="1:4" ht="21" x14ac:dyDescent="0.25">
      <c r="C9" s="2" t="s">
        <v>31</v>
      </c>
    </row>
    <row r="18" spans="1:4" x14ac:dyDescent="0.2">
      <c r="A18" t="s">
        <v>24</v>
      </c>
      <c r="B18" t="s">
        <v>25</v>
      </c>
      <c r="C18" t="s">
        <v>26</v>
      </c>
      <c r="D18" t="s">
        <v>29</v>
      </c>
    </row>
    <row r="19" spans="1:4" x14ac:dyDescent="0.2">
      <c r="A19" s="9">
        <v>3.274399999999997E-6</v>
      </c>
      <c r="B19" s="9">
        <v>9.3777249999680686E-6</v>
      </c>
      <c r="C19" s="9">
        <v>4.2372500000075631E-6</v>
      </c>
      <c r="D19" s="11" t="s">
        <v>7</v>
      </c>
    </row>
    <row r="20" spans="1:4" x14ac:dyDescent="0.2">
      <c r="A20" s="9">
        <v>6.7103000000031594E-6</v>
      </c>
      <c r="B20" s="9">
        <v>1.6686850000011626E-5</v>
      </c>
      <c r="C20" s="9">
        <v>7.745599999997353E-6</v>
      </c>
      <c r="D20" s="14" t="s">
        <v>5</v>
      </c>
    </row>
    <row r="21" spans="1:4" x14ac:dyDescent="0.2">
      <c r="A21" s="9">
        <v>5.8240999999923181E-6</v>
      </c>
      <c r="B21" s="9">
        <v>1.5064200000005972E-5</v>
      </c>
      <c r="C21" s="9">
        <v>9.1111249999993731E-6</v>
      </c>
      <c r="D21" s="11" t="s">
        <v>9</v>
      </c>
    </row>
    <row r="22" spans="1:4" x14ac:dyDescent="0.2">
      <c r="A22" s="9">
        <v>2.3771749999985256E-6</v>
      </c>
      <c r="B22" s="9">
        <v>8.7863500000015155E-6</v>
      </c>
      <c r="C22" s="9">
        <v>2.6254999999982641E-6</v>
      </c>
      <c r="D22" s="14" t="s">
        <v>10</v>
      </c>
    </row>
    <row r="23" spans="1:4" x14ac:dyDescent="0.2">
      <c r="A23" s="9">
        <v>6.3319000000072323E-6</v>
      </c>
      <c r="B23" s="9">
        <v>1.0980749999990745E-5</v>
      </c>
      <c r="C23" s="9">
        <v>8.7342999999927549E-6</v>
      </c>
      <c r="D23" s="11" t="s">
        <v>11</v>
      </c>
    </row>
    <row r="37" spans="1:3" ht="38.5" customHeight="1" x14ac:dyDescent="0.2">
      <c r="A37" t="s">
        <v>27</v>
      </c>
      <c r="B37" t="s">
        <v>30</v>
      </c>
    </row>
    <row r="38" spans="1:3" x14ac:dyDescent="0.2">
      <c r="A38" s="3">
        <v>9.1037500000005878</v>
      </c>
      <c r="B38" t="s">
        <v>24</v>
      </c>
    </row>
    <row r="39" spans="1:3" x14ac:dyDescent="0.2">
      <c r="A39" s="3">
        <v>6.6862499999973402</v>
      </c>
      <c r="B39" t="s">
        <v>25</v>
      </c>
    </row>
    <row r="40" spans="1:3" x14ac:dyDescent="0.2">
      <c r="A40" s="3">
        <v>12.882749999997767</v>
      </c>
      <c r="B40" t="s">
        <v>26</v>
      </c>
    </row>
    <row r="43" spans="1:3" x14ac:dyDescent="0.2">
      <c r="B43" s="15"/>
      <c r="C43" s="15"/>
    </row>
    <row r="44" spans="1:3" x14ac:dyDescent="0.2">
      <c r="B44" s="16"/>
      <c r="C44" s="15"/>
    </row>
    <row r="45" spans="1:3" x14ac:dyDescent="0.2">
      <c r="B45" s="16"/>
      <c r="C45" s="15"/>
    </row>
    <row r="46" spans="1:3" x14ac:dyDescent="0.2">
      <c r="B46" s="16"/>
      <c r="C46" s="15"/>
    </row>
    <row r="53" spans="1:2" x14ac:dyDescent="0.2">
      <c r="A53" s="19" t="s">
        <v>28</v>
      </c>
      <c r="B53" s="19" t="s">
        <v>30</v>
      </c>
    </row>
    <row r="54" spans="1:2" x14ac:dyDescent="0.2">
      <c r="A54" s="17">
        <v>2.4517875000001236E-5</v>
      </c>
      <c r="B54" s="12" t="s">
        <v>24</v>
      </c>
    </row>
    <row r="55" spans="1:2" x14ac:dyDescent="0.2">
      <c r="A55" s="18">
        <v>6.0895874999977929E-5</v>
      </c>
      <c r="B55" s="13" t="s">
        <v>25</v>
      </c>
    </row>
    <row r="56" spans="1:2" x14ac:dyDescent="0.2">
      <c r="A56" s="20">
        <v>3.2453774999995313E-5</v>
      </c>
      <c r="B56" s="21" t="s">
        <v>26</v>
      </c>
    </row>
  </sheetData>
  <phoneticPr fontId="6" type="noConversion"/>
  <pageMargins left="0.7" right="0.7" top="0.75" bottom="0.75" header="0.3" footer="0.3"/>
  <drawing r:id="rId1"/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2022-11-27T15:01:16Z</dcterms:created>
  <dcterms:modified xsi:type="dcterms:W3CDTF">2022-11-30T19:34:16Z</dcterms:modified>
</cp:coreProperties>
</file>