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15" windowHeight="7755" activeTab="3"/>
  </bookViews>
  <sheets>
    <sheet name="8' Rise" sheetId="1" r:id="rId1"/>
    <sheet name="6' Rise" sheetId="2" r:id="rId2"/>
    <sheet name="4' Rise" sheetId="3" r:id="rId3"/>
    <sheet name="Abbreviated 8' Rise numbers" sheetId="5" r:id="rId4"/>
  </sheets>
  <calcPr calcId="145621"/>
</workbook>
</file>

<file path=xl/calcChain.xml><?xml version="1.0" encoding="utf-8"?>
<calcChain xmlns="http://schemas.openxmlformats.org/spreadsheetml/2006/main">
  <c r="O11" i="5" l="1"/>
  <c r="L11" i="5"/>
  <c r="I11" i="5"/>
  <c r="F11" i="5"/>
  <c r="C11" i="5"/>
  <c r="O9" i="5"/>
  <c r="L9" i="5"/>
  <c r="I9" i="5"/>
  <c r="F9" i="5"/>
  <c r="C9" i="5"/>
  <c r="O7" i="5"/>
  <c r="L7" i="5"/>
  <c r="I7" i="5"/>
  <c r="F7" i="5"/>
  <c r="C7" i="5"/>
  <c r="O5" i="5"/>
  <c r="L5" i="5"/>
  <c r="I5" i="5"/>
  <c r="F5" i="5"/>
  <c r="C5" i="5"/>
  <c r="O3" i="5"/>
  <c r="L3" i="5"/>
  <c r="I3" i="5"/>
  <c r="F3" i="5"/>
  <c r="C3" i="5"/>
  <c r="C16" i="5" l="1"/>
  <c r="C17" i="5" s="1"/>
  <c r="O16" i="5"/>
  <c r="O17" i="5" s="1"/>
  <c r="I16" i="5"/>
  <c r="I17" i="5" s="1"/>
  <c r="F16" i="5"/>
  <c r="F17" i="5" s="1"/>
  <c r="I13" i="5"/>
  <c r="I14" i="5" s="1"/>
  <c r="L13" i="5"/>
  <c r="L14" i="5" s="1"/>
  <c r="C13" i="5"/>
  <c r="C14" i="5" s="1"/>
  <c r="O13" i="5"/>
  <c r="O14" i="5" s="1"/>
  <c r="F13" i="5"/>
  <c r="F14" i="5" s="1"/>
  <c r="L16" i="5"/>
  <c r="L17" i="5" s="1"/>
  <c r="O21" i="3"/>
  <c r="L21" i="3"/>
  <c r="I21" i="3"/>
  <c r="F21" i="3"/>
  <c r="C21" i="3"/>
  <c r="O21" i="2"/>
  <c r="L21" i="2"/>
  <c r="I21" i="2"/>
  <c r="F21" i="2"/>
  <c r="C21" i="2"/>
  <c r="O21" i="1"/>
  <c r="L21" i="1"/>
  <c r="I21" i="1"/>
  <c r="F21" i="1"/>
  <c r="C21" i="1"/>
  <c r="O11" i="3" l="1"/>
  <c r="L11" i="3"/>
  <c r="I11" i="3"/>
  <c r="F11" i="3"/>
  <c r="C11" i="3"/>
  <c r="O9" i="3"/>
  <c r="L9" i="3"/>
  <c r="L19" i="3" s="1"/>
  <c r="I9" i="3"/>
  <c r="F9" i="3"/>
  <c r="C9" i="3"/>
  <c r="O7" i="3"/>
  <c r="L7" i="3"/>
  <c r="I7" i="3"/>
  <c r="F7" i="3"/>
  <c r="C7" i="3"/>
  <c r="O5" i="3"/>
  <c r="L5" i="3"/>
  <c r="I5" i="3"/>
  <c r="F5" i="3"/>
  <c r="C5" i="3"/>
  <c r="O3" i="3"/>
  <c r="L3" i="3"/>
  <c r="I3" i="3"/>
  <c r="I13" i="3" s="1"/>
  <c r="I15" i="3" s="1"/>
  <c r="F3" i="3"/>
  <c r="C3" i="3"/>
  <c r="O11" i="2"/>
  <c r="L11" i="2"/>
  <c r="I11" i="2"/>
  <c r="F11" i="2"/>
  <c r="C11" i="2"/>
  <c r="O9" i="2"/>
  <c r="O19" i="2" s="1"/>
  <c r="L9" i="2"/>
  <c r="L19" i="2" s="1"/>
  <c r="I9" i="2"/>
  <c r="I19" i="2" s="1"/>
  <c r="F9" i="2"/>
  <c r="C9" i="2"/>
  <c r="C19" i="2" s="1"/>
  <c r="O7" i="2"/>
  <c r="L7" i="2"/>
  <c r="I7" i="2"/>
  <c r="F7" i="2"/>
  <c r="C7" i="2"/>
  <c r="O5" i="2"/>
  <c r="L5" i="2"/>
  <c r="I5" i="2"/>
  <c r="F5" i="2"/>
  <c r="C5" i="2"/>
  <c r="O3" i="2"/>
  <c r="L3" i="2"/>
  <c r="L13" i="2" s="1"/>
  <c r="L15" i="2" s="1"/>
  <c r="I3" i="2"/>
  <c r="I13" i="2" s="1"/>
  <c r="I15" i="2" s="1"/>
  <c r="F3" i="2"/>
  <c r="F19" i="2" s="1"/>
  <c r="C3" i="2"/>
  <c r="C19" i="3" l="1"/>
  <c r="O19" i="3"/>
  <c r="F19" i="3"/>
  <c r="O13" i="3"/>
  <c r="O15" i="3" s="1"/>
  <c r="I19" i="3"/>
  <c r="L13" i="3"/>
  <c r="L15" i="3" s="1"/>
  <c r="O13" i="2"/>
  <c r="O15" i="2" s="1"/>
  <c r="C13" i="2"/>
  <c r="C15" i="2" s="1"/>
  <c r="C13" i="3"/>
  <c r="C15" i="3" s="1"/>
  <c r="F13" i="3"/>
  <c r="F15" i="3" s="1"/>
  <c r="F13" i="2"/>
  <c r="F15" i="2" s="1"/>
  <c r="C11" i="1"/>
  <c r="C9" i="1"/>
  <c r="C7" i="1"/>
  <c r="C5" i="1"/>
  <c r="C3" i="1"/>
  <c r="C13" i="1" l="1"/>
  <c r="C15" i="1" s="1"/>
  <c r="C19" i="1"/>
  <c r="O11" i="1"/>
  <c r="O9" i="1"/>
  <c r="O7" i="1"/>
  <c r="O5" i="1"/>
  <c r="O3" i="1"/>
  <c r="L11" i="1"/>
  <c r="L9" i="1"/>
  <c r="L7" i="1"/>
  <c r="L5" i="1"/>
  <c r="L3" i="1"/>
  <c r="I11" i="1"/>
  <c r="I9" i="1"/>
  <c r="I7" i="1"/>
  <c r="I5" i="1"/>
  <c r="I3" i="1"/>
  <c r="F11" i="1"/>
  <c r="F9" i="1"/>
  <c r="F7" i="1"/>
  <c r="F5" i="1"/>
  <c r="F3" i="1"/>
  <c r="L19" i="1" l="1"/>
  <c r="O19" i="1"/>
  <c r="F19" i="1"/>
  <c r="I19" i="1"/>
  <c r="I13" i="1"/>
  <c r="L13" i="1"/>
  <c r="L15" i="1" s="1"/>
  <c r="O13" i="1"/>
  <c r="O15" i="1" s="1"/>
  <c r="F13" i="1"/>
  <c r="F15" i="1"/>
  <c r="I15" i="1"/>
</calcChain>
</file>

<file path=xl/sharedStrings.xml><?xml version="1.0" encoding="utf-8"?>
<sst xmlns="http://schemas.openxmlformats.org/spreadsheetml/2006/main" count="112" uniqueCount="30">
  <si>
    <t>How much space between sign and boardwalk?</t>
  </si>
  <si>
    <t>How far is boardwalk above ground?</t>
  </si>
  <si>
    <t>Length of Upright</t>
  </si>
  <si>
    <t>Note: Length of Upright = Height of Art Work + space between sign and boardwalk + 2 * (frame width + white space) + distance from boardwalk to ground</t>
  </si>
  <si>
    <t>How Wide is your white space? (I use scale 2")</t>
  </si>
  <si>
    <t>Scale Feet</t>
  </si>
  <si>
    <t>Actual Inches</t>
  </si>
  <si>
    <t>Note: Length of Sloped leg= Height of Upright/cos(30) or Height of Upright * 1.155;   Cos(30) = 0.866</t>
  </si>
  <si>
    <t>Note: Each additional foot of height between Boardwalk and ground adds 0.137 to length of upright, or a bit more than 1/8"</t>
  </si>
  <si>
    <t>How Wide is your frame?  (I use scale 2 x 10")</t>
  </si>
  <si>
    <t>How tall is your art work?</t>
  </si>
  <si>
    <t>Crossmember offset from bottom*</t>
  </si>
  <si>
    <r>
      <t>Length of Sloped Leg (cut at 60</t>
    </r>
    <r>
      <rPr>
        <sz val="11"/>
        <color theme="0"/>
        <rFont val="Calibri"/>
        <family val="2"/>
      </rPr>
      <t>°)</t>
    </r>
  </si>
  <si>
    <t>*  Crossmember distance from bottom assumes a block height of 3.50"</t>
  </si>
  <si>
    <r>
      <rPr>
        <sz val="11"/>
        <color theme="1"/>
        <rFont val="Calibri"/>
        <family val="2"/>
      </rPr>
      <t>©</t>
    </r>
    <r>
      <rPr>
        <sz val="11"/>
        <color theme="1"/>
        <rFont val="Calibri"/>
        <family val="2"/>
        <scheme val="minor"/>
      </rPr>
      <t xml:space="preserve">  Dave Ackmann  July 2019</t>
    </r>
  </si>
  <si>
    <t>HO Billboard Dimensional Calculations - 8' Rise</t>
  </si>
  <si>
    <t>Note: I use Evergreen #164 (0.080" by 0.080") styrene for uprights, sloped legs and crossmembers, #8210 for face frame and boardwalk,
          #9040 for main face, #8206 for back stiffeners, #144 (0.04 by 0.08) for back brace, and #8104 for boardwalk brace</t>
  </si>
  <si>
    <t>Note: I use Evergreen #164 (0.080" by 0.080") styrene for uprights, sloped legs and crossmembers, #8210 for face frame and boardwalk,
          #9040 for main decal face surface, #8206 for back stiffeners, #144 (0.04 by 0.08) for back brace, and #8104 for boardwalk brace</t>
  </si>
  <si>
    <t>How many feet is top of boardwalk above ground?</t>
  </si>
  <si>
    <t>*  Crossmember distance from bottom assumes a block height of 4.00"</t>
  </si>
  <si>
    <t>Cross-member distance from bottom*</t>
  </si>
  <si>
    <t>Diagonal Support Length  (cut at 30°)</t>
  </si>
  <si>
    <r>
      <rPr>
        <sz val="11"/>
        <color theme="1"/>
        <rFont val="Calibri"/>
        <family val="2"/>
      </rPr>
      <t>©</t>
    </r>
    <r>
      <rPr>
        <sz val="11"/>
        <color theme="1"/>
        <rFont val="Calibri"/>
        <family val="2"/>
        <scheme val="minor"/>
      </rPr>
      <t xml:space="preserve">  Dave Ackmann  August 24, 2019</t>
    </r>
  </si>
  <si>
    <t>Cross-member distance from peak</t>
  </si>
  <si>
    <r>
      <t>Cross-member length (cut at 30</t>
    </r>
    <r>
      <rPr>
        <sz val="11"/>
        <color theme="0"/>
        <rFont val="Calibri"/>
        <family val="2"/>
      </rPr>
      <t>°)</t>
    </r>
  </si>
  <si>
    <t>HO Billboard Dimensional Calculations - 8' Rise Above Ground</t>
  </si>
  <si>
    <t>HO Billboard Dimensional Calculations - 6' Rise Above Ground</t>
  </si>
  <si>
    <t>HO Billboard Dimensional Calculations - 4' Rise Above Ground</t>
  </si>
  <si>
    <r>
      <t>Length of Sloped Leg (cut at 30</t>
    </r>
    <r>
      <rPr>
        <sz val="11"/>
        <rFont val="Calibri"/>
        <family val="2"/>
      </rPr>
      <t>°)</t>
    </r>
  </si>
  <si>
    <r>
      <t>Cross-member length (cut at 60</t>
    </r>
    <r>
      <rPr>
        <sz val="11"/>
        <rFont val="Calibri"/>
        <family val="2"/>
      </rPr>
      <t>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</si>
</sst>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  <xf numFmtId="2" fontId="1" fillId="2" borderId="0" xfId="0" applyNumberFormat="1" applyFont="1" applyFill="1"/>
    <xf numFmtId="0" fontId="0" fillId="0" borderId="0" xfId="0" applyBorder="1"/>
    <xf numFmtId="0" fontId="0" fillId="0" borderId="0" xfId="0" applyBorder="1" applyAlignment="1">
      <alignment horizontal="right" wrapText="1"/>
    </xf>
    <xf numFmtId="2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0" xfId="0" applyNumberFormat="1" applyBorder="1"/>
    <xf numFmtId="0" fontId="5" fillId="3" borderId="1" xfId="0" applyFont="1" applyFill="1" applyBorder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2" fontId="1" fillId="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right" wrapText="1"/>
    </xf>
    <xf numFmtId="2" fontId="0" fillId="0" borderId="2" xfId="0" applyNumberFormat="1" applyBorder="1" applyAlignment="1">
      <alignment horizontal="right"/>
    </xf>
    <xf numFmtId="2" fontId="5" fillId="3" borderId="2" xfId="0" applyNumberFormat="1" applyFont="1" applyFill="1" applyBorder="1" applyAlignment="1">
      <alignment horizontal="right"/>
    </xf>
    <xf numFmtId="2" fontId="5" fillId="3" borderId="2" xfId="0" applyNumberFormat="1" applyFont="1" applyFill="1" applyBorder="1"/>
    <xf numFmtId="0" fontId="0" fillId="0" borderId="3" xfId="0" applyBorder="1"/>
    <xf numFmtId="0" fontId="5" fillId="3" borderId="3" xfId="0" applyFont="1" applyFill="1" applyBorder="1"/>
    <xf numFmtId="0" fontId="0" fillId="0" borderId="4" xfId="0" applyBorder="1"/>
    <xf numFmtId="0" fontId="0" fillId="0" borderId="5" xfId="0" applyBorder="1" applyAlignment="1">
      <alignment horizontal="right" wrapText="1"/>
    </xf>
    <xf numFmtId="2" fontId="0" fillId="0" borderId="6" xfId="0" applyNumberFormat="1" applyBorder="1" applyAlignment="1">
      <alignment horizontal="right" wrapText="1"/>
    </xf>
    <xf numFmtId="0" fontId="0" fillId="0" borderId="5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0" fillId="0" borderId="0" xfId="0" applyAlignment="1">
      <alignment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sqref="A1:O1"/>
    </sheetView>
  </sheetViews>
  <sheetFormatPr defaultRowHeight="15" x14ac:dyDescent="0.25"/>
  <cols>
    <col min="1" max="1" width="44.85546875" customWidth="1"/>
    <col min="2" max="2" width="5.5703125" customWidth="1"/>
    <col min="3" max="3" width="6.7109375" customWidth="1"/>
    <col min="4" max="4" width="5.28515625" customWidth="1"/>
    <col min="5" max="5" width="5.5703125" style="2" bestFit="1" customWidth="1"/>
    <col min="6" max="6" width="6.7109375" style="3" customWidth="1"/>
    <col min="7" max="7" width="5.28515625" customWidth="1"/>
    <col min="8" max="8" width="5.5703125" style="2" bestFit="1" customWidth="1"/>
    <col min="9" max="9" width="6.7109375" style="3" customWidth="1"/>
    <col min="10" max="10" width="5.28515625" customWidth="1"/>
    <col min="11" max="11" width="5.5703125" style="2" bestFit="1" customWidth="1"/>
    <col min="12" max="12" width="6.7109375" style="3" customWidth="1"/>
    <col min="13" max="13" width="4.85546875" customWidth="1"/>
    <col min="14" max="14" width="5.5703125" style="2" bestFit="1" customWidth="1"/>
    <col min="15" max="15" width="6.7109375" style="3" customWidth="1"/>
  </cols>
  <sheetData>
    <row r="1" spans="1:15" ht="27" customHeight="1" x14ac:dyDescent="0.4">
      <c r="A1" s="34" t="s">
        <v>25</v>
      </c>
      <c r="B1" s="34"/>
      <c r="C1" s="34"/>
      <c r="D1" s="34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s="8" customFormat="1" ht="30" customHeight="1" x14ac:dyDescent="0.25">
      <c r="B2" s="9" t="s">
        <v>5</v>
      </c>
      <c r="C2" s="10" t="s">
        <v>6</v>
      </c>
      <c r="E2" s="9" t="s">
        <v>5</v>
      </c>
      <c r="F2" s="10" t="s">
        <v>6</v>
      </c>
      <c r="H2" s="9" t="s">
        <v>5</v>
      </c>
      <c r="I2" s="10" t="s">
        <v>6</v>
      </c>
      <c r="K2" s="9" t="s">
        <v>5</v>
      </c>
      <c r="L2" s="10" t="s">
        <v>6</v>
      </c>
      <c r="N2" s="9" t="s">
        <v>5</v>
      </c>
      <c r="O2" s="10" t="s">
        <v>6</v>
      </c>
    </row>
    <row r="3" spans="1:15" x14ac:dyDescent="0.25">
      <c r="A3" t="s">
        <v>10</v>
      </c>
      <c r="B3" s="2">
        <v>8</v>
      </c>
      <c r="C3" s="3">
        <f>B3*12/87.1</f>
        <v>1.1021814006888635</v>
      </c>
      <c r="E3" s="2">
        <v>10</v>
      </c>
      <c r="F3" s="3">
        <f>E3*12/87.1</f>
        <v>1.3777267508610793</v>
      </c>
      <c r="H3" s="2">
        <v>12</v>
      </c>
      <c r="I3" s="3">
        <f>H3*12/87.1</f>
        <v>1.6532721010332951</v>
      </c>
      <c r="K3" s="2">
        <v>14</v>
      </c>
      <c r="L3" s="3">
        <f>K3*12/87.1</f>
        <v>1.928817451205511</v>
      </c>
      <c r="N3" s="2">
        <v>16</v>
      </c>
      <c r="O3" s="3">
        <f>N3*12/87.1</f>
        <v>2.204362801377727</v>
      </c>
    </row>
    <row r="4" spans="1:15" x14ac:dyDescent="0.25">
      <c r="B4" s="2"/>
      <c r="C4" s="3"/>
    </row>
    <row r="5" spans="1:15" x14ac:dyDescent="0.25">
      <c r="A5" t="s">
        <v>9</v>
      </c>
      <c r="B5" s="2">
        <v>0.81</v>
      </c>
      <c r="C5" s="3">
        <f>B5*12/87.1</f>
        <v>0.11159586681974742</v>
      </c>
      <c r="E5" s="2">
        <v>0.81</v>
      </c>
      <c r="F5" s="3">
        <f>E5*12/87.1</f>
        <v>0.11159586681974742</v>
      </c>
      <c r="H5" s="2">
        <v>0.81</v>
      </c>
      <c r="I5" s="3">
        <f>H5*12/87.1</f>
        <v>0.11159586681974742</v>
      </c>
      <c r="K5" s="2">
        <v>0.81</v>
      </c>
      <c r="L5" s="3">
        <f>K5*12/87.1</f>
        <v>0.11159586681974742</v>
      </c>
      <c r="N5" s="2">
        <v>0.81</v>
      </c>
      <c r="O5" s="3">
        <f>N5*12/87.1</f>
        <v>0.11159586681974742</v>
      </c>
    </row>
    <row r="6" spans="1:15" x14ac:dyDescent="0.25">
      <c r="B6" s="2"/>
      <c r="C6" s="3"/>
    </row>
    <row r="7" spans="1:15" x14ac:dyDescent="0.25">
      <c r="A7" t="s">
        <v>4</v>
      </c>
      <c r="B7" s="2">
        <v>0.19</v>
      </c>
      <c r="C7" s="3">
        <f>B7*12/87.1</f>
        <v>2.6176808266360509E-2</v>
      </c>
      <c r="E7" s="2">
        <v>0.19</v>
      </c>
      <c r="F7" s="3">
        <f>E7*12/87.1</f>
        <v>2.6176808266360509E-2</v>
      </c>
      <c r="H7" s="2">
        <v>0.19</v>
      </c>
      <c r="I7" s="3">
        <f>H7*12/87.1</f>
        <v>2.6176808266360509E-2</v>
      </c>
      <c r="K7" s="2">
        <v>0.19</v>
      </c>
      <c r="L7" s="3">
        <f>K7*12/87.1</f>
        <v>2.6176808266360509E-2</v>
      </c>
      <c r="N7" s="2">
        <v>0.19</v>
      </c>
      <c r="O7" s="3">
        <f>N7*12/87.1</f>
        <v>2.6176808266360509E-2</v>
      </c>
    </row>
    <row r="8" spans="1:15" x14ac:dyDescent="0.25">
      <c r="B8" s="2"/>
      <c r="C8" s="3"/>
    </row>
    <row r="9" spans="1:15" x14ac:dyDescent="0.25">
      <c r="A9" t="s">
        <v>0</v>
      </c>
      <c r="B9" s="2">
        <v>1</v>
      </c>
      <c r="C9" s="3">
        <f>B9*12/87.1</f>
        <v>0.13777267508610794</v>
      </c>
      <c r="E9" s="2">
        <v>1</v>
      </c>
      <c r="F9" s="3">
        <f>E9*12/87.1</f>
        <v>0.13777267508610794</v>
      </c>
      <c r="H9" s="2">
        <v>1</v>
      </c>
      <c r="I9" s="3">
        <f>H9*12/87.1</f>
        <v>0.13777267508610794</v>
      </c>
      <c r="K9" s="2">
        <v>1</v>
      </c>
      <c r="L9" s="3">
        <f>K9*12/87.1</f>
        <v>0.13777267508610794</v>
      </c>
      <c r="N9" s="2">
        <v>1</v>
      </c>
      <c r="O9" s="3">
        <f>N9*12/87.1</f>
        <v>0.13777267508610794</v>
      </c>
    </row>
    <row r="10" spans="1:15" x14ac:dyDescent="0.25">
      <c r="B10" s="2"/>
      <c r="C10" s="3"/>
    </row>
    <row r="11" spans="1:15" x14ac:dyDescent="0.25">
      <c r="A11" t="s">
        <v>18</v>
      </c>
      <c r="B11" s="2">
        <v>8</v>
      </c>
      <c r="C11" s="3">
        <f>B11*12/87.1</f>
        <v>1.1021814006888635</v>
      </c>
      <c r="E11" s="2">
        <v>8</v>
      </c>
      <c r="F11" s="3">
        <f>E11*12/87.1</f>
        <v>1.1021814006888635</v>
      </c>
      <c r="H11" s="2">
        <v>8</v>
      </c>
      <c r="I11" s="3">
        <f>H11*12/87.1</f>
        <v>1.1021814006888635</v>
      </c>
      <c r="K11" s="2">
        <v>8</v>
      </c>
      <c r="L11" s="3">
        <f>K11*12/87.1</f>
        <v>1.1021814006888635</v>
      </c>
      <c r="N11" s="2">
        <v>8</v>
      </c>
      <c r="O11" s="3">
        <f>N11*12/87.1</f>
        <v>1.1021814006888635</v>
      </c>
    </row>
    <row r="12" spans="1:15" x14ac:dyDescent="0.25">
      <c r="C12" s="1"/>
      <c r="F12" s="1"/>
      <c r="I12" s="1"/>
      <c r="L12" s="1"/>
      <c r="O12" s="1"/>
    </row>
    <row r="13" spans="1:15" x14ac:dyDescent="0.25">
      <c r="A13" s="4" t="s">
        <v>2</v>
      </c>
      <c r="B13" s="4"/>
      <c r="C13" s="6">
        <f>C3+2*(C5+C7)+C9+C11</f>
        <v>2.6176808266360507</v>
      </c>
      <c r="D13" s="4"/>
      <c r="E13" s="5"/>
      <c r="F13" s="6">
        <f>F3+2*(F5+F7)+F9+F11</f>
        <v>2.8932261768082665</v>
      </c>
      <c r="G13" s="4"/>
      <c r="H13" s="5"/>
      <c r="I13" s="6">
        <f>I3+2*(I5+I7)+I9+I11</f>
        <v>3.1687715269804828</v>
      </c>
      <c r="J13" s="4"/>
      <c r="K13" s="5"/>
      <c r="L13" s="6">
        <f>L3+2*(L5+L7)+L9+L11</f>
        <v>3.4443168771526986</v>
      </c>
      <c r="M13" s="4"/>
      <c r="N13" s="5"/>
      <c r="O13" s="6">
        <f>O3+2*(O5+O7)+O9+O11</f>
        <v>3.7198622273249144</v>
      </c>
    </row>
    <row r="14" spans="1:15" x14ac:dyDescent="0.25">
      <c r="A14" s="4"/>
      <c r="B14" s="4"/>
      <c r="C14" s="6"/>
      <c r="D14" s="4"/>
      <c r="E14" s="5"/>
      <c r="F14" s="6"/>
      <c r="G14" s="4"/>
      <c r="H14" s="5"/>
      <c r="I14" s="6"/>
      <c r="J14" s="4"/>
      <c r="K14" s="5"/>
      <c r="L14" s="6"/>
      <c r="M14" s="4"/>
      <c r="N14" s="5"/>
      <c r="O14" s="6"/>
    </row>
    <row r="15" spans="1:15" x14ac:dyDescent="0.25">
      <c r="A15" s="4" t="s">
        <v>12</v>
      </c>
      <c r="B15" s="4"/>
      <c r="C15" s="6">
        <f>C13/COS(RADIANS(30))</f>
        <v>3.0226374598216919</v>
      </c>
      <c r="D15" s="4"/>
      <c r="E15" s="5"/>
      <c r="F15" s="6">
        <f>F13/COS(RADIANS(30))</f>
        <v>3.3408098240134487</v>
      </c>
      <c r="G15" s="4"/>
      <c r="H15" s="5"/>
      <c r="I15" s="6">
        <f>I13/COS(RADIANS(30))</f>
        <v>3.658982188205206</v>
      </c>
      <c r="J15" s="4"/>
      <c r="K15" s="5"/>
      <c r="L15" s="6">
        <f>L13/COS(RADIANS(30))</f>
        <v>3.9771545523969634</v>
      </c>
      <c r="M15" s="4"/>
      <c r="N15" s="5"/>
      <c r="O15" s="6">
        <f>O13/COS(RADIANS(30))</f>
        <v>4.2953269165887198</v>
      </c>
    </row>
    <row r="16" spans="1:15" x14ac:dyDescent="0.25">
      <c r="A16" s="4"/>
      <c r="B16" s="4"/>
      <c r="C16" s="7"/>
      <c r="D16" s="4"/>
      <c r="E16" s="4"/>
      <c r="F16" s="7"/>
      <c r="G16" s="4"/>
      <c r="H16" s="4"/>
      <c r="I16" s="7"/>
      <c r="J16" s="4"/>
      <c r="K16" s="4"/>
      <c r="L16" s="7"/>
      <c r="M16" s="4"/>
      <c r="N16" s="4"/>
      <c r="O16" s="7"/>
    </row>
    <row r="17" spans="1:15" x14ac:dyDescent="0.25">
      <c r="A17" s="4" t="s">
        <v>24</v>
      </c>
      <c r="B17" s="4"/>
      <c r="C17" s="7">
        <v>1.42</v>
      </c>
      <c r="D17" s="4"/>
      <c r="E17" s="4"/>
      <c r="F17" s="7">
        <v>1.62</v>
      </c>
      <c r="G17" s="4"/>
      <c r="H17" s="4"/>
      <c r="I17" s="7">
        <v>1.75</v>
      </c>
      <c r="J17" s="4"/>
      <c r="K17" s="4"/>
      <c r="L17" s="7">
        <v>1.93</v>
      </c>
      <c r="M17" s="4"/>
      <c r="N17" s="4"/>
      <c r="O17" s="7">
        <v>2.06</v>
      </c>
    </row>
    <row r="18" spans="1:15" x14ac:dyDescent="0.25">
      <c r="A18" s="4"/>
      <c r="B18" s="4"/>
      <c r="C18" s="7"/>
      <c r="D18" s="4"/>
      <c r="E18" s="4"/>
      <c r="F18" s="7"/>
      <c r="G18" s="4"/>
      <c r="H18" s="4"/>
      <c r="I18" s="7"/>
      <c r="J18" s="4"/>
      <c r="K18" s="4"/>
      <c r="L18" s="7"/>
      <c r="M18" s="4"/>
      <c r="N18" s="4"/>
      <c r="O18" s="7"/>
    </row>
    <row r="19" spans="1:15" x14ac:dyDescent="0.25">
      <c r="A19" s="4" t="s">
        <v>23</v>
      </c>
      <c r="B19" s="4"/>
      <c r="C19" s="7">
        <f>C3+C9+2*(C5+C7)</f>
        <v>1.5154994259471872</v>
      </c>
      <c r="D19" s="4"/>
      <c r="E19" s="4"/>
      <c r="F19" s="7">
        <f>F3+F9+2*(F5+F7)</f>
        <v>1.791044776119403</v>
      </c>
      <c r="G19" s="4"/>
      <c r="H19" s="4"/>
      <c r="I19" s="7">
        <f>I3+I9+2*(I5+I7)</f>
        <v>2.0665901262916191</v>
      </c>
      <c r="J19" s="4"/>
      <c r="K19" s="4"/>
      <c r="L19" s="7">
        <f>L3+L9+2*(L5+L7)</f>
        <v>2.3421354764638349</v>
      </c>
      <c r="M19" s="4"/>
      <c r="N19" s="4"/>
      <c r="O19" s="7">
        <f>O3+O9+2*(O5+O7)</f>
        <v>2.6176808266360507</v>
      </c>
    </row>
    <row r="20" spans="1:15" x14ac:dyDescent="0.25">
      <c r="A20" s="4"/>
      <c r="B20" s="4"/>
      <c r="C20" s="7"/>
      <c r="D20" s="4"/>
      <c r="E20" s="4"/>
      <c r="F20" s="7"/>
      <c r="G20" s="4"/>
      <c r="H20" s="4"/>
      <c r="I20" s="7"/>
      <c r="J20" s="4"/>
      <c r="K20" s="4"/>
      <c r="L20" s="7"/>
      <c r="M20" s="4"/>
      <c r="N20" s="4"/>
      <c r="O20" s="7"/>
    </row>
    <row r="21" spans="1:15" x14ac:dyDescent="0.25">
      <c r="A21" s="4" t="s">
        <v>20</v>
      </c>
      <c r="B21" s="4"/>
      <c r="C21" s="7">
        <f>4-C19-0.09</f>
        <v>2.3945005740528131</v>
      </c>
      <c r="D21" s="4"/>
      <c r="E21" s="4"/>
      <c r="F21" s="7">
        <f>4-F19-0.09</f>
        <v>2.1189552238805973</v>
      </c>
      <c r="G21" s="4"/>
      <c r="H21" s="4"/>
      <c r="I21" s="7">
        <f>4-I19-0.09</f>
        <v>1.8434098737083808</v>
      </c>
      <c r="J21" s="4"/>
      <c r="K21" s="4"/>
      <c r="L21" s="7">
        <f>4-L19-0.09</f>
        <v>1.567864523536165</v>
      </c>
      <c r="M21" s="4"/>
      <c r="N21" s="4"/>
      <c r="O21" s="7">
        <f>4-O19-0.09</f>
        <v>1.2923191733639492</v>
      </c>
    </row>
    <row r="22" spans="1:15" x14ac:dyDescent="0.25">
      <c r="A22" s="4"/>
      <c r="B22" s="4"/>
      <c r="C22" s="7"/>
      <c r="D22" s="4"/>
      <c r="E22" s="4"/>
      <c r="F22" s="7"/>
      <c r="G22" s="4"/>
      <c r="H22" s="4"/>
      <c r="I22" s="7"/>
      <c r="J22" s="4"/>
      <c r="K22" s="4"/>
      <c r="L22" s="7"/>
      <c r="M22" s="4"/>
      <c r="N22" s="4"/>
      <c r="O22" s="7"/>
    </row>
    <row r="23" spans="1:15" x14ac:dyDescent="0.25">
      <c r="A23" s="4" t="s">
        <v>21</v>
      </c>
      <c r="B23" s="4"/>
      <c r="C23" s="7">
        <v>0.86</v>
      </c>
      <c r="D23" s="4"/>
      <c r="E23" s="4"/>
      <c r="F23" s="7">
        <v>1.1000000000000001</v>
      </c>
      <c r="G23" s="4"/>
      <c r="H23" s="4"/>
      <c r="I23" s="7">
        <v>1.25</v>
      </c>
      <c r="J23" s="4"/>
      <c r="K23" s="4"/>
      <c r="L23" s="7">
        <v>1.42</v>
      </c>
      <c r="M23" s="4"/>
      <c r="N23" s="4"/>
      <c r="O23" s="7">
        <v>1.62</v>
      </c>
    </row>
    <row r="24" spans="1:15" x14ac:dyDescent="0.25">
      <c r="E24"/>
      <c r="F24"/>
      <c r="H24"/>
      <c r="I24"/>
      <c r="K24"/>
      <c r="L24"/>
      <c r="N24"/>
      <c r="O24"/>
    </row>
    <row r="25" spans="1:15" ht="30" customHeight="1" x14ac:dyDescent="0.25">
      <c r="A25" s="39" t="s">
        <v>3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</row>
    <row r="26" spans="1:15" ht="15" customHeight="1" x14ac:dyDescent="0.25">
      <c r="A26" s="36" t="s">
        <v>8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</row>
    <row r="27" spans="1:15" x14ac:dyDescent="0.25">
      <c r="A27" s="36" t="s">
        <v>7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</row>
    <row r="28" spans="1:15" ht="30" customHeight="1" x14ac:dyDescent="0.25">
      <c r="A28" s="39" t="s">
        <v>17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r="29" spans="1:15" x14ac:dyDescent="0.25">
      <c r="A29" s="38" t="s">
        <v>19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 x14ac:dyDescent="0.25">
      <c r="A30" s="38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5" x14ac:dyDescent="0.25">
      <c r="A31" s="37" t="s">
        <v>22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</row>
  </sheetData>
  <mergeCells count="8">
    <mergeCell ref="A1:O1"/>
    <mergeCell ref="A26:O26"/>
    <mergeCell ref="A31:O31"/>
    <mergeCell ref="A29:O29"/>
    <mergeCell ref="A27:O27"/>
    <mergeCell ref="A25:O25"/>
    <mergeCell ref="A28:O28"/>
    <mergeCell ref="A30:O30"/>
  </mergeCells>
  <printOptions horizontalCentered="1" verticalCentered="1" gridLines="1"/>
  <pageMargins left="0.25" right="0.25" top="0.25" bottom="0.25" header="0.3" footer="0.3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sqref="A1:O1"/>
    </sheetView>
  </sheetViews>
  <sheetFormatPr defaultRowHeight="15" x14ac:dyDescent="0.25"/>
  <cols>
    <col min="1" max="1" width="43.5703125" customWidth="1"/>
    <col min="2" max="2" width="5.5703125" customWidth="1"/>
    <col min="3" max="3" width="6.7109375" customWidth="1"/>
    <col min="4" max="4" width="5.28515625" customWidth="1"/>
    <col min="5" max="5" width="5.5703125" style="2" bestFit="1" customWidth="1"/>
    <col min="6" max="6" width="6.7109375" style="3" customWidth="1"/>
    <col min="7" max="7" width="5.28515625" customWidth="1"/>
    <col min="8" max="8" width="5.5703125" style="2" bestFit="1" customWidth="1"/>
    <col min="9" max="9" width="6.7109375" style="3" customWidth="1"/>
    <col min="10" max="10" width="5.28515625" customWidth="1"/>
    <col min="11" max="11" width="5.5703125" style="2" bestFit="1" customWidth="1"/>
    <col min="12" max="12" width="6.7109375" style="3" customWidth="1"/>
    <col min="13" max="13" width="5.28515625" customWidth="1"/>
    <col min="14" max="14" width="5.5703125" style="2" bestFit="1" customWidth="1"/>
    <col min="15" max="15" width="6.7109375" style="3" customWidth="1"/>
  </cols>
  <sheetData>
    <row r="1" spans="1:15" ht="30" customHeight="1" x14ac:dyDescent="0.4">
      <c r="A1" s="34" t="s">
        <v>26</v>
      </c>
      <c r="B1" s="34"/>
      <c r="C1" s="34"/>
      <c r="D1" s="34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s="8" customFormat="1" ht="30" customHeight="1" x14ac:dyDescent="0.25">
      <c r="B2" s="9" t="s">
        <v>5</v>
      </c>
      <c r="C2" s="10" t="s">
        <v>6</v>
      </c>
      <c r="E2" s="9" t="s">
        <v>5</v>
      </c>
      <c r="F2" s="10" t="s">
        <v>6</v>
      </c>
      <c r="H2" s="9" t="s">
        <v>5</v>
      </c>
      <c r="I2" s="10" t="s">
        <v>6</v>
      </c>
      <c r="K2" s="9" t="s">
        <v>5</v>
      </c>
      <c r="L2" s="10" t="s">
        <v>6</v>
      </c>
      <c r="N2" s="9" t="s">
        <v>5</v>
      </c>
      <c r="O2" s="10" t="s">
        <v>6</v>
      </c>
    </row>
    <row r="3" spans="1:15" x14ac:dyDescent="0.25">
      <c r="A3" t="s">
        <v>10</v>
      </c>
      <c r="B3" s="2">
        <v>8</v>
      </c>
      <c r="C3" s="3">
        <f>B3*12/87.1</f>
        <v>1.1021814006888635</v>
      </c>
      <c r="E3" s="2">
        <v>10</v>
      </c>
      <c r="F3" s="3">
        <f>E3*12/87.1</f>
        <v>1.3777267508610793</v>
      </c>
      <c r="H3" s="2">
        <v>12</v>
      </c>
      <c r="I3" s="3">
        <f>H3*12/87.1</f>
        <v>1.6532721010332951</v>
      </c>
      <c r="K3" s="2">
        <v>14</v>
      </c>
      <c r="L3" s="3">
        <f>K3*12/87.1</f>
        <v>1.928817451205511</v>
      </c>
      <c r="N3" s="2">
        <v>16</v>
      </c>
      <c r="O3" s="3">
        <f>N3*12/87.1</f>
        <v>2.204362801377727</v>
      </c>
    </row>
    <row r="4" spans="1:15" x14ac:dyDescent="0.25">
      <c r="B4" s="2"/>
      <c r="C4" s="3"/>
    </row>
    <row r="5" spans="1:15" x14ac:dyDescent="0.25">
      <c r="A5" t="s">
        <v>9</v>
      </c>
      <c r="B5" s="2">
        <v>0.81</v>
      </c>
      <c r="C5" s="3">
        <f>B5*12/87.1</f>
        <v>0.11159586681974742</v>
      </c>
      <c r="E5" s="2">
        <v>0.81</v>
      </c>
      <c r="F5" s="3">
        <f>E5*12/87.1</f>
        <v>0.11159586681974742</v>
      </c>
      <c r="H5" s="2">
        <v>0.81</v>
      </c>
      <c r="I5" s="3">
        <f>H5*12/87.1</f>
        <v>0.11159586681974742</v>
      </c>
      <c r="K5" s="2">
        <v>0.81</v>
      </c>
      <c r="L5" s="3">
        <f>K5*12/87.1</f>
        <v>0.11159586681974742</v>
      </c>
      <c r="N5" s="2">
        <v>0.81</v>
      </c>
      <c r="O5" s="3">
        <f>N5*12/87.1</f>
        <v>0.11159586681974742</v>
      </c>
    </row>
    <row r="6" spans="1:15" x14ac:dyDescent="0.25">
      <c r="B6" s="2"/>
      <c r="C6" s="3"/>
    </row>
    <row r="7" spans="1:15" x14ac:dyDescent="0.25">
      <c r="A7" t="s">
        <v>4</v>
      </c>
      <c r="B7" s="2">
        <v>0.19</v>
      </c>
      <c r="C7" s="3">
        <f>B7*12/87.1</f>
        <v>2.6176808266360509E-2</v>
      </c>
      <c r="E7" s="2">
        <v>0.19</v>
      </c>
      <c r="F7" s="3">
        <f>E7*12/87.1</f>
        <v>2.6176808266360509E-2</v>
      </c>
      <c r="H7" s="2">
        <v>0.19</v>
      </c>
      <c r="I7" s="3">
        <f>H7*12/87.1</f>
        <v>2.6176808266360509E-2</v>
      </c>
      <c r="K7" s="2">
        <v>0.19</v>
      </c>
      <c r="L7" s="3">
        <f>K7*12/87.1</f>
        <v>2.6176808266360509E-2</v>
      </c>
      <c r="N7" s="2">
        <v>0.19</v>
      </c>
      <c r="O7" s="3">
        <f>N7*12/87.1</f>
        <v>2.6176808266360509E-2</v>
      </c>
    </row>
    <row r="8" spans="1:15" x14ac:dyDescent="0.25">
      <c r="B8" s="2"/>
      <c r="C8" s="3"/>
    </row>
    <row r="9" spans="1:15" x14ac:dyDescent="0.25">
      <c r="A9" t="s">
        <v>0</v>
      </c>
      <c r="B9" s="2">
        <v>1</v>
      </c>
      <c r="C9" s="3">
        <f>B9*12/87.1</f>
        <v>0.13777267508610794</v>
      </c>
      <c r="E9" s="2">
        <v>1</v>
      </c>
      <c r="F9" s="3">
        <f>E9*12/87.1</f>
        <v>0.13777267508610794</v>
      </c>
      <c r="H9" s="2">
        <v>1</v>
      </c>
      <c r="I9" s="3">
        <f>H9*12/87.1</f>
        <v>0.13777267508610794</v>
      </c>
      <c r="K9" s="2">
        <v>1</v>
      </c>
      <c r="L9" s="3">
        <f>K9*12/87.1</f>
        <v>0.13777267508610794</v>
      </c>
      <c r="N9" s="2">
        <v>1</v>
      </c>
      <c r="O9" s="3">
        <f>N9*12/87.1</f>
        <v>0.13777267508610794</v>
      </c>
    </row>
    <row r="10" spans="1:15" x14ac:dyDescent="0.25">
      <c r="B10" s="2"/>
      <c r="C10" s="3"/>
    </row>
    <row r="11" spans="1:15" x14ac:dyDescent="0.25">
      <c r="A11" t="s">
        <v>1</v>
      </c>
      <c r="B11" s="2">
        <v>6</v>
      </c>
      <c r="C11" s="3">
        <f>B11*12/87.1</f>
        <v>0.82663605051664757</v>
      </c>
      <c r="E11" s="2">
        <v>6</v>
      </c>
      <c r="F11" s="3">
        <f>E11*12/87.1</f>
        <v>0.82663605051664757</v>
      </c>
      <c r="H11" s="2">
        <v>6</v>
      </c>
      <c r="I11" s="3">
        <f>H11*12/87.1</f>
        <v>0.82663605051664757</v>
      </c>
      <c r="K11" s="2">
        <v>6</v>
      </c>
      <c r="L11" s="3">
        <f>K11*12/87.1</f>
        <v>0.82663605051664757</v>
      </c>
      <c r="N11" s="2">
        <v>6</v>
      </c>
      <c r="O11" s="3">
        <f>N11*12/87.1</f>
        <v>0.82663605051664757</v>
      </c>
    </row>
    <row r="13" spans="1:15" x14ac:dyDescent="0.25">
      <c r="A13" s="4" t="s">
        <v>2</v>
      </c>
      <c r="B13" s="4"/>
      <c r="C13" s="6">
        <f>C3+2*(C5+C7)+C9+C11</f>
        <v>2.3421354764638349</v>
      </c>
      <c r="D13" s="4"/>
      <c r="E13" s="5"/>
      <c r="F13" s="6">
        <f>F3+2*(F5+F7)+F9+F11</f>
        <v>2.6176808266360507</v>
      </c>
      <c r="G13" s="4"/>
      <c r="H13" s="5"/>
      <c r="I13" s="6">
        <f>I3+2*(I5+I7)+I9+I11</f>
        <v>2.8932261768082665</v>
      </c>
      <c r="J13" s="4"/>
      <c r="K13" s="5"/>
      <c r="L13" s="6">
        <f>L3+2*(L5+L7)+L9+L11</f>
        <v>3.1687715269804824</v>
      </c>
      <c r="M13" s="4"/>
      <c r="N13" s="5"/>
      <c r="O13" s="6">
        <f>O3+2*(O5+O7)+O9+O11</f>
        <v>3.4443168771526982</v>
      </c>
    </row>
    <row r="14" spans="1:15" x14ac:dyDescent="0.25">
      <c r="A14" s="4"/>
      <c r="B14" s="4"/>
      <c r="C14" s="6"/>
      <c r="D14" s="4"/>
      <c r="E14" s="5"/>
      <c r="F14" s="6"/>
      <c r="G14" s="4"/>
      <c r="H14" s="5"/>
      <c r="I14" s="6"/>
      <c r="J14" s="4"/>
      <c r="K14" s="5"/>
      <c r="L14" s="6"/>
      <c r="M14" s="4"/>
      <c r="N14" s="5"/>
      <c r="O14" s="6"/>
    </row>
    <row r="15" spans="1:15" x14ac:dyDescent="0.25">
      <c r="A15" s="4" t="s">
        <v>12</v>
      </c>
      <c r="B15" s="4"/>
      <c r="C15" s="6">
        <f>C13/COS(RADIANS(30))</f>
        <v>2.704465095629935</v>
      </c>
      <c r="D15" s="4"/>
      <c r="E15" s="5"/>
      <c r="F15" s="6">
        <f>F13/COS(RADIANS(30))</f>
        <v>3.0226374598216919</v>
      </c>
      <c r="G15" s="4"/>
      <c r="H15" s="5"/>
      <c r="I15" s="6">
        <f>I13/COS(RADIANS(30))</f>
        <v>3.3408098240134487</v>
      </c>
      <c r="J15" s="4"/>
      <c r="K15" s="5"/>
      <c r="L15" s="6">
        <f>L13/COS(RADIANS(30))</f>
        <v>3.6589821882052056</v>
      </c>
      <c r="M15" s="4"/>
      <c r="N15" s="5"/>
      <c r="O15" s="6">
        <f>O13/COS(RADIANS(30))</f>
        <v>3.9771545523969625</v>
      </c>
    </row>
    <row r="16" spans="1:15" x14ac:dyDescent="0.25">
      <c r="A16" s="4"/>
      <c r="B16" s="4"/>
      <c r="C16" s="7"/>
      <c r="D16" s="4"/>
      <c r="E16" s="4"/>
      <c r="F16" s="7"/>
      <c r="G16" s="4"/>
      <c r="H16" s="4"/>
      <c r="I16" s="7"/>
      <c r="J16" s="4"/>
      <c r="K16" s="4"/>
      <c r="L16" s="7"/>
      <c r="M16" s="4"/>
      <c r="N16" s="4"/>
      <c r="O16" s="7"/>
    </row>
    <row r="17" spans="1:15" x14ac:dyDescent="0.25">
      <c r="A17" s="4" t="s">
        <v>24</v>
      </c>
      <c r="B17" s="4"/>
      <c r="C17" s="7">
        <v>1.42</v>
      </c>
      <c r="D17" s="4"/>
      <c r="E17" s="4"/>
      <c r="F17" s="7">
        <v>1.62</v>
      </c>
      <c r="G17" s="4"/>
      <c r="H17" s="4"/>
      <c r="I17" s="7">
        <v>1.75</v>
      </c>
      <c r="J17" s="4"/>
      <c r="K17" s="4"/>
      <c r="L17" s="7">
        <v>1.93</v>
      </c>
      <c r="M17" s="4"/>
      <c r="N17" s="4"/>
      <c r="O17" s="7">
        <v>2.06</v>
      </c>
    </row>
    <row r="18" spans="1:15" x14ac:dyDescent="0.25">
      <c r="A18" s="4"/>
      <c r="B18" s="4"/>
      <c r="C18" s="7"/>
      <c r="D18" s="4"/>
      <c r="E18" s="4"/>
      <c r="F18" s="7"/>
      <c r="G18" s="4"/>
      <c r="H18" s="4"/>
      <c r="I18" s="7"/>
      <c r="J18" s="4"/>
      <c r="K18" s="4"/>
      <c r="L18" s="7"/>
      <c r="M18" s="4"/>
      <c r="N18" s="4"/>
      <c r="O18" s="7"/>
    </row>
    <row r="19" spans="1:15" x14ac:dyDescent="0.25">
      <c r="A19" s="4" t="s">
        <v>23</v>
      </c>
      <c r="B19" s="4"/>
      <c r="C19" s="7">
        <f>C3+C9+2*(C5+C7)</f>
        <v>1.5154994259471872</v>
      </c>
      <c r="D19" s="4"/>
      <c r="E19" s="4"/>
      <c r="F19" s="7">
        <f>F3+F9+2*(F5+F7)</f>
        <v>1.791044776119403</v>
      </c>
      <c r="G19" s="4"/>
      <c r="H19" s="4"/>
      <c r="I19" s="7">
        <f>I3+I9+2*(I5+I7)</f>
        <v>2.0665901262916191</v>
      </c>
      <c r="J19" s="4"/>
      <c r="K19" s="4"/>
      <c r="L19" s="7">
        <f>L3+L9+2*(L5+L7)</f>
        <v>2.3421354764638349</v>
      </c>
      <c r="M19" s="4"/>
      <c r="N19" s="4"/>
      <c r="O19" s="7">
        <f>O3+O9+2*(O5+O7)</f>
        <v>2.6176808266360507</v>
      </c>
    </row>
    <row r="20" spans="1:15" x14ac:dyDescent="0.25">
      <c r="A20" s="4"/>
      <c r="B20" s="4"/>
      <c r="C20" s="7"/>
      <c r="D20" s="4"/>
      <c r="E20" s="4"/>
      <c r="F20" s="7"/>
      <c r="G20" s="4"/>
      <c r="H20" s="4"/>
      <c r="I20" s="7"/>
      <c r="J20" s="4"/>
      <c r="K20" s="4"/>
      <c r="L20" s="7"/>
      <c r="M20" s="4"/>
      <c r="N20" s="4"/>
      <c r="O20" s="7"/>
    </row>
    <row r="21" spans="1:15" x14ac:dyDescent="0.25">
      <c r="A21" s="4" t="s">
        <v>11</v>
      </c>
      <c r="B21" s="4"/>
      <c r="C21" s="7">
        <f>4-C19-0.09</f>
        <v>2.3945005740528131</v>
      </c>
      <c r="D21" s="4"/>
      <c r="E21" s="4"/>
      <c r="F21" s="7">
        <f>4-F19-0.09</f>
        <v>2.1189552238805973</v>
      </c>
      <c r="G21" s="4"/>
      <c r="H21" s="4"/>
      <c r="I21" s="7">
        <f>4-I19-0.09</f>
        <v>1.8434098737083808</v>
      </c>
      <c r="J21" s="4"/>
      <c r="K21" s="4"/>
      <c r="L21" s="7">
        <f>4-L19-0.09</f>
        <v>1.567864523536165</v>
      </c>
      <c r="M21" s="4"/>
      <c r="N21" s="4"/>
      <c r="O21" s="7">
        <f>4-O19-0.09</f>
        <v>1.2923191733639492</v>
      </c>
    </row>
    <row r="22" spans="1:15" x14ac:dyDescent="0.25">
      <c r="A22" s="4"/>
      <c r="B22" s="4"/>
      <c r="C22" s="7"/>
      <c r="D22" s="4"/>
      <c r="E22" s="4"/>
      <c r="F22" s="7"/>
      <c r="G22" s="4"/>
      <c r="H22" s="4"/>
      <c r="I22" s="7"/>
      <c r="J22" s="4"/>
      <c r="K22" s="4"/>
      <c r="L22" s="7"/>
      <c r="M22" s="4"/>
      <c r="N22" s="4"/>
      <c r="O22" s="7"/>
    </row>
    <row r="23" spans="1:15" x14ac:dyDescent="0.25">
      <c r="A23" s="4" t="s">
        <v>21</v>
      </c>
      <c r="B23" s="4"/>
      <c r="C23" s="7">
        <v>0.86</v>
      </c>
      <c r="D23" s="4"/>
      <c r="E23" s="4"/>
      <c r="F23" s="7">
        <v>1.1000000000000001</v>
      </c>
      <c r="G23" s="4"/>
      <c r="H23" s="4"/>
      <c r="I23" s="7">
        <v>1.25</v>
      </c>
      <c r="J23" s="4"/>
      <c r="K23" s="4"/>
      <c r="L23" s="7">
        <v>1.42</v>
      </c>
      <c r="M23" s="4"/>
      <c r="N23" s="4"/>
      <c r="O23" s="7">
        <v>1.62</v>
      </c>
    </row>
    <row r="24" spans="1:15" x14ac:dyDescent="0.25">
      <c r="E24"/>
      <c r="F24" s="1"/>
      <c r="H24"/>
      <c r="I24" s="1"/>
      <c r="K24"/>
      <c r="L24" s="1"/>
      <c r="N24"/>
      <c r="O24" s="1"/>
    </row>
    <row r="25" spans="1:15" ht="30" customHeight="1" x14ac:dyDescent="0.25">
      <c r="A25" s="39" t="s">
        <v>3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</row>
    <row r="26" spans="1:15" ht="15" customHeight="1" x14ac:dyDescent="0.25">
      <c r="A26" s="36" t="s">
        <v>8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</row>
    <row r="27" spans="1:15" x14ac:dyDescent="0.25">
      <c r="A27" s="36" t="s">
        <v>7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</row>
    <row r="28" spans="1:15" ht="30" customHeight="1" x14ac:dyDescent="0.25">
      <c r="A28" s="39" t="s">
        <v>16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r="29" spans="1:15" x14ac:dyDescent="0.25">
      <c r="A29" s="38" t="s">
        <v>13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 x14ac:dyDescent="0.25">
      <c r="A30" s="38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5" x14ac:dyDescent="0.25">
      <c r="A31" s="37" t="s">
        <v>14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</row>
  </sheetData>
  <mergeCells count="8">
    <mergeCell ref="A30:O30"/>
    <mergeCell ref="A31:O31"/>
    <mergeCell ref="A1:O1"/>
    <mergeCell ref="A25:O25"/>
    <mergeCell ref="A26:O26"/>
    <mergeCell ref="A27:O27"/>
    <mergeCell ref="A28:O28"/>
    <mergeCell ref="A29:O29"/>
  </mergeCells>
  <printOptions horizontalCentered="1" verticalCentered="1" gridLines="1"/>
  <pageMargins left="0.25" right="0.25" top="0.25" bottom="0.2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sqref="A1:O1"/>
    </sheetView>
  </sheetViews>
  <sheetFormatPr defaultRowHeight="15" x14ac:dyDescent="0.25"/>
  <cols>
    <col min="1" max="1" width="43.5703125" customWidth="1"/>
    <col min="2" max="2" width="5.5703125" customWidth="1"/>
    <col min="3" max="3" width="6.7109375" customWidth="1"/>
    <col min="4" max="4" width="5.28515625" customWidth="1"/>
    <col min="5" max="5" width="5.5703125" style="2" bestFit="1" customWidth="1"/>
    <col min="6" max="6" width="6.7109375" style="3" customWidth="1"/>
    <col min="7" max="7" width="5.28515625" customWidth="1"/>
    <col min="8" max="8" width="5.5703125" style="2" bestFit="1" customWidth="1"/>
    <col min="9" max="9" width="6.7109375" style="3" customWidth="1"/>
    <col min="10" max="10" width="5.28515625" customWidth="1"/>
    <col min="11" max="11" width="5.5703125" style="2" bestFit="1" customWidth="1"/>
    <col min="12" max="12" width="6.7109375" style="3" customWidth="1"/>
    <col min="13" max="13" width="5.28515625" customWidth="1"/>
    <col min="14" max="14" width="5.5703125" style="2" bestFit="1" customWidth="1"/>
    <col min="15" max="15" width="6.7109375" style="3" customWidth="1"/>
  </cols>
  <sheetData>
    <row r="1" spans="1:15" ht="30" customHeight="1" x14ac:dyDescent="0.4">
      <c r="A1" s="34" t="s">
        <v>27</v>
      </c>
      <c r="B1" s="34"/>
      <c r="C1" s="34"/>
      <c r="D1" s="34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s="8" customFormat="1" ht="30" customHeight="1" x14ac:dyDescent="0.25">
      <c r="B2" s="9" t="s">
        <v>5</v>
      </c>
      <c r="C2" s="10" t="s">
        <v>6</v>
      </c>
      <c r="E2" s="9" t="s">
        <v>5</v>
      </c>
      <c r="F2" s="10" t="s">
        <v>6</v>
      </c>
      <c r="H2" s="9" t="s">
        <v>5</v>
      </c>
      <c r="I2" s="10" t="s">
        <v>6</v>
      </c>
      <c r="K2" s="9" t="s">
        <v>5</v>
      </c>
      <c r="L2" s="10" t="s">
        <v>6</v>
      </c>
      <c r="N2" s="9" t="s">
        <v>5</v>
      </c>
      <c r="O2" s="10" t="s">
        <v>6</v>
      </c>
    </row>
    <row r="3" spans="1:15" x14ac:dyDescent="0.25">
      <c r="A3" t="s">
        <v>10</v>
      </c>
      <c r="B3" s="2">
        <v>8</v>
      </c>
      <c r="C3" s="3">
        <f>B3*12/87.1</f>
        <v>1.1021814006888635</v>
      </c>
      <c r="E3" s="2">
        <v>10</v>
      </c>
      <c r="F3" s="3">
        <f>E3*12/87.1</f>
        <v>1.3777267508610793</v>
      </c>
      <c r="H3" s="2">
        <v>12</v>
      </c>
      <c r="I3" s="3">
        <f>H3*12/87.1</f>
        <v>1.6532721010332951</v>
      </c>
      <c r="K3" s="2">
        <v>14</v>
      </c>
      <c r="L3" s="3">
        <f>K3*12/87.1</f>
        <v>1.928817451205511</v>
      </c>
      <c r="N3" s="2">
        <v>16</v>
      </c>
      <c r="O3" s="3">
        <f>N3*12/87.1</f>
        <v>2.204362801377727</v>
      </c>
    </row>
    <row r="4" spans="1:15" x14ac:dyDescent="0.25">
      <c r="B4" s="2"/>
      <c r="C4" s="3"/>
    </row>
    <row r="5" spans="1:15" x14ac:dyDescent="0.25">
      <c r="A5" t="s">
        <v>9</v>
      </c>
      <c r="B5" s="2">
        <v>0.81</v>
      </c>
      <c r="C5" s="3">
        <f>B5*12/87.1</f>
        <v>0.11159586681974742</v>
      </c>
      <c r="E5" s="2">
        <v>0.81</v>
      </c>
      <c r="F5" s="3">
        <f>E5*12/87.1</f>
        <v>0.11159586681974742</v>
      </c>
      <c r="H5" s="2">
        <v>0.81</v>
      </c>
      <c r="I5" s="3">
        <f>H5*12/87.1</f>
        <v>0.11159586681974742</v>
      </c>
      <c r="K5" s="2">
        <v>0.81</v>
      </c>
      <c r="L5" s="3">
        <f>K5*12/87.1</f>
        <v>0.11159586681974742</v>
      </c>
      <c r="N5" s="2">
        <v>0.81</v>
      </c>
      <c r="O5" s="3">
        <f>N5*12/87.1</f>
        <v>0.11159586681974742</v>
      </c>
    </row>
    <row r="6" spans="1:15" x14ac:dyDescent="0.25">
      <c r="B6" s="2"/>
      <c r="C6" s="3"/>
    </row>
    <row r="7" spans="1:15" x14ac:dyDescent="0.25">
      <c r="A7" t="s">
        <v>4</v>
      </c>
      <c r="B7" s="2">
        <v>0.19</v>
      </c>
      <c r="C7" s="3">
        <f>B7*12/87.1</f>
        <v>2.6176808266360509E-2</v>
      </c>
      <c r="E7" s="2">
        <v>0.19</v>
      </c>
      <c r="F7" s="3">
        <f>E7*12/87.1</f>
        <v>2.6176808266360509E-2</v>
      </c>
      <c r="H7" s="2">
        <v>0.19</v>
      </c>
      <c r="I7" s="3">
        <f>H7*12/87.1</f>
        <v>2.6176808266360509E-2</v>
      </c>
      <c r="K7" s="2">
        <v>0.19</v>
      </c>
      <c r="L7" s="3">
        <f>K7*12/87.1</f>
        <v>2.6176808266360509E-2</v>
      </c>
      <c r="N7" s="2">
        <v>0.19</v>
      </c>
      <c r="O7" s="3">
        <f>N7*12/87.1</f>
        <v>2.6176808266360509E-2</v>
      </c>
    </row>
    <row r="8" spans="1:15" x14ac:dyDescent="0.25">
      <c r="B8" s="2"/>
      <c r="C8" s="3"/>
    </row>
    <row r="9" spans="1:15" x14ac:dyDescent="0.25">
      <c r="A9" t="s">
        <v>0</v>
      </c>
      <c r="B9" s="2">
        <v>1</v>
      </c>
      <c r="C9" s="3">
        <f>B9*12/87.1</f>
        <v>0.13777267508610794</v>
      </c>
      <c r="E9" s="2">
        <v>1</v>
      </c>
      <c r="F9" s="3">
        <f>E9*12/87.1</f>
        <v>0.13777267508610794</v>
      </c>
      <c r="H9" s="2">
        <v>1</v>
      </c>
      <c r="I9" s="3">
        <f>H9*12/87.1</f>
        <v>0.13777267508610794</v>
      </c>
      <c r="K9" s="2">
        <v>1</v>
      </c>
      <c r="L9" s="3">
        <f>K9*12/87.1</f>
        <v>0.13777267508610794</v>
      </c>
      <c r="N9" s="2">
        <v>1</v>
      </c>
      <c r="O9" s="3">
        <f>N9*12/87.1</f>
        <v>0.13777267508610794</v>
      </c>
    </row>
    <row r="10" spans="1:15" x14ac:dyDescent="0.25">
      <c r="B10" s="2"/>
      <c r="C10" s="3"/>
    </row>
    <row r="11" spans="1:15" x14ac:dyDescent="0.25">
      <c r="A11" t="s">
        <v>1</v>
      </c>
      <c r="B11" s="2">
        <v>4</v>
      </c>
      <c r="C11" s="3">
        <f>B11*12/87.1</f>
        <v>0.55109070034443175</v>
      </c>
      <c r="E11" s="2">
        <v>4</v>
      </c>
      <c r="F11" s="3">
        <f>E11*12/87.1</f>
        <v>0.55109070034443175</v>
      </c>
      <c r="H11" s="2">
        <v>4</v>
      </c>
      <c r="I11" s="3">
        <f>H11*12/87.1</f>
        <v>0.55109070034443175</v>
      </c>
      <c r="K11" s="2">
        <v>4</v>
      </c>
      <c r="L11" s="3">
        <f>K11*12/87.1</f>
        <v>0.55109070034443175</v>
      </c>
      <c r="N11" s="2">
        <v>4</v>
      </c>
      <c r="O11" s="3">
        <f>N11*12/87.1</f>
        <v>0.55109070034443175</v>
      </c>
    </row>
    <row r="13" spans="1:15" x14ac:dyDescent="0.25">
      <c r="A13" s="4" t="s">
        <v>2</v>
      </c>
      <c r="B13" s="4"/>
      <c r="C13" s="6">
        <f>C3+2*(C5+C7)+C9+C11</f>
        <v>2.0665901262916191</v>
      </c>
      <c r="D13" s="4"/>
      <c r="E13" s="5"/>
      <c r="F13" s="6">
        <f>F3+2*(F5+F7)+F9+F11</f>
        <v>2.3421354764638349</v>
      </c>
      <c r="G13" s="4"/>
      <c r="H13" s="5"/>
      <c r="I13" s="6">
        <f>I3+2*(I5+I7)+I9+I11</f>
        <v>2.6176808266360507</v>
      </c>
      <c r="J13" s="4"/>
      <c r="K13" s="5"/>
      <c r="L13" s="6">
        <f>L3+2*(L5+L7)+L9+L11</f>
        <v>2.8932261768082665</v>
      </c>
      <c r="M13" s="4"/>
      <c r="N13" s="5"/>
      <c r="O13" s="6">
        <f>O3+2*(O5+O7)+O9+O11</f>
        <v>3.1687715269804824</v>
      </c>
    </row>
    <row r="14" spans="1:15" x14ac:dyDescent="0.25">
      <c r="A14" s="4"/>
      <c r="B14" s="4"/>
      <c r="C14" s="6"/>
      <c r="D14" s="4"/>
      <c r="E14" s="5"/>
      <c r="F14" s="6"/>
      <c r="G14" s="4"/>
      <c r="H14" s="5"/>
      <c r="I14" s="6"/>
      <c r="J14" s="4"/>
      <c r="K14" s="5"/>
      <c r="L14" s="6"/>
      <c r="M14" s="4"/>
      <c r="N14" s="5"/>
      <c r="O14" s="6"/>
    </row>
    <row r="15" spans="1:15" x14ac:dyDescent="0.25">
      <c r="A15" s="4" t="s">
        <v>12</v>
      </c>
      <c r="B15" s="4"/>
      <c r="C15" s="6">
        <f>C13/COS(RADIANS(30))</f>
        <v>2.3862927314381777</v>
      </c>
      <c r="D15" s="4"/>
      <c r="E15" s="5"/>
      <c r="F15" s="6">
        <f>F13/COS(RADIANS(30))</f>
        <v>2.704465095629935</v>
      </c>
      <c r="G15" s="4"/>
      <c r="H15" s="5"/>
      <c r="I15" s="6">
        <f>I13/COS(RADIANS(30))</f>
        <v>3.0226374598216919</v>
      </c>
      <c r="J15" s="4"/>
      <c r="K15" s="5"/>
      <c r="L15" s="6">
        <f>L13/COS(RADIANS(30))</f>
        <v>3.3408098240134487</v>
      </c>
      <c r="M15" s="4"/>
      <c r="N15" s="5"/>
      <c r="O15" s="6">
        <f>O13/COS(RADIANS(30))</f>
        <v>3.6589821882052056</v>
      </c>
    </row>
    <row r="16" spans="1:15" x14ac:dyDescent="0.25">
      <c r="A16" s="4"/>
      <c r="B16" s="4"/>
      <c r="C16" s="7"/>
      <c r="D16" s="4"/>
      <c r="E16" s="4"/>
      <c r="F16" s="7"/>
      <c r="G16" s="4"/>
      <c r="H16" s="4"/>
      <c r="I16" s="7"/>
      <c r="J16" s="4"/>
      <c r="K16" s="4"/>
      <c r="L16" s="7"/>
      <c r="M16" s="4"/>
      <c r="N16" s="4"/>
      <c r="O16" s="7"/>
    </row>
    <row r="17" spans="1:15" x14ac:dyDescent="0.25">
      <c r="A17" s="4" t="s">
        <v>24</v>
      </c>
      <c r="B17" s="4"/>
      <c r="C17" s="7">
        <v>1.42</v>
      </c>
      <c r="D17" s="4"/>
      <c r="E17" s="4"/>
      <c r="F17" s="7">
        <v>1.62</v>
      </c>
      <c r="G17" s="4"/>
      <c r="H17" s="4"/>
      <c r="I17" s="7">
        <v>1.75</v>
      </c>
      <c r="J17" s="4"/>
      <c r="K17" s="4"/>
      <c r="L17" s="7">
        <v>1.93</v>
      </c>
      <c r="M17" s="4"/>
      <c r="N17" s="4"/>
      <c r="O17" s="7">
        <v>2.06</v>
      </c>
    </row>
    <row r="18" spans="1:15" x14ac:dyDescent="0.25">
      <c r="A18" s="4"/>
      <c r="B18" s="4"/>
      <c r="C18" s="7"/>
      <c r="D18" s="4"/>
      <c r="E18" s="4"/>
      <c r="F18" s="7"/>
      <c r="G18" s="4"/>
      <c r="H18" s="4"/>
      <c r="I18" s="7"/>
      <c r="J18" s="4"/>
      <c r="K18" s="4"/>
      <c r="L18" s="7"/>
      <c r="M18" s="4"/>
      <c r="N18" s="4"/>
      <c r="O18" s="7"/>
    </row>
    <row r="19" spans="1:15" x14ac:dyDescent="0.25">
      <c r="A19" s="4" t="s">
        <v>23</v>
      </c>
      <c r="B19" s="4"/>
      <c r="C19" s="7">
        <f>C3+C9+2*(C5+C7)</f>
        <v>1.5154994259471872</v>
      </c>
      <c r="D19" s="4"/>
      <c r="E19" s="4"/>
      <c r="F19" s="7">
        <f>F3+F9+2*(F5+F7)</f>
        <v>1.791044776119403</v>
      </c>
      <c r="G19" s="4"/>
      <c r="H19" s="4"/>
      <c r="I19" s="7">
        <f>I3+I9+2*(I5+I7)</f>
        <v>2.0665901262916191</v>
      </c>
      <c r="J19" s="4"/>
      <c r="K19" s="4"/>
      <c r="L19" s="7">
        <f>L3+L9+2*(L5+L7)</f>
        <v>2.3421354764638349</v>
      </c>
      <c r="M19" s="4"/>
      <c r="N19" s="4"/>
      <c r="O19" s="7">
        <f>O3+O9+2*(O5+O7)</f>
        <v>2.6176808266360507</v>
      </c>
    </row>
    <row r="20" spans="1:15" x14ac:dyDescent="0.25">
      <c r="A20" s="4"/>
      <c r="B20" s="4"/>
      <c r="C20" s="7"/>
      <c r="D20" s="4"/>
      <c r="E20" s="4"/>
      <c r="F20" s="7"/>
      <c r="G20" s="4"/>
      <c r="H20" s="4"/>
      <c r="I20" s="7"/>
      <c r="J20" s="4"/>
      <c r="K20" s="4"/>
      <c r="L20" s="7"/>
      <c r="M20" s="4"/>
      <c r="N20" s="4"/>
      <c r="O20" s="7"/>
    </row>
    <row r="21" spans="1:15" x14ac:dyDescent="0.25">
      <c r="A21" s="4" t="s">
        <v>11</v>
      </c>
      <c r="B21" s="4"/>
      <c r="C21" s="7">
        <f>4-C19-0.09</f>
        <v>2.3945005740528131</v>
      </c>
      <c r="D21" s="4"/>
      <c r="E21" s="4"/>
      <c r="F21" s="7">
        <f>4-F19-0.09</f>
        <v>2.1189552238805973</v>
      </c>
      <c r="G21" s="4"/>
      <c r="H21" s="4"/>
      <c r="I21" s="7">
        <f>4-I19-0.09</f>
        <v>1.8434098737083808</v>
      </c>
      <c r="J21" s="4"/>
      <c r="K21" s="4"/>
      <c r="L21" s="7">
        <f>4-L19-0.09</f>
        <v>1.567864523536165</v>
      </c>
      <c r="M21" s="4"/>
      <c r="N21" s="4"/>
      <c r="O21" s="7">
        <f>4-O19-0.09</f>
        <v>1.2923191733639492</v>
      </c>
    </row>
    <row r="22" spans="1:15" x14ac:dyDescent="0.25">
      <c r="A22" s="4"/>
      <c r="B22" s="4"/>
      <c r="C22" s="7"/>
      <c r="D22" s="4"/>
      <c r="E22" s="4"/>
      <c r="F22" s="7"/>
      <c r="G22" s="4"/>
      <c r="H22" s="4"/>
      <c r="I22" s="7"/>
      <c r="J22" s="4"/>
      <c r="K22" s="4"/>
      <c r="L22" s="7"/>
      <c r="M22" s="4"/>
      <c r="N22" s="4"/>
      <c r="O22" s="7"/>
    </row>
    <row r="23" spans="1:15" x14ac:dyDescent="0.25">
      <c r="A23" s="4" t="s">
        <v>21</v>
      </c>
      <c r="B23" s="4"/>
      <c r="C23" s="7">
        <v>0.86</v>
      </c>
      <c r="D23" s="4"/>
      <c r="E23" s="4"/>
      <c r="F23" s="7">
        <v>1.1000000000000001</v>
      </c>
      <c r="G23" s="4"/>
      <c r="H23" s="4"/>
      <c r="I23" s="7">
        <v>1.25</v>
      </c>
      <c r="J23" s="4"/>
      <c r="K23" s="4"/>
      <c r="L23" s="7">
        <v>1.42</v>
      </c>
      <c r="M23" s="4"/>
      <c r="N23" s="4"/>
      <c r="O23" s="7">
        <v>1.62</v>
      </c>
    </row>
    <row r="24" spans="1:15" x14ac:dyDescent="0.25">
      <c r="E24"/>
      <c r="F24" s="1"/>
      <c r="H24"/>
      <c r="I24" s="1"/>
      <c r="K24"/>
      <c r="L24" s="1"/>
      <c r="N24"/>
      <c r="O24" s="1"/>
    </row>
    <row r="25" spans="1:15" ht="30" customHeight="1" x14ac:dyDescent="0.25">
      <c r="A25" s="39" t="s">
        <v>3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</row>
    <row r="26" spans="1:15" ht="15" customHeight="1" x14ac:dyDescent="0.25">
      <c r="A26" s="36" t="s">
        <v>8</v>
      </c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</row>
    <row r="27" spans="1:15" x14ac:dyDescent="0.25">
      <c r="A27" s="36" t="s">
        <v>7</v>
      </c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</row>
    <row r="28" spans="1:15" ht="30" customHeight="1" x14ac:dyDescent="0.25">
      <c r="A28" s="39" t="s">
        <v>16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r="29" spans="1:15" x14ac:dyDescent="0.25">
      <c r="A29" s="38" t="s">
        <v>13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 x14ac:dyDescent="0.25">
      <c r="A30" s="38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5" x14ac:dyDescent="0.25">
      <c r="A31" s="37" t="s">
        <v>14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</row>
  </sheetData>
  <mergeCells count="8">
    <mergeCell ref="A30:O30"/>
    <mergeCell ref="A31:O31"/>
    <mergeCell ref="A1:O1"/>
    <mergeCell ref="A25:O25"/>
    <mergeCell ref="A26:O26"/>
    <mergeCell ref="A27:O27"/>
    <mergeCell ref="A28:O28"/>
    <mergeCell ref="A29:O29"/>
  </mergeCells>
  <printOptions horizontalCentered="1" verticalCentered="1" gridLines="1"/>
  <pageMargins left="0.25" right="0.25" top="0.25" bottom="0.2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A15" sqref="A15"/>
    </sheetView>
  </sheetViews>
  <sheetFormatPr defaultRowHeight="15" x14ac:dyDescent="0.25"/>
  <cols>
    <col min="1" max="1" width="35.7109375" customWidth="1"/>
    <col min="2" max="2" width="5.5703125" customWidth="1"/>
    <col min="3" max="3" width="6.7109375" customWidth="1"/>
    <col min="4" max="4" width="5.28515625" customWidth="1"/>
    <col min="5" max="5" width="5.5703125" style="2" bestFit="1" customWidth="1"/>
    <col min="6" max="6" width="6.7109375" style="3" customWidth="1"/>
    <col min="7" max="7" width="5.28515625" customWidth="1"/>
    <col min="8" max="8" width="5.5703125" style="2" bestFit="1" customWidth="1"/>
    <col min="9" max="9" width="6.7109375" style="3" customWidth="1"/>
    <col min="10" max="10" width="5.28515625" hidden="1" customWidth="1"/>
    <col min="11" max="11" width="5.5703125" style="2" hidden="1" customWidth="1"/>
    <col min="12" max="12" width="6.7109375" style="3" hidden="1" customWidth="1"/>
    <col min="13" max="13" width="4.85546875" hidden="1" customWidth="1"/>
    <col min="14" max="14" width="5.5703125" style="2" hidden="1" customWidth="1"/>
    <col min="15" max="15" width="6.7109375" style="3" hidden="1" customWidth="1"/>
  </cols>
  <sheetData>
    <row r="1" spans="1:15" ht="27" customHeight="1" x14ac:dyDescent="0.4">
      <c r="A1" s="40" t="s">
        <v>15</v>
      </c>
      <c r="B1" s="40"/>
      <c r="C1" s="40"/>
      <c r="D1" s="40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s="17" customFormat="1" ht="30" customHeight="1" x14ac:dyDescent="0.25">
      <c r="A2" s="30"/>
      <c r="B2" s="31" t="s">
        <v>5</v>
      </c>
      <c r="C2" s="32" t="s">
        <v>6</v>
      </c>
      <c r="D2" s="33"/>
      <c r="E2" s="31" t="s">
        <v>5</v>
      </c>
      <c r="F2" s="32" t="s">
        <v>6</v>
      </c>
      <c r="G2" s="33"/>
      <c r="H2" s="31" t="s">
        <v>5</v>
      </c>
      <c r="I2" s="32" t="s">
        <v>6</v>
      </c>
      <c r="K2" s="23" t="s">
        <v>5</v>
      </c>
      <c r="L2" s="24" t="s">
        <v>6</v>
      </c>
      <c r="N2" s="23" t="s">
        <v>5</v>
      </c>
      <c r="O2" s="24" t="s">
        <v>6</v>
      </c>
    </row>
    <row r="3" spans="1:15" s="17" customFormat="1" ht="21.95" customHeight="1" x14ac:dyDescent="0.25">
      <c r="A3" s="28" t="s">
        <v>10</v>
      </c>
      <c r="B3" s="18">
        <v>8</v>
      </c>
      <c r="C3" s="25">
        <f>B3*12/87.1</f>
        <v>1.1021814006888635</v>
      </c>
      <c r="E3" s="18">
        <v>10</v>
      </c>
      <c r="F3" s="25">
        <f>E3*12/87.1</f>
        <v>1.3777267508610793</v>
      </c>
      <c r="H3" s="18">
        <v>12</v>
      </c>
      <c r="I3" s="25">
        <f>H3*12/87.1</f>
        <v>1.6532721010332951</v>
      </c>
      <c r="K3" s="18">
        <v>14</v>
      </c>
      <c r="L3" s="19">
        <f>K3*12/87.1</f>
        <v>1.928817451205511</v>
      </c>
      <c r="N3" s="18">
        <v>16</v>
      </c>
      <c r="O3" s="19">
        <f>N3*12/87.1</f>
        <v>2.204362801377727</v>
      </c>
    </row>
    <row r="4" spans="1:15" s="8" customFormat="1" hidden="1" x14ac:dyDescent="0.25">
      <c r="B4" s="11"/>
      <c r="C4" s="12"/>
      <c r="E4" s="11"/>
      <c r="F4" s="12"/>
      <c r="H4" s="11"/>
      <c r="I4" s="12"/>
      <c r="K4" s="11"/>
      <c r="L4" s="12"/>
      <c r="N4" s="11"/>
      <c r="O4" s="12"/>
    </row>
    <row r="5" spans="1:15" s="8" customFormat="1" hidden="1" x14ac:dyDescent="0.25">
      <c r="A5" s="8" t="s">
        <v>9</v>
      </c>
      <c r="B5" s="11">
        <v>0.81</v>
      </c>
      <c r="C5" s="12">
        <f>B5*12/87.1</f>
        <v>0.11159586681974742</v>
      </c>
      <c r="E5" s="11">
        <v>0.81</v>
      </c>
      <c r="F5" s="12">
        <f>E5*12/87.1</f>
        <v>0.11159586681974742</v>
      </c>
      <c r="H5" s="11">
        <v>0.81</v>
      </c>
      <c r="I5" s="12">
        <f>H5*12/87.1</f>
        <v>0.11159586681974742</v>
      </c>
      <c r="K5" s="11">
        <v>0.81</v>
      </c>
      <c r="L5" s="12">
        <f>K5*12/87.1</f>
        <v>0.11159586681974742</v>
      </c>
      <c r="N5" s="11">
        <v>0.81</v>
      </c>
      <c r="O5" s="12">
        <f>N5*12/87.1</f>
        <v>0.11159586681974742</v>
      </c>
    </row>
    <row r="6" spans="1:15" s="8" customFormat="1" hidden="1" x14ac:dyDescent="0.25">
      <c r="B6" s="11"/>
      <c r="C6" s="12"/>
      <c r="E6" s="11"/>
      <c r="F6" s="12"/>
      <c r="H6" s="11"/>
      <c r="I6" s="12"/>
      <c r="K6" s="11"/>
      <c r="L6" s="12"/>
      <c r="N6" s="11"/>
      <c r="O6" s="12"/>
    </row>
    <row r="7" spans="1:15" s="8" customFormat="1" hidden="1" x14ac:dyDescent="0.25">
      <c r="A7" s="8" t="s">
        <v>4</v>
      </c>
      <c r="B7" s="11">
        <v>0.19</v>
      </c>
      <c r="C7" s="12">
        <f>B7*12/87.1</f>
        <v>2.6176808266360509E-2</v>
      </c>
      <c r="E7" s="11">
        <v>0.19</v>
      </c>
      <c r="F7" s="12">
        <f>E7*12/87.1</f>
        <v>2.6176808266360509E-2</v>
      </c>
      <c r="H7" s="11">
        <v>0.19</v>
      </c>
      <c r="I7" s="12">
        <f>H7*12/87.1</f>
        <v>2.6176808266360509E-2</v>
      </c>
      <c r="K7" s="11">
        <v>0.19</v>
      </c>
      <c r="L7" s="12">
        <f>K7*12/87.1</f>
        <v>2.6176808266360509E-2</v>
      </c>
      <c r="N7" s="11">
        <v>0.19</v>
      </c>
      <c r="O7" s="12">
        <f>N7*12/87.1</f>
        <v>2.6176808266360509E-2</v>
      </c>
    </row>
    <row r="8" spans="1:15" s="8" customFormat="1" hidden="1" x14ac:dyDescent="0.25">
      <c r="B8" s="11"/>
      <c r="C8" s="12"/>
      <c r="E8" s="11"/>
      <c r="F8" s="12"/>
      <c r="H8" s="11"/>
      <c r="I8" s="12"/>
      <c r="K8" s="11"/>
      <c r="L8" s="12"/>
      <c r="N8" s="11"/>
      <c r="O8" s="12"/>
    </row>
    <row r="9" spans="1:15" s="8" customFormat="1" hidden="1" x14ac:dyDescent="0.25">
      <c r="A9" s="8" t="s">
        <v>0</v>
      </c>
      <c r="B9" s="11">
        <v>1</v>
      </c>
      <c r="C9" s="12">
        <f>B9*12/87.1</f>
        <v>0.13777267508610794</v>
      </c>
      <c r="E9" s="11">
        <v>1</v>
      </c>
      <c r="F9" s="12">
        <f>E9*12/87.1</f>
        <v>0.13777267508610794</v>
      </c>
      <c r="H9" s="11">
        <v>1</v>
      </c>
      <c r="I9" s="12">
        <f>H9*12/87.1</f>
        <v>0.13777267508610794</v>
      </c>
      <c r="K9" s="11">
        <v>1</v>
      </c>
      <c r="L9" s="12">
        <f>K9*12/87.1</f>
        <v>0.13777267508610794</v>
      </c>
      <c r="N9" s="11">
        <v>1</v>
      </c>
      <c r="O9" s="12">
        <f>N9*12/87.1</f>
        <v>0.13777267508610794</v>
      </c>
    </row>
    <row r="10" spans="1:15" s="8" customFormat="1" hidden="1" x14ac:dyDescent="0.25">
      <c r="B10" s="11"/>
      <c r="C10" s="12"/>
      <c r="E10" s="11"/>
      <c r="F10" s="12"/>
      <c r="H10" s="11"/>
      <c r="I10" s="12"/>
      <c r="K10" s="11"/>
      <c r="L10" s="12"/>
      <c r="N10" s="11"/>
      <c r="O10" s="12"/>
    </row>
    <row r="11" spans="1:15" s="8" customFormat="1" hidden="1" x14ac:dyDescent="0.25">
      <c r="A11" s="8" t="s">
        <v>18</v>
      </c>
      <c r="B11" s="11">
        <v>8</v>
      </c>
      <c r="C11" s="12">
        <f>B11*12/87.1</f>
        <v>1.1021814006888635</v>
      </c>
      <c r="E11" s="11">
        <v>8</v>
      </c>
      <c r="F11" s="12">
        <f>E11*12/87.1</f>
        <v>1.1021814006888635</v>
      </c>
      <c r="H11" s="11">
        <v>8</v>
      </c>
      <c r="I11" s="12">
        <f>H11*12/87.1</f>
        <v>1.1021814006888635</v>
      </c>
      <c r="K11" s="11">
        <v>8</v>
      </c>
      <c r="L11" s="12">
        <f>K11*12/87.1</f>
        <v>1.1021814006888635</v>
      </c>
      <c r="N11" s="11">
        <v>8</v>
      </c>
      <c r="O11" s="12">
        <f>N11*12/87.1</f>
        <v>1.1021814006888635</v>
      </c>
    </row>
    <row r="12" spans="1:15" s="8" customFormat="1" hidden="1" x14ac:dyDescent="0.25">
      <c r="C12" s="13"/>
      <c r="E12" s="11"/>
      <c r="F12" s="13"/>
      <c r="H12" s="11"/>
      <c r="I12" s="13"/>
      <c r="K12" s="11"/>
      <c r="L12" s="13"/>
      <c r="N12" s="11"/>
      <c r="O12" s="13"/>
    </row>
    <row r="13" spans="1:15" s="17" customFormat="1" ht="21.95" customHeight="1" x14ac:dyDescent="0.25">
      <c r="A13" s="29" t="s">
        <v>2</v>
      </c>
      <c r="B13" s="14"/>
      <c r="C13" s="26">
        <f>C3+2*(C5+C7)+C9+C11</f>
        <v>2.6176808266360507</v>
      </c>
      <c r="D13" s="14"/>
      <c r="E13" s="20"/>
      <c r="F13" s="26">
        <f>F3+2*(F5+F7)+F9+F11</f>
        <v>2.8932261768082665</v>
      </c>
      <c r="G13" s="14"/>
      <c r="H13" s="20"/>
      <c r="I13" s="26">
        <f>I3+2*(I5+I7)+I9+I11</f>
        <v>3.1687715269804828</v>
      </c>
      <c r="J13" s="15"/>
      <c r="K13" s="21"/>
      <c r="L13" s="22">
        <f>L3+2*(L5+L7)+L9+L11</f>
        <v>3.4443168771526986</v>
      </c>
      <c r="M13" s="15"/>
      <c r="N13" s="21"/>
      <c r="O13" s="22">
        <f>O3+2*(O5+O7)+O9+O11</f>
        <v>3.7198622273249144</v>
      </c>
    </row>
    <row r="14" spans="1:15" s="17" customFormat="1" ht="21.95" customHeight="1" x14ac:dyDescent="0.25">
      <c r="A14" s="29" t="s">
        <v>28</v>
      </c>
      <c r="B14" s="14"/>
      <c r="C14" s="26">
        <f>C13/COS(RADIANS(30))</f>
        <v>3.0226374598216919</v>
      </c>
      <c r="D14" s="14"/>
      <c r="E14" s="20"/>
      <c r="F14" s="26">
        <f>F13/COS(RADIANS(30))</f>
        <v>3.3408098240134487</v>
      </c>
      <c r="G14" s="14"/>
      <c r="H14" s="20"/>
      <c r="I14" s="26">
        <f>I13/COS(RADIANS(30))</f>
        <v>3.658982188205206</v>
      </c>
      <c r="J14" s="15"/>
      <c r="K14" s="21"/>
      <c r="L14" s="22">
        <f>L13/COS(RADIANS(30))</f>
        <v>3.9771545523969634</v>
      </c>
      <c r="M14" s="15"/>
      <c r="N14" s="21"/>
      <c r="O14" s="22">
        <f>O13/COS(RADIANS(30))</f>
        <v>4.2953269165887198</v>
      </c>
    </row>
    <row r="15" spans="1:15" s="17" customFormat="1" ht="21.95" customHeight="1" x14ac:dyDescent="0.25">
      <c r="A15" s="29" t="s">
        <v>29</v>
      </c>
      <c r="B15" s="14"/>
      <c r="C15" s="27">
        <v>1.42</v>
      </c>
      <c r="D15" s="14"/>
      <c r="E15" s="14"/>
      <c r="F15" s="27">
        <v>1.62</v>
      </c>
      <c r="G15" s="14"/>
      <c r="H15" s="14"/>
      <c r="I15" s="27">
        <v>1.75</v>
      </c>
      <c r="J15" s="15"/>
      <c r="K15" s="15"/>
      <c r="L15" s="16">
        <v>1.93</v>
      </c>
      <c r="M15" s="15"/>
      <c r="N15" s="15"/>
      <c r="O15" s="16">
        <v>2.06</v>
      </c>
    </row>
    <row r="16" spans="1:15" s="17" customFormat="1" ht="21.95" customHeight="1" x14ac:dyDescent="0.25">
      <c r="A16" s="29" t="s">
        <v>23</v>
      </c>
      <c r="B16" s="14"/>
      <c r="C16" s="27">
        <f>C3+C9+2*(C5+C7)</f>
        <v>1.5154994259471872</v>
      </c>
      <c r="D16" s="14"/>
      <c r="E16" s="14"/>
      <c r="F16" s="27">
        <f>F3+F9+2*(F5+F7)</f>
        <v>1.791044776119403</v>
      </c>
      <c r="G16" s="14"/>
      <c r="H16" s="14"/>
      <c r="I16" s="27">
        <f>I3+I9+2*(I5+I7)</f>
        <v>2.0665901262916191</v>
      </c>
      <c r="J16" s="15"/>
      <c r="K16" s="15"/>
      <c r="L16" s="16">
        <f>L3+L9+2*(L5+L7)</f>
        <v>2.3421354764638349</v>
      </c>
      <c r="M16" s="15"/>
      <c r="N16" s="15"/>
      <c r="O16" s="16">
        <f>O3+O9+2*(O5+O7)</f>
        <v>2.6176808266360507</v>
      </c>
    </row>
    <row r="17" spans="1:15" s="17" customFormat="1" ht="21.95" customHeight="1" x14ac:dyDescent="0.25">
      <c r="A17" s="29" t="s">
        <v>20</v>
      </c>
      <c r="B17" s="14"/>
      <c r="C17" s="27">
        <f>4-C16-0.09</f>
        <v>2.3945005740528131</v>
      </c>
      <c r="D17" s="14"/>
      <c r="E17" s="14"/>
      <c r="F17" s="27">
        <f>4-F16-0.09</f>
        <v>2.1189552238805973</v>
      </c>
      <c r="G17" s="14"/>
      <c r="H17" s="14"/>
      <c r="I17" s="27">
        <f>4-I16-0.09</f>
        <v>1.8434098737083808</v>
      </c>
      <c r="J17" s="15"/>
      <c r="K17" s="15"/>
      <c r="L17" s="16">
        <f>4-L16-0.09</f>
        <v>1.567864523536165</v>
      </c>
      <c r="M17" s="15"/>
      <c r="N17" s="15"/>
      <c r="O17" s="16">
        <f>4-O16-0.09</f>
        <v>1.2923191733639492</v>
      </c>
    </row>
    <row r="18" spans="1:15" s="17" customFormat="1" ht="21.95" customHeight="1" x14ac:dyDescent="0.25">
      <c r="A18" s="29" t="s">
        <v>21</v>
      </c>
      <c r="B18" s="14"/>
      <c r="C18" s="27">
        <v>0.86</v>
      </c>
      <c r="D18" s="14"/>
      <c r="E18" s="14"/>
      <c r="F18" s="27">
        <v>1.1000000000000001</v>
      </c>
      <c r="G18" s="14"/>
      <c r="H18" s="14"/>
      <c r="I18" s="27">
        <v>1.25</v>
      </c>
      <c r="J18" s="15"/>
      <c r="K18" s="15"/>
      <c r="L18" s="16">
        <v>1.42</v>
      </c>
      <c r="M18" s="15"/>
      <c r="N18" s="15"/>
      <c r="O18" s="16">
        <v>1.62</v>
      </c>
    </row>
    <row r="19" spans="1:15" x14ac:dyDescent="0.25">
      <c r="E19"/>
      <c r="F19"/>
      <c r="H19"/>
      <c r="I19"/>
      <c r="K19"/>
      <c r="L19"/>
      <c r="N19"/>
      <c r="O19"/>
    </row>
    <row r="20" spans="1:15" ht="30" customHeight="1" x14ac:dyDescent="0.25">
      <c r="A20" s="39" t="s">
        <v>3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1:15" ht="15" customHeight="1" x14ac:dyDescent="0.25">
      <c r="A21" s="36" t="s">
        <v>8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</row>
    <row r="22" spans="1:15" x14ac:dyDescent="0.25">
      <c r="A22" s="36" t="s">
        <v>7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</row>
    <row r="23" spans="1:15" ht="30" customHeight="1" x14ac:dyDescent="0.25">
      <c r="A23" s="39" t="s">
        <v>17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1:15" x14ac:dyDescent="0.25">
      <c r="A24" s="38" t="s">
        <v>19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 x14ac:dyDescent="0.25">
      <c r="A25" s="38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</row>
    <row r="26" spans="1:15" x14ac:dyDescent="0.25">
      <c r="A26" s="37" t="s">
        <v>22</v>
      </c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</row>
  </sheetData>
  <mergeCells count="8">
    <mergeCell ref="A25:O25"/>
    <mergeCell ref="A26:O26"/>
    <mergeCell ref="A1:O1"/>
    <mergeCell ref="A20:O20"/>
    <mergeCell ref="A21:O21"/>
    <mergeCell ref="A22:O22"/>
    <mergeCell ref="A23:O23"/>
    <mergeCell ref="A24:O24"/>
  </mergeCells>
  <printOptions horizontalCentered="1" verticalCentered="1" gridLines="1"/>
  <pageMargins left="0.25" right="0.25" top="0.25" bottom="0.2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8' Rise</vt:lpstr>
      <vt:lpstr>6' Rise</vt:lpstr>
      <vt:lpstr>4' Rise</vt:lpstr>
      <vt:lpstr>Abbreviated 8' Rise numbers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Ackmann Family</dc:creator>
  <cp:lastModifiedBy>Ackmann Family</cp:lastModifiedBy>
  <cp:lastPrinted>2019-07-03T13:29:18Z</cp:lastPrinted>
  <dcterms:created xsi:type="dcterms:W3CDTF">2019-05-12T21:42:01Z</dcterms:created>
  <dcterms:modified xsi:type="dcterms:W3CDTF">2021-09-16T17:14:07Z</dcterms:modified>
</cp:coreProperties>
</file>